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harshinichinta/Downloads/"/>
    </mc:Choice>
  </mc:AlternateContent>
  <xr:revisionPtr revIDLastSave="0" documentId="13_ncr:1_{82699180-BC62-2C43-95E9-CBC4FA53D601}" xr6:coauthVersionLast="47" xr6:coauthVersionMax="47" xr10:uidLastSave="{00000000-0000-0000-0000-000000000000}"/>
  <bookViews>
    <workbookView xWindow="13020" yWindow="3680" windowWidth="16380" windowHeight="13900" tabRatio="500" activeTab="3" xr2:uid="{00000000-000D-0000-FFFF-FFFF00000000}"/>
  </bookViews>
  <sheets>
    <sheet name="Variables" sheetId="1" r:id="rId1"/>
    <sheet name="Hypotheses" sheetId="2" r:id="rId2"/>
    <sheet name="Simple Linear Regression" sheetId="3" r:id="rId3"/>
    <sheet name="Target" sheetId="4" r:id="rId4"/>
    <sheet name="Data Dictionary" sheetId="5" r:id="rId5"/>
    <sheet name="Reproducibility" sheetId="6" r:id="rId6"/>
    <sheet name="Interaction Analysi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W8" i="4" l="1"/>
  <c r="AX8" i="4"/>
  <c r="AX9" i="4"/>
  <c r="AQ8" i="4"/>
  <c r="AW1774" i="4"/>
  <c r="AO8" i="4"/>
  <c r="AO2" i="4"/>
  <c r="AR2" i="4"/>
  <c r="AW2" i="4"/>
  <c r="B40" i="7" l="1"/>
  <c r="A42" i="7" s="1"/>
  <c r="B39" i="7"/>
  <c r="A41" i="7" s="1"/>
  <c r="AX1857" i="4"/>
  <c r="AW1857" i="4"/>
  <c r="AV1857" i="4"/>
  <c r="AU1857" i="4"/>
  <c r="AT1857" i="4"/>
  <c r="AS1857" i="4"/>
  <c r="AR1857" i="4"/>
  <c r="AQ1857" i="4"/>
  <c r="AP1857" i="4"/>
  <c r="AO1857" i="4"/>
  <c r="AN1857" i="4"/>
  <c r="AM1857" i="4"/>
  <c r="AL1857" i="4"/>
  <c r="AK1857" i="4"/>
  <c r="AJ1857" i="4"/>
  <c r="AI1857" i="4"/>
  <c r="AH1857" i="4"/>
  <c r="AG1857" i="4"/>
  <c r="AW1856" i="4"/>
  <c r="AT1856" i="4"/>
  <c r="AS1856" i="4"/>
  <c r="AR1856" i="4"/>
  <c r="AV1856" i="4" s="1"/>
  <c r="AQ1856" i="4"/>
  <c r="AX1856" i="4" s="1"/>
  <c r="AP1856" i="4"/>
  <c r="AO1856" i="4"/>
  <c r="AN1856" i="4"/>
  <c r="AM1856" i="4"/>
  <c r="AL1856" i="4"/>
  <c r="AK1856" i="4"/>
  <c r="AJ1856" i="4"/>
  <c r="AI1856" i="4"/>
  <c r="AH1856" i="4"/>
  <c r="AG1856" i="4"/>
  <c r="AT1855" i="4"/>
  <c r="AS1855" i="4"/>
  <c r="AW1855" i="4" s="1"/>
  <c r="AR1855" i="4"/>
  <c r="AV1855" i="4" s="1"/>
  <c r="AQ1855" i="4"/>
  <c r="AX1855" i="4" s="1"/>
  <c r="AP1855" i="4"/>
  <c r="AO1855" i="4"/>
  <c r="AN1855" i="4"/>
  <c r="AM1855" i="4"/>
  <c r="AL1855" i="4"/>
  <c r="AK1855" i="4"/>
  <c r="AJ1855" i="4"/>
  <c r="AI1855" i="4"/>
  <c r="AH1855" i="4"/>
  <c r="AG1855" i="4"/>
  <c r="AX1854" i="4"/>
  <c r="AV1854" i="4"/>
  <c r="AU1854" i="4"/>
  <c r="AT1854" i="4"/>
  <c r="AS1854" i="4"/>
  <c r="AW1854" i="4" s="1"/>
  <c r="AR1854" i="4"/>
  <c r="AQ1854" i="4"/>
  <c r="AP1854" i="4"/>
  <c r="AO1854" i="4"/>
  <c r="AN1854" i="4"/>
  <c r="AM1854" i="4"/>
  <c r="AL1854" i="4"/>
  <c r="AK1854" i="4"/>
  <c r="AJ1854" i="4"/>
  <c r="AI1854" i="4"/>
  <c r="AH1854" i="4"/>
  <c r="AG1854" i="4"/>
  <c r="AX1853" i="4"/>
  <c r="AW1853" i="4"/>
  <c r="AV1853" i="4"/>
  <c r="AU1853" i="4"/>
  <c r="AT1853" i="4"/>
  <c r="AS1853" i="4"/>
  <c r="AR1853" i="4"/>
  <c r="AQ1853" i="4"/>
  <c r="AP1853" i="4"/>
  <c r="AO1853" i="4"/>
  <c r="AN1853" i="4"/>
  <c r="AM1853" i="4"/>
  <c r="AL1853" i="4"/>
  <c r="AK1853" i="4"/>
  <c r="AJ1853" i="4"/>
  <c r="AI1853" i="4"/>
  <c r="AH1853" i="4"/>
  <c r="AG1853" i="4"/>
  <c r="AX1852" i="4"/>
  <c r="AW1852" i="4"/>
  <c r="AT1852" i="4"/>
  <c r="AS1852" i="4"/>
  <c r="AR1852" i="4"/>
  <c r="AV1852" i="4" s="1"/>
  <c r="AQ1852" i="4"/>
  <c r="AU1852" i="4" s="1"/>
  <c r="AP1852" i="4"/>
  <c r="AO1852" i="4"/>
  <c r="AN1852" i="4"/>
  <c r="AM1852" i="4"/>
  <c r="AL1852" i="4"/>
  <c r="AK1852" i="4"/>
  <c r="AJ1852" i="4"/>
  <c r="AI1852" i="4"/>
  <c r="AH1852" i="4"/>
  <c r="AG1852" i="4"/>
  <c r="AT1851" i="4"/>
  <c r="AS1851" i="4"/>
  <c r="AW1851" i="4" s="1"/>
  <c r="AR1851" i="4"/>
  <c r="AV1851" i="4" s="1"/>
  <c r="AQ1851" i="4"/>
  <c r="AX1851" i="4" s="1"/>
  <c r="AP1851" i="4"/>
  <c r="AO1851" i="4"/>
  <c r="AN1851" i="4"/>
  <c r="AM1851" i="4"/>
  <c r="AL1851" i="4"/>
  <c r="AK1851" i="4"/>
  <c r="AJ1851" i="4"/>
  <c r="AI1851" i="4"/>
  <c r="AH1851" i="4"/>
  <c r="AG1851" i="4"/>
  <c r="AX1850" i="4"/>
  <c r="AV1850" i="4"/>
  <c r="AU1850" i="4"/>
  <c r="AT1850" i="4"/>
  <c r="AS1850" i="4"/>
  <c r="AW1850" i="4" s="1"/>
  <c r="AR1850" i="4"/>
  <c r="AQ1850" i="4"/>
  <c r="AP1850" i="4"/>
  <c r="AO1850" i="4"/>
  <c r="AN1850" i="4"/>
  <c r="AM1850" i="4"/>
  <c r="AL1850" i="4"/>
  <c r="AK1850" i="4"/>
  <c r="AJ1850" i="4"/>
  <c r="AI1850" i="4"/>
  <c r="AH1850" i="4"/>
  <c r="AG1850" i="4"/>
  <c r="AX1849" i="4"/>
  <c r="AW1849" i="4"/>
  <c r="AV1849" i="4"/>
  <c r="AU1849" i="4"/>
  <c r="AT1849" i="4"/>
  <c r="AS1849" i="4"/>
  <c r="AR1849" i="4"/>
  <c r="AQ1849" i="4"/>
  <c r="AP1849" i="4"/>
  <c r="AO1849" i="4"/>
  <c r="AN1849" i="4"/>
  <c r="AM1849" i="4"/>
  <c r="AL1849" i="4"/>
  <c r="AK1849" i="4"/>
  <c r="AJ1849" i="4"/>
  <c r="AI1849" i="4"/>
  <c r="AH1849" i="4"/>
  <c r="AG1849" i="4"/>
  <c r="AX1848" i="4"/>
  <c r="AW1848" i="4"/>
  <c r="AT1848" i="4"/>
  <c r="AS1848" i="4"/>
  <c r="AR1848" i="4"/>
  <c r="AV1848" i="4" s="1"/>
  <c r="AQ1848" i="4"/>
  <c r="AU1848" i="4" s="1"/>
  <c r="AP1848" i="4"/>
  <c r="AO1848" i="4"/>
  <c r="AN1848" i="4"/>
  <c r="AM1848" i="4"/>
  <c r="AL1848" i="4"/>
  <c r="AK1848" i="4"/>
  <c r="AJ1848" i="4"/>
  <c r="AI1848" i="4"/>
  <c r="AH1848" i="4"/>
  <c r="AG1848" i="4"/>
  <c r="AT1847" i="4"/>
  <c r="AS1847" i="4"/>
  <c r="AW1847" i="4" s="1"/>
  <c r="AR1847" i="4"/>
  <c r="AV1847" i="4" s="1"/>
  <c r="AQ1847" i="4"/>
  <c r="AX1847" i="4" s="1"/>
  <c r="AP1847" i="4"/>
  <c r="AO1847" i="4"/>
  <c r="AN1847" i="4"/>
  <c r="AM1847" i="4"/>
  <c r="AL1847" i="4"/>
  <c r="AK1847" i="4"/>
  <c r="AJ1847" i="4"/>
  <c r="AI1847" i="4"/>
  <c r="AH1847" i="4"/>
  <c r="AG1847" i="4"/>
  <c r="AX1846" i="4"/>
  <c r="AV1846" i="4"/>
  <c r="AU1846" i="4"/>
  <c r="AT1846" i="4"/>
  <c r="AS1846" i="4"/>
  <c r="AW1846" i="4" s="1"/>
  <c r="AR1846" i="4"/>
  <c r="AQ1846" i="4"/>
  <c r="AP1846" i="4"/>
  <c r="AO1846" i="4"/>
  <c r="AN1846" i="4"/>
  <c r="AM1846" i="4"/>
  <c r="AL1846" i="4"/>
  <c r="AK1846" i="4"/>
  <c r="AJ1846" i="4"/>
  <c r="AI1846" i="4"/>
  <c r="AH1846" i="4"/>
  <c r="AG1846" i="4"/>
  <c r="AX1845" i="4"/>
  <c r="AW1845" i="4"/>
  <c r="AV1845" i="4"/>
  <c r="AU1845" i="4"/>
  <c r="AT1845" i="4"/>
  <c r="AS1845" i="4"/>
  <c r="AR1845" i="4"/>
  <c r="AQ1845" i="4"/>
  <c r="AP1845" i="4"/>
  <c r="AO1845" i="4"/>
  <c r="AN1845" i="4"/>
  <c r="AM1845" i="4"/>
  <c r="AL1845" i="4"/>
  <c r="AK1845" i="4"/>
  <c r="AJ1845" i="4"/>
  <c r="AI1845" i="4"/>
  <c r="AH1845" i="4"/>
  <c r="AG1845" i="4"/>
  <c r="AX1844" i="4"/>
  <c r="AW1844" i="4"/>
  <c r="AT1844" i="4"/>
  <c r="AS1844" i="4"/>
  <c r="AR1844" i="4"/>
  <c r="AV1844" i="4" s="1"/>
  <c r="AQ1844" i="4"/>
  <c r="AU1844" i="4" s="1"/>
  <c r="AP1844" i="4"/>
  <c r="AO1844" i="4"/>
  <c r="AN1844" i="4"/>
  <c r="AM1844" i="4"/>
  <c r="AL1844" i="4"/>
  <c r="AK1844" i="4"/>
  <c r="AJ1844" i="4"/>
  <c r="AI1844" i="4"/>
  <c r="AH1844" i="4"/>
  <c r="AG1844" i="4"/>
  <c r="AT1843" i="4"/>
  <c r="AS1843" i="4"/>
  <c r="AW1843" i="4" s="1"/>
  <c r="AR1843" i="4"/>
  <c r="AV1843" i="4" s="1"/>
  <c r="AQ1843" i="4"/>
  <c r="AX1843" i="4" s="1"/>
  <c r="AP1843" i="4"/>
  <c r="AO1843" i="4"/>
  <c r="AN1843" i="4"/>
  <c r="AM1843" i="4"/>
  <c r="AL1843" i="4"/>
  <c r="AK1843" i="4"/>
  <c r="AJ1843" i="4"/>
  <c r="AI1843" i="4"/>
  <c r="AH1843" i="4"/>
  <c r="AG1843" i="4"/>
  <c r="AX1842" i="4"/>
  <c r="AV1842" i="4"/>
  <c r="AU1842" i="4"/>
  <c r="AT1842" i="4"/>
  <c r="AS1842" i="4"/>
  <c r="AW1842" i="4" s="1"/>
  <c r="AR1842" i="4"/>
  <c r="AQ1842" i="4"/>
  <c r="AP1842" i="4"/>
  <c r="AO1842" i="4"/>
  <c r="AN1842" i="4"/>
  <c r="AM1842" i="4"/>
  <c r="AL1842" i="4"/>
  <c r="AK1842" i="4"/>
  <c r="AJ1842" i="4"/>
  <c r="AI1842" i="4"/>
  <c r="AH1842" i="4"/>
  <c r="AG1842" i="4"/>
  <c r="AX1841" i="4"/>
  <c r="AW1841" i="4"/>
  <c r="AV1841" i="4"/>
  <c r="AU1841" i="4"/>
  <c r="AT1841" i="4"/>
  <c r="AS1841" i="4"/>
  <c r="AR1841" i="4"/>
  <c r="AQ1841" i="4"/>
  <c r="AP1841" i="4"/>
  <c r="AO1841" i="4"/>
  <c r="AN1841" i="4"/>
  <c r="AM1841" i="4"/>
  <c r="AL1841" i="4"/>
  <c r="AK1841" i="4"/>
  <c r="AJ1841" i="4"/>
  <c r="AI1841" i="4"/>
  <c r="AH1841" i="4"/>
  <c r="AG1841" i="4"/>
  <c r="AX1840" i="4"/>
  <c r="AW1840" i="4"/>
  <c r="AT1840" i="4"/>
  <c r="AS1840" i="4"/>
  <c r="AR1840" i="4"/>
  <c r="AV1840" i="4" s="1"/>
  <c r="AQ1840" i="4"/>
  <c r="AU1840" i="4" s="1"/>
  <c r="AP1840" i="4"/>
  <c r="AO1840" i="4"/>
  <c r="AN1840" i="4"/>
  <c r="AM1840" i="4"/>
  <c r="AL1840" i="4"/>
  <c r="AK1840" i="4"/>
  <c r="AJ1840" i="4"/>
  <c r="AI1840" i="4"/>
  <c r="AH1840" i="4"/>
  <c r="AG1840" i="4"/>
  <c r="AT1839" i="4"/>
  <c r="AS1839" i="4"/>
  <c r="AW1839" i="4" s="1"/>
  <c r="AR1839" i="4"/>
  <c r="AV1839" i="4" s="1"/>
  <c r="AQ1839" i="4"/>
  <c r="AX1839" i="4" s="1"/>
  <c r="AP1839" i="4"/>
  <c r="AO1839" i="4"/>
  <c r="AN1839" i="4"/>
  <c r="AM1839" i="4"/>
  <c r="AL1839" i="4"/>
  <c r="AK1839" i="4"/>
  <c r="AJ1839" i="4"/>
  <c r="AI1839" i="4"/>
  <c r="AH1839" i="4"/>
  <c r="AG1839" i="4"/>
  <c r="AX1838" i="4"/>
  <c r="AV1838" i="4"/>
  <c r="AU1838" i="4"/>
  <c r="AT1838" i="4"/>
  <c r="AS1838" i="4"/>
  <c r="AW1838" i="4" s="1"/>
  <c r="AR1838" i="4"/>
  <c r="AQ1838" i="4"/>
  <c r="AP1838" i="4"/>
  <c r="AO1838" i="4"/>
  <c r="AN1838" i="4"/>
  <c r="AM1838" i="4"/>
  <c r="AL1838" i="4"/>
  <c r="AK1838" i="4"/>
  <c r="AJ1838" i="4"/>
  <c r="AI1838" i="4"/>
  <c r="AH1838" i="4"/>
  <c r="AG1838" i="4"/>
  <c r="AX1837" i="4"/>
  <c r="AW1837" i="4"/>
  <c r="AV1837" i="4"/>
  <c r="AU1837" i="4"/>
  <c r="AT1837" i="4"/>
  <c r="AS1837" i="4"/>
  <c r="AR1837" i="4"/>
  <c r="AQ1837" i="4"/>
  <c r="AP1837" i="4"/>
  <c r="AO1837" i="4"/>
  <c r="AN1837" i="4"/>
  <c r="AM1837" i="4"/>
  <c r="AL1837" i="4"/>
  <c r="AK1837" i="4"/>
  <c r="AJ1837" i="4"/>
  <c r="AI1837" i="4"/>
  <c r="AH1837" i="4"/>
  <c r="AG1837" i="4"/>
  <c r="AX1836" i="4"/>
  <c r="AW1836" i="4"/>
  <c r="AT1836" i="4"/>
  <c r="AS1836" i="4"/>
  <c r="AR1836" i="4"/>
  <c r="AV1836" i="4" s="1"/>
  <c r="AQ1836" i="4"/>
  <c r="AU1836" i="4" s="1"/>
  <c r="AP1836" i="4"/>
  <c r="AO1836" i="4"/>
  <c r="AN1836" i="4"/>
  <c r="AM1836" i="4"/>
  <c r="AL1836" i="4"/>
  <c r="AK1836" i="4"/>
  <c r="AJ1836" i="4"/>
  <c r="AI1836" i="4"/>
  <c r="AH1836" i="4"/>
  <c r="AG1836" i="4"/>
  <c r="AT1835" i="4"/>
  <c r="AS1835" i="4"/>
  <c r="AW1835" i="4" s="1"/>
  <c r="AR1835" i="4"/>
  <c r="AV1835" i="4" s="1"/>
  <c r="AQ1835" i="4"/>
  <c r="AX1835" i="4" s="1"/>
  <c r="AP1835" i="4"/>
  <c r="AO1835" i="4"/>
  <c r="AN1835" i="4"/>
  <c r="AM1835" i="4"/>
  <c r="AL1835" i="4"/>
  <c r="AK1835" i="4"/>
  <c r="AJ1835" i="4"/>
  <c r="AI1835" i="4"/>
  <c r="AH1835" i="4"/>
  <c r="AG1835" i="4"/>
  <c r="AX1834" i="4"/>
  <c r="AV1834" i="4"/>
  <c r="AU1834" i="4"/>
  <c r="AT1834" i="4"/>
  <c r="AS1834" i="4"/>
  <c r="AW1834" i="4" s="1"/>
  <c r="AR1834" i="4"/>
  <c r="AQ1834" i="4"/>
  <c r="AP1834" i="4"/>
  <c r="AO1834" i="4"/>
  <c r="AN1834" i="4"/>
  <c r="AM1834" i="4"/>
  <c r="AL1834" i="4"/>
  <c r="AK1834" i="4"/>
  <c r="AJ1834" i="4"/>
  <c r="AI1834" i="4"/>
  <c r="AH1834" i="4"/>
  <c r="AG1834" i="4"/>
  <c r="AX1833" i="4"/>
  <c r="AW1833" i="4"/>
  <c r="AV1833" i="4"/>
  <c r="AU1833" i="4"/>
  <c r="AT1833" i="4"/>
  <c r="AS1833" i="4"/>
  <c r="AR1833" i="4"/>
  <c r="AQ1833" i="4"/>
  <c r="AP1833" i="4"/>
  <c r="AO1833" i="4"/>
  <c r="AN1833" i="4"/>
  <c r="AM1833" i="4"/>
  <c r="AL1833" i="4"/>
  <c r="AK1833" i="4"/>
  <c r="AJ1833" i="4"/>
  <c r="AI1833" i="4"/>
  <c r="AH1833" i="4"/>
  <c r="AG1833" i="4"/>
  <c r="AX1832" i="4"/>
  <c r="AW1832" i="4"/>
  <c r="AT1832" i="4"/>
  <c r="AS1832" i="4"/>
  <c r="AR1832" i="4"/>
  <c r="AV1832" i="4" s="1"/>
  <c r="AQ1832" i="4"/>
  <c r="AU1832" i="4" s="1"/>
  <c r="AP1832" i="4"/>
  <c r="AO1832" i="4"/>
  <c r="AN1832" i="4"/>
  <c r="AM1832" i="4"/>
  <c r="AL1832" i="4"/>
  <c r="AK1832" i="4"/>
  <c r="AJ1832" i="4"/>
  <c r="AI1832" i="4"/>
  <c r="AH1832" i="4"/>
  <c r="AG1832" i="4"/>
  <c r="AT1831" i="4"/>
  <c r="AS1831" i="4"/>
  <c r="AW1831" i="4" s="1"/>
  <c r="AR1831" i="4"/>
  <c r="AV1831" i="4" s="1"/>
  <c r="AQ1831" i="4"/>
  <c r="AX1831" i="4" s="1"/>
  <c r="AP1831" i="4"/>
  <c r="AO1831" i="4"/>
  <c r="AN1831" i="4"/>
  <c r="AM1831" i="4"/>
  <c r="AL1831" i="4"/>
  <c r="AK1831" i="4"/>
  <c r="AJ1831" i="4"/>
  <c r="AI1831" i="4"/>
  <c r="AH1831" i="4"/>
  <c r="AG1831" i="4"/>
  <c r="AX1830" i="4"/>
  <c r="AV1830" i="4"/>
  <c r="AU1830" i="4"/>
  <c r="AT1830" i="4"/>
  <c r="AS1830" i="4"/>
  <c r="AW1830" i="4" s="1"/>
  <c r="AR1830" i="4"/>
  <c r="AQ1830" i="4"/>
  <c r="AP1830" i="4"/>
  <c r="AO1830" i="4"/>
  <c r="AN1830" i="4"/>
  <c r="AM1830" i="4"/>
  <c r="AL1830" i="4"/>
  <c r="AK1830" i="4"/>
  <c r="AJ1830" i="4"/>
  <c r="AI1830" i="4"/>
  <c r="AH1830" i="4"/>
  <c r="AG1830" i="4"/>
  <c r="AW1829" i="4"/>
  <c r="AT1829" i="4"/>
  <c r="AS1829" i="4"/>
  <c r="AR1829" i="4"/>
  <c r="AV1829" i="4" s="1"/>
  <c r="AQ1829" i="4"/>
  <c r="AX1829" i="4" s="1"/>
  <c r="AP1829" i="4"/>
  <c r="AO1829" i="4"/>
  <c r="AN1829" i="4"/>
  <c r="AM1829" i="4"/>
  <c r="AL1829" i="4"/>
  <c r="AK1829" i="4"/>
  <c r="AJ1829" i="4"/>
  <c r="AI1829" i="4"/>
  <c r="AH1829" i="4"/>
  <c r="AG1829" i="4"/>
  <c r="AX1828" i="4"/>
  <c r="AT1828" i="4"/>
  <c r="AS1828" i="4"/>
  <c r="AW1828" i="4" s="1"/>
  <c r="AR1828" i="4"/>
  <c r="AV1828" i="4" s="1"/>
  <c r="AQ1828" i="4"/>
  <c r="AU1828" i="4" s="1"/>
  <c r="AP1828" i="4"/>
  <c r="AO1828" i="4"/>
  <c r="AN1828" i="4"/>
  <c r="AM1828" i="4"/>
  <c r="AL1828" i="4"/>
  <c r="AK1828" i="4"/>
  <c r="AJ1828" i="4"/>
  <c r="AI1828" i="4"/>
  <c r="AH1828" i="4"/>
  <c r="AG1828" i="4"/>
  <c r="AW1827" i="4"/>
  <c r="AU1827" i="4"/>
  <c r="AT1827" i="4"/>
  <c r="AS1827" i="4"/>
  <c r="AR1827" i="4"/>
  <c r="AV1827" i="4" s="1"/>
  <c r="AQ1827" i="4"/>
  <c r="AX1827" i="4" s="1"/>
  <c r="AP1827" i="4"/>
  <c r="AO1827" i="4"/>
  <c r="AN1827" i="4"/>
  <c r="AM1827" i="4"/>
  <c r="AL1827" i="4"/>
  <c r="AK1827" i="4"/>
  <c r="AJ1827" i="4"/>
  <c r="AI1827" i="4"/>
  <c r="AH1827" i="4"/>
  <c r="AG1827" i="4"/>
  <c r="AW1826" i="4"/>
  <c r="AV1826" i="4"/>
  <c r="AT1826" i="4"/>
  <c r="AS1826" i="4"/>
  <c r="AR1826" i="4"/>
  <c r="AQ1826" i="4"/>
  <c r="AU1826" i="4" s="1"/>
  <c r="AP1826" i="4"/>
  <c r="AO1826" i="4"/>
  <c r="AN1826" i="4"/>
  <c r="AM1826" i="4"/>
  <c r="AL1826" i="4"/>
  <c r="AK1826" i="4"/>
  <c r="AJ1826" i="4"/>
  <c r="AI1826" i="4"/>
  <c r="AH1826" i="4"/>
  <c r="AG1826" i="4"/>
  <c r="AV1825" i="4"/>
  <c r="AT1825" i="4"/>
  <c r="AS1825" i="4"/>
  <c r="AW1825" i="4" s="1"/>
  <c r="AR1825" i="4"/>
  <c r="AQ1825" i="4"/>
  <c r="AP1825" i="4"/>
  <c r="AO1825" i="4"/>
  <c r="AN1825" i="4"/>
  <c r="AM1825" i="4"/>
  <c r="AL1825" i="4"/>
  <c r="AK1825" i="4"/>
  <c r="AJ1825" i="4"/>
  <c r="AI1825" i="4"/>
  <c r="AH1825" i="4"/>
  <c r="AG1825" i="4"/>
  <c r="AX1824" i="4"/>
  <c r="AU1824" i="4"/>
  <c r="AT1824" i="4"/>
  <c r="AS1824" i="4"/>
  <c r="AW1824" i="4" s="1"/>
  <c r="AR1824" i="4"/>
  <c r="AV1824" i="4" s="1"/>
  <c r="AQ1824" i="4"/>
  <c r="AP1824" i="4"/>
  <c r="AO1824" i="4"/>
  <c r="AN1824" i="4"/>
  <c r="AM1824" i="4"/>
  <c r="AL1824" i="4"/>
  <c r="AK1824" i="4"/>
  <c r="AJ1824" i="4"/>
  <c r="AI1824" i="4"/>
  <c r="AH1824" i="4"/>
  <c r="AG1824" i="4"/>
  <c r="AX1823" i="4"/>
  <c r="AW1823" i="4"/>
  <c r="AU1823" i="4"/>
  <c r="AT1823" i="4"/>
  <c r="AS1823" i="4"/>
  <c r="AR1823" i="4"/>
  <c r="AV1823" i="4" s="1"/>
  <c r="AQ1823" i="4"/>
  <c r="AP1823" i="4"/>
  <c r="AO1823" i="4"/>
  <c r="AN1823" i="4"/>
  <c r="AM1823" i="4"/>
  <c r="AL1823" i="4"/>
  <c r="AK1823" i="4"/>
  <c r="AJ1823" i="4"/>
  <c r="AI1823" i="4"/>
  <c r="AH1823" i="4"/>
  <c r="AG1823" i="4"/>
  <c r="AW1822" i="4"/>
  <c r="AV1822" i="4"/>
  <c r="AT1822" i="4"/>
  <c r="AS1822" i="4"/>
  <c r="AR1822" i="4"/>
  <c r="AQ1822" i="4"/>
  <c r="AU1822" i="4" s="1"/>
  <c r="AP1822" i="4"/>
  <c r="AO1822" i="4"/>
  <c r="AN1822" i="4"/>
  <c r="AM1822" i="4"/>
  <c r="AL1822" i="4"/>
  <c r="AK1822" i="4"/>
  <c r="AJ1822" i="4"/>
  <c r="AI1822" i="4"/>
  <c r="AH1822" i="4"/>
  <c r="AG1822" i="4"/>
  <c r="AV1821" i="4"/>
  <c r="AT1821" i="4"/>
  <c r="AS1821" i="4"/>
  <c r="AW1821" i="4" s="1"/>
  <c r="AR1821" i="4"/>
  <c r="AQ1821" i="4"/>
  <c r="AP1821" i="4"/>
  <c r="AO1821" i="4"/>
  <c r="AN1821" i="4"/>
  <c r="AM1821" i="4"/>
  <c r="AL1821" i="4"/>
  <c r="AK1821" i="4"/>
  <c r="AJ1821" i="4"/>
  <c r="AI1821" i="4"/>
  <c r="AH1821" i="4"/>
  <c r="AG1821" i="4"/>
  <c r="AX1820" i="4"/>
  <c r="AU1820" i="4"/>
  <c r="AT1820" i="4"/>
  <c r="AS1820" i="4"/>
  <c r="AW1820" i="4" s="1"/>
  <c r="AR1820" i="4"/>
  <c r="AV1820" i="4" s="1"/>
  <c r="AQ1820" i="4"/>
  <c r="AP1820" i="4"/>
  <c r="AO1820" i="4"/>
  <c r="AN1820" i="4"/>
  <c r="AM1820" i="4"/>
  <c r="AL1820" i="4"/>
  <c r="AK1820" i="4"/>
  <c r="AJ1820" i="4"/>
  <c r="AI1820" i="4"/>
  <c r="AH1820" i="4"/>
  <c r="AG1820" i="4"/>
  <c r="AX1819" i="4"/>
  <c r="AW1819" i="4"/>
  <c r="AU1819" i="4"/>
  <c r="AT1819" i="4"/>
  <c r="AS1819" i="4"/>
  <c r="AR1819" i="4"/>
  <c r="AV1819" i="4" s="1"/>
  <c r="AQ1819" i="4"/>
  <c r="AP1819" i="4"/>
  <c r="AO1819" i="4"/>
  <c r="AN1819" i="4"/>
  <c r="AM1819" i="4"/>
  <c r="AL1819" i="4"/>
  <c r="AK1819" i="4"/>
  <c r="AJ1819" i="4"/>
  <c r="AI1819" i="4"/>
  <c r="AH1819" i="4"/>
  <c r="AG1819" i="4"/>
  <c r="AW1818" i="4"/>
  <c r="AV1818" i="4"/>
  <c r="AT1818" i="4"/>
  <c r="AS1818" i="4"/>
  <c r="AR1818" i="4"/>
  <c r="AQ1818" i="4"/>
  <c r="AU1818" i="4" s="1"/>
  <c r="AP1818" i="4"/>
  <c r="AO1818" i="4"/>
  <c r="AN1818" i="4"/>
  <c r="AM1818" i="4"/>
  <c r="AL1818" i="4"/>
  <c r="AK1818" i="4"/>
  <c r="AJ1818" i="4"/>
  <c r="AI1818" i="4"/>
  <c r="AH1818" i="4"/>
  <c r="AG1818" i="4"/>
  <c r="AV1817" i="4"/>
  <c r="AT1817" i="4"/>
  <c r="AS1817" i="4"/>
  <c r="AW1817" i="4" s="1"/>
  <c r="AR1817" i="4"/>
  <c r="AQ1817" i="4"/>
  <c r="AP1817" i="4"/>
  <c r="AO1817" i="4"/>
  <c r="AN1817" i="4"/>
  <c r="AM1817" i="4"/>
  <c r="AL1817" i="4"/>
  <c r="AK1817" i="4"/>
  <c r="AJ1817" i="4"/>
  <c r="AI1817" i="4"/>
  <c r="AH1817" i="4"/>
  <c r="AG1817" i="4"/>
  <c r="AX1816" i="4"/>
  <c r="AU1816" i="4"/>
  <c r="AT1816" i="4"/>
  <c r="AS1816" i="4"/>
  <c r="AW1816" i="4" s="1"/>
  <c r="AR1816" i="4"/>
  <c r="AV1816" i="4" s="1"/>
  <c r="AQ1816" i="4"/>
  <c r="AP1816" i="4"/>
  <c r="AO1816" i="4"/>
  <c r="AN1816" i="4"/>
  <c r="AM1816" i="4"/>
  <c r="AL1816" i="4"/>
  <c r="AK1816" i="4"/>
  <c r="AJ1816" i="4"/>
  <c r="AI1816" i="4"/>
  <c r="AH1816" i="4"/>
  <c r="AG1816" i="4"/>
  <c r="AX1815" i="4"/>
  <c r="AW1815" i="4"/>
  <c r="AU1815" i="4"/>
  <c r="AT1815" i="4"/>
  <c r="AS1815" i="4"/>
  <c r="AR1815" i="4"/>
  <c r="AV1815" i="4" s="1"/>
  <c r="AQ1815" i="4"/>
  <c r="AP1815" i="4"/>
  <c r="AO1815" i="4"/>
  <c r="AN1815" i="4"/>
  <c r="AM1815" i="4"/>
  <c r="AL1815" i="4"/>
  <c r="AK1815" i="4"/>
  <c r="AJ1815" i="4"/>
  <c r="AI1815" i="4"/>
  <c r="AH1815" i="4"/>
  <c r="AG1815" i="4"/>
  <c r="AW1814" i="4"/>
  <c r="AV1814" i="4"/>
  <c r="AT1814" i="4"/>
  <c r="AS1814" i="4"/>
  <c r="AR1814" i="4"/>
  <c r="AQ1814" i="4"/>
  <c r="AU1814" i="4" s="1"/>
  <c r="AP1814" i="4"/>
  <c r="AO1814" i="4"/>
  <c r="AN1814" i="4"/>
  <c r="AM1814" i="4"/>
  <c r="AL1814" i="4"/>
  <c r="AK1814" i="4"/>
  <c r="AJ1814" i="4"/>
  <c r="AI1814" i="4"/>
  <c r="AH1814" i="4"/>
  <c r="AG1814" i="4"/>
  <c r="AV1813" i="4"/>
  <c r="AT1813" i="4"/>
  <c r="AS1813" i="4"/>
  <c r="AW1813" i="4" s="1"/>
  <c r="AR1813" i="4"/>
  <c r="AQ1813" i="4"/>
  <c r="AP1813" i="4"/>
  <c r="AO1813" i="4"/>
  <c r="AN1813" i="4"/>
  <c r="AM1813" i="4"/>
  <c r="AL1813" i="4"/>
  <c r="AK1813" i="4"/>
  <c r="AJ1813" i="4"/>
  <c r="AI1813" i="4"/>
  <c r="AH1813" i="4"/>
  <c r="AG1813" i="4"/>
  <c r="AX1812" i="4"/>
  <c r="AU1812" i="4"/>
  <c r="AT1812" i="4"/>
  <c r="AS1812" i="4"/>
  <c r="AW1812" i="4" s="1"/>
  <c r="AR1812" i="4"/>
  <c r="AV1812" i="4" s="1"/>
  <c r="AQ1812" i="4"/>
  <c r="AP1812" i="4"/>
  <c r="AO1812" i="4"/>
  <c r="AN1812" i="4"/>
  <c r="AM1812" i="4"/>
  <c r="AL1812" i="4"/>
  <c r="AK1812" i="4"/>
  <c r="AJ1812" i="4"/>
  <c r="AI1812" i="4"/>
  <c r="AH1812" i="4"/>
  <c r="AG1812" i="4"/>
  <c r="AX1811" i="4"/>
  <c r="AW1811" i="4"/>
  <c r="AU1811" i="4"/>
  <c r="AT1811" i="4"/>
  <c r="AS1811" i="4"/>
  <c r="AR1811" i="4"/>
  <c r="AV1811" i="4" s="1"/>
  <c r="AQ1811" i="4"/>
  <c r="AP1811" i="4"/>
  <c r="AO1811" i="4"/>
  <c r="AN1811" i="4"/>
  <c r="AM1811" i="4"/>
  <c r="AL1811" i="4"/>
  <c r="AK1811" i="4"/>
  <c r="AJ1811" i="4"/>
  <c r="AI1811" i="4"/>
  <c r="AH1811" i="4"/>
  <c r="AG1811" i="4"/>
  <c r="AW1810" i="4"/>
  <c r="AV1810" i="4"/>
  <c r="AT1810" i="4"/>
  <c r="AS1810" i="4"/>
  <c r="AR1810" i="4"/>
  <c r="AQ1810" i="4"/>
  <c r="AU1810" i="4" s="1"/>
  <c r="AP1810" i="4"/>
  <c r="AO1810" i="4"/>
  <c r="AN1810" i="4"/>
  <c r="AM1810" i="4"/>
  <c r="AL1810" i="4"/>
  <c r="AK1810" i="4"/>
  <c r="AJ1810" i="4"/>
  <c r="AI1810" i="4"/>
  <c r="AH1810" i="4"/>
  <c r="AG1810" i="4"/>
  <c r="AV1809" i="4"/>
  <c r="AT1809" i="4"/>
  <c r="AS1809" i="4"/>
  <c r="AW1809" i="4" s="1"/>
  <c r="AR1809" i="4"/>
  <c r="AQ1809" i="4"/>
  <c r="AP1809" i="4"/>
  <c r="AO1809" i="4"/>
  <c r="AN1809" i="4"/>
  <c r="AM1809" i="4"/>
  <c r="AL1809" i="4"/>
  <c r="AK1809" i="4"/>
  <c r="AJ1809" i="4"/>
  <c r="AI1809" i="4"/>
  <c r="AH1809" i="4"/>
  <c r="AG1809" i="4"/>
  <c r="AX1808" i="4"/>
  <c r="AU1808" i="4"/>
  <c r="AT1808" i="4"/>
  <c r="AS1808" i="4"/>
  <c r="AW1808" i="4" s="1"/>
  <c r="AR1808" i="4"/>
  <c r="AV1808" i="4" s="1"/>
  <c r="AQ1808" i="4"/>
  <c r="AP1808" i="4"/>
  <c r="AO1808" i="4"/>
  <c r="AN1808" i="4"/>
  <c r="AM1808" i="4"/>
  <c r="AL1808" i="4"/>
  <c r="AK1808" i="4"/>
  <c r="AJ1808" i="4"/>
  <c r="AI1808" i="4"/>
  <c r="AH1808" i="4"/>
  <c r="AG1808" i="4"/>
  <c r="AX1807" i="4"/>
  <c r="AW1807" i="4"/>
  <c r="AU1807" i="4"/>
  <c r="AT1807" i="4"/>
  <c r="AS1807" i="4"/>
  <c r="AR1807" i="4"/>
  <c r="AV1807" i="4" s="1"/>
  <c r="AQ1807" i="4"/>
  <c r="AP1807" i="4"/>
  <c r="AO1807" i="4"/>
  <c r="AN1807" i="4"/>
  <c r="AM1807" i="4"/>
  <c r="AL1807" i="4"/>
  <c r="AK1807" i="4"/>
  <c r="AJ1807" i="4"/>
  <c r="AI1807" i="4"/>
  <c r="AH1807" i="4"/>
  <c r="AG1807" i="4"/>
  <c r="AW1806" i="4"/>
  <c r="AV1806" i="4"/>
  <c r="AT1806" i="4"/>
  <c r="AS1806" i="4"/>
  <c r="AR1806" i="4"/>
  <c r="AQ1806" i="4"/>
  <c r="AU1806" i="4" s="1"/>
  <c r="AP1806" i="4"/>
  <c r="AO1806" i="4"/>
  <c r="AN1806" i="4"/>
  <c r="AM1806" i="4"/>
  <c r="AL1806" i="4"/>
  <c r="AK1806" i="4"/>
  <c r="AJ1806" i="4"/>
  <c r="AI1806" i="4"/>
  <c r="AH1806" i="4"/>
  <c r="AG1806" i="4"/>
  <c r="AV1805" i="4"/>
  <c r="AT1805" i="4"/>
  <c r="AS1805" i="4"/>
  <c r="AW1805" i="4" s="1"/>
  <c r="AR1805" i="4"/>
  <c r="AQ1805" i="4"/>
  <c r="AP1805" i="4"/>
  <c r="AO1805" i="4"/>
  <c r="AN1805" i="4"/>
  <c r="AM1805" i="4"/>
  <c r="AL1805" i="4"/>
  <c r="AK1805" i="4"/>
  <c r="AJ1805" i="4"/>
  <c r="AI1805" i="4"/>
  <c r="AH1805" i="4"/>
  <c r="AG1805" i="4"/>
  <c r="AX1804" i="4"/>
  <c r="AU1804" i="4"/>
  <c r="AT1804" i="4"/>
  <c r="AS1804" i="4"/>
  <c r="AW1804" i="4" s="1"/>
  <c r="AR1804" i="4"/>
  <c r="AV1804" i="4" s="1"/>
  <c r="AQ1804" i="4"/>
  <c r="AP1804" i="4"/>
  <c r="AO1804" i="4"/>
  <c r="AN1804" i="4"/>
  <c r="AM1804" i="4"/>
  <c r="AL1804" i="4"/>
  <c r="AK1804" i="4"/>
  <c r="AJ1804" i="4"/>
  <c r="AI1804" i="4"/>
  <c r="AH1804" i="4"/>
  <c r="AG1804" i="4"/>
  <c r="AX1803" i="4"/>
  <c r="AW1803" i="4"/>
  <c r="AU1803" i="4"/>
  <c r="AT1803" i="4"/>
  <c r="AS1803" i="4"/>
  <c r="AR1803" i="4"/>
  <c r="AV1803" i="4" s="1"/>
  <c r="AQ1803" i="4"/>
  <c r="AP1803" i="4"/>
  <c r="AO1803" i="4"/>
  <c r="AN1803" i="4"/>
  <c r="AM1803" i="4"/>
  <c r="AL1803" i="4"/>
  <c r="AK1803" i="4"/>
  <c r="AJ1803" i="4"/>
  <c r="AI1803" i="4"/>
  <c r="AH1803" i="4"/>
  <c r="AG1803" i="4"/>
  <c r="AW1802" i="4"/>
  <c r="AV1802" i="4"/>
  <c r="AT1802" i="4"/>
  <c r="AS1802" i="4"/>
  <c r="AR1802" i="4"/>
  <c r="AQ1802" i="4"/>
  <c r="AU1802" i="4" s="1"/>
  <c r="AP1802" i="4"/>
  <c r="AO1802" i="4"/>
  <c r="AN1802" i="4"/>
  <c r="AM1802" i="4"/>
  <c r="AL1802" i="4"/>
  <c r="AK1802" i="4"/>
  <c r="AJ1802" i="4"/>
  <c r="AI1802" i="4"/>
  <c r="AH1802" i="4"/>
  <c r="AG1802" i="4"/>
  <c r="AV1801" i="4"/>
  <c r="AT1801" i="4"/>
  <c r="AS1801" i="4"/>
  <c r="AW1801" i="4" s="1"/>
  <c r="AR1801" i="4"/>
  <c r="AQ1801" i="4"/>
  <c r="AP1801" i="4"/>
  <c r="AO1801" i="4"/>
  <c r="AN1801" i="4"/>
  <c r="AM1801" i="4"/>
  <c r="AL1801" i="4"/>
  <c r="AK1801" i="4"/>
  <c r="AJ1801" i="4"/>
  <c r="AI1801" i="4"/>
  <c r="AH1801" i="4"/>
  <c r="AG1801" i="4"/>
  <c r="AX1800" i="4"/>
  <c r="AT1800" i="4"/>
  <c r="AS1800" i="4"/>
  <c r="AW1800" i="4" s="1"/>
  <c r="AR1800" i="4"/>
  <c r="AV1800" i="4" s="1"/>
  <c r="AQ1800" i="4"/>
  <c r="AU1800" i="4" s="1"/>
  <c r="AP1800" i="4"/>
  <c r="AO1800" i="4"/>
  <c r="AN1800" i="4"/>
  <c r="AM1800" i="4"/>
  <c r="AL1800" i="4"/>
  <c r="AK1800" i="4"/>
  <c r="AJ1800" i="4"/>
  <c r="AI1800" i="4"/>
  <c r="AH1800" i="4"/>
  <c r="AG1800" i="4"/>
  <c r="AX1799" i="4"/>
  <c r="AW1799" i="4"/>
  <c r="AU1799" i="4"/>
  <c r="AT1799" i="4"/>
  <c r="AS1799" i="4"/>
  <c r="AR1799" i="4"/>
  <c r="AV1799" i="4" s="1"/>
  <c r="AQ1799" i="4"/>
  <c r="AP1799" i="4"/>
  <c r="AO1799" i="4"/>
  <c r="AN1799" i="4"/>
  <c r="AM1799" i="4"/>
  <c r="AL1799" i="4"/>
  <c r="AK1799" i="4"/>
  <c r="AJ1799" i="4"/>
  <c r="AI1799" i="4"/>
  <c r="AH1799" i="4"/>
  <c r="AG1799" i="4"/>
  <c r="AW1798" i="4"/>
  <c r="AV1798" i="4"/>
  <c r="AT1798" i="4"/>
  <c r="AS1798" i="4"/>
  <c r="AR1798" i="4"/>
  <c r="AQ1798" i="4"/>
  <c r="AU1798" i="4" s="1"/>
  <c r="AP1798" i="4"/>
  <c r="AO1798" i="4"/>
  <c r="AN1798" i="4"/>
  <c r="AM1798" i="4"/>
  <c r="AL1798" i="4"/>
  <c r="AK1798" i="4"/>
  <c r="AJ1798" i="4"/>
  <c r="AI1798" i="4"/>
  <c r="AH1798" i="4"/>
  <c r="AG1798" i="4"/>
  <c r="AV1797" i="4"/>
  <c r="AT1797" i="4"/>
  <c r="AS1797" i="4"/>
  <c r="AW1797" i="4" s="1"/>
  <c r="AR1797" i="4"/>
  <c r="AQ1797" i="4"/>
  <c r="AP1797" i="4"/>
  <c r="AO1797" i="4"/>
  <c r="AN1797" i="4"/>
  <c r="AM1797" i="4"/>
  <c r="AL1797" i="4"/>
  <c r="AK1797" i="4"/>
  <c r="AJ1797" i="4"/>
  <c r="AI1797" i="4"/>
  <c r="AH1797" i="4"/>
  <c r="AG1797" i="4"/>
  <c r="AX1796" i="4"/>
  <c r="AU1796" i="4"/>
  <c r="AT1796" i="4"/>
  <c r="AS1796" i="4"/>
  <c r="AW1796" i="4" s="1"/>
  <c r="AR1796" i="4"/>
  <c r="AV1796" i="4" s="1"/>
  <c r="AQ1796" i="4"/>
  <c r="AP1796" i="4"/>
  <c r="AO1796" i="4"/>
  <c r="AN1796" i="4"/>
  <c r="AM1796" i="4"/>
  <c r="AL1796" i="4"/>
  <c r="AK1796" i="4"/>
  <c r="AJ1796" i="4"/>
  <c r="AI1796" i="4"/>
  <c r="AH1796" i="4"/>
  <c r="AG1796" i="4"/>
  <c r="AX1795" i="4"/>
  <c r="AW1795" i="4"/>
  <c r="AU1795" i="4"/>
  <c r="AT1795" i="4"/>
  <c r="AS1795" i="4"/>
  <c r="AR1795" i="4"/>
  <c r="AV1795" i="4" s="1"/>
  <c r="AQ1795" i="4"/>
  <c r="AP1795" i="4"/>
  <c r="AO1795" i="4"/>
  <c r="AN1795" i="4"/>
  <c r="AM1795" i="4"/>
  <c r="AL1795" i="4"/>
  <c r="AK1795" i="4"/>
  <c r="AJ1795" i="4"/>
  <c r="AI1795" i="4"/>
  <c r="AH1795" i="4"/>
  <c r="AG1795" i="4"/>
  <c r="AW1794" i="4"/>
  <c r="AV1794" i="4"/>
  <c r="AT1794" i="4"/>
  <c r="AS1794" i="4"/>
  <c r="AR1794" i="4"/>
  <c r="AQ1794" i="4"/>
  <c r="AU1794" i="4" s="1"/>
  <c r="AP1794" i="4"/>
  <c r="AO1794" i="4"/>
  <c r="AN1794" i="4"/>
  <c r="AM1794" i="4"/>
  <c r="AL1794" i="4"/>
  <c r="AK1794" i="4"/>
  <c r="AJ1794" i="4"/>
  <c r="AI1794" i="4"/>
  <c r="AH1794" i="4"/>
  <c r="AG1794" i="4"/>
  <c r="AV1793" i="4"/>
  <c r="AT1793" i="4"/>
  <c r="AS1793" i="4"/>
  <c r="AW1793" i="4" s="1"/>
  <c r="AR1793" i="4"/>
  <c r="AQ1793" i="4"/>
  <c r="AP1793" i="4"/>
  <c r="AO1793" i="4"/>
  <c r="AN1793" i="4"/>
  <c r="AM1793" i="4"/>
  <c r="AL1793" i="4"/>
  <c r="AK1793" i="4"/>
  <c r="AJ1793" i="4"/>
  <c r="AI1793" i="4"/>
  <c r="AH1793" i="4"/>
  <c r="AG1793" i="4"/>
  <c r="AX1792" i="4"/>
  <c r="AT1792" i="4"/>
  <c r="AS1792" i="4"/>
  <c r="AW1792" i="4" s="1"/>
  <c r="AR1792" i="4"/>
  <c r="AV1792" i="4" s="1"/>
  <c r="AQ1792" i="4"/>
  <c r="AU1792" i="4" s="1"/>
  <c r="AP1792" i="4"/>
  <c r="AO1792" i="4"/>
  <c r="AN1792" i="4"/>
  <c r="AM1792" i="4"/>
  <c r="AL1792" i="4"/>
  <c r="AK1792" i="4"/>
  <c r="AJ1792" i="4"/>
  <c r="AI1792" i="4"/>
  <c r="AH1792" i="4"/>
  <c r="AG1792" i="4"/>
  <c r="AX1791" i="4"/>
  <c r="AW1791" i="4"/>
  <c r="AU1791" i="4"/>
  <c r="AT1791" i="4"/>
  <c r="AS1791" i="4"/>
  <c r="AR1791" i="4"/>
  <c r="AV1791" i="4" s="1"/>
  <c r="AQ1791" i="4"/>
  <c r="AP1791" i="4"/>
  <c r="AO1791" i="4"/>
  <c r="AN1791" i="4"/>
  <c r="AM1791" i="4"/>
  <c r="AL1791" i="4"/>
  <c r="AK1791" i="4"/>
  <c r="AJ1791" i="4"/>
  <c r="AI1791" i="4"/>
  <c r="AH1791" i="4"/>
  <c r="AG1791" i="4"/>
  <c r="AX1790" i="4"/>
  <c r="AW1790" i="4"/>
  <c r="AV1790" i="4"/>
  <c r="AT1790" i="4"/>
  <c r="AS1790" i="4"/>
  <c r="AR1790" i="4"/>
  <c r="AQ1790" i="4"/>
  <c r="AU1790" i="4" s="1"/>
  <c r="AP1790" i="4"/>
  <c r="AO1790" i="4"/>
  <c r="AN1790" i="4"/>
  <c r="AM1790" i="4"/>
  <c r="AL1790" i="4"/>
  <c r="AK1790" i="4"/>
  <c r="AJ1790" i="4"/>
  <c r="AI1790" i="4"/>
  <c r="AH1790" i="4"/>
  <c r="AG1790" i="4"/>
  <c r="AV1789" i="4"/>
  <c r="AT1789" i="4"/>
  <c r="AS1789" i="4"/>
  <c r="AW1789" i="4" s="1"/>
  <c r="AR1789" i="4"/>
  <c r="AQ1789" i="4"/>
  <c r="AP1789" i="4"/>
  <c r="AO1789" i="4"/>
  <c r="AN1789" i="4"/>
  <c r="AM1789" i="4"/>
  <c r="AL1789" i="4"/>
  <c r="AK1789" i="4"/>
  <c r="AJ1789" i="4"/>
  <c r="AI1789" i="4"/>
  <c r="AH1789" i="4"/>
  <c r="AG1789" i="4"/>
  <c r="AX1788" i="4"/>
  <c r="AT1788" i="4"/>
  <c r="AS1788" i="4"/>
  <c r="AW1788" i="4" s="1"/>
  <c r="AR1788" i="4"/>
  <c r="AV1788" i="4" s="1"/>
  <c r="AQ1788" i="4"/>
  <c r="AU1788" i="4" s="1"/>
  <c r="AP1788" i="4"/>
  <c r="AO1788" i="4"/>
  <c r="AN1788" i="4"/>
  <c r="AM1788" i="4"/>
  <c r="AL1788" i="4"/>
  <c r="AK1788" i="4"/>
  <c r="AJ1788" i="4"/>
  <c r="AI1788" i="4"/>
  <c r="AH1788" i="4"/>
  <c r="AG1788" i="4"/>
  <c r="AX1787" i="4"/>
  <c r="AW1787" i="4"/>
  <c r="AU1787" i="4"/>
  <c r="AT1787" i="4"/>
  <c r="AS1787" i="4"/>
  <c r="AR1787" i="4"/>
  <c r="AV1787" i="4" s="1"/>
  <c r="AQ1787" i="4"/>
  <c r="AP1787" i="4"/>
  <c r="AO1787" i="4"/>
  <c r="AN1787" i="4"/>
  <c r="AM1787" i="4"/>
  <c r="AL1787" i="4"/>
  <c r="AK1787" i="4"/>
  <c r="AJ1787" i="4"/>
  <c r="AI1787" i="4"/>
  <c r="AH1787" i="4"/>
  <c r="AG1787" i="4"/>
  <c r="AX1786" i="4"/>
  <c r="AW1786" i="4"/>
  <c r="AV1786" i="4"/>
  <c r="AT1786" i="4"/>
  <c r="AS1786" i="4"/>
  <c r="AR1786" i="4"/>
  <c r="AQ1786" i="4"/>
  <c r="AU1786" i="4" s="1"/>
  <c r="AP1786" i="4"/>
  <c r="AO1786" i="4"/>
  <c r="AN1786" i="4"/>
  <c r="AM1786" i="4"/>
  <c r="AL1786" i="4"/>
  <c r="AK1786" i="4"/>
  <c r="AJ1786" i="4"/>
  <c r="AI1786" i="4"/>
  <c r="AH1786" i="4"/>
  <c r="AG1786" i="4"/>
  <c r="AV1785" i="4"/>
  <c r="AT1785" i="4"/>
  <c r="AS1785" i="4"/>
  <c r="AW1785" i="4" s="1"/>
  <c r="AR1785" i="4"/>
  <c r="AQ1785" i="4"/>
  <c r="AP1785" i="4"/>
  <c r="AO1785" i="4"/>
  <c r="AN1785" i="4"/>
  <c r="AM1785" i="4"/>
  <c r="AL1785" i="4"/>
  <c r="AK1785" i="4"/>
  <c r="AJ1785" i="4"/>
  <c r="AI1785" i="4"/>
  <c r="AH1785" i="4"/>
  <c r="AG1785" i="4"/>
  <c r="AX1784" i="4"/>
  <c r="AT1784" i="4"/>
  <c r="AS1784" i="4"/>
  <c r="AW1784" i="4" s="1"/>
  <c r="AR1784" i="4"/>
  <c r="AV1784" i="4" s="1"/>
  <c r="AQ1784" i="4"/>
  <c r="AU1784" i="4" s="1"/>
  <c r="AP1784" i="4"/>
  <c r="AO1784" i="4"/>
  <c r="AN1784" i="4"/>
  <c r="AM1784" i="4"/>
  <c r="AL1784" i="4"/>
  <c r="AK1784" i="4"/>
  <c r="AJ1784" i="4"/>
  <c r="AI1784" i="4"/>
  <c r="AH1784" i="4"/>
  <c r="AG1784" i="4"/>
  <c r="AX1783" i="4"/>
  <c r="AW1783" i="4"/>
  <c r="AU1783" i="4"/>
  <c r="AT1783" i="4"/>
  <c r="AS1783" i="4"/>
  <c r="AR1783" i="4"/>
  <c r="AV1783" i="4" s="1"/>
  <c r="AQ1783" i="4"/>
  <c r="AP1783" i="4"/>
  <c r="AO1783" i="4"/>
  <c r="AN1783" i="4"/>
  <c r="AM1783" i="4"/>
  <c r="AL1783" i="4"/>
  <c r="AK1783" i="4"/>
  <c r="AJ1783" i="4"/>
  <c r="AI1783" i="4"/>
  <c r="AH1783" i="4"/>
  <c r="AG1783" i="4"/>
  <c r="AX1782" i="4"/>
  <c r="AW1782" i="4"/>
  <c r="AV1782" i="4"/>
  <c r="AT1782" i="4"/>
  <c r="AS1782" i="4"/>
  <c r="AR1782" i="4"/>
  <c r="AQ1782" i="4"/>
  <c r="AU1782" i="4" s="1"/>
  <c r="AP1782" i="4"/>
  <c r="AO1782" i="4"/>
  <c r="AN1782" i="4"/>
  <c r="AM1782" i="4"/>
  <c r="AL1782" i="4"/>
  <c r="AK1782" i="4"/>
  <c r="AJ1782" i="4"/>
  <c r="AI1782" i="4"/>
  <c r="AH1782" i="4"/>
  <c r="AG1782" i="4"/>
  <c r="AV1781" i="4"/>
  <c r="AT1781" i="4"/>
  <c r="AS1781" i="4"/>
  <c r="AW1781" i="4" s="1"/>
  <c r="AR1781" i="4"/>
  <c r="AQ1781" i="4"/>
  <c r="AP1781" i="4"/>
  <c r="AO1781" i="4"/>
  <c r="AN1781" i="4"/>
  <c r="AM1781" i="4"/>
  <c r="AL1781" i="4"/>
  <c r="AK1781" i="4"/>
  <c r="AJ1781" i="4"/>
  <c r="AI1781" i="4"/>
  <c r="AH1781" i="4"/>
  <c r="AG1781" i="4"/>
  <c r="AX1780" i="4"/>
  <c r="AU1780" i="4"/>
  <c r="AT1780" i="4"/>
  <c r="AS1780" i="4"/>
  <c r="AW1780" i="4" s="1"/>
  <c r="AR1780" i="4"/>
  <c r="AV1780" i="4" s="1"/>
  <c r="AQ1780" i="4"/>
  <c r="AP1780" i="4"/>
  <c r="AO1780" i="4"/>
  <c r="AN1780" i="4"/>
  <c r="AM1780" i="4"/>
  <c r="AL1780" i="4"/>
  <c r="AK1780" i="4"/>
  <c r="AJ1780" i="4"/>
  <c r="AI1780" i="4"/>
  <c r="AH1780" i="4"/>
  <c r="AG1780" i="4"/>
  <c r="AX1779" i="4"/>
  <c r="AW1779" i="4"/>
  <c r="AU1779" i="4"/>
  <c r="AT1779" i="4"/>
  <c r="AS1779" i="4"/>
  <c r="AR1779" i="4"/>
  <c r="AV1779" i="4" s="1"/>
  <c r="AQ1779" i="4"/>
  <c r="AP1779" i="4"/>
  <c r="AO1779" i="4"/>
  <c r="AN1779" i="4"/>
  <c r="AM1779" i="4"/>
  <c r="AL1779" i="4"/>
  <c r="AK1779" i="4"/>
  <c r="AJ1779" i="4"/>
  <c r="AI1779" i="4"/>
  <c r="AH1779" i="4"/>
  <c r="AG1779" i="4"/>
  <c r="AX1778" i="4"/>
  <c r="AW1778" i="4"/>
  <c r="AV1778" i="4"/>
  <c r="AT1778" i="4"/>
  <c r="AS1778" i="4"/>
  <c r="AR1778" i="4"/>
  <c r="AQ1778" i="4"/>
  <c r="AU1778" i="4" s="1"/>
  <c r="AP1778" i="4"/>
  <c r="AO1778" i="4"/>
  <c r="AN1778" i="4"/>
  <c r="AM1778" i="4"/>
  <c r="AL1778" i="4"/>
  <c r="AK1778" i="4"/>
  <c r="AJ1778" i="4"/>
  <c r="AI1778" i="4"/>
  <c r="AH1778" i="4"/>
  <c r="AG1778" i="4"/>
  <c r="AV1777" i="4"/>
  <c r="AT1777" i="4"/>
  <c r="AS1777" i="4"/>
  <c r="AW1777" i="4" s="1"/>
  <c r="AR1777" i="4"/>
  <c r="AQ1777" i="4"/>
  <c r="AP1777" i="4"/>
  <c r="AO1777" i="4"/>
  <c r="AN1777" i="4"/>
  <c r="AM1777" i="4"/>
  <c r="AL1777" i="4"/>
  <c r="AK1777" i="4"/>
  <c r="AJ1777" i="4"/>
  <c r="AI1777" i="4"/>
  <c r="AH1777" i="4"/>
  <c r="AG1777" i="4"/>
  <c r="AX1776" i="4"/>
  <c r="AT1776" i="4"/>
  <c r="AS1776" i="4"/>
  <c r="AW1776" i="4" s="1"/>
  <c r="AR1776" i="4"/>
  <c r="AV1776" i="4" s="1"/>
  <c r="AQ1776" i="4"/>
  <c r="AU1776" i="4" s="1"/>
  <c r="AP1776" i="4"/>
  <c r="AO1776" i="4"/>
  <c r="AN1776" i="4"/>
  <c r="AM1776" i="4"/>
  <c r="AL1776" i="4"/>
  <c r="AK1776" i="4"/>
  <c r="AJ1776" i="4"/>
  <c r="AI1776" i="4"/>
  <c r="AH1776" i="4"/>
  <c r="AG1776" i="4"/>
  <c r="AX1775" i="4"/>
  <c r="AW1775" i="4"/>
  <c r="AU1775" i="4"/>
  <c r="AT1775" i="4"/>
  <c r="AS1775" i="4"/>
  <c r="AR1775" i="4"/>
  <c r="AV1775" i="4" s="1"/>
  <c r="AQ1775" i="4"/>
  <c r="AP1775" i="4"/>
  <c r="AO1775" i="4"/>
  <c r="AN1775" i="4"/>
  <c r="AM1775" i="4"/>
  <c r="AL1775" i="4"/>
  <c r="AK1775" i="4"/>
  <c r="AJ1775" i="4"/>
  <c r="AI1775" i="4"/>
  <c r="AH1775" i="4"/>
  <c r="AG1775" i="4"/>
  <c r="AX1774" i="4"/>
  <c r="AV1774" i="4"/>
  <c r="AT1774" i="4"/>
  <c r="AS1774" i="4"/>
  <c r="AR1774" i="4"/>
  <c r="AQ1774" i="4"/>
  <c r="AU1774" i="4" s="1"/>
  <c r="AP1774" i="4"/>
  <c r="AO1774" i="4"/>
  <c r="AN1774" i="4"/>
  <c r="AM1774" i="4"/>
  <c r="AL1774" i="4"/>
  <c r="AK1774" i="4"/>
  <c r="AJ1774" i="4"/>
  <c r="AI1774" i="4"/>
  <c r="AH1774" i="4"/>
  <c r="AG1774" i="4"/>
  <c r="AV1773" i="4"/>
  <c r="AT1773" i="4"/>
  <c r="AS1773" i="4"/>
  <c r="AW1773" i="4" s="1"/>
  <c r="AR1773" i="4"/>
  <c r="AQ1773" i="4"/>
  <c r="AP1773" i="4"/>
  <c r="AO1773" i="4"/>
  <c r="AN1773" i="4"/>
  <c r="AM1773" i="4"/>
  <c r="AL1773" i="4"/>
  <c r="AK1773" i="4"/>
  <c r="AJ1773" i="4"/>
  <c r="AI1773" i="4"/>
  <c r="AH1773" i="4"/>
  <c r="AG1773" i="4"/>
  <c r="AX1772" i="4"/>
  <c r="AT1772" i="4"/>
  <c r="AS1772" i="4"/>
  <c r="AW1772" i="4" s="1"/>
  <c r="AR1772" i="4"/>
  <c r="AV1772" i="4" s="1"/>
  <c r="AQ1772" i="4"/>
  <c r="AU1772" i="4" s="1"/>
  <c r="AP1772" i="4"/>
  <c r="AO1772" i="4"/>
  <c r="AN1772" i="4"/>
  <c r="AM1772" i="4"/>
  <c r="AL1772" i="4"/>
  <c r="AK1772" i="4"/>
  <c r="AJ1772" i="4"/>
  <c r="AI1772" i="4"/>
  <c r="AH1772" i="4"/>
  <c r="AG1772" i="4"/>
  <c r="AX1771" i="4"/>
  <c r="AW1771" i="4"/>
  <c r="AU1771" i="4"/>
  <c r="AT1771" i="4"/>
  <c r="AS1771" i="4"/>
  <c r="AR1771" i="4"/>
  <c r="AV1771" i="4" s="1"/>
  <c r="AQ1771" i="4"/>
  <c r="AP1771" i="4"/>
  <c r="AO1771" i="4"/>
  <c r="AN1771" i="4"/>
  <c r="AM1771" i="4"/>
  <c r="AL1771" i="4"/>
  <c r="AK1771" i="4"/>
  <c r="AJ1771" i="4"/>
  <c r="AI1771" i="4"/>
  <c r="AH1771" i="4"/>
  <c r="AG1771" i="4"/>
  <c r="AX1770" i="4"/>
  <c r="AW1770" i="4"/>
  <c r="AV1770" i="4"/>
  <c r="AT1770" i="4"/>
  <c r="AS1770" i="4"/>
  <c r="AR1770" i="4"/>
  <c r="AQ1770" i="4"/>
  <c r="AU1770" i="4" s="1"/>
  <c r="AP1770" i="4"/>
  <c r="AO1770" i="4"/>
  <c r="AN1770" i="4"/>
  <c r="AM1770" i="4"/>
  <c r="AL1770" i="4"/>
  <c r="AK1770" i="4"/>
  <c r="AJ1770" i="4"/>
  <c r="AI1770" i="4"/>
  <c r="AH1770" i="4"/>
  <c r="AG1770" i="4"/>
  <c r="AV1769" i="4"/>
  <c r="AT1769" i="4"/>
  <c r="AS1769" i="4"/>
  <c r="AW1769" i="4" s="1"/>
  <c r="AR1769" i="4"/>
  <c r="AQ1769" i="4"/>
  <c r="AP1769" i="4"/>
  <c r="AO1769" i="4"/>
  <c r="AN1769" i="4"/>
  <c r="AM1769" i="4"/>
  <c r="AL1769" i="4"/>
  <c r="AK1769" i="4"/>
  <c r="AJ1769" i="4"/>
  <c r="AI1769" i="4"/>
  <c r="AH1769" i="4"/>
  <c r="AG1769" i="4"/>
  <c r="AX1768" i="4"/>
  <c r="AT1768" i="4"/>
  <c r="AS1768" i="4"/>
  <c r="AW1768" i="4" s="1"/>
  <c r="AR1768" i="4"/>
  <c r="AV1768" i="4" s="1"/>
  <c r="AQ1768" i="4"/>
  <c r="AU1768" i="4" s="1"/>
  <c r="AP1768" i="4"/>
  <c r="AO1768" i="4"/>
  <c r="AN1768" i="4"/>
  <c r="AM1768" i="4"/>
  <c r="AL1768" i="4"/>
  <c r="AK1768" i="4"/>
  <c r="AJ1768" i="4"/>
  <c r="AI1768" i="4"/>
  <c r="AH1768" i="4"/>
  <c r="AG1768" i="4"/>
  <c r="AX1767" i="4"/>
  <c r="AW1767" i="4"/>
  <c r="AU1767" i="4"/>
  <c r="AT1767" i="4"/>
  <c r="AS1767" i="4"/>
  <c r="AR1767" i="4"/>
  <c r="AV1767" i="4" s="1"/>
  <c r="AQ1767" i="4"/>
  <c r="AP1767" i="4"/>
  <c r="AO1767" i="4"/>
  <c r="AN1767" i="4"/>
  <c r="AM1767" i="4"/>
  <c r="AL1767" i="4"/>
  <c r="AK1767" i="4"/>
  <c r="AJ1767" i="4"/>
  <c r="AI1767" i="4"/>
  <c r="AH1767" i="4"/>
  <c r="AG1767" i="4"/>
  <c r="AX1766" i="4"/>
  <c r="AW1766" i="4"/>
  <c r="AV1766" i="4"/>
  <c r="AT1766" i="4"/>
  <c r="AS1766" i="4"/>
  <c r="AR1766" i="4"/>
  <c r="AQ1766" i="4"/>
  <c r="AU1766" i="4" s="1"/>
  <c r="AP1766" i="4"/>
  <c r="AO1766" i="4"/>
  <c r="AN1766" i="4"/>
  <c r="AM1766" i="4"/>
  <c r="AL1766" i="4"/>
  <c r="AK1766" i="4"/>
  <c r="AJ1766" i="4"/>
  <c r="AI1766" i="4"/>
  <c r="AH1766" i="4"/>
  <c r="AG1766" i="4"/>
  <c r="AV1765" i="4"/>
  <c r="AT1765" i="4"/>
  <c r="AS1765" i="4"/>
  <c r="AW1765" i="4" s="1"/>
  <c r="AR1765" i="4"/>
  <c r="AQ1765" i="4"/>
  <c r="AP1765" i="4"/>
  <c r="AO1765" i="4"/>
  <c r="AN1765" i="4"/>
  <c r="AM1765" i="4"/>
  <c r="AL1765" i="4"/>
  <c r="AK1765" i="4"/>
  <c r="AJ1765" i="4"/>
  <c r="AI1765" i="4"/>
  <c r="AH1765" i="4"/>
  <c r="AG1765" i="4"/>
  <c r="AX1764" i="4"/>
  <c r="AT1764" i="4"/>
  <c r="AS1764" i="4"/>
  <c r="AW1764" i="4" s="1"/>
  <c r="AR1764" i="4"/>
  <c r="AV1764" i="4" s="1"/>
  <c r="AQ1764" i="4"/>
  <c r="AU1764" i="4" s="1"/>
  <c r="AP1764" i="4"/>
  <c r="AO1764" i="4"/>
  <c r="AN1764" i="4"/>
  <c r="AM1764" i="4"/>
  <c r="AL1764" i="4"/>
  <c r="AK1764" i="4"/>
  <c r="AJ1764" i="4"/>
  <c r="AI1764" i="4"/>
  <c r="AH1764" i="4"/>
  <c r="AG1764" i="4"/>
  <c r="AX1763" i="4"/>
  <c r="AW1763" i="4"/>
  <c r="AU1763" i="4"/>
  <c r="AT1763" i="4"/>
  <c r="AS1763" i="4"/>
  <c r="AR1763" i="4"/>
  <c r="AV1763" i="4" s="1"/>
  <c r="AQ1763" i="4"/>
  <c r="AP1763" i="4"/>
  <c r="AO1763" i="4"/>
  <c r="AN1763" i="4"/>
  <c r="AM1763" i="4"/>
  <c r="AL1763" i="4"/>
  <c r="AK1763" i="4"/>
  <c r="AJ1763" i="4"/>
  <c r="AI1763" i="4"/>
  <c r="AH1763" i="4"/>
  <c r="AG1763" i="4"/>
  <c r="AW1762" i="4"/>
  <c r="AV1762" i="4"/>
  <c r="AT1762" i="4"/>
  <c r="AS1762" i="4"/>
  <c r="AR1762" i="4"/>
  <c r="AQ1762" i="4"/>
  <c r="AU1762" i="4" s="1"/>
  <c r="AP1762" i="4"/>
  <c r="AO1762" i="4"/>
  <c r="AN1762" i="4"/>
  <c r="AM1762" i="4"/>
  <c r="AL1762" i="4"/>
  <c r="AK1762" i="4"/>
  <c r="AJ1762" i="4"/>
  <c r="AI1762" i="4"/>
  <c r="AH1762" i="4"/>
  <c r="AG1762" i="4"/>
  <c r="AV1761" i="4"/>
  <c r="AT1761" i="4"/>
  <c r="AS1761" i="4"/>
  <c r="AW1761" i="4" s="1"/>
  <c r="AR1761" i="4"/>
  <c r="AQ1761" i="4"/>
  <c r="AP1761" i="4"/>
  <c r="AO1761" i="4"/>
  <c r="AN1761" i="4"/>
  <c r="AM1761" i="4"/>
  <c r="AL1761" i="4"/>
  <c r="AK1761" i="4"/>
  <c r="AJ1761" i="4"/>
  <c r="AI1761" i="4"/>
  <c r="AH1761" i="4"/>
  <c r="AG1761" i="4"/>
  <c r="AX1760" i="4"/>
  <c r="AU1760" i="4"/>
  <c r="AT1760" i="4"/>
  <c r="AS1760" i="4"/>
  <c r="AW1760" i="4" s="1"/>
  <c r="AR1760" i="4"/>
  <c r="AV1760" i="4" s="1"/>
  <c r="AQ1760" i="4"/>
  <c r="AP1760" i="4"/>
  <c r="AO1760" i="4"/>
  <c r="AN1760" i="4"/>
  <c r="AM1760" i="4"/>
  <c r="AL1760" i="4"/>
  <c r="AK1760" i="4"/>
  <c r="AJ1760" i="4"/>
  <c r="AI1760" i="4"/>
  <c r="AH1760" i="4"/>
  <c r="AG1760" i="4"/>
  <c r="AX1759" i="4"/>
  <c r="AW1759" i="4"/>
  <c r="AU1759" i="4"/>
  <c r="AT1759" i="4"/>
  <c r="AS1759" i="4"/>
  <c r="AR1759" i="4"/>
  <c r="AV1759" i="4" s="1"/>
  <c r="AQ1759" i="4"/>
  <c r="AP1759" i="4"/>
  <c r="AO1759" i="4"/>
  <c r="AN1759" i="4"/>
  <c r="AM1759" i="4"/>
  <c r="AL1759" i="4"/>
  <c r="AK1759" i="4"/>
  <c r="AJ1759" i="4"/>
  <c r="AI1759" i="4"/>
  <c r="AH1759" i="4"/>
  <c r="AG1759" i="4"/>
  <c r="AX1758" i="4"/>
  <c r="AW1758" i="4"/>
  <c r="AV1758" i="4"/>
  <c r="AT1758" i="4"/>
  <c r="AS1758" i="4"/>
  <c r="AR1758" i="4"/>
  <c r="AQ1758" i="4"/>
  <c r="AU1758" i="4" s="1"/>
  <c r="AP1758" i="4"/>
  <c r="AO1758" i="4"/>
  <c r="AN1758" i="4"/>
  <c r="AM1758" i="4"/>
  <c r="AL1758" i="4"/>
  <c r="AK1758" i="4"/>
  <c r="AJ1758" i="4"/>
  <c r="AI1758" i="4"/>
  <c r="AH1758" i="4"/>
  <c r="AG1758" i="4"/>
  <c r="AV1757" i="4"/>
  <c r="AT1757" i="4"/>
  <c r="AS1757" i="4"/>
  <c r="AW1757" i="4" s="1"/>
  <c r="AR1757" i="4"/>
  <c r="AQ1757" i="4"/>
  <c r="AP1757" i="4"/>
  <c r="AO1757" i="4"/>
  <c r="AN1757" i="4"/>
  <c r="AM1757" i="4"/>
  <c r="AL1757" i="4"/>
  <c r="AK1757" i="4"/>
  <c r="AJ1757" i="4"/>
  <c r="AI1757" i="4"/>
  <c r="AH1757" i="4"/>
  <c r="AG1757" i="4"/>
  <c r="AX1756" i="4"/>
  <c r="AT1756" i="4"/>
  <c r="AS1756" i="4"/>
  <c r="AW1756" i="4" s="1"/>
  <c r="AR1756" i="4"/>
  <c r="AV1756" i="4" s="1"/>
  <c r="AQ1756" i="4"/>
  <c r="AU1756" i="4" s="1"/>
  <c r="AP1756" i="4"/>
  <c r="AO1756" i="4"/>
  <c r="AN1756" i="4"/>
  <c r="AM1756" i="4"/>
  <c r="AL1756" i="4"/>
  <c r="AK1756" i="4"/>
  <c r="AJ1756" i="4"/>
  <c r="AI1756" i="4"/>
  <c r="AH1756" i="4"/>
  <c r="AG1756" i="4"/>
  <c r="AX1755" i="4"/>
  <c r="AW1755" i="4"/>
  <c r="AU1755" i="4"/>
  <c r="AT1755" i="4"/>
  <c r="AS1755" i="4"/>
  <c r="AR1755" i="4"/>
  <c r="AV1755" i="4" s="1"/>
  <c r="AQ1755" i="4"/>
  <c r="AP1755" i="4"/>
  <c r="AO1755" i="4"/>
  <c r="AN1755" i="4"/>
  <c r="AM1755" i="4"/>
  <c r="AL1755" i="4"/>
  <c r="AK1755" i="4"/>
  <c r="AJ1755" i="4"/>
  <c r="AI1755" i="4"/>
  <c r="AH1755" i="4"/>
  <c r="AG1755" i="4"/>
  <c r="AW1754" i="4"/>
  <c r="AV1754" i="4"/>
  <c r="AT1754" i="4"/>
  <c r="AS1754" i="4"/>
  <c r="AR1754" i="4"/>
  <c r="AQ1754" i="4"/>
  <c r="AU1754" i="4" s="1"/>
  <c r="AP1754" i="4"/>
  <c r="AO1754" i="4"/>
  <c r="AN1754" i="4"/>
  <c r="AM1754" i="4"/>
  <c r="AL1754" i="4"/>
  <c r="AK1754" i="4"/>
  <c r="AJ1754" i="4"/>
  <c r="AI1754" i="4"/>
  <c r="AH1754" i="4"/>
  <c r="AG1754" i="4"/>
  <c r="AV1753" i="4"/>
  <c r="AT1753" i="4"/>
  <c r="AS1753" i="4"/>
  <c r="AW1753" i="4" s="1"/>
  <c r="AR1753" i="4"/>
  <c r="AQ1753" i="4"/>
  <c r="AP1753" i="4"/>
  <c r="AO1753" i="4"/>
  <c r="AN1753" i="4"/>
  <c r="AM1753" i="4"/>
  <c r="AL1753" i="4"/>
  <c r="AK1753" i="4"/>
  <c r="AJ1753" i="4"/>
  <c r="AI1753" i="4"/>
  <c r="AH1753" i="4"/>
  <c r="AG1753" i="4"/>
  <c r="AX1752" i="4"/>
  <c r="AT1752" i="4"/>
  <c r="AS1752" i="4"/>
  <c r="AW1752" i="4" s="1"/>
  <c r="AR1752" i="4"/>
  <c r="AV1752" i="4" s="1"/>
  <c r="AQ1752" i="4"/>
  <c r="AU1752" i="4" s="1"/>
  <c r="AP1752" i="4"/>
  <c r="AO1752" i="4"/>
  <c r="AN1752" i="4"/>
  <c r="AM1752" i="4"/>
  <c r="AL1752" i="4"/>
  <c r="AK1752" i="4"/>
  <c r="AJ1752" i="4"/>
  <c r="AI1752" i="4"/>
  <c r="AH1752" i="4"/>
  <c r="AG1752" i="4"/>
  <c r="AX1751" i="4"/>
  <c r="AW1751" i="4"/>
  <c r="AU1751" i="4"/>
  <c r="AT1751" i="4"/>
  <c r="AS1751" i="4"/>
  <c r="AR1751" i="4"/>
  <c r="AV1751" i="4" s="1"/>
  <c r="AQ1751" i="4"/>
  <c r="AP1751" i="4"/>
  <c r="AO1751" i="4"/>
  <c r="AN1751" i="4"/>
  <c r="AM1751" i="4"/>
  <c r="AL1751" i="4"/>
  <c r="AK1751" i="4"/>
  <c r="AJ1751" i="4"/>
  <c r="AI1751" i="4"/>
  <c r="AH1751" i="4"/>
  <c r="AG1751" i="4"/>
  <c r="AW1750" i="4"/>
  <c r="AV1750" i="4"/>
  <c r="AT1750" i="4"/>
  <c r="AS1750" i="4"/>
  <c r="AR1750" i="4"/>
  <c r="AQ1750" i="4"/>
  <c r="AU1750" i="4" s="1"/>
  <c r="AP1750" i="4"/>
  <c r="AO1750" i="4"/>
  <c r="AN1750" i="4"/>
  <c r="AM1750" i="4"/>
  <c r="AL1750" i="4"/>
  <c r="AK1750" i="4"/>
  <c r="AJ1750" i="4"/>
  <c r="AI1750" i="4"/>
  <c r="AH1750" i="4"/>
  <c r="AG1750" i="4"/>
  <c r="AV1749" i="4"/>
  <c r="AT1749" i="4"/>
  <c r="AS1749" i="4"/>
  <c r="AW1749" i="4" s="1"/>
  <c r="AR1749" i="4"/>
  <c r="AQ1749" i="4"/>
  <c r="AP1749" i="4"/>
  <c r="AO1749" i="4"/>
  <c r="AN1749" i="4"/>
  <c r="AM1749" i="4"/>
  <c r="AL1749" i="4"/>
  <c r="AK1749" i="4"/>
  <c r="AJ1749" i="4"/>
  <c r="AI1749" i="4"/>
  <c r="AH1749" i="4"/>
  <c r="AG1749" i="4"/>
  <c r="AX1748" i="4"/>
  <c r="AU1748" i="4"/>
  <c r="AT1748" i="4"/>
  <c r="AS1748" i="4"/>
  <c r="AW1748" i="4" s="1"/>
  <c r="AR1748" i="4"/>
  <c r="AV1748" i="4" s="1"/>
  <c r="AQ1748" i="4"/>
  <c r="AP1748" i="4"/>
  <c r="AO1748" i="4"/>
  <c r="AN1748" i="4"/>
  <c r="AM1748" i="4"/>
  <c r="AL1748" i="4"/>
  <c r="AK1748" i="4"/>
  <c r="AJ1748" i="4"/>
  <c r="AI1748" i="4"/>
  <c r="AH1748" i="4"/>
  <c r="AG1748" i="4"/>
  <c r="AX1747" i="4"/>
  <c r="AW1747" i="4"/>
  <c r="AU1747" i="4"/>
  <c r="AT1747" i="4"/>
  <c r="AS1747" i="4"/>
  <c r="AR1747" i="4"/>
  <c r="AV1747" i="4" s="1"/>
  <c r="AQ1747" i="4"/>
  <c r="AP1747" i="4"/>
  <c r="AO1747" i="4"/>
  <c r="AN1747" i="4"/>
  <c r="AM1747" i="4"/>
  <c r="AL1747" i="4"/>
  <c r="AK1747" i="4"/>
  <c r="AJ1747" i="4"/>
  <c r="AI1747" i="4"/>
  <c r="AH1747" i="4"/>
  <c r="AG1747" i="4"/>
  <c r="AW1746" i="4"/>
  <c r="AV1746" i="4"/>
  <c r="AT1746" i="4"/>
  <c r="AS1746" i="4"/>
  <c r="AR1746" i="4"/>
  <c r="AQ1746" i="4"/>
  <c r="AU1746" i="4" s="1"/>
  <c r="AP1746" i="4"/>
  <c r="AO1746" i="4"/>
  <c r="AN1746" i="4"/>
  <c r="AM1746" i="4"/>
  <c r="AL1746" i="4"/>
  <c r="AK1746" i="4"/>
  <c r="AJ1746" i="4"/>
  <c r="AI1746" i="4"/>
  <c r="AH1746" i="4"/>
  <c r="AG1746" i="4"/>
  <c r="AV1745" i="4"/>
  <c r="AT1745" i="4"/>
  <c r="AS1745" i="4"/>
  <c r="AW1745" i="4" s="1"/>
  <c r="AR1745" i="4"/>
  <c r="AQ1745" i="4"/>
  <c r="AP1745" i="4"/>
  <c r="AO1745" i="4"/>
  <c r="AN1745" i="4"/>
  <c r="AM1745" i="4"/>
  <c r="AL1745" i="4"/>
  <c r="AK1745" i="4"/>
  <c r="AJ1745" i="4"/>
  <c r="AI1745" i="4"/>
  <c r="AH1745" i="4"/>
  <c r="AG1745" i="4"/>
  <c r="AX1744" i="4"/>
  <c r="AU1744" i="4"/>
  <c r="AT1744" i="4"/>
  <c r="AS1744" i="4"/>
  <c r="AW1744" i="4" s="1"/>
  <c r="AR1744" i="4"/>
  <c r="AV1744" i="4" s="1"/>
  <c r="AQ1744" i="4"/>
  <c r="AP1744" i="4"/>
  <c r="AO1744" i="4"/>
  <c r="AN1744" i="4"/>
  <c r="AM1744" i="4"/>
  <c r="AL1744" i="4"/>
  <c r="AK1744" i="4"/>
  <c r="AJ1744" i="4"/>
  <c r="AI1744" i="4"/>
  <c r="AH1744" i="4"/>
  <c r="AG1744" i="4"/>
  <c r="AX1743" i="4"/>
  <c r="AW1743" i="4"/>
  <c r="AU1743" i="4"/>
  <c r="AT1743" i="4"/>
  <c r="AS1743" i="4"/>
  <c r="AR1743" i="4"/>
  <c r="AV1743" i="4" s="1"/>
  <c r="AQ1743" i="4"/>
  <c r="AP1743" i="4"/>
  <c r="AO1743" i="4"/>
  <c r="AN1743" i="4"/>
  <c r="AM1743" i="4"/>
  <c r="AL1743" i="4"/>
  <c r="AK1743" i="4"/>
  <c r="AJ1743" i="4"/>
  <c r="AI1743" i="4"/>
  <c r="AH1743" i="4"/>
  <c r="AG1743" i="4"/>
  <c r="AW1742" i="4"/>
  <c r="AV1742" i="4"/>
  <c r="AT1742" i="4"/>
  <c r="AS1742" i="4"/>
  <c r="AR1742" i="4"/>
  <c r="AQ1742" i="4"/>
  <c r="AU1742" i="4" s="1"/>
  <c r="AP1742" i="4"/>
  <c r="AO1742" i="4"/>
  <c r="AN1742" i="4"/>
  <c r="AM1742" i="4"/>
  <c r="AL1742" i="4"/>
  <c r="AK1742" i="4"/>
  <c r="AJ1742" i="4"/>
  <c r="AI1742" i="4"/>
  <c r="AH1742" i="4"/>
  <c r="AG1742" i="4"/>
  <c r="AV1741" i="4"/>
  <c r="AT1741" i="4"/>
  <c r="AS1741" i="4"/>
  <c r="AW1741" i="4" s="1"/>
  <c r="AR1741" i="4"/>
  <c r="AQ1741" i="4"/>
  <c r="AP1741" i="4"/>
  <c r="AO1741" i="4"/>
  <c r="AN1741" i="4"/>
  <c r="AM1741" i="4"/>
  <c r="AL1741" i="4"/>
  <c r="AK1741" i="4"/>
  <c r="AJ1741" i="4"/>
  <c r="AI1741" i="4"/>
  <c r="AH1741" i="4"/>
  <c r="AG1741" i="4"/>
  <c r="AX1740" i="4"/>
  <c r="AT1740" i="4"/>
  <c r="AS1740" i="4"/>
  <c r="AW1740" i="4" s="1"/>
  <c r="AR1740" i="4"/>
  <c r="AV1740" i="4" s="1"/>
  <c r="AQ1740" i="4"/>
  <c r="AU1740" i="4" s="1"/>
  <c r="AP1740" i="4"/>
  <c r="AO1740" i="4"/>
  <c r="AN1740" i="4"/>
  <c r="AM1740" i="4"/>
  <c r="AL1740" i="4"/>
  <c r="AK1740" i="4"/>
  <c r="AJ1740" i="4"/>
  <c r="AI1740" i="4"/>
  <c r="AH1740" i="4"/>
  <c r="AG1740" i="4"/>
  <c r="AX1739" i="4"/>
  <c r="AW1739" i="4"/>
  <c r="AU1739" i="4"/>
  <c r="AT1739" i="4"/>
  <c r="AS1739" i="4"/>
  <c r="AR1739" i="4"/>
  <c r="AV1739" i="4" s="1"/>
  <c r="AQ1739" i="4"/>
  <c r="AP1739" i="4"/>
  <c r="AO1739" i="4"/>
  <c r="AN1739" i="4"/>
  <c r="AM1739" i="4"/>
  <c r="AL1739" i="4"/>
  <c r="AK1739" i="4"/>
  <c r="AJ1739" i="4"/>
  <c r="AI1739" i="4"/>
  <c r="AH1739" i="4"/>
  <c r="AG1739" i="4"/>
  <c r="AX1738" i="4"/>
  <c r="AW1738" i="4"/>
  <c r="AV1738" i="4"/>
  <c r="AT1738" i="4"/>
  <c r="AS1738" i="4"/>
  <c r="AR1738" i="4"/>
  <c r="AQ1738" i="4"/>
  <c r="AU1738" i="4" s="1"/>
  <c r="AP1738" i="4"/>
  <c r="AO1738" i="4"/>
  <c r="AN1738" i="4"/>
  <c r="AM1738" i="4"/>
  <c r="AL1738" i="4"/>
  <c r="AK1738" i="4"/>
  <c r="AJ1738" i="4"/>
  <c r="AI1738" i="4"/>
  <c r="AH1738" i="4"/>
  <c r="AG1738" i="4"/>
  <c r="AV1737" i="4"/>
  <c r="AT1737" i="4"/>
  <c r="AS1737" i="4"/>
  <c r="AW1737" i="4" s="1"/>
  <c r="AR1737" i="4"/>
  <c r="AQ1737" i="4"/>
  <c r="AP1737" i="4"/>
  <c r="AO1737" i="4"/>
  <c r="AN1737" i="4"/>
  <c r="AM1737" i="4"/>
  <c r="AL1737" i="4"/>
  <c r="AK1737" i="4"/>
  <c r="AJ1737" i="4"/>
  <c r="AI1737" i="4"/>
  <c r="AH1737" i="4"/>
  <c r="AG1737" i="4"/>
  <c r="AX1736" i="4"/>
  <c r="AT1736" i="4"/>
  <c r="AS1736" i="4"/>
  <c r="AW1736" i="4" s="1"/>
  <c r="AR1736" i="4"/>
  <c r="AV1736" i="4" s="1"/>
  <c r="AQ1736" i="4"/>
  <c r="AU1736" i="4" s="1"/>
  <c r="AP1736" i="4"/>
  <c r="AO1736" i="4"/>
  <c r="AN1736" i="4"/>
  <c r="AM1736" i="4"/>
  <c r="AL1736" i="4"/>
  <c r="AK1736" i="4"/>
  <c r="AJ1736" i="4"/>
  <c r="AI1736" i="4"/>
  <c r="AH1736" i="4"/>
  <c r="AG1736" i="4"/>
  <c r="AX1735" i="4"/>
  <c r="AW1735" i="4"/>
  <c r="AU1735" i="4"/>
  <c r="AT1735" i="4"/>
  <c r="AS1735" i="4"/>
  <c r="AR1735" i="4"/>
  <c r="AV1735" i="4" s="1"/>
  <c r="AQ1735" i="4"/>
  <c r="AP1735" i="4"/>
  <c r="AO1735" i="4"/>
  <c r="AN1735" i="4"/>
  <c r="AM1735" i="4"/>
  <c r="AL1735" i="4"/>
  <c r="AK1735" i="4"/>
  <c r="AJ1735" i="4"/>
  <c r="AI1735" i="4"/>
  <c r="AH1735" i="4"/>
  <c r="AG1735" i="4"/>
  <c r="AW1734" i="4"/>
  <c r="AV1734" i="4"/>
  <c r="AT1734" i="4"/>
  <c r="AS1734" i="4"/>
  <c r="AR1734" i="4"/>
  <c r="AQ1734" i="4"/>
  <c r="AU1734" i="4" s="1"/>
  <c r="AP1734" i="4"/>
  <c r="AO1734" i="4"/>
  <c r="AN1734" i="4"/>
  <c r="AM1734" i="4"/>
  <c r="AL1734" i="4"/>
  <c r="AK1734" i="4"/>
  <c r="AJ1734" i="4"/>
  <c r="AI1734" i="4"/>
  <c r="AH1734" i="4"/>
  <c r="AG1734" i="4"/>
  <c r="AV1733" i="4"/>
  <c r="AT1733" i="4"/>
  <c r="AS1733" i="4"/>
  <c r="AW1733" i="4" s="1"/>
  <c r="AR1733" i="4"/>
  <c r="AQ1733" i="4"/>
  <c r="AP1733" i="4"/>
  <c r="AO1733" i="4"/>
  <c r="AN1733" i="4"/>
  <c r="AM1733" i="4"/>
  <c r="AL1733" i="4"/>
  <c r="AK1733" i="4"/>
  <c r="AJ1733" i="4"/>
  <c r="AI1733" i="4"/>
  <c r="AH1733" i="4"/>
  <c r="AG1733" i="4"/>
  <c r="AX1732" i="4"/>
  <c r="AU1732" i="4"/>
  <c r="AT1732" i="4"/>
  <c r="AS1732" i="4"/>
  <c r="AW1732" i="4" s="1"/>
  <c r="AR1732" i="4"/>
  <c r="AV1732" i="4" s="1"/>
  <c r="AQ1732" i="4"/>
  <c r="AP1732" i="4"/>
  <c r="AO1732" i="4"/>
  <c r="AN1732" i="4"/>
  <c r="AM1732" i="4"/>
  <c r="AL1732" i="4"/>
  <c r="AK1732" i="4"/>
  <c r="AJ1732" i="4"/>
  <c r="AI1732" i="4"/>
  <c r="AH1732" i="4"/>
  <c r="AG1732" i="4"/>
  <c r="AX1731" i="4"/>
  <c r="AW1731" i="4"/>
  <c r="AU1731" i="4"/>
  <c r="AT1731" i="4"/>
  <c r="AS1731" i="4"/>
  <c r="AR1731" i="4"/>
  <c r="AV1731" i="4" s="1"/>
  <c r="AQ1731" i="4"/>
  <c r="AP1731" i="4"/>
  <c r="AO1731" i="4"/>
  <c r="AN1731" i="4"/>
  <c r="AM1731" i="4"/>
  <c r="AL1731" i="4"/>
  <c r="AK1731" i="4"/>
  <c r="AJ1731" i="4"/>
  <c r="AI1731" i="4"/>
  <c r="AH1731" i="4"/>
  <c r="AG1731" i="4"/>
  <c r="AW1730" i="4"/>
  <c r="AV1730" i="4"/>
  <c r="AT1730" i="4"/>
  <c r="AS1730" i="4"/>
  <c r="AR1730" i="4"/>
  <c r="AQ1730" i="4"/>
  <c r="AU1730" i="4" s="1"/>
  <c r="AP1730" i="4"/>
  <c r="AO1730" i="4"/>
  <c r="AN1730" i="4"/>
  <c r="AM1730" i="4"/>
  <c r="AL1730" i="4"/>
  <c r="AK1730" i="4"/>
  <c r="AJ1730" i="4"/>
  <c r="AI1730" i="4"/>
  <c r="AH1730" i="4"/>
  <c r="AG1730" i="4"/>
  <c r="AV1729" i="4"/>
  <c r="AT1729" i="4"/>
  <c r="AS1729" i="4"/>
  <c r="AW1729" i="4" s="1"/>
  <c r="AR1729" i="4"/>
  <c r="AQ1729" i="4"/>
  <c r="AU1729" i="4" s="1"/>
  <c r="AP1729" i="4"/>
  <c r="AO1729" i="4"/>
  <c r="AN1729" i="4"/>
  <c r="AM1729" i="4"/>
  <c r="AL1729" i="4"/>
  <c r="AK1729" i="4"/>
  <c r="AJ1729" i="4"/>
  <c r="AI1729" i="4"/>
  <c r="AH1729" i="4"/>
  <c r="AG1729" i="4"/>
  <c r="AX1728" i="4"/>
  <c r="AT1728" i="4"/>
  <c r="AS1728" i="4"/>
  <c r="AW1728" i="4" s="1"/>
  <c r="AR1728" i="4"/>
  <c r="AV1728" i="4" s="1"/>
  <c r="AQ1728" i="4"/>
  <c r="AU1728" i="4" s="1"/>
  <c r="AP1728" i="4"/>
  <c r="AO1728" i="4"/>
  <c r="AN1728" i="4"/>
  <c r="AM1728" i="4"/>
  <c r="AL1728" i="4"/>
  <c r="AK1728" i="4"/>
  <c r="AJ1728" i="4"/>
  <c r="AI1728" i="4"/>
  <c r="AH1728" i="4"/>
  <c r="AG1728" i="4"/>
  <c r="AX1727" i="4"/>
  <c r="AW1727" i="4"/>
  <c r="AU1727" i="4"/>
  <c r="AT1727" i="4"/>
  <c r="AS1727" i="4"/>
  <c r="AR1727" i="4"/>
  <c r="AV1727" i="4" s="1"/>
  <c r="AQ1727" i="4"/>
  <c r="AP1727" i="4"/>
  <c r="AO1727" i="4"/>
  <c r="AN1727" i="4"/>
  <c r="AM1727" i="4"/>
  <c r="AL1727" i="4"/>
  <c r="AK1727" i="4"/>
  <c r="AJ1727" i="4"/>
  <c r="AI1727" i="4"/>
  <c r="AH1727" i="4"/>
  <c r="AG1727" i="4"/>
  <c r="AX1726" i="4"/>
  <c r="AW1726" i="4"/>
  <c r="AV1726" i="4"/>
  <c r="AT1726" i="4"/>
  <c r="AS1726" i="4"/>
  <c r="AR1726" i="4"/>
  <c r="AQ1726" i="4"/>
  <c r="AU1726" i="4" s="1"/>
  <c r="AP1726" i="4"/>
  <c r="AO1726" i="4"/>
  <c r="AN1726" i="4"/>
  <c r="AM1726" i="4"/>
  <c r="AL1726" i="4"/>
  <c r="AK1726" i="4"/>
  <c r="AJ1726" i="4"/>
  <c r="AI1726" i="4"/>
  <c r="AH1726" i="4"/>
  <c r="AG1726" i="4"/>
  <c r="AV1725" i="4"/>
  <c r="AT1725" i="4"/>
  <c r="AS1725" i="4"/>
  <c r="AW1725" i="4" s="1"/>
  <c r="AR1725" i="4"/>
  <c r="AQ1725" i="4"/>
  <c r="AU1725" i="4" s="1"/>
  <c r="AP1725" i="4"/>
  <c r="AO1725" i="4"/>
  <c r="AN1725" i="4"/>
  <c r="AM1725" i="4"/>
  <c r="AL1725" i="4"/>
  <c r="AK1725" i="4"/>
  <c r="AJ1725" i="4"/>
  <c r="AI1725" i="4"/>
  <c r="AH1725" i="4"/>
  <c r="AG1725" i="4"/>
  <c r="AX1724" i="4"/>
  <c r="AT1724" i="4"/>
  <c r="AS1724" i="4"/>
  <c r="AW1724" i="4" s="1"/>
  <c r="AR1724" i="4"/>
  <c r="AV1724" i="4" s="1"/>
  <c r="AQ1724" i="4"/>
  <c r="AU1724" i="4" s="1"/>
  <c r="AP1724" i="4"/>
  <c r="AO1724" i="4"/>
  <c r="AN1724" i="4"/>
  <c r="AM1724" i="4"/>
  <c r="AL1724" i="4"/>
  <c r="AK1724" i="4"/>
  <c r="AJ1724" i="4"/>
  <c r="AI1724" i="4"/>
  <c r="AH1724" i="4"/>
  <c r="AG1724" i="4"/>
  <c r="AX1723" i="4"/>
  <c r="AW1723" i="4"/>
  <c r="AU1723" i="4"/>
  <c r="AT1723" i="4"/>
  <c r="AS1723" i="4"/>
  <c r="AR1723" i="4"/>
  <c r="AV1723" i="4" s="1"/>
  <c r="AQ1723" i="4"/>
  <c r="AP1723" i="4"/>
  <c r="AO1723" i="4"/>
  <c r="AN1723" i="4"/>
  <c r="AM1723" i="4"/>
  <c r="AL1723" i="4"/>
  <c r="AK1723" i="4"/>
  <c r="AJ1723" i="4"/>
  <c r="AI1723" i="4"/>
  <c r="AH1723" i="4"/>
  <c r="AG1723" i="4"/>
  <c r="AX1722" i="4"/>
  <c r="AW1722" i="4"/>
  <c r="AV1722" i="4"/>
  <c r="AT1722" i="4"/>
  <c r="AS1722" i="4"/>
  <c r="AR1722" i="4"/>
  <c r="AQ1722" i="4"/>
  <c r="AU1722" i="4" s="1"/>
  <c r="AP1722" i="4"/>
  <c r="AO1722" i="4"/>
  <c r="AN1722" i="4"/>
  <c r="AM1722" i="4"/>
  <c r="AL1722" i="4"/>
  <c r="AK1722" i="4"/>
  <c r="AJ1722" i="4"/>
  <c r="AI1722" i="4"/>
  <c r="AH1722" i="4"/>
  <c r="AG1722" i="4"/>
  <c r="AX1721" i="4"/>
  <c r="AV1721" i="4"/>
  <c r="AT1721" i="4"/>
  <c r="AS1721" i="4"/>
  <c r="AW1721" i="4" s="1"/>
  <c r="AR1721" i="4"/>
  <c r="AQ1721" i="4"/>
  <c r="AU1721" i="4" s="1"/>
  <c r="AP1721" i="4"/>
  <c r="AO1721" i="4"/>
  <c r="AN1721" i="4"/>
  <c r="AM1721" i="4"/>
  <c r="AL1721" i="4"/>
  <c r="AK1721" i="4"/>
  <c r="AJ1721" i="4"/>
  <c r="AI1721" i="4"/>
  <c r="AH1721" i="4"/>
  <c r="AG1721" i="4"/>
  <c r="AX1720" i="4"/>
  <c r="AT1720" i="4"/>
  <c r="AS1720" i="4"/>
  <c r="AW1720" i="4" s="1"/>
  <c r="AR1720" i="4"/>
  <c r="AV1720" i="4" s="1"/>
  <c r="AQ1720" i="4"/>
  <c r="AU1720" i="4" s="1"/>
  <c r="AP1720" i="4"/>
  <c r="AO1720" i="4"/>
  <c r="AN1720" i="4"/>
  <c r="AM1720" i="4"/>
  <c r="AL1720" i="4"/>
  <c r="AK1720" i="4"/>
  <c r="AJ1720" i="4"/>
  <c r="AI1720" i="4"/>
  <c r="AH1720" i="4"/>
  <c r="AG1720" i="4"/>
  <c r="AX1719" i="4"/>
  <c r="AW1719" i="4"/>
  <c r="AU1719" i="4"/>
  <c r="AT1719" i="4"/>
  <c r="AS1719" i="4"/>
  <c r="AR1719" i="4"/>
  <c r="AV1719" i="4" s="1"/>
  <c r="AQ1719" i="4"/>
  <c r="AP1719" i="4"/>
  <c r="AO1719" i="4"/>
  <c r="AN1719" i="4"/>
  <c r="AM1719" i="4"/>
  <c r="AL1719" i="4"/>
  <c r="AK1719" i="4"/>
  <c r="AJ1719" i="4"/>
  <c r="AI1719" i="4"/>
  <c r="AH1719" i="4"/>
  <c r="AG1719" i="4"/>
  <c r="AX1718" i="4"/>
  <c r="AW1718" i="4"/>
  <c r="AV1718" i="4"/>
  <c r="AT1718" i="4"/>
  <c r="AS1718" i="4"/>
  <c r="AR1718" i="4"/>
  <c r="AQ1718" i="4"/>
  <c r="AU1718" i="4" s="1"/>
  <c r="AP1718" i="4"/>
  <c r="AO1718" i="4"/>
  <c r="AN1718" i="4"/>
  <c r="AM1718" i="4"/>
  <c r="AL1718" i="4"/>
  <c r="AK1718" i="4"/>
  <c r="AJ1718" i="4"/>
  <c r="AI1718" i="4"/>
  <c r="AH1718" i="4"/>
  <c r="AG1718" i="4"/>
  <c r="AX1717" i="4"/>
  <c r="AV1717" i="4"/>
  <c r="AT1717" i="4"/>
  <c r="AS1717" i="4"/>
  <c r="AW1717" i="4" s="1"/>
  <c r="AR1717" i="4"/>
  <c r="AQ1717" i="4"/>
  <c r="AU1717" i="4" s="1"/>
  <c r="AP1717" i="4"/>
  <c r="AO1717" i="4"/>
  <c r="AN1717" i="4"/>
  <c r="AM1717" i="4"/>
  <c r="AL1717" i="4"/>
  <c r="AK1717" i="4"/>
  <c r="AJ1717" i="4"/>
  <c r="AI1717" i="4"/>
  <c r="AH1717" i="4"/>
  <c r="AG1717" i="4"/>
  <c r="AX1716" i="4"/>
  <c r="AU1716" i="4"/>
  <c r="AT1716" i="4"/>
  <c r="AS1716" i="4"/>
  <c r="AW1716" i="4" s="1"/>
  <c r="AR1716" i="4"/>
  <c r="AV1716" i="4" s="1"/>
  <c r="AQ1716" i="4"/>
  <c r="AP1716" i="4"/>
  <c r="AO1716" i="4"/>
  <c r="AN1716" i="4"/>
  <c r="AM1716" i="4"/>
  <c r="AL1716" i="4"/>
  <c r="AK1716" i="4"/>
  <c r="AJ1716" i="4"/>
  <c r="AI1716" i="4"/>
  <c r="AH1716" i="4"/>
  <c r="AG1716" i="4"/>
  <c r="AX1715" i="4"/>
  <c r="AW1715" i="4"/>
  <c r="AU1715" i="4"/>
  <c r="AT1715" i="4"/>
  <c r="AS1715" i="4"/>
  <c r="AR1715" i="4"/>
  <c r="AV1715" i="4" s="1"/>
  <c r="AQ1715" i="4"/>
  <c r="AP1715" i="4"/>
  <c r="AO1715" i="4"/>
  <c r="AN1715" i="4"/>
  <c r="AM1715" i="4"/>
  <c r="AL1715" i="4"/>
  <c r="AK1715" i="4"/>
  <c r="AJ1715" i="4"/>
  <c r="AI1715" i="4"/>
  <c r="AH1715" i="4"/>
  <c r="AG1715" i="4"/>
  <c r="AX1714" i="4"/>
  <c r="AW1714" i="4"/>
  <c r="AV1714" i="4"/>
  <c r="AT1714" i="4"/>
  <c r="AS1714" i="4"/>
  <c r="AR1714" i="4"/>
  <c r="AQ1714" i="4"/>
  <c r="AU1714" i="4" s="1"/>
  <c r="AP1714" i="4"/>
  <c r="AO1714" i="4"/>
  <c r="AN1714" i="4"/>
  <c r="AM1714" i="4"/>
  <c r="AL1714" i="4"/>
  <c r="AK1714" i="4"/>
  <c r="AJ1714" i="4"/>
  <c r="AI1714" i="4"/>
  <c r="AH1714" i="4"/>
  <c r="AG1714" i="4"/>
  <c r="AX1713" i="4"/>
  <c r="AV1713" i="4"/>
  <c r="AT1713" i="4"/>
  <c r="AS1713" i="4"/>
  <c r="AW1713" i="4" s="1"/>
  <c r="AR1713" i="4"/>
  <c r="AQ1713" i="4"/>
  <c r="AU1713" i="4" s="1"/>
  <c r="AP1713" i="4"/>
  <c r="AO1713" i="4"/>
  <c r="AN1713" i="4"/>
  <c r="AM1713" i="4"/>
  <c r="AL1713" i="4"/>
  <c r="AK1713" i="4"/>
  <c r="AJ1713" i="4"/>
  <c r="AI1713" i="4"/>
  <c r="AH1713" i="4"/>
  <c r="AG1713" i="4"/>
  <c r="AX1712" i="4"/>
  <c r="AT1712" i="4"/>
  <c r="AS1712" i="4"/>
  <c r="AW1712" i="4" s="1"/>
  <c r="AR1712" i="4"/>
  <c r="AV1712" i="4" s="1"/>
  <c r="AQ1712" i="4"/>
  <c r="AU1712" i="4" s="1"/>
  <c r="AP1712" i="4"/>
  <c r="AO1712" i="4"/>
  <c r="AN1712" i="4"/>
  <c r="AM1712" i="4"/>
  <c r="AL1712" i="4"/>
  <c r="AK1712" i="4"/>
  <c r="AJ1712" i="4"/>
  <c r="AI1712" i="4"/>
  <c r="AH1712" i="4"/>
  <c r="AG1712" i="4"/>
  <c r="AX1711" i="4"/>
  <c r="AW1711" i="4"/>
  <c r="AU1711" i="4"/>
  <c r="AT1711" i="4"/>
  <c r="AS1711" i="4"/>
  <c r="AR1711" i="4"/>
  <c r="AV1711" i="4" s="1"/>
  <c r="AQ1711" i="4"/>
  <c r="AP1711" i="4"/>
  <c r="AO1711" i="4"/>
  <c r="AN1711" i="4"/>
  <c r="AM1711" i="4"/>
  <c r="AL1711" i="4"/>
  <c r="AK1711" i="4"/>
  <c r="AJ1711" i="4"/>
  <c r="AI1711" i="4"/>
  <c r="AH1711" i="4"/>
  <c r="AG1711" i="4"/>
  <c r="AW1710" i="4"/>
  <c r="AV1710" i="4"/>
  <c r="AT1710" i="4"/>
  <c r="AS1710" i="4"/>
  <c r="AR1710" i="4"/>
  <c r="AQ1710" i="4"/>
  <c r="AU1710" i="4" s="1"/>
  <c r="AP1710" i="4"/>
  <c r="AO1710" i="4"/>
  <c r="AN1710" i="4"/>
  <c r="AM1710" i="4"/>
  <c r="AL1710" i="4"/>
  <c r="AK1710" i="4"/>
  <c r="AJ1710" i="4"/>
  <c r="AI1710" i="4"/>
  <c r="AH1710" i="4"/>
  <c r="AG1710" i="4"/>
  <c r="AX1709" i="4"/>
  <c r="AV1709" i="4"/>
  <c r="AT1709" i="4"/>
  <c r="AS1709" i="4"/>
  <c r="AW1709" i="4" s="1"/>
  <c r="AR1709" i="4"/>
  <c r="AQ1709" i="4"/>
  <c r="AU1709" i="4" s="1"/>
  <c r="AP1709" i="4"/>
  <c r="AO1709" i="4"/>
  <c r="AN1709" i="4"/>
  <c r="AM1709" i="4"/>
  <c r="AL1709" i="4"/>
  <c r="AK1709" i="4"/>
  <c r="AJ1709" i="4"/>
  <c r="AI1709" i="4"/>
  <c r="AH1709" i="4"/>
  <c r="AG1709" i="4"/>
  <c r="AX1708" i="4"/>
  <c r="AU1708" i="4"/>
  <c r="AT1708" i="4"/>
  <c r="AS1708" i="4"/>
  <c r="AW1708" i="4" s="1"/>
  <c r="AR1708" i="4"/>
  <c r="AV1708" i="4" s="1"/>
  <c r="AQ1708" i="4"/>
  <c r="AP1708" i="4"/>
  <c r="AO1708" i="4"/>
  <c r="AN1708" i="4"/>
  <c r="AM1708" i="4"/>
  <c r="AL1708" i="4"/>
  <c r="AK1708" i="4"/>
  <c r="AJ1708" i="4"/>
  <c r="AI1708" i="4"/>
  <c r="AH1708" i="4"/>
  <c r="AG1708" i="4"/>
  <c r="AX1707" i="4"/>
  <c r="AW1707" i="4"/>
  <c r="AU1707" i="4"/>
  <c r="AT1707" i="4"/>
  <c r="AS1707" i="4"/>
  <c r="AR1707" i="4"/>
  <c r="AV1707" i="4" s="1"/>
  <c r="AQ1707" i="4"/>
  <c r="AP1707" i="4"/>
  <c r="AO1707" i="4"/>
  <c r="AN1707" i="4"/>
  <c r="AM1707" i="4"/>
  <c r="AL1707" i="4"/>
  <c r="AK1707" i="4"/>
  <c r="AJ1707" i="4"/>
  <c r="AI1707" i="4"/>
  <c r="AH1707" i="4"/>
  <c r="AG1707" i="4"/>
  <c r="AW1706" i="4"/>
  <c r="AV1706" i="4"/>
  <c r="AT1706" i="4"/>
  <c r="AS1706" i="4"/>
  <c r="AR1706" i="4"/>
  <c r="AQ1706" i="4"/>
  <c r="AX1706" i="4" s="1"/>
  <c r="AP1706" i="4"/>
  <c r="AO1706" i="4"/>
  <c r="AN1706" i="4"/>
  <c r="AM1706" i="4"/>
  <c r="AL1706" i="4"/>
  <c r="AK1706" i="4"/>
  <c r="AJ1706" i="4"/>
  <c r="AI1706" i="4"/>
  <c r="AH1706" i="4"/>
  <c r="AG1706" i="4"/>
  <c r="AX1705" i="4"/>
  <c r="AV1705" i="4"/>
  <c r="AT1705" i="4"/>
  <c r="AS1705" i="4"/>
  <c r="AW1705" i="4" s="1"/>
  <c r="AR1705" i="4"/>
  <c r="AQ1705" i="4"/>
  <c r="AU1705" i="4" s="1"/>
  <c r="AP1705" i="4"/>
  <c r="AO1705" i="4"/>
  <c r="AN1705" i="4"/>
  <c r="AM1705" i="4"/>
  <c r="AL1705" i="4"/>
  <c r="AK1705" i="4"/>
  <c r="AJ1705" i="4"/>
  <c r="AI1705" i="4"/>
  <c r="AH1705" i="4"/>
  <c r="AG1705" i="4"/>
  <c r="AX1704" i="4"/>
  <c r="AU1704" i="4"/>
  <c r="AT1704" i="4"/>
  <c r="AS1704" i="4"/>
  <c r="AW1704" i="4" s="1"/>
  <c r="AR1704" i="4"/>
  <c r="AV1704" i="4" s="1"/>
  <c r="AQ1704" i="4"/>
  <c r="AP1704" i="4"/>
  <c r="AO1704" i="4"/>
  <c r="AN1704" i="4"/>
  <c r="AM1704" i="4"/>
  <c r="AL1704" i="4"/>
  <c r="AK1704" i="4"/>
  <c r="AJ1704" i="4"/>
  <c r="AI1704" i="4"/>
  <c r="AH1704" i="4"/>
  <c r="AG1704" i="4"/>
  <c r="AX1703" i="4"/>
  <c r="AW1703" i="4"/>
  <c r="AU1703" i="4"/>
  <c r="AT1703" i="4"/>
  <c r="AS1703" i="4"/>
  <c r="AR1703" i="4"/>
  <c r="AV1703" i="4" s="1"/>
  <c r="AQ1703" i="4"/>
  <c r="AP1703" i="4"/>
  <c r="AO1703" i="4"/>
  <c r="AN1703" i="4"/>
  <c r="AM1703" i="4"/>
  <c r="AL1703" i="4"/>
  <c r="AK1703" i="4"/>
  <c r="AJ1703" i="4"/>
  <c r="AI1703" i="4"/>
  <c r="AH1703" i="4"/>
  <c r="AG1703" i="4"/>
  <c r="AW1702" i="4"/>
  <c r="AV1702" i="4"/>
  <c r="AT1702" i="4"/>
  <c r="AS1702" i="4"/>
  <c r="AR1702" i="4"/>
  <c r="AQ1702" i="4"/>
  <c r="AP1702" i="4"/>
  <c r="AO1702" i="4"/>
  <c r="AN1702" i="4"/>
  <c r="AM1702" i="4"/>
  <c r="AL1702" i="4"/>
  <c r="AK1702" i="4"/>
  <c r="AJ1702" i="4"/>
  <c r="AI1702" i="4"/>
  <c r="AH1702" i="4"/>
  <c r="AG1702" i="4"/>
  <c r="AX1701" i="4"/>
  <c r="AT1701" i="4"/>
  <c r="AS1701" i="4"/>
  <c r="AW1701" i="4" s="1"/>
  <c r="AR1701" i="4"/>
  <c r="AV1701" i="4" s="1"/>
  <c r="AQ1701" i="4"/>
  <c r="AU1701" i="4" s="1"/>
  <c r="AP1701" i="4"/>
  <c r="AO1701" i="4"/>
  <c r="AN1701" i="4"/>
  <c r="AM1701" i="4"/>
  <c r="AL1701" i="4"/>
  <c r="AK1701" i="4"/>
  <c r="AJ1701" i="4"/>
  <c r="AI1701" i="4"/>
  <c r="AH1701" i="4"/>
  <c r="AG1701" i="4"/>
  <c r="AU1700" i="4"/>
  <c r="AT1700" i="4"/>
  <c r="AS1700" i="4"/>
  <c r="AW1700" i="4" s="1"/>
  <c r="AR1700" i="4"/>
  <c r="AV1700" i="4" s="1"/>
  <c r="AQ1700" i="4"/>
  <c r="AX1700" i="4" s="1"/>
  <c r="AP1700" i="4"/>
  <c r="AO1700" i="4"/>
  <c r="AN1700" i="4"/>
  <c r="AM1700" i="4"/>
  <c r="AL1700" i="4"/>
  <c r="AK1700" i="4"/>
  <c r="AJ1700" i="4"/>
  <c r="AI1700" i="4"/>
  <c r="AH1700" i="4"/>
  <c r="AG1700" i="4"/>
  <c r="AX1699" i="4"/>
  <c r="AW1699" i="4"/>
  <c r="AU1699" i="4"/>
  <c r="AT1699" i="4"/>
  <c r="AS1699" i="4"/>
  <c r="AR1699" i="4"/>
  <c r="AV1699" i="4" s="1"/>
  <c r="AQ1699" i="4"/>
  <c r="AP1699" i="4"/>
  <c r="AO1699" i="4"/>
  <c r="AN1699" i="4"/>
  <c r="AM1699" i="4"/>
  <c r="AL1699" i="4"/>
  <c r="AK1699" i="4"/>
  <c r="AJ1699" i="4"/>
  <c r="AI1699" i="4"/>
  <c r="AH1699" i="4"/>
  <c r="AG1699" i="4"/>
  <c r="AW1698" i="4"/>
  <c r="AV1698" i="4"/>
  <c r="AT1698" i="4"/>
  <c r="AS1698" i="4"/>
  <c r="AR1698" i="4"/>
  <c r="AQ1698" i="4"/>
  <c r="AX1698" i="4" s="1"/>
  <c r="AP1698" i="4"/>
  <c r="AO1698" i="4"/>
  <c r="AN1698" i="4"/>
  <c r="AM1698" i="4"/>
  <c r="AL1698" i="4"/>
  <c r="AK1698" i="4"/>
  <c r="AJ1698" i="4"/>
  <c r="AI1698" i="4"/>
  <c r="AH1698" i="4"/>
  <c r="AG1698" i="4"/>
  <c r="AX1697" i="4"/>
  <c r="AW1697" i="4"/>
  <c r="AV1697" i="4"/>
  <c r="AT1697" i="4"/>
  <c r="AS1697" i="4"/>
  <c r="AR1697" i="4"/>
  <c r="AQ1697" i="4"/>
  <c r="AU1697" i="4" s="1"/>
  <c r="AP1697" i="4"/>
  <c r="AO1697" i="4"/>
  <c r="AN1697" i="4"/>
  <c r="AM1697" i="4"/>
  <c r="AL1697" i="4"/>
  <c r="AK1697" i="4"/>
  <c r="AJ1697" i="4"/>
  <c r="AI1697" i="4"/>
  <c r="AH1697" i="4"/>
  <c r="AG1697" i="4"/>
  <c r="AU1696" i="4"/>
  <c r="AT1696" i="4"/>
  <c r="AS1696" i="4"/>
  <c r="AW1696" i="4" s="1"/>
  <c r="AR1696" i="4"/>
  <c r="AV1696" i="4" s="1"/>
  <c r="AQ1696" i="4"/>
  <c r="AX1696" i="4" s="1"/>
  <c r="AP1696" i="4"/>
  <c r="AO1696" i="4"/>
  <c r="AN1696" i="4"/>
  <c r="AM1696" i="4"/>
  <c r="AL1696" i="4"/>
  <c r="AK1696" i="4"/>
  <c r="AJ1696" i="4"/>
  <c r="AI1696" i="4"/>
  <c r="AH1696" i="4"/>
  <c r="AG1696" i="4"/>
  <c r="AX1695" i="4"/>
  <c r="AW1695" i="4"/>
  <c r="AV1695" i="4"/>
  <c r="AU1695" i="4"/>
  <c r="AT1695" i="4"/>
  <c r="AS1695" i="4"/>
  <c r="AR1695" i="4"/>
  <c r="AQ1695" i="4"/>
  <c r="AP1695" i="4"/>
  <c r="AO1695" i="4"/>
  <c r="AN1695" i="4"/>
  <c r="AM1695" i="4"/>
  <c r="AL1695" i="4"/>
  <c r="AK1695" i="4"/>
  <c r="AJ1695" i="4"/>
  <c r="AI1695" i="4"/>
  <c r="AH1695" i="4"/>
  <c r="AG1695" i="4"/>
  <c r="AX1694" i="4"/>
  <c r="AW1694" i="4"/>
  <c r="AV1694" i="4"/>
  <c r="AT1694" i="4"/>
  <c r="AS1694" i="4"/>
  <c r="AR1694" i="4"/>
  <c r="AQ1694" i="4"/>
  <c r="AU1694" i="4" s="1"/>
  <c r="AP1694" i="4"/>
  <c r="AO1694" i="4"/>
  <c r="AN1694" i="4"/>
  <c r="AM1694" i="4"/>
  <c r="AL1694" i="4"/>
  <c r="AK1694" i="4"/>
  <c r="AJ1694" i="4"/>
  <c r="AI1694" i="4"/>
  <c r="AH1694" i="4"/>
  <c r="AG1694" i="4"/>
  <c r="AW1693" i="4"/>
  <c r="AT1693" i="4"/>
  <c r="AS1693" i="4"/>
  <c r="AR1693" i="4"/>
  <c r="AV1693" i="4" s="1"/>
  <c r="AQ1693" i="4"/>
  <c r="AU1693" i="4" s="1"/>
  <c r="AP1693" i="4"/>
  <c r="AO1693" i="4"/>
  <c r="AN1693" i="4"/>
  <c r="AM1693" i="4"/>
  <c r="AL1693" i="4"/>
  <c r="AK1693" i="4"/>
  <c r="AJ1693" i="4"/>
  <c r="AI1693" i="4"/>
  <c r="AH1693" i="4"/>
  <c r="AG1693" i="4"/>
  <c r="AT1692" i="4"/>
  <c r="AS1692" i="4"/>
  <c r="AW1692" i="4" s="1"/>
  <c r="AR1692" i="4"/>
  <c r="AV1692" i="4" s="1"/>
  <c r="AQ1692" i="4"/>
  <c r="AX1692" i="4" s="1"/>
  <c r="AP1692" i="4"/>
  <c r="AO1692" i="4"/>
  <c r="AN1692" i="4"/>
  <c r="AM1692" i="4"/>
  <c r="AL1692" i="4"/>
  <c r="AK1692" i="4"/>
  <c r="AJ1692" i="4"/>
  <c r="AI1692" i="4"/>
  <c r="AH1692" i="4"/>
  <c r="AG1692" i="4"/>
  <c r="AX1691" i="4"/>
  <c r="AV1691" i="4"/>
  <c r="AU1691" i="4"/>
  <c r="AT1691" i="4"/>
  <c r="AS1691" i="4"/>
  <c r="AW1691" i="4" s="1"/>
  <c r="AR1691" i="4"/>
  <c r="AQ1691" i="4"/>
  <c r="AP1691" i="4"/>
  <c r="AO1691" i="4"/>
  <c r="AN1691" i="4"/>
  <c r="AM1691" i="4"/>
  <c r="AL1691" i="4"/>
  <c r="AK1691" i="4"/>
  <c r="AJ1691" i="4"/>
  <c r="AI1691" i="4"/>
  <c r="AH1691" i="4"/>
  <c r="AG1691" i="4"/>
  <c r="AX1690" i="4"/>
  <c r="AW1690" i="4"/>
  <c r="AV1690" i="4"/>
  <c r="AU1690" i="4"/>
  <c r="AT1690" i="4"/>
  <c r="AS1690" i="4"/>
  <c r="AR1690" i="4"/>
  <c r="AQ1690" i="4"/>
  <c r="AP1690" i="4"/>
  <c r="AO1690" i="4"/>
  <c r="AN1690" i="4"/>
  <c r="AM1690" i="4"/>
  <c r="AL1690" i="4"/>
  <c r="AK1690" i="4"/>
  <c r="AJ1690" i="4"/>
  <c r="AI1690" i="4"/>
  <c r="AH1690" i="4"/>
  <c r="AG1690" i="4"/>
  <c r="AW1689" i="4"/>
  <c r="AT1689" i="4"/>
  <c r="AS1689" i="4"/>
  <c r="AR1689" i="4"/>
  <c r="AV1689" i="4" s="1"/>
  <c r="AQ1689" i="4"/>
  <c r="AP1689" i="4"/>
  <c r="AO1689" i="4"/>
  <c r="AN1689" i="4"/>
  <c r="AM1689" i="4"/>
  <c r="AL1689" i="4"/>
  <c r="AK1689" i="4"/>
  <c r="AJ1689" i="4"/>
  <c r="AI1689" i="4"/>
  <c r="AH1689" i="4"/>
  <c r="AG1689" i="4"/>
  <c r="AT1688" i="4"/>
  <c r="AS1688" i="4"/>
  <c r="AW1688" i="4" s="1"/>
  <c r="AR1688" i="4"/>
  <c r="AV1688" i="4" s="1"/>
  <c r="AQ1688" i="4"/>
  <c r="AP1688" i="4"/>
  <c r="AO1688" i="4"/>
  <c r="AN1688" i="4"/>
  <c r="AM1688" i="4"/>
  <c r="AL1688" i="4"/>
  <c r="AK1688" i="4"/>
  <c r="AJ1688" i="4"/>
  <c r="AI1688" i="4"/>
  <c r="AH1688" i="4"/>
  <c r="AG1688" i="4"/>
  <c r="AX1687" i="4"/>
  <c r="AV1687" i="4"/>
  <c r="AU1687" i="4"/>
  <c r="AT1687" i="4"/>
  <c r="AS1687" i="4"/>
  <c r="AW1687" i="4" s="1"/>
  <c r="AR1687" i="4"/>
  <c r="AQ1687" i="4"/>
  <c r="AP1687" i="4"/>
  <c r="AO1687" i="4"/>
  <c r="AN1687" i="4"/>
  <c r="AM1687" i="4"/>
  <c r="AL1687" i="4"/>
  <c r="AK1687" i="4"/>
  <c r="AJ1687" i="4"/>
  <c r="AI1687" i="4"/>
  <c r="AH1687" i="4"/>
  <c r="AG1687" i="4"/>
  <c r="AX1686" i="4"/>
  <c r="AW1686" i="4"/>
  <c r="AV1686" i="4"/>
  <c r="AU1686" i="4"/>
  <c r="AT1686" i="4"/>
  <c r="AS1686" i="4"/>
  <c r="AR1686" i="4"/>
  <c r="AQ1686" i="4"/>
  <c r="AP1686" i="4"/>
  <c r="AO1686" i="4"/>
  <c r="AN1686" i="4"/>
  <c r="AM1686" i="4"/>
  <c r="AL1686" i="4"/>
  <c r="AK1686" i="4"/>
  <c r="AJ1686" i="4"/>
  <c r="AI1686" i="4"/>
  <c r="AH1686" i="4"/>
  <c r="AG1686" i="4"/>
  <c r="AX1685" i="4"/>
  <c r="AW1685" i="4"/>
  <c r="AV1685" i="4"/>
  <c r="AT1685" i="4"/>
  <c r="AS1685" i="4"/>
  <c r="AR1685" i="4"/>
  <c r="AQ1685" i="4"/>
  <c r="AU1685" i="4" s="1"/>
  <c r="AP1685" i="4"/>
  <c r="AO1685" i="4"/>
  <c r="AN1685" i="4"/>
  <c r="AM1685" i="4"/>
  <c r="AL1685" i="4"/>
  <c r="AK1685" i="4"/>
  <c r="AJ1685" i="4"/>
  <c r="AI1685" i="4"/>
  <c r="AH1685" i="4"/>
  <c r="AG1685" i="4"/>
  <c r="AX1684" i="4"/>
  <c r="AT1684" i="4"/>
  <c r="AS1684" i="4"/>
  <c r="AW1684" i="4" s="1"/>
  <c r="AR1684" i="4"/>
  <c r="AV1684" i="4" s="1"/>
  <c r="AQ1684" i="4"/>
  <c r="AU1684" i="4" s="1"/>
  <c r="AP1684" i="4"/>
  <c r="AO1684" i="4"/>
  <c r="AN1684" i="4"/>
  <c r="AM1684" i="4"/>
  <c r="AL1684" i="4"/>
  <c r="AK1684" i="4"/>
  <c r="AJ1684" i="4"/>
  <c r="AI1684" i="4"/>
  <c r="AH1684" i="4"/>
  <c r="AG1684" i="4"/>
  <c r="AX1683" i="4"/>
  <c r="AV1683" i="4"/>
  <c r="AU1683" i="4"/>
  <c r="AT1683" i="4"/>
  <c r="AS1683" i="4"/>
  <c r="AW1683" i="4" s="1"/>
  <c r="AR1683" i="4"/>
  <c r="AQ1683" i="4"/>
  <c r="AP1683" i="4"/>
  <c r="AO1683" i="4"/>
  <c r="AN1683" i="4"/>
  <c r="AM1683" i="4"/>
  <c r="AL1683" i="4"/>
  <c r="AK1683" i="4"/>
  <c r="AJ1683" i="4"/>
  <c r="AI1683" i="4"/>
  <c r="AH1683" i="4"/>
  <c r="AG1683" i="4"/>
  <c r="AX1682" i="4"/>
  <c r="AW1682" i="4"/>
  <c r="AV1682" i="4"/>
  <c r="AU1682" i="4"/>
  <c r="AT1682" i="4"/>
  <c r="AS1682" i="4"/>
  <c r="AR1682" i="4"/>
  <c r="AQ1682" i="4"/>
  <c r="AP1682" i="4"/>
  <c r="AO1682" i="4"/>
  <c r="AN1682" i="4"/>
  <c r="AM1682" i="4"/>
  <c r="AL1682" i="4"/>
  <c r="AK1682" i="4"/>
  <c r="AJ1682" i="4"/>
  <c r="AI1682" i="4"/>
  <c r="AH1682" i="4"/>
  <c r="AG1682" i="4"/>
  <c r="AV1681" i="4"/>
  <c r="AT1681" i="4"/>
  <c r="AS1681" i="4"/>
  <c r="AW1681" i="4" s="1"/>
  <c r="AR1681" i="4"/>
  <c r="AQ1681" i="4"/>
  <c r="AU1681" i="4" s="1"/>
  <c r="AP1681" i="4"/>
  <c r="AO1681" i="4"/>
  <c r="AN1681" i="4"/>
  <c r="AM1681" i="4"/>
  <c r="AL1681" i="4"/>
  <c r="AK1681" i="4"/>
  <c r="AJ1681" i="4"/>
  <c r="AI1681" i="4"/>
  <c r="AH1681" i="4"/>
  <c r="AG1681" i="4"/>
  <c r="AT1680" i="4"/>
  <c r="AS1680" i="4"/>
  <c r="AW1680" i="4" s="1"/>
  <c r="AR1680" i="4"/>
  <c r="AV1680" i="4" s="1"/>
  <c r="AQ1680" i="4"/>
  <c r="AX1680" i="4" s="1"/>
  <c r="AP1680" i="4"/>
  <c r="AO1680" i="4"/>
  <c r="AN1680" i="4"/>
  <c r="AM1680" i="4"/>
  <c r="AL1680" i="4"/>
  <c r="AK1680" i="4"/>
  <c r="AJ1680" i="4"/>
  <c r="AI1680" i="4"/>
  <c r="AH1680" i="4"/>
  <c r="AG1680" i="4"/>
  <c r="AX1679" i="4"/>
  <c r="AU1679" i="4"/>
  <c r="AT1679" i="4"/>
  <c r="AS1679" i="4"/>
  <c r="AW1679" i="4" s="1"/>
  <c r="AR1679" i="4"/>
  <c r="AV1679" i="4" s="1"/>
  <c r="AQ1679" i="4"/>
  <c r="AP1679" i="4"/>
  <c r="AO1679" i="4"/>
  <c r="AN1679" i="4"/>
  <c r="AM1679" i="4"/>
  <c r="AL1679" i="4"/>
  <c r="AK1679" i="4"/>
  <c r="AJ1679" i="4"/>
  <c r="AI1679" i="4"/>
  <c r="AH1679" i="4"/>
  <c r="AG1679" i="4"/>
  <c r="AX1678" i="4"/>
  <c r="AW1678" i="4"/>
  <c r="AU1678" i="4"/>
  <c r="AT1678" i="4"/>
  <c r="AS1678" i="4"/>
  <c r="AR1678" i="4"/>
  <c r="AV1678" i="4" s="1"/>
  <c r="AQ1678" i="4"/>
  <c r="AP1678" i="4"/>
  <c r="AO1678" i="4"/>
  <c r="AN1678" i="4"/>
  <c r="AM1678" i="4"/>
  <c r="AL1678" i="4"/>
  <c r="AK1678" i="4"/>
  <c r="AJ1678" i="4"/>
  <c r="AI1678" i="4"/>
  <c r="AH1678" i="4"/>
  <c r="AG1678" i="4"/>
  <c r="AW1677" i="4"/>
  <c r="AV1677" i="4"/>
  <c r="AT1677" i="4"/>
  <c r="AS1677" i="4"/>
  <c r="AR1677" i="4"/>
  <c r="AQ1677" i="4"/>
  <c r="AU1677" i="4" s="1"/>
  <c r="AP1677" i="4"/>
  <c r="AO1677" i="4"/>
  <c r="AN1677" i="4"/>
  <c r="AM1677" i="4"/>
  <c r="AL1677" i="4"/>
  <c r="AK1677" i="4"/>
  <c r="AJ1677" i="4"/>
  <c r="AI1677" i="4"/>
  <c r="AH1677" i="4"/>
  <c r="AG1677" i="4"/>
  <c r="AV1676" i="4"/>
  <c r="AT1676" i="4"/>
  <c r="AS1676" i="4"/>
  <c r="AW1676" i="4" s="1"/>
  <c r="AR1676" i="4"/>
  <c r="AQ1676" i="4"/>
  <c r="AP1676" i="4"/>
  <c r="AO1676" i="4"/>
  <c r="AN1676" i="4"/>
  <c r="AM1676" i="4"/>
  <c r="AL1676" i="4"/>
  <c r="AK1676" i="4"/>
  <c r="AJ1676" i="4"/>
  <c r="AI1676" i="4"/>
  <c r="AH1676" i="4"/>
  <c r="AG1676" i="4"/>
  <c r="AX1675" i="4"/>
  <c r="AV1675" i="4"/>
  <c r="AU1675" i="4"/>
  <c r="AT1675" i="4"/>
  <c r="AS1675" i="4"/>
  <c r="AW1675" i="4" s="1"/>
  <c r="AR1675" i="4"/>
  <c r="AQ1675" i="4"/>
  <c r="AP1675" i="4"/>
  <c r="AO1675" i="4"/>
  <c r="AN1675" i="4"/>
  <c r="AM1675" i="4"/>
  <c r="AL1675" i="4"/>
  <c r="AK1675" i="4"/>
  <c r="AJ1675" i="4"/>
  <c r="AI1675" i="4"/>
  <c r="AH1675" i="4"/>
  <c r="AG1675" i="4"/>
  <c r="AX1674" i="4"/>
  <c r="AW1674" i="4"/>
  <c r="AU1674" i="4"/>
  <c r="AT1674" i="4"/>
  <c r="AS1674" i="4"/>
  <c r="AR1674" i="4"/>
  <c r="AV1674" i="4" s="1"/>
  <c r="AQ1674" i="4"/>
  <c r="AP1674" i="4"/>
  <c r="AO1674" i="4"/>
  <c r="AN1674" i="4"/>
  <c r="AM1674" i="4"/>
  <c r="AL1674" i="4"/>
  <c r="AK1674" i="4"/>
  <c r="AJ1674" i="4"/>
  <c r="AI1674" i="4"/>
  <c r="AH1674" i="4"/>
  <c r="AG1674" i="4"/>
  <c r="AX1673" i="4"/>
  <c r="AW1673" i="4"/>
  <c r="AV1673" i="4"/>
  <c r="AT1673" i="4"/>
  <c r="AS1673" i="4"/>
  <c r="AR1673" i="4"/>
  <c r="AQ1673" i="4"/>
  <c r="AU1673" i="4" s="1"/>
  <c r="AP1673" i="4"/>
  <c r="AO1673" i="4"/>
  <c r="AN1673" i="4"/>
  <c r="AM1673" i="4"/>
  <c r="AL1673" i="4"/>
  <c r="AK1673" i="4"/>
  <c r="AJ1673" i="4"/>
  <c r="AI1673" i="4"/>
  <c r="AH1673" i="4"/>
  <c r="AG1673" i="4"/>
  <c r="AX1672" i="4"/>
  <c r="AU1672" i="4"/>
  <c r="AT1672" i="4"/>
  <c r="AS1672" i="4"/>
  <c r="AW1672" i="4" s="1"/>
  <c r="AR1672" i="4"/>
  <c r="AV1672" i="4" s="1"/>
  <c r="AQ1672" i="4"/>
  <c r="AP1672" i="4"/>
  <c r="AO1672" i="4"/>
  <c r="AN1672" i="4"/>
  <c r="AM1672" i="4"/>
  <c r="AL1672" i="4"/>
  <c r="AK1672" i="4"/>
  <c r="AJ1672" i="4"/>
  <c r="AI1672" i="4"/>
  <c r="AH1672" i="4"/>
  <c r="AG1672" i="4"/>
  <c r="AX1671" i="4"/>
  <c r="AW1671" i="4"/>
  <c r="AV1671" i="4"/>
  <c r="AU1671" i="4"/>
  <c r="AT1671" i="4"/>
  <c r="AS1671" i="4"/>
  <c r="AR1671" i="4"/>
  <c r="AQ1671" i="4"/>
  <c r="AP1671" i="4"/>
  <c r="AO1671" i="4"/>
  <c r="AN1671" i="4"/>
  <c r="AM1671" i="4"/>
  <c r="AL1671" i="4"/>
  <c r="AK1671" i="4"/>
  <c r="AJ1671" i="4"/>
  <c r="AI1671" i="4"/>
  <c r="AH1671" i="4"/>
  <c r="AG1671" i="4"/>
  <c r="AX1670" i="4"/>
  <c r="AW1670" i="4"/>
  <c r="AV1670" i="4"/>
  <c r="AT1670" i="4"/>
  <c r="AS1670" i="4"/>
  <c r="AR1670" i="4"/>
  <c r="AQ1670" i="4"/>
  <c r="AU1670" i="4" s="1"/>
  <c r="AP1670" i="4"/>
  <c r="AO1670" i="4"/>
  <c r="AN1670" i="4"/>
  <c r="AM1670" i="4"/>
  <c r="AL1670" i="4"/>
  <c r="AK1670" i="4"/>
  <c r="AJ1670" i="4"/>
  <c r="AI1670" i="4"/>
  <c r="AH1670" i="4"/>
  <c r="AG1670" i="4"/>
  <c r="AW1669" i="4"/>
  <c r="AT1669" i="4"/>
  <c r="AS1669" i="4"/>
  <c r="AR1669" i="4"/>
  <c r="AV1669" i="4" s="1"/>
  <c r="AQ1669" i="4"/>
  <c r="AU1669" i="4" s="1"/>
  <c r="AP1669" i="4"/>
  <c r="AO1669" i="4"/>
  <c r="AN1669" i="4"/>
  <c r="AM1669" i="4"/>
  <c r="AL1669" i="4"/>
  <c r="AK1669" i="4"/>
  <c r="AJ1669" i="4"/>
  <c r="AI1669" i="4"/>
  <c r="AH1669" i="4"/>
  <c r="AG1669" i="4"/>
  <c r="AX1668" i="4"/>
  <c r="AU1668" i="4"/>
  <c r="AT1668" i="4"/>
  <c r="AS1668" i="4"/>
  <c r="AW1668" i="4" s="1"/>
  <c r="AR1668" i="4"/>
  <c r="AV1668" i="4" s="1"/>
  <c r="AQ1668" i="4"/>
  <c r="AP1668" i="4"/>
  <c r="AO1668" i="4"/>
  <c r="AN1668" i="4"/>
  <c r="AM1668" i="4"/>
  <c r="AL1668" i="4"/>
  <c r="AK1668" i="4"/>
  <c r="AJ1668" i="4"/>
  <c r="AI1668" i="4"/>
  <c r="AH1668" i="4"/>
  <c r="AG1668" i="4"/>
  <c r="AX1667" i="4"/>
  <c r="AW1667" i="4"/>
  <c r="AU1667" i="4"/>
  <c r="AT1667" i="4"/>
  <c r="AS1667" i="4"/>
  <c r="AR1667" i="4"/>
  <c r="AV1667" i="4" s="1"/>
  <c r="AQ1667" i="4"/>
  <c r="AP1667" i="4"/>
  <c r="AO1667" i="4"/>
  <c r="AN1667" i="4"/>
  <c r="AM1667" i="4"/>
  <c r="AL1667" i="4"/>
  <c r="AK1667" i="4"/>
  <c r="AJ1667" i="4"/>
  <c r="AI1667" i="4"/>
  <c r="AH1667" i="4"/>
  <c r="AG1667" i="4"/>
  <c r="AW1666" i="4"/>
  <c r="AV1666" i="4"/>
  <c r="AT1666" i="4"/>
  <c r="AS1666" i="4"/>
  <c r="AR1666" i="4"/>
  <c r="AQ1666" i="4"/>
  <c r="AP1666" i="4"/>
  <c r="AO1666" i="4"/>
  <c r="AN1666" i="4"/>
  <c r="AM1666" i="4"/>
  <c r="AL1666" i="4"/>
  <c r="AK1666" i="4"/>
  <c r="AJ1666" i="4"/>
  <c r="AI1666" i="4"/>
  <c r="AH1666" i="4"/>
  <c r="AG1666" i="4"/>
  <c r="AX1665" i="4"/>
  <c r="AT1665" i="4"/>
  <c r="AS1665" i="4"/>
  <c r="AW1665" i="4" s="1"/>
  <c r="AR1665" i="4"/>
  <c r="AV1665" i="4" s="1"/>
  <c r="AQ1665" i="4"/>
  <c r="AU1665" i="4" s="1"/>
  <c r="AP1665" i="4"/>
  <c r="AO1665" i="4"/>
  <c r="AN1665" i="4"/>
  <c r="AM1665" i="4"/>
  <c r="AL1665" i="4"/>
  <c r="AK1665" i="4"/>
  <c r="AJ1665" i="4"/>
  <c r="AI1665" i="4"/>
  <c r="AH1665" i="4"/>
  <c r="AG1665" i="4"/>
  <c r="AV1664" i="4"/>
  <c r="AT1664" i="4"/>
  <c r="AS1664" i="4"/>
  <c r="AW1664" i="4" s="1"/>
  <c r="AR1664" i="4"/>
  <c r="AQ1664" i="4"/>
  <c r="AX1664" i="4" s="1"/>
  <c r="AP1664" i="4"/>
  <c r="AO1664" i="4"/>
  <c r="AN1664" i="4"/>
  <c r="AM1664" i="4"/>
  <c r="AL1664" i="4"/>
  <c r="AK1664" i="4"/>
  <c r="AJ1664" i="4"/>
  <c r="AI1664" i="4"/>
  <c r="AH1664" i="4"/>
  <c r="AG1664" i="4"/>
  <c r="AX1663" i="4"/>
  <c r="AU1663" i="4"/>
  <c r="AT1663" i="4"/>
  <c r="AS1663" i="4"/>
  <c r="AW1663" i="4" s="1"/>
  <c r="AR1663" i="4"/>
  <c r="AV1663" i="4" s="1"/>
  <c r="AQ1663" i="4"/>
  <c r="AP1663" i="4"/>
  <c r="AO1663" i="4"/>
  <c r="AN1663" i="4"/>
  <c r="AM1663" i="4"/>
  <c r="AL1663" i="4"/>
  <c r="AK1663" i="4"/>
  <c r="AJ1663" i="4"/>
  <c r="AI1663" i="4"/>
  <c r="AH1663" i="4"/>
  <c r="AG1663" i="4"/>
  <c r="AX1662" i="4"/>
  <c r="AW1662" i="4"/>
  <c r="AU1662" i="4"/>
  <c r="AT1662" i="4"/>
  <c r="AS1662" i="4"/>
  <c r="AR1662" i="4"/>
  <c r="AV1662" i="4" s="1"/>
  <c r="AQ1662" i="4"/>
  <c r="AP1662" i="4"/>
  <c r="AO1662" i="4"/>
  <c r="AN1662" i="4"/>
  <c r="AM1662" i="4"/>
  <c r="AL1662" i="4"/>
  <c r="AK1662" i="4"/>
  <c r="AJ1662" i="4"/>
  <c r="AI1662" i="4"/>
  <c r="AH1662" i="4"/>
  <c r="AG1662" i="4"/>
  <c r="AW1661" i="4"/>
  <c r="AV1661" i="4"/>
  <c r="AT1661" i="4"/>
  <c r="AS1661" i="4"/>
  <c r="AR1661" i="4"/>
  <c r="AQ1661" i="4"/>
  <c r="AP1661" i="4"/>
  <c r="AO1661" i="4"/>
  <c r="AN1661" i="4"/>
  <c r="AM1661" i="4"/>
  <c r="AL1661" i="4"/>
  <c r="AK1661" i="4"/>
  <c r="AJ1661" i="4"/>
  <c r="AI1661" i="4"/>
  <c r="AH1661" i="4"/>
  <c r="AG1661" i="4"/>
  <c r="AX1660" i="4"/>
  <c r="AV1660" i="4"/>
  <c r="AT1660" i="4"/>
  <c r="AS1660" i="4"/>
  <c r="AW1660" i="4" s="1"/>
  <c r="AR1660" i="4"/>
  <c r="AQ1660" i="4"/>
  <c r="AU1660" i="4" s="1"/>
  <c r="AP1660" i="4"/>
  <c r="AO1660" i="4"/>
  <c r="AN1660" i="4"/>
  <c r="AM1660" i="4"/>
  <c r="AL1660" i="4"/>
  <c r="AK1660" i="4"/>
  <c r="AJ1660" i="4"/>
  <c r="AI1660" i="4"/>
  <c r="AH1660" i="4"/>
  <c r="AG1660" i="4"/>
  <c r="AX1659" i="4"/>
  <c r="AU1659" i="4"/>
  <c r="AT1659" i="4"/>
  <c r="AS1659" i="4"/>
  <c r="AW1659" i="4" s="1"/>
  <c r="AR1659" i="4"/>
  <c r="AV1659" i="4" s="1"/>
  <c r="AQ1659" i="4"/>
  <c r="AP1659" i="4"/>
  <c r="AO1659" i="4"/>
  <c r="AN1659" i="4"/>
  <c r="AM1659" i="4"/>
  <c r="AL1659" i="4"/>
  <c r="AK1659" i="4"/>
  <c r="AJ1659" i="4"/>
  <c r="AI1659" i="4"/>
  <c r="AH1659" i="4"/>
  <c r="AG1659" i="4"/>
  <c r="AX1658" i="4"/>
  <c r="AW1658" i="4"/>
  <c r="AU1658" i="4"/>
  <c r="AT1658" i="4"/>
  <c r="AS1658" i="4"/>
  <c r="AR1658" i="4"/>
  <c r="AV1658" i="4" s="1"/>
  <c r="AQ1658" i="4"/>
  <c r="AP1658" i="4"/>
  <c r="AO1658" i="4"/>
  <c r="AN1658" i="4"/>
  <c r="AM1658" i="4"/>
  <c r="AL1658" i="4"/>
  <c r="AK1658" i="4"/>
  <c r="AJ1658" i="4"/>
  <c r="AI1658" i="4"/>
  <c r="AH1658" i="4"/>
  <c r="AG1658" i="4"/>
  <c r="AW1657" i="4"/>
  <c r="AV1657" i="4"/>
  <c r="AT1657" i="4"/>
  <c r="AS1657" i="4"/>
  <c r="AR1657" i="4"/>
  <c r="AQ1657" i="4"/>
  <c r="AP1657" i="4"/>
  <c r="AO1657" i="4"/>
  <c r="AN1657" i="4"/>
  <c r="AM1657" i="4"/>
  <c r="AL1657" i="4"/>
  <c r="AK1657" i="4"/>
  <c r="AJ1657" i="4"/>
  <c r="AI1657" i="4"/>
  <c r="AH1657" i="4"/>
  <c r="AG1657" i="4"/>
  <c r="AX1656" i="4"/>
  <c r="AV1656" i="4"/>
  <c r="AT1656" i="4"/>
  <c r="AS1656" i="4"/>
  <c r="AW1656" i="4" s="1"/>
  <c r="AR1656" i="4"/>
  <c r="AQ1656" i="4"/>
  <c r="AU1656" i="4" s="1"/>
  <c r="AP1656" i="4"/>
  <c r="AO1656" i="4"/>
  <c r="AN1656" i="4"/>
  <c r="AM1656" i="4"/>
  <c r="AL1656" i="4"/>
  <c r="AK1656" i="4"/>
  <c r="AJ1656" i="4"/>
  <c r="AI1656" i="4"/>
  <c r="AH1656" i="4"/>
  <c r="AG1656" i="4"/>
  <c r="AX1655" i="4"/>
  <c r="AU1655" i="4"/>
  <c r="AT1655" i="4"/>
  <c r="AS1655" i="4"/>
  <c r="AW1655" i="4" s="1"/>
  <c r="AR1655" i="4"/>
  <c r="AV1655" i="4" s="1"/>
  <c r="AQ1655" i="4"/>
  <c r="AP1655" i="4"/>
  <c r="AO1655" i="4"/>
  <c r="AN1655" i="4"/>
  <c r="AM1655" i="4"/>
  <c r="AL1655" i="4"/>
  <c r="AK1655" i="4"/>
  <c r="AJ1655" i="4"/>
  <c r="AI1655" i="4"/>
  <c r="AH1655" i="4"/>
  <c r="AG1655" i="4"/>
  <c r="AX1654" i="4"/>
  <c r="AW1654" i="4"/>
  <c r="AU1654" i="4"/>
  <c r="AT1654" i="4"/>
  <c r="AS1654" i="4"/>
  <c r="AR1654" i="4"/>
  <c r="AV1654" i="4" s="1"/>
  <c r="AQ1654" i="4"/>
  <c r="AP1654" i="4"/>
  <c r="AO1654" i="4"/>
  <c r="AN1654" i="4"/>
  <c r="AM1654" i="4"/>
  <c r="AL1654" i="4"/>
  <c r="AK1654" i="4"/>
  <c r="AJ1654" i="4"/>
  <c r="AI1654" i="4"/>
  <c r="AH1654" i="4"/>
  <c r="AG1654" i="4"/>
  <c r="AW1653" i="4"/>
  <c r="AV1653" i="4"/>
  <c r="AT1653" i="4"/>
  <c r="AS1653" i="4"/>
  <c r="AR1653" i="4"/>
  <c r="AQ1653" i="4"/>
  <c r="AP1653" i="4"/>
  <c r="AO1653" i="4"/>
  <c r="AN1653" i="4"/>
  <c r="AM1653" i="4"/>
  <c r="AL1653" i="4"/>
  <c r="AK1653" i="4"/>
  <c r="AJ1653" i="4"/>
  <c r="AI1653" i="4"/>
  <c r="AH1653" i="4"/>
  <c r="AG1653" i="4"/>
  <c r="AV1652" i="4"/>
  <c r="AT1652" i="4"/>
  <c r="AS1652" i="4"/>
  <c r="AW1652" i="4" s="1"/>
  <c r="AR1652" i="4"/>
  <c r="AQ1652" i="4"/>
  <c r="AU1652" i="4" s="1"/>
  <c r="AP1652" i="4"/>
  <c r="AO1652" i="4"/>
  <c r="AN1652" i="4"/>
  <c r="AM1652" i="4"/>
  <c r="AL1652" i="4"/>
  <c r="AK1652" i="4"/>
  <c r="AJ1652" i="4"/>
  <c r="AI1652" i="4"/>
  <c r="AH1652" i="4"/>
  <c r="AG1652" i="4"/>
  <c r="AX1651" i="4"/>
  <c r="AU1651" i="4"/>
  <c r="AT1651" i="4"/>
  <c r="AS1651" i="4"/>
  <c r="AW1651" i="4" s="1"/>
  <c r="AR1651" i="4"/>
  <c r="AV1651" i="4" s="1"/>
  <c r="AQ1651" i="4"/>
  <c r="AP1651" i="4"/>
  <c r="AO1651" i="4"/>
  <c r="AN1651" i="4"/>
  <c r="AM1651" i="4"/>
  <c r="AL1651" i="4"/>
  <c r="AK1651" i="4"/>
  <c r="AJ1651" i="4"/>
  <c r="AI1651" i="4"/>
  <c r="AH1651" i="4"/>
  <c r="AG1651" i="4"/>
  <c r="AX1650" i="4"/>
  <c r="AW1650" i="4"/>
  <c r="AU1650" i="4"/>
  <c r="AT1650" i="4"/>
  <c r="AS1650" i="4"/>
  <c r="AR1650" i="4"/>
  <c r="AV1650" i="4" s="1"/>
  <c r="AQ1650" i="4"/>
  <c r="AP1650" i="4"/>
  <c r="AO1650" i="4"/>
  <c r="AN1650" i="4"/>
  <c r="AM1650" i="4"/>
  <c r="AL1650" i="4"/>
  <c r="AK1650" i="4"/>
  <c r="AJ1650" i="4"/>
  <c r="AI1650" i="4"/>
  <c r="AH1650" i="4"/>
  <c r="AG1650" i="4"/>
  <c r="AW1649" i="4"/>
  <c r="AV1649" i="4"/>
  <c r="AT1649" i="4"/>
  <c r="AS1649" i="4"/>
  <c r="AR1649" i="4"/>
  <c r="AQ1649" i="4"/>
  <c r="AP1649" i="4"/>
  <c r="AO1649" i="4"/>
  <c r="AN1649" i="4"/>
  <c r="AM1649" i="4"/>
  <c r="AL1649" i="4"/>
  <c r="AK1649" i="4"/>
  <c r="AJ1649" i="4"/>
  <c r="AI1649" i="4"/>
  <c r="AH1649" i="4"/>
  <c r="AG1649" i="4"/>
  <c r="AV1648" i="4"/>
  <c r="AT1648" i="4"/>
  <c r="AS1648" i="4"/>
  <c r="AW1648" i="4" s="1"/>
  <c r="AR1648" i="4"/>
  <c r="AQ1648" i="4"/>
  <c r="AU1648" i="4" s="1"/>
  <c r="AP1648" i="4"/>
  <c r="AO1648" i="4"/>
  <c r="AN1648" i="4"/>
  <c r="AM1648" i="4"/>
  <c r="AL1648" i="4"/>
  <c r="AK1648" i="4"/>
  <c r="AJ1648" i="4"/>
  <c r="AI1648" i="4"/>
  <c r="AH1648" i="4"/>
  <c r="AG1648" i="4"/>
  <c r="AX1647" i="4"/>
  <c r="AU1647" i="4"/>
  <c r="AT1647" i="4"/>
  <c r="AS1647" i="4"/>
  <c r="AW1647" i="4" s="1"/>
  <c r="AR1647" i="4"/>
  <c r="AV1647" i="4" s="1"/>
  <c r="AQ1647" i="4"/>
  <c r="AP1647" i="4"/>
  <c r="AO1647" i="4"/>
  <c r="AN1647" i="4"/>
  <c r="AM1647" i="4"/>
  <c r="AL1647" i="4"/>
  <c r="AK1647" i="4"/>
  <c r="AJ1647" i="4"/>
  <c r="AI1647" i="4"/>
  <c r="AH1647" i="4"/>
  <c r="AG1647" i="4"/>
  <c r="AX1646" i="4"/>
  <c r="AW1646" i="4"/>
  <c r="AU1646" i="4"/>
  <c r="AT1646" i="4"/>
  <c r="AS1646" i="4"/>
  <c r="AR1646" i="4"/>
  <c r="AV1646" i="4" s="1"/>
  <c r="AQ1646" i="4"/>
  <c r="AP1646" i="4"/>
  <c r="AO1646" i="4"/>
  <c r="AN1646" i="4"/>
  <c r="AM1646" i="4"/>
  <c r="AL1646" i="4"/>
  <c r="AK1646" i="4"/>
  <c r="AJ1646" i="4"/>
  <c r="AI1646" i="4"/>
  <c r="AH1646" i="4"/>
  <c r="AG1646" i="4"/>
  <c r="AW1645" i="4"/>
  <c r="AV1645" i="4"/>
  <c r="AT1645" i="4"/>
  <c r="AS1645" i="4"/>
  <c r="AR1645" i="4"/>
  <c r="AQ1645" i="4"/>
  <c r="AP1645" i="4"/>
  <c r="AO1645" i="4"/>
  <c r="AN1645" i="4"/>
  <c r="AM1645" i="4"/>
  <c r="AL1645" i="4"/>
  <c r="AK1645" i="4"/>
  <c r="AJ1645" i="4"/>
  <c r="AI1645" i="4"/>
  <c r="AH1645" i="4"/>
  <c r="AG1645" i="4"/>
  <c r="AX1644" i="4"/>
  <c r="AV1644" i="4"/>
  <c r="AT1644" i="4"/>
  <c r="AS1644" i="4"/>
  <c r="AW1644" i="4" s="1"/>
  <c r="AR1644" i="4"/>
  <c r="AQ1644" i="4"/>
  <c r="AU1644" i="4" s="1"/>
  <c r="AP1644" i="4"/>
  <c r="AO1644" i="4"/>
  <c r="AN1644" i="4"/>
  <c r="AM1644" i="4"/>
  <c r="AL1644" i="4"/>
  <c r="AK1644" i="4"/>
  <c r="AJ1644" i="4"/>
  <c r="AI1644" i="4"/>
  <c r="AH1644" i="4"/>
  <c r="AG1644" i="4"/>
  <c r="AX1643" i="4"/>
  <c r="AU1643" i="4"/>
  <c r="AT1643" i="4"/>
  <c r="AS1643" i="4"/>
  <c r="AW1643" i="4" s="1"/>
  <c r="AR1643" i="4"/>
  <c r="AV1643" i="4" s="1"/>
  <c r="AQ1643" i="4"/>
  <c r="AP1643" i="4"/>
  <c r="AO1643" i="4"/>
  <c r="AN1643" i="4"/>
  <c r="AM1643" i="4"/>
  <c r="AL1643" i="4"/>
  <c r="AK1643" i="4"/>
  <c r="AJ1643" i="4"/>
  <c r="AI1643" i="4"/>
  <c r="AH1643" i="4"/>
  <c r="AG1643" i="4"/>
  <c r="AX1642" i="4"/>
  <c r="AW1642" i="4"/>
  <c r="AU1642" i="4"/>
  <c r="AT1642" i="4"/>
  <c r="AS1642" i="4"/>
  <c r="AR1642" i="4"/>
  <c r="AV1642" i="4" s="1"/>
  <c r="AQ1642" i="4"/>
  <c r="AP1642" i="4"/>
  <c r="AO1642" i="4"/>
  <c r="AN1642" i="4"/>
  <c r="AM1642" i="4"/>
  <c r="AL1642" i="4"/>
  <c r="AK1642" i="4"/>
  <c r="AJ1642" i="4"/>
  <c r="AI1642" i="4"/>
  <c r="AH1642" i="4"/>
  <c r="AG1642" i="4"/>
  <c r="AW1641" i="4"/>
  <c r="AV1641" i="4"/>
  <c r="AT1641" i="4"/>
  <c r="AS1641" i="4"/>
  <c r="AR1641" i="4"/>
  <c r="AQ1641" i="4"/>
  <c r="AP1641" i="4"/>
  <c r="AO1641" i="4"/>
  <c r="AN1641" i="4"/>
  <c r="AM1641" i="4"/>
  <c r="AL1641" i="4"/>
  <c r="AK1641" i="4"/>
  <c r="AJ1641" i="4"/>
  <c r="AI1641" i="4"/>
  <c r="AH1641" i="4"/>
  <c r="AG1641" i="4"/>
  <c r="AX1640" i="4"/>
  <c r="AV1640" i="4"/>
  <c r="AT1640" i="4"/>
  <c r="AS1640" i="4"/>
  <c r="AW1640" i="4" s="1"/>
  <c r="AR1640" i="4"/>
  <c r="AQ1640" i="4"/>
  <c r="AU1640" i="4" s="1"/>
  <c r="AP1640" i="4"/>
  <c r="AO1640" i="4"/>
  <c r="AN1640" i="4"/>
  <c r="AM1640" i="4"/>
  <c r="AL1640" i="4"/>
  <c r="AK1640" i="4"/>
  <c r="AJ1640" i="4"/>
  <c r="AI1640" i="4"/>
  <c r="AH1640" i="4"/>
  <c r="AG1640" i="4"/>
  <c r="AX1639" i="4"/>
  <c r="AU1639" i="4"/>
  <c r="AT1639" i="4"/>
  <c r="AS1639" i="4"/>
  <c r="AW1639" i="4" s="1"/>
  <c r="AR1639" i="4"/>
  <c r="AV1639" i="4" s="1"/>
  <c r="AQ1639" i="4"/>
  <c r="AP1639" i="4"/>
  <c r="AO1639" i="4"/>
  <c r="AN1639" i="4"/>
  <c r="AM1639" i="4"/>
  <c r="AL1639" i="4"/>
  <c r="AK1639" i="4"/>
  <c r="AJ1639" i="4"/>
  <c r="AI1639" i="4"/>
  <c r="AH1639" i="4"/>
  <c r="AG1639" i="4"/>
  <c r="AX1638" i="4"/>
  <c r="AW1638" i="4"/>
  <c r="AU1638" i="4"/>
  <c r="AT1638" i="4"/>
  <c r="AS1638" i="4"/>
  <c r="AR1638" i="4"/>
  <c r="AV1638" i="4" s="1"/>
  <c r="AQ1638" i="4"/>
  <c r="AP1638" i="4"/>
  <c r="AO1638" i="4"/>
  <c r="AN1638" i="4"/>
  <c r="AM1638" i="4"/>
  <c r="AL1638" i="4"/>
  <c r="AK1638" i="4"/>
  <c r="AJ1638" i="4"/>
  <c r="AI1638" i="4"/>
  <c r="AH1638" i="4"/>
  <c r="AG1638" i="4"/>
  <c r="AW1637" i="4"/>
  <c r="AV1637" i="4"/>
  <c r="AT1637" i="4"/>
  <c r="AS1637" i="4"/>
  <c r="AR1637" i="4"/>
  <c r="AQ1637" i="4"/>
  <c r="AP1637" i="4"/>
  <c r="AO1637" i="4"/>
  <c r="AN1637" i="4"/>
  <c r="AM1637" i="4"/>
  <c r="AL1637" i="4"/>
  <c r="AK1637" i="4"/>
  <c r="AJ1637" i="4"/>
  <c r="AI1637" i="4"/>
  <c r="AH1637" i="4"/>
  <c r="AG1637" i="4"/>
  <c r="AX1636" i="4"/>
  <c r="AV1636" i="4"/>
  <c r="AT1636" i="4"/>
  <c r="AS1636" i="4"/>
  <c r="AW1636" i="4" s="1"/>
  <c r="AR1636" i="4"/>
  <c r="AQ1636" i="4"/>
  <c r="AU1636" i="4" s="1"/>
  <c r="AP1636" i="4"/>
  <c r="AO1636" i="4"/>
  <c r="AN1636" i="4"/>
  <c r="AM1636" i="4"/>
  <c r="AL1636" i="4"/>
  <c r="AK1636" i="4"/>
  <c r="AJ1636" i="4"/>
  <c r="AI1636" i="4"/>
  <c r="AH1636" i="4"/>
  <c r="AG1636" i="4"/>
  <c r="AX1635" i="4"/>
  <c r="AU1635" i="4"/>
  <c r="AT1635" i="4"/>
  <c r="AS1635" i="4"/>
  <c r="AW1635" i="4" s="1"/>
  <c r="AR1635" i="4"/>
  <c r="AV1635" i="4" s="1"/>
  <c r="AQ1635" i="4"/>
  <c r="AP1635" i="4"/>
  <c r="AO1635" i="4"/>
  <c r="AN1635" i="4"/>
  <c r="AM1635" i="4"/>
  <c r="AL1635" i="4"/>
  <c r="AK1635" i="4"/>
  <c r="AJ1635" i="4"/>
  <c r="AI1635" i="4"/>
  <c r="AH1635" i="4"/>
  <c r="AG1635" i="4"/>
  <c r="AX1634" i="4"/>
  <c r="AW1634" i="4"/>
  <c r="AU1634" i="4"/>
  <c r="AT1634" i="4"/>
  <c r="AS1634" i="4"/>
  <c r="AR1634" i="4"/>
  <c r="AV1634" i="4" s="1"/>
  <c r="AQ1634" i="4"/>
  <c r="AP1634" i="4"/>
  <c r="AO1634" i="4"/>
  <c r="AN1634" i="4"/>
  <c r="AM1634" i="4"/>
  <c r="AL1634" i="4"/>
  <c r="AK1634" i="4"/>
  <c r="AJ1634" i="4"/>
  <c r="AI1634" i="4"/>
  <c r="AH1634" i="4"/>
  <c r="AG1634" i="4"/>
  <c r="AW1633" i="4"/>
  <c r="AV1633" i="4"/>
  <c r="AT1633" i="4"/>
  <c r="AS1633" i="4"/>
  <c r="AR1633" i="4"/>
  <c r="AQ1633" i="4"/>
  <c r="AP1633" i="4"/>
  <c r="AO1633" i="4"/>
  <c r="AN1633" i="4"/>
  <c r="AM1633" i="4"/>
  <c r="AL1633" i="4"/>
  <c r="AK1633" i="4"/>
  <c r="AJ1633" i="4"/>
  <c r="AI1633" i="4"/>
  <c r="AH1633" i="4"/>
  <c r="AG1633" i="4"/>
  <c r="AV1632" i="4"/>
  <c r="AT1632" i="4"/>
  <c r="AS1632" i="4"/>
  <c r="AW1632" i="4" s="1"/>
  <c r="AR1632" i="4"/>
  <c r="AQ1632" i="4"/>
  <c r="AP1632" i="4"/>
  <c r="AO1632" i="4"/>
  <c r="AN1632" i="4"/>
  <c r="AM1632" i="4"/>
  <c r="AL1632" i="4"/>
  <c r="AK1632" i="4"/>
  <c r="AJ1632" i="4"/>
  <c r="AI1632" i="4"/>
  <c r="AH1632" i="4"/>
  <c r="AG1632" i="4"/>
  <c r="AX1631" i="4"/>
  <c r="AU1631" i="4"/>
  <c r="AT1631" i="4"/>
  <c r="AS1631" i="4"/>
  <c r="AW1631" i="4" s="1"/>
  <c r="AR1631" i="4"/>
  <c r="AV1631" i="4" s="1"/>
  <c r="AQ1631" i="4"/>
  <c r="AP1631" i="4"/>
  <c r="AO1631" i="4"/>
  <c r="AN1631" i="4"/>
  <c r="AM1631" i="4"/>
  <c r="AL1631" i="4"/>
  <c r="AK1631" i="4"/>
  <c r="AJ1631" i="4"/>
  <c r="AI1631" i="4"/>
  <c r="AH1631" i="4"/>
  <c r="AG1631" i="4"/>
  <c r="AX1630" i="4"/>
  <c r="AW1630" i="4"/>
  <c r="AU1630" i="4"/>
  <c r="AT1630" i="4"/>
  <c r="AS1630" i="4"/>
  <c r="AR1630" i="4"/>
  <c r="AV1630" i="4" s="1"/>
  <c r="AQ1630" i="4"/>
  <c r="AP1630" i="4"/>
  <c r="AO1630" i="4"/>
  <c r="AN1630" i="4"/>
  <c r="AM1630" i="4"/>
  <c r="AL1630" i="4"/>
  <c r="AK1630" i="4"/>
  <c r="AJ1630" i="4"/>
  <c r="AI1630" i="4"/>
  <c r="AH1630" i="4"/>
  <c r="AG1630" i="4"/>
  <c r="AW1629" i="4"/>
  <c r="AV1629" i="4"/>
  <c r="AT1629" i="4"/>
  <c r="AS1629" i="4"/>
  <c r="AR1629" i="4"/>
  <c r="AQ1629" i="4"/>
  <c r="AP1629" i="4"/>
  <c r="AO1629" i="4"/>
  <c r="AN1629" i="4"/>
  <c r="AM1629" i="4"/>
  <c r="AL1629" i="4"/>
  <c r="AK1629" i="4"/>
  <c r="AJ1629" i="4"/>
  <c r="AI1629" i="4"/>
  <c r="AH1629" i="4"/>
  <c r="AG1629" i="4"/>
  <c r="AX1628" i="4"/>
  <c r="AV1628" i="4"/>
  <c r="AT1628" i="4"/>
  <c r="AS1628" i="4"/>
  <c r="AW1628" i="4" s="1"/>
  <c r="AR1628" i="4"/>
  <c r="AQ1628" i="4"/>
  <c r="AU1628" i="4" s="1"/>
  <c r="AP1628" i="4"/>
  <c r="AO1628" i="4"/>
  <c r="AN1628" i="4"/>
  <c r="AM1628" i="4"/>
  <c r="AL1628" i="4"/>
  <c r="AK1628" i="4"/>
  <c r="AJ1628" i="4"/>
  <c r="AI1628" i="4"/>
  <c r="AH1628" i="4"/>
  <c r="AG1628" i="4"/>
  <c r="AX1627" i="4"/>
  <c r="AU1627" i="4"/>
  <c r="AT1627" i="4"/>
  <c r="AS1627" i="4"/>
  <c r="AW1627" i="4" s="1"/>
  <c r="AR1627" i="4"/>
  <c r="AV1627" i="4" s="1"/>
  <c r="AQ1627" i="4"/>
  <c r="AP1627" i="4"/>
  <c r="AO1627" i="4"/>
  <c r="AN1627" i="4"/>
  <c r="AM1627" i="4"/>
  <c r="AL1627" i="4"/>
  <c r="AK1627" i="4"/>
  <c r="AJ1627" i="4"/>
  <c r="AI1627" i="4"/>
  <c r="AH1627" i="4"/>
  <c r="AG1627" i="4"/>
  <c r="AX1626" i="4"/>
  <c r="AW1626" i="4"/>
  <c r="AU1626" i="4"/>
  <c r="AT1626" i="4"/>
  <c r="AS1626" i="4"/>
  <c r="AR1626" i="4"/>
  <c r="AV1626" i="4" s="1"/>
  <c r="AQ1626" i="4"/>
  <c r="AP1626" i="4"/>
  <c r="AO1626" i="4"/>
  <c r="AN1626" i="4"/>
  <c r="AM1626" i="4"/>
  <c r="AL1626" i="4"/>
  <c r="AK1626" i="4"/>
  <c r="AJ1626" i="4"/>
  <c r="AI1626" i="4"/>
  <c r="AH1626" i="4"/>
  <c r="AG1626" i="4"/>
  <c r="AW1625" i="4"/>
  <c r="AV1625" i="4"/>
  <c r="AT1625" i="4"/>
  <c r="AS1625" i="4"/>
  <c r="AR1625" i="4"/>
  <c r="AQ1625" i="4"/>
  <c r="AP1625" i="4"/>
  <c r="AO1625" i="4"/>
  <c r="AN1625" i="4"/>
  <c r="AM1625" i="4"/>
  <c r="AL1625" i="4"/>
  <c r="AK1625" i="4"/>
  <c r="AJ1625" i="4"/>
  <c r="AI1625" i="4"/>
  <c r="AH1625" i="4"/>
  <c r="AG1625" i="4"/>
  <c r="AV1624" i="4"/>
  <c r="AT1624" i="4"/>
  <c r="AS1624" i="4"/>
  <c r="AW1624" i="4" s="1"/>
  <c r="AR1624" i="4"/>
  <c r="AQ1624" i="4"/>
  <c r="AU1624" i="4" s="1"/>
  <c r="AP1624" i="4"/>
  <c r="AO1624" i="4"/>
  <c r="AN1624" i="4"/>
  <c r="AM1624" i="4"/>
  <c r="AL1624" i="4"/>
  <c r="AK1624" i="4"/>
  <c r="AJ1624" i="4"/>
  <c r="AI1624" i="4"/>
  <c r="AH1624" i="4"/>
  <c r="AG1624" i="4"/>
  <c r="AX1623" i="4"/>
  <c r="AU1623" i="4"/>
  <c r="AT1623" i="4"/>
  <c r="AS1623" i="4"/>
  <c r="AW1623" i="4" s="1"/>
  <c r="AR1623" i="4"/>
  <c r="AV1623" i="4" s="1"/>
  <c r="AQ1623" i="4"/>
  <c r="AP1623" i="4"/>
  <c r="AO1623" i="4"/>
  <c r="AN1623" i="4"/>
  <c r="AM1623" i="4"/>
  <c r="AL1623" i="4"/>
  <c r="AK1623" i="4"/>
  <c r="AJ1623" i="4"/>
  <c r="AI1623" i="4"/>
  <c r="AH1623" i="4"/>
  <c r="AG1623" i="4"/>
  <c r="AX1622" i="4"/>
  <c r="AW1622" i="4"/>
  <c r="AU1622" i="4"/>
  <c r="AT1622" i="4"/>
  <c r="AS1622" i="4"/>
  <c r="AR1622" i="4"/>
  <c r="AV1622" i="4" s="1"/>
  <c r="AQ1622" i="4"/>
  <c r="AP1622" i="4"/>
  <c r="AO1622" i="4"/>
  <c r="AN1622" i="4"/>
  <c r="AM1622" i="4"/>
  <c r="AL1622" i="4"/>
  <c r="AK1622" i="4"/>
  <c r="AJ1622" i="4"/>
  <c r="AI1622" i="4"/>
  <c r="AH1622" i="4"/>
  <c r="AG1622" i="4"/>
  <c r="AW1621" i="4"/>
  <c r="AV1621" i="4"/>
  <c r="AT1621" i="4"/>
  <c r="AS1621" i="4"/>
  <c r="AR1621" i="4"/>
  <c r="AQ1621" i="4"/>
  <c r="AP1621" i="4"/>
  <c r="AO1621" i="4"/>
  <c r="AN1621" i="4"/>
  <c r="AM1621" i="4"/>
  <c r="AL1621" i="4"/>
  <c r="AK1621" i="4"/>
  <c r="AJ1621" i="4"/>
  <c r="AI1621" i="4"/>
  <c r="AH1621" i="4"/>
  <c r="AG1621" i="4"/>
  <c r="AV1620" i="4"/>
  <c r="AT1620" i="4"/>
  <c r="AS1620" i="4"/>
  <c r="AW1620" i="4" s="1"/>
  <c r="AR1620" i="4"/>
  <c r="AQ1620" i="4"/>
  <c r="AU1620" i="4" s="1"/>
  <c r="AP1620" i="4"/>
  <c r="AO1620" i="4"/>
  <c r="AN1620" i="4"/>
  <c r="AM1620" i="4"/>
  <c r="AL1620" i="4"/>
  <c r="AK1620" i="4"/>
  <c r="AJ1620" i="4"/>
  <c r="AI1620" i="4"/>
  <c r="AH1620" i="4"/>
  <c r="AG1620" i="4"/>
  <c r="AX1619" i="4"/>
  <c r="AU1619" i="4"/>
  <c r="AT1619" i="4"/>
  <c r="AS1619" i="4"/>
  <c r="AW1619" i="4" s="1"/>
  <c r="AR1619" i="4"/>
  <c r="AV1619" i="4" s="1"/>
  <c r="AQ1619" i="4"/>
  <c r="AP1619" i="4"/>
  <c r="AO1619" i="4"/>
  <c r="AN1619" i="4"/>
  <c r="AM1619" i="4"/>
  <c r="AL1619" i="4"/>
  <c r="AK1619" i="4"/>
  <c r="AJ1619" i="4"/>
  <c r="AI1619" i="4"/>
  <c r="AH1619" i="4"/>
  <c r="AG1619" i="4"/>
  <c r="AX1618" i="4"/>
  <c r="AW1618" i="4"/>
  <c r="AU1618" i="4"/>
  <c r="AT1618" i="4"/>
  <c r="AS1618" i="4"/>
  <c r="AR1618" i="4"/>
  <c r="AV1618" i="4" s="1"/>
  <c r="AQ1618" i="4"/>
  <c r="AP1618" i="4"/>
  <c r="AO1618" i="4"/>
  <c r="AN1618" i="4"/>
  <c r="AM1618" i="4"/>
  <c r="AL1618" i="4"/>
  <c r="AK1618" i="4"/>
  <c r="AJ1618" i="4"/>
  <c r="AI1618" i="4"/>
  <c r="AH1618" i="4"/>
  <c r="AG1618" i="4"/>
  <c r="AW1617" i="4"/>
  <c r="AV1617" i="4"/>
  <c r="AT1617" i="4"/>
  <c r="AS1617" i="4"/>
  <c r="AR1617" i="4"/>
  <c r="AQ1617" i="4"/>
  <c r="AP1617" i="4"/>
  <c r="AO1617" i="4"/>
  <c r="AN1617" i="4"/>
  <c r="AM1617" i="4"/>
  <c r="AL1617" i="4"/>
  <c r="AK1617" i="4"/>
  <c r="AJ1617" i="4"/>
  <c r="AI1617" i="4"/>
  <c r="AH1617" i="4"/>
  <c r="AG1617" i="4"/>
  <c r="AV1616" i="4"/>
  <c r="AT1616" i="4"/>
  <c r="AS1616" i="4"/>
  <c r="AW1616" i="4" s="1"/>
  <c r="AR1616" i="4"/>
  <c r="AQ1616" i="4"/>
  <c r="AU1616" i="4" s="1"/>
  <c r="AP1616" i="4"/>
  <c r="AO1616" i="4"/>
  <c r="AN1616" i="4"/>
  <c r="AM1616" i="4"/>
  <c r="AL1616" i="4"/>
  <c r="AK1616" i="4"/>
  <c r="AJ1616" i="4"/>
  <c r="AI1616" i="4"/>
  <c r="AH1616" i="4"/>
  <c r="AG1616" i="4"/>
  <c r="AX1615" i="4"/>
  <c r="AU1615" i="4"/>
  <c r="AT1615" i="4"/>
  <c r="AS1615" i="4"/>
  <c r="AW1615" i="4" s="1"/>
  <c r="AR1615" i="4"/>
  <c r="AV1615" i="4" s="1"/>
  <c r="AQ1615" i="4"/>
  <c r="AP1615" i="4"/>
  <c r="AO1615" i="4"/>
  <c r="AN1615" i="4"/>
  <c r="AM1615" i="4"/>
  <c r="AL1615" i="4"/>
  <c r="AK1615" i="4"/>
  <c r="AJ1615" i="4"/>
  <c r="AI1615" i="4"/>
  <c r="AH1615" i="4"/>
  <c r="AG1615" i="4"/>
  <c r="AX1614" i="4"/>
  <c r="AW1614" i="4"/>
  <c r="AU1614" i="4"/>
  <c r="AT1614" i="4"/>
  <c r="AS1614" i="4"/>
  <c r="AR1614" i="4"/>
  <c r="AV1614" i="4" s="1"/>
  <c r="AQ1614" i="4"/>
  <c r="AP1614" i="4"/>
  <c r="AO1614" i="4"/>
  <c r="AN1614" i="4"/>
  <c r="AM1614" i="4"/>
  <c r="AL1614" i="4"/>
  <c r="AK1614" i="4"/>
  <c r="AJ1614" i="4"/>
  <c r="AI1614" i="4"/>
  <c r="AH1614" i="4"/>
  <c r="AG1614" i="4"/>
  <c r="AW1613" i="4"/>
  <c r="AV1613" i="4"/>
  <c r="AT1613" i="4"/>
  <c r="AS1613" i="4"/>
  <c r="AR1613" i="4"/>
  <c r="AQ1613" i="4"/>
  <c r="AP1613" i="4"/>
  <c r="AO1613" i="4"/>
  <c r="AN1613" i="4"/>
  <c r="AM1613" i="4"/>
  <c r="AL1613" i="4"/>
  <c r="AK1613" i="4"/>
  <c r="AJ1613" i="4"/>
  <c r="AI1613" i="4"/>
  <c r="AH1613" i="4"/>
  <c r="AG1613" i="4"/>
  <c r="AX1612" i="4"/>
  <c r="AV1612" i="4"/>
  <c r="AT1612" i="4"/>
  <c r="AS1612" i="4"/>
  <c r="AW1612" i="4" s="1"/>
  <c r="AR1612" i="4"/>
  <c r="AQ1612" i="4"/>
  <c r="AU1612" i="4" s="1"/>
  <c r="AP1612" i="4"/>
  <c r="AO1612" i="4"/>
  <c r="AN1612" i="4"/>
  <c r="AM1612" i="4"/>
  <c r="AL1612" i="4"/>
  <c r="AK1612" i="4"/>
  <c r="AJ1612" i="4"/>
  <c r="AI1612" i="4"/>
  <c r="AH1612" i="4"/>
  <c r="AG1612" i="4"/>
  <c r="AX1611" i="4"/>
  <c r="AU1611" i="4"/>
  <c r="AT1611" i="4"/>
  <c r="AS1611" i="4"/>
  <c r="AW1611" i="4" s="1"/>
  <c r="AR1611" i="4"/>
  <c r="AV1611" i="4" s="1"/>
  <c r="AQ1611" i="4"/>
  <c r="AP1611" i="4"/>
  <c r="AO1611" i="4"/>
  <c r="AN1611" i="4"/>
  <c r="AM1611" i="4"/>
  <c r="AL1611" i="4"/>
  <c r="AK1611" i="4"/>
  <c r="AJ1611" i="4"/>
  <c r="AI1611" i="4"/>
  <c r="AH1611" i="4"/>
  <c r="AG1611" i="4"/>
  <c r="AX1610" i="4"/>
  <c r="AW1610" i="4"/>
  <c r="AU1610" i="4"/>
  <c r="AT1610" i="4"/>
  <c r="AS1610" i="4"/>
  <c r="AR1610" i="4"/>
  <c r="AV1610" i="4" s="1"/>
  <c r="AQ1610" i="4"/>
  <c r="AP1610" i="4"/>
  <c r="AO1610" i="4"/>
  <c r="AN1610" i="4"/>
  <c r="AM1610" i="4"/>
  <c r="AL1610" i="4"/>
  <c r="AK1610" i="4"/>
  <c r="AJ1610" i="4"/>
  <c r="AI1610" i="4"/>
  <c r="AH1610" i="4"/>
  <c r="AG1610" i="4"/>
  <c r="AW1609" i="4"/>
  <c r="AV1609" i="4"/>
  <c r="AT1609" i="4"/>
  <c r="AS1609" i="4"/>
  <c r="AR1609" i="4"/>
  <c r="AQ1609" i="4"/>
  <c r="AP1609" i="4"/>
  <c r="AO1609" i="4"/>
  <c r="AN1609" i="4"/>
  <c r="AM1609" i="4"/>
  <c r="AL1609" i="4"/>
  <c r="AK1609" i="4"/>
  <c r="AJ1609" i="4"/>
  <c r="AI1609" i="4"/>
  <c r="AH1609" i="4"/>
  <c r="AG1609" i="4"/>
  <c r="AX1608" i="4"/>
  <c r="AV1608" i="4"/>
  <c r="AT1608" i="4"/>
  <c r="AS1608" i="4"/>
  <c r="AW1608" i="4" s="1"/>
  <c r="AR1608" i="4"/>
  <c r="AQ1608" i="4"/>
  <c r="AU1608" i="4" s="1"/>
  <c r="AP1608" i="4"/>
  <c r="AO1608" i="4"/>
  <c r="AN1608" i="4"/>
  <c r="AM1608" i="4"/>
  <c r="AL1608" i="4"/>
  <c r="AK1608" i="4"/>
  <c r="AJ1608" i="4"/>
  <c r="AI1608" i="4"/>
  <c r="AH1608" i="4"/>
  <c r="AG1608" i="4"/>
  <c r="AX1607" i="4"/>
  <c r="AU1607" i="4"/>
  <c r="AT1607" i="4"/>
  <c r="AS1607" i="4"/>
  <c r="AW1607" i="4" s="1"/>
  <c r="AR1607" i="4"/>
  <c r="AV1607" i="4" s="1"/>
  <c r="AQ1607" i="4"/>
  <c r="AP1607" i="4"/>
  <c r="AO1607" i="4"/>
  <c r="AN1607" i="4"/>
  <c r="AM1607" i="4"/>
  <c r="AL1607" i="4"/>
  <c r="AK1607" i="4"/>
  <c r="AJ1607" i="4"/>
  <c r="AI1607" i="4"/>
  <c r="AH1607" i="4"/>
  <c r="AG1607" i="4"/>
  <c r="AX1606" i="4"/>
  <c r="AW1606" i="4"/>
  <c r="AU1606" i="4"/>
  <c r="AT1606" i="4"/>
  <c r="AS1606" i="4"/>
  <c r="AR1606" i="4"/>
  <c r="AV1606" i="4" s="1"/>
  <c r="AQ1606" i="4"/>
  <c r="AP1606" i="4"/>
  <c r="AO1606" i="4"/>
  <c r="AN1606" i="4"/>
  <c r="AM1606" i="4"/>
  <c r="AL1606" i="4"/>
  <c r="AK1606" i="4"/>
  <c r="AJ1606" i="4"/>
  <c r="AI1606" i="4"/>
  <c r="AH1606" i="4"/>
  <c r="AG1606" i="4"/>
  <c r="AW1605" i="4"/>
  <c r="AV1605" i="4"/>
  <c r="AT1605" i="4"/>
  <c r="AS1605" i="4"/>
  <c r="AR1605" i="4"/>
  <c r="AQ1605" i="4"/>
  <c r="AP1605" i="4"/>
  <c r="AO1605" i="4"/>
  <c r="AN1605" i="4"/>
  <c r="AM1605" i="4"/>
  <c r="AL1605" i="4"/>
  <c r="AK1605" i="4"/>
  <c r="AJ1605" i="4"/>
  <c r="AI1605" i="4"/>
  <c r="AH1605" i="4"/>
  <c r="AG1605" i="4"/>
  <c r="AX1604" i="4"/>
  <c r="AV1604" i="4"/>
  <c r="AT1604" i="4"/>
  <c r="AS1604" i="4"/>
  <c r="AW1604" i="4" s="1"/>
  <c r="AR1604" i="4"/>
  <c r="AQ1604" i="4"/>
  <c r="AU1604" i="4" s="1"/>
  <c r="AP1604" i="4"/>
  <c r="AO1604" i="4"/>
  <c r="AN1604" i="4"/>
  <c r="AM1604" i="4"/>
  <c r="AL1604" i="4"/>
  <c r="AK1604" i="4"/>
  <c r="AJ1604" i="4"/>
  <c r="AI1604" i="4"/>
  <c r="AH1604" i="4"/>
  <c r="AG1604" i="4"/>
  <c r="AX1603" i="4"/>
  <c r="AU1603" i="4"/>
  <c r="AT1603" i="4"/>
  <c r="AS1603" i="4"/>
  <c r="AW1603" i="4" s="1"/>
  <c r="AR1603" i="4"/>
  <c r="AV1603" i="4" s="1"/>
  <c r="AQ1603" i="4"/>
  <c r="AP1603" i="4"/>
  <c r="AO1603" i="4"/>
  <c r="AN1603" i="4"/>
  <c r="AM1603" i="4"/>
  <c r="AL1603" i="4"/>
  <c r="AK1603" i="4"/>
  <c r="AJ1603" i="4"/>
  <c r="AI1603" i="4"/>
  <c r="AH1603" i="4"/>
  <c r="AG1603" i="4"/>
  <c r="AX1602" i="4"/>
  <c r="AW1602" i="4"/>
  <c r="AU1602" i="4"/>
  <c r="AT1602" i="4"/>
  <c r="AS1602" i="4"/>
  <c r="AR1602" i="4"/>
  <c r="AV1602" i="4" s="1"/>
  <c r="AQ1602" i="4"/>
  <c r="AP1602" i="4"/>
  <c r="AO1602" i="4"/>
  <c r="AN1602" i="4"/>
  <c r="AM1602" i="4"/>
  <c r="AL1602" i="4"/>
  <c r="AK1602" i="4"/>
  <c r="AJ1602" i="4"/>
  <c r="AI1602" i="4"/>
  <c r="AH1602" i="4"/>
  <c r="AG1602" i="4"/>
  <c r="AW1601" i="4"/>
  <c r="AV1601" i="4"/>
  <c r="AT1601" i="4"/>
  <c r="AS1601" i="4"/>
  <c r="AR1601" i="4"/>
  <c r="AQ1601" i="4"/>
  <c r="AP1601" i="4"/>
  <c r="AO1601" i="4"/>
  <c r="AN1601" i="4"/>
  <c r="AM1601" i="4"/>
  <c r="AL1601" i="4"/>
  <c r="AK1601" i="4"/>
  <c r="AJ1601" i="4"/>
  <c r="AI1601" i="4"/>
  <c r="AH1601" i="4"/>
  <c r="AG1601" i="4"/>
  <c r="AV1600" i="4"/>
  <c r="AT1600" i="4"/>
  <c r="AS1600" i="4"/>
  <c r="AW1600" i="4" s="1"/>
  <c r="AR1600" i="4"/>
  <c r="AQ1600" i="4"/>
  <c r="AP1600" i="4"/>
  <c r="AO1600" i="4"/>
  <c r="AN1600" i="4"/>
  <c r="AM1600" i="4"/>
  <c r="AL1600" i="4"/>
  <c r="AK1600" i="4"/>
  <c r="AJ1600" i="4"/>
  <c r="AI1600" i="4"/>
  <c r="AH1600" i="4"/>
  <c r="AG1600" i="4"/>
  <c r="AX1599" i="4"/>
  <c r="AU1599" i="4"/>
  <c r="AT1599" i="4"/>
  <c r="AS1599" i="4"/>
  <c r="AW1599" i="4" s="1"/>
  <c r="AR1599" i="4"/>
  <c r="AV1599" i="4" s="1"/>
  <c r="AQ1599" i="4"/>
  <c r="AP1599" i="4"/>
  <c r="AO1599" i="4"/>
  <c r="AN1599" i="4"/>
  <c r="AM1599" i="4"/>
  <c r="AL1599" i="4"/>
  <c r="AK1599" i="4"/>
  <c r="AJ1599" i="4"/>
  <c r="AI1599" i="4"/>
  <c r="AH1599" i="4"/>
  <c r="AG1599" i="4"/>
  <c r="AX1598" i="4"/>
  <c r="AW1598" i="4"/>
  <c r="AU1598" i="4"/>
  <c r="AT1598" i="4"/>
  <c r="AS1598" i="4"/>
  <c r="AR1598" i="4"/>
  <c r="AV1598" i="4" s="1"/>
  <c r="AQ1598" i="4"/>
  <c r="AP1598" i="4"/>
  <c r="AO1598" i="4"/>
  <c r="AN1598" i="4"/>
  <c r="AM1598" i="4"/>
  <c r="AL1598" i="4"/>
  <c r="AK1598" i="4"/>
  <c r="AJ1598" i="4"/>
  <c r="AI1598" i="4"/>
  <c r="AH1598" i="4"/>
  <c r="AG1598" i="4"/>
  <c r="AW1597" i="4"/>
  <c r="AV1597" i="4"/>
  <c r="AT1597" i="4"/>
  <c r="AS1597" i="4"/>
  <c r="AR1597" i="4"/>
  <c r="AQ1597" i="4"/>
  <c r="AP1597" i="4"/>
  <c r="AO1597" i="4"/>
  <c r="AN1597" i="4"/>
  <c r="AM1597" i="4"/>
  <c r="AL1597" i="4"/>
  <c r="AK1597" i="4"/>
  <c r="AJ1597" i="4"/>
  <c r="AI1597" i="4"/>
  <c r="AH1597" i="4"/>
  <c r="AG1597" i="4"/>
  <c r="AX1596" i="4"/>
  <c r="AV1596" i="4"/>
  <c r="AT1596" i="4"/>
  <c r="AS1596" i="4"/>
  <c r="AW1596" i="4" s="1"/>
  <c r="AR1596" i="4"/>
  <c r="AQ1596" i="4"/>
  <c r="AU1596" i="4" s="1"/>
  <c r="AP1596" i="4"/>
  <c r="AO1596" i="4"/>
  <c r="AN1596" i="4"/>
  <c r="AM1596" i="4"/>
  <c r="AL1596" i="4"/>
  <c r="AK1596" i="4"/>
  <c r="AJ1596" i="4"/>
  <c r="AI1596" i="4"/>
  <c r="AH1596" i="4"/>
  <c r="AG1596" i="4"/>
  <c r="AX1595" i="4"/>
  <c r="AU1595" i="4"/>
  <c r="AT1595" i="4"/>
  <c r="AS1595" i="4"/>
  <c r="AW1595" i="4" s="1"/>
  <c r="AR1595" i="4"/>
  <c r="AV1595" i="4" s="1"/>
  <c r="AQ1595" i="4"/>
  <c r="AP1595" i="4"/>
  <c r="AO1595" i="4"/>
  <c r="AN1595" i="4"/>
  <c r="AM1595" i="4"/>
  <c r="AL1595" i="4"/>
  <c r="AK1595" i="4"/>
  <c r="AJ1595" i="4"/>
  <c r="AI1595" i="4"/>
  <c r="AH1595" i="4"/>
  <c r="AG1595" i="4"/>
  <c r="AX1594" i="4"/>
  <c r="AW1594" i="4"/>
  <c r="AU1594" i="4"/>
  <c r="AT1594" i="4"/>
  <c r="AS1594" i="4"/>
  <c r="AR1594" i="4"/>
  <c r="AV1594" i="4" s="1"/>
  <c r="AQ1594" i="4"/>
  <c r="AP1594" i="4"/>
  <c r="AO1594" i="4"/>
  <c r="AN1594" i="4"/>
  <c r="AM1594" i="4"/>
  <c r="AL1594" i="4"/>
  <c r="AK1594" i="4"/>
  <c r="AJ1594" i="4"/>
  <c r="AI1594" i="4"/>
  <c r="AH1594" i="4"/>
  <c r="AG1594" i="4"/>
  <c r="AW1593" i="4"/>
  <c r="AV1593" i="4"/>
  <c r="AT1593" i="4"/>
  <c r="AS1593" i="4"/>
  <c r="AR1593" i="4"/>
  <c r="AQ1593" i="4"/>
  <c r="AP1593" i="4"/>
  <c r="AO1593" i="4"/>
  <c r="AN1593" i="4"/>
  <c r="AM1593" i="4"/>
  <c r="AL1593" i="4"/>
  <c r="AK1593" i="4"/>
  <c r="AJ1593" i="4"/>
  <c r="AI1593" i="4"/>
  <c r="AH1593" i="4"/>
  <c r="AG1593" i="4"/>
  <c r="AV1592" i="4"/>
  <c r="AT1592" i="4"/>
  <c r="AS1592" i="4"/>
  <c r="AW1592" i="4" s="1"/>
  <c r="AR1592" i="4"/>
  <c r="AQ1592" i="4"/>
  <c r="AU1592" i="4" s="1"/>
  <c r="AP1592" i="4"/>
  <c r="AO1592" i="4"/>
  <c r="AN1592" i="4"/>
  <c r="AM1592" i="4"/>
  <c r="AL1592" i="4"/>
  <c r="AK1592" i="4"/>
  <c r="AJ1592" i="4"/>
  <c r="AI1592" i="4"/>
  <c r="AH1592" i="4"/>
  <c r="AG1592" i="4"/>
  <c r="AX1591" i="4"/>
  <c r="AU1591" i="4"/>
  <c r="AT1591" i="4"/>
  <c r="AS1591" i="4"/>
  <c r="AW1591" i="4" s="1"/>
  <c r="AR1591" i="4"/>
  <c r="AV1591" i="4" s="1"/>
  <c r="AQ1591" i="4"/>
  <c r="AP1591" i="4"/>
  <c r="AO1591" i="4"/>
  <c r="AN1591" i="4"/>
  <c r="AM1591" i="4"/>
  <c r="AL1591" i="4"/>
  <c r="AK1591" i="4"/>
  <c r="AJ1591" i="4"/>
  <c r="AI1591" i="4"/>
  <c r="AH1591" i="4"/>
  <c r="AG1591" i="4"/>
  <c r="AX1590" i="4"/>
  <c r="AW1590" i="4"/>
  <c r="AU1590" i="4"/>
  <c r="AT1590" i="4"/>
  <c r="AS1590" i="4"/>
  <c r="AR1590" i="4"/>
  <c r="AV1590" i="4" s="1"/>
  <c r="AQ1590" i="4"/>
  <c r="AP1590" i="4"/>
  <c r="AO1590" i="4"/>
  <c r="AN1590" i="4"/>
  <c r="AM1590" i="4"/>
  <c r="AL1590" i="4"/>
  <c r="AK1590" i="4"/>
  <c r="AJ1590" i="4"/>
  <c r="AI1590" i="4"/>
  <c r="AH1590" i="4"/>
  <c r="AG1590" i="4"/>
  <c r="AW1589" i="4"/>
  <c r="AV1589" i="4"/>
  <c r="AT1589" i="4"/>
  <c r="AS1589" i="4"/>
  <c r="AR1589" i="4"/>
  <c r="AQ1589" i="4"/>
  <c r="AP1589" i="4"/>
  <c r="AO1589" i="4"/>
  <c r="AN1589" i="4"/>
  <c r="AM1589" i="4"/>
  <c r="AL1589" i="4"/>
  <c r="AK1589" i="4"/>
  <c r="AJ1589" i="4"/>
  <c r="AI1589" i="4"/>
  <c r="AH1589" i="4"/>
  <c r="AG1589" i="4"/>
  <c r="AV1588" i="4"/>
  <c r="AT1588" i="4"/>
  <c r="AS1588" i="4"/>
  <c r="AW1588" i="4" s="1"/>
  <c r="AR1588" i="4"/>
  <c r="AQ1588" i="4"/>
  <c r="AU1588" i="4" s="1"/>
  <c r="AP1588" i="4"/>
  <c r="AO1588" i="4"/>
  <c r="AN1588" i="4"/>
  <c r="AM1588" i="4"/>
  <c r="AL1588" i="4"/>
  <c r="AK1588" i="4"/>
  <c r="AJ1588" i="4"/>
  <c r="AI1588" i="4"/>
  <c r="AH1588" i="4"/>
  <c r="AG1588" i="4"/>
  <c r="AX1587" i="4"/>
  <c r="AU1587" i="4"/>
  <c r="AT1587" i="4"/>
  <c r="AS1587" i="4"/>
  <c r="AW1587" i="4" s="1"/>
  <c r="AR1587" i="4"/>
  <c r="AV1587" i="4" s="1"/>
  <c r="AQ1587" i="4"/>
  <c r="AP1587" i="4"/>
  <c r="AO1587" i="4"/>
  <c r="AN1587" i="4"/>
  <c r="AM1587" i="4"/>
  <c r="AL1587" i="4"/>
  <c r="AK1587" i="4"/>
  <c r="AJ1587" i="4"/>
  <c r="AI1587" i="4"/>
  <c r="AH1587" i="4"/>
  <c r="AG1587" i="4"/>
  <c r="AX1586" i="4"/>
  <c r="AW1586" i="4"/>
  <c r="AU1586" i="4"/>
  <c r="AT1586" i="4"/>
  <c r="AS1586" i="4"/>
  <c r="AR1586" i="4"/>
  <c r="AV1586" i="4" s="1"/>
  <c r="AQ1586" i="4"/>
  <c r="AP1586" i="4"/>
  <c r="AO1586" i="4"/>
  <c r="AN1586" i="4"/>
  <c r="AM1586" i="4"/>
  <c r="AL1586" i="4"/>
  <c r="AK1586" i="4"/>
  <c r="AJ1586" i="4"/>
  <c r="AI1586" i="4"/>
  <c r="AH1586" i="4"/>
  <c r="AG1586" i="4"/>
  <c r="AW1585" i="4"/>
  <c r="AV1585" i="4"/>
  <c r="AT1585" i="4"/>
  <c r="AS1585" i="4"/>
  <c r="AR1585" i="4"/>
  <c r="AQ1585" i="4"/>
  <c r="AP1585" i="4"/>
  <c r="AO1585" i="4"/>
  <c r="AN1585" i="4"/>
  <c r="AM1585" i="4"/>
  <c r="AL1585" i="4"/>
  <c r="AK1585" i="4"/>
  <c r="AJ1585" i="4"/>
  <c r="AI1585" i="4"/>
  <c r="AH1585" i="4"/>
  <c r="AG1585" i="4"/>
  <c r="AV1584" i="4"/>
  <c r="AT1584" i="4"/>
  <c r="AS1584" i="4"/>
  <c r="AW1584" i="4" s="1"/>
  <c r="AR1584" i="4"/>
  <c r="AQ1584" i="4"/>
  <c r="AU1584" i="4" s="1"/>
  <c r="AP1584" i="4"/>
  <c r="AO1584" i="4"/>
  <c r="AN1584" i="4"/>
  <c r="AM1584" i="4"/>
  <c r="AL1584" i="4"/>
  <c r="AK1584" i="4"/>
  <c r="AJ1584" i="4"/>
  <c r="AI1584" i="4"/>
  <c r="AH1584" i="4"/>
  <c r="AG1584" i="4"/>
  <c r="AX1583" i="4"/>
  <c r="AV1583" i="4"/>
  <c r="AU1583" i="4"/>
  <c r="AT1583" i="4"/>
  <c r="AS1583" i="4"/>
  <c r="AW1583" i="4" s="1"/>
  <c r="AR1583" i="4"/>
  <c r="AQ1583" i="4"/>
  <c r="AP1583" i="4"/>
  <c r="AO1583" i="4"/>
  <c r="AN1583" i="4"/>
  <c r="AM1583" i="4"/>
  <c r="AL1583" i="4"/>
  <c r="AK1583" i="4"/>
  <c r="AJ1583" i="4"/>
  <c r="AI1583" i="4"/>
  <c r="AH1583" i="4"/>
  <c r="AG1583" i="4"/>
  <c r="AX1582" i="4"/>
  <c r="AW1582" i="4"/>
  <c r="AU1582" i="4"/>
  <c r="AT1582" i="4"/>
  <c r="AS1582" i="4"/>
  <c r="AR1582" i="4"/>
  <c r="AV1582" i="4" s="1"/>
  <c r="AQ1582" i="4"/>
  <c r="AP1582" i="4"/>
  <c r="AO1582" i="4"/>
  <c r="AN1582" i="4"/>
  <c r="AM1582" i="4"/>
  <c r="AL1582" i="4"/>
  <c r="AK1582" i="4"/>
  <c r="AJ1582" i="4"/>
  <c r="AI1582" i="4"/>
  <c r="AH1582" i="4"/>
  <c r="AG1582" i="4"/>
  <c r="AW1581" i="4"/>
  <c r="AV1581" i="4"/>
  <c r="AT1581" i="4"/>
  <c r="AS1581" i="4"/>
  <c r="AR1581" i="4"/>
  <c r="AQ1581" i="4"/>
  <c r="AP1581" i="4"/>
  <c r="AO1581" i="4"/>
  <c r="AN1581" i="4"/>
  <c r="AM1581" i="4"/>
  <c r="AL1581" i="4"/>
  <c r="AK1581" i="4"/>
  <c r="AJ1581" i="4"/>
  <c r="AI1581" i="4"/>
  <c r="AH1581" i="4"/>
  <c r="AG1581" i="4"/>
  <c r="AX1580" i="4"/>
  <c r="AV1580" i="4"/>
  <c r="AU1580" i="4"/>
  <c r="AT1580" i="4"/>
  <c r="AS1580" i="4"/>
  <c r="AW1580" i="4" s="1"/>
  <c r="AR1580" i="4"/>
  <c r="AQ1580" i="4"/>
  <c r="AP1580" i="4"/>
  <c r="AO1580" i="4"/>
  <c r="AN1580" i="4"/>
  <c r="AM1580" i="4"/>
  <c r="AL1580" i="4"/>
  <c r="AK1580" i="4"/>
  <c r="AJ1580" i="4"/>
  <c r="AI1580" i="4"/>
  <c r="AH1580" i="4"/>
  <c r="AG1580" i="4"/>
  <c r="AX1579" i="4"/>
  <c r="AW1579" i="4"/>
  <c r="AU1579" i="4"/>
  <c r="AT1579" i="4"/>
  <c r="AS1579" i="4"/>
  <c r="AR1579" i="4"/>
  <c r="AV1579" i="4" s="1"/>
  <c r="AQ1579" i="4"/>
  <c r="AP1579" i="4"/>
  <c r="AO1579" i="4"/>
  <c r="AN1579" i="4"/>
  <c r="AM1579" i="4"/>
  <c r="AL1579" i="4"/>
  <c r="AK1579" i="4"/>
  <c r="AJ1579" i="4"/>
  <c r="AI1579" i="4"/>
  <c r="AH1579" i="4"/>
  <c r="AG1579" i="4"/>
  <c r="AX1578" i="4"/>
  <c r="AW1578" i="4"/>
  <c r="AT1578" i="4"/>
  <c r="AS1578" i="4"/>
  <c r="AR1578" i="4"/>
  <c r="AV1578" i="4" s="1"/>
  <c r="AQ1578" i="4"/>
  <c r="AU1578" i="4" s="1"/>
  <c r="AP1578" i="4"/>
  <c r="AO1578" i="4"/>
  <c r="AN1578" i="4"/>
  <c r="AM1578" i="4"/>
  <c r="AL1578" i="4"/>
  <c r="AK1578" i="4"/>
  <c r="AJ1578" i="4"/>
  <c r="AI1578" i="4"/>
  <c r="AH1578" i="4"/>
  <c r="AG1578" i="4"/>
  <c r="AT1577" i="4"/>
  <c r="AS1577" i="4"/>
  <c r="AW1577" i="4" s="1"/>
  <c r="AR1577" i="4"/>
  <c r="AV1577" i="4" s="1"/>
  <c r="AQ1577" i="4"/>
  <c r="AP1577" i="4"/>
  <c r="AO1577" i="4"/>
  <c r="AN1577" i="4"/>
  <c r="AM1577" i="4"/>
  <c r="AL1577" i="4"/>
  <c r="AK1577" i="4"/>
  <c r="AJ1577" i="4"/>
  <c r="AI1577" i="4"/>
  <c r="AH1577" i="4"/>
  <c r="AG1577" i="4"/>
  <c r="AV1576" i="4"/>
  <c r="AT1576" i="4"/>
  <c r="AS1576" i="4"/>
  <c r="AW1576" i="4" s="1"/>
  <c r="AR1576" i="4"/>
  <c r="AQ1576" i="4"/>
  <c r="AX1576" i="4" s="1"/>
  <c r="AP1576" i="4"/>
  <c r="AO1576" i="4"/>
  <c r="AN1576" i="4"/>
  <c r="AM1576" i="4"/>
  <c r="AL1576" i="4"/>
  <c r="AK1576" i="4"/>
  <c r="AJ1576" i="4"/>
  <c r="AI1576" i="4"/>
  <c r="AH1576" i="4"/>
  <c r="AG1576" i="4"/>
  <c r="AX1575" i="4"/>
  <c r="AV1575" i="4"/>
  <c r="AU1575" i="4"/>
  <c r="AT1575" i="4"/>
  <c r="AS1575" i="4"/>
  <c r="AW1575" i="4" s="1"/>
  <c r="AR1575" i="4"/>
  <c r="AQ1575" i="4"/>
  <c r="AP1575" i="4"/>
  <c r="AO1575" i="4"/>
  <c r="AN1575" i="4"/>
  <c r="AM1575" i="4"/>
  <c r="AL1575" i="4"/>
  <c r="AK1575" i="4"/>
  <c r="AJ1575" i="4"/>
  <c r="AI1575" i="4"/>
  <c r="AH1575" i="4"/>
  <c r="AG1575" i="4"/>
  <c r="AX1574" i="4"/>
  <c r="AW1574" i="4"/>
  <c r="AU1574" i="4"/>
  <c r="AT1574" i="4"/>
  <c r="AS1574" i="4"/>
  <c r="AR1574" i="4"/>
  <c r="AV1574" i="4" s="1"/>
  <c r="AQ1574" i="4"/>
  <c r="AP1574" i="4"/>
  <c r="AO1574" i="4"/>
  <c r="AN1574" i="4"/>
  <c r="AM1574" i="4"/>
  <c r="AL1574" i="4"/>
  <c r="AK1574" i="4"/>
  <c r="AJ1574" i="4"/>
  <c r="AI1574" i="4"/>
  <c r="AH1574" i="4"/>
  <c r="AG1574" i="4"/>
  <c r="AV1573" i="4"/>
  <c r="AT1573" i="4"/>
  <c r="AS1573" i="4"/>
  <c r="AW1573" i="4" s="1"/>
  <c r="AR1573" i="4"/>
  <c r="AQ1573" i="4"/>
  <c r="AP1573" i="4"/>
  <c r="AO1573" i="4"/>
  <c r="AN1573" i="4"/>
  <c r="AM1573" i="4"/>
  <c r="AL1573" i="4"/>
  <c r="AK1573" i="4"/>
  <c r="AJ1573" i="4"/>
  <c r="AI1573" i="4"/>
  <c r="AH1573" i="4"/>
  <c r="AG1573" i="4"/>
  <c r="AX1572" i="4"/>
  <c r="AV1572" i="4"/>
  <c r="AU1572" i="4"/>
  <c r="AT1572" i="4"/>
  <c r="AS1572" i="4"/>
  <c r="AW1572" i="4" s="1"/>
  <c r="AR1572" i="4"/>
  <c r="AQ1572" i="4"/>
  <c r="AP1572" i="4"/>
  <c r="AO1572" i="4"/>
  <c r="AN1572" i="4"/>
  <c r="AM1572" i="4"/>
  <c r="AL1572" i="4"/>
  <c r="AK1572" i="4"/>
  <c r="AJ1572" i="4"/>
  <c r="AI1572" i="4"/>
  <c r="AH1572" i="4"/>
  <c r="AG1572" i="4"/>
  <c r="AX1571" i="4"/>
  <c r="AW1571" i="4"/>
  <c r="AU1571" i="4"/>
  <c r="AT1571" i="4"/>
  <c r="AS1571" i="4"/>
  <c r="AR1571" i="4"/>
  <c r="AV1571" i="4" s="1"/>
  <c r="AQ1571" i="4"/>
  <c r="AP1571" i="4"/>
  <c r="AO1571" i="4"/>
  <c r="AN1571" i="4"/>
  <c r="AM1571" i="4"/>
  <c r="AL1571" i="4"/>
  <c r="AK1571" i="4"/>
  <c r="AJ1571" i="4"/>
  <c r="AI1571" i="4"/>
  <c r="AH1571" i="4"/>
  <c r="AG1571" i="4"/>
  <c r="AX1570" i="4"/>
  <c r="AW1570" i="4"/>
  <c r="AT1570" i="4"/>
  <c r="AS1570" i="4"/>
  <c r="AR1570" i="4"/>
  <c r="AV1570" i="4" s="1"/>
  <c r="AQ1570" i="4"/>
  <c r="AU1570" i="4" s="1"/>
  <c r="AP1570" i="4"/>
  <c r="AO1570" i="4"/>
  <c r="AN1570" i="4"/>
  <c r="AM1570" i="4"/>
  <c r="AL1570" i="4"/>
  <c r="AK1570" i="4"/>
  <c r="AJ1570" i="4"/>
  <c r="AI1570" i="4"/>
  <c r="AH1570" i="4"/>
  <c r="AG1570" i="4"/>
  <c r="AT1569" i="4"/>
  <c r="AS1569" i="4"/>
  <c r="AW1569" i="4" s="1"/>
  <c r="AR1569" i="4"/>
  <c r="AV1569" i="4" s="1"/>
  <c r="AQ1569" i="4"/>
  <c r="AP1569" i="4"/>
  <c r="AO1569" i="4"/>
  <c r="AN1569" i="4"/>
  <c r="AM1569" i="4"/>
  <c r="AL1569" i="4"/>
  <c r="AK1569" i="4"/>
  <c r="AJ1569" i="4"/>
  <c r="AI1569" i="4"/>
  <c r="AH1569" i="4"/>
  <c r="AG1569" i="4"/>
  <c r="AV1568" i="4"/>
  <c r="AT1568" i="4"/>
  <c r="AS1568" i="4"/>
  <c r="AW1568" i="4" s="1"/>
  <c r="AR1568" i="4"/>
  <c r="AQ1568" i="4"/>
  <c r="AX1568" i="4" s="1"/>
  <c r="AP1568" i="4"/>
  <c r="AO1568" i="4"/>
  <c r="AN1568" i="4"/>
  <c r="AM1568" i="4"/>
  <c r="AL1568" i="4"/>
  <c r="AK1568" i="4"/>
  <c r="AJ1568" i="4"/>
  <c r="AI1568" i="4"/>
  <c r="AH1568" i="4"/>
  <c r="AG1568" i="4"/>
  <c r="AX1567" i="4"/>
  <c r="AV1567" i="4"/>
  <c r="AU1567" i="4"/>
  <c r="AT1567" i="4"/>
  <c r="AS1567" i="4"/>
  <c r="AW1567" i="4" s="1"/>
  <c r="AR1567" i="4"/>
  <c r="AQ1567" i="4"/>
  <c r="AP1567" i="4"/>
  <c r="AO1567" i="4"/>
  <c r="AN1567" i="4"/>
  <c r="AM1567" i="4"/>
  <c r="AL1567" i="4"/>
  <c r="AK1567" i="4"/>
  <c r="AJ1567" i="4"/>
  <c r="AI1567" i="4"/>
  <c r="AH1567" i="4"/>
  <c r="AG1567" i="4"/>
  <c r="AX1566" i="4"/>
  <c r="AW1566" i="4"/>
  <c r="AU1566" i="4"/>
  <c r="AT1566" i="4"/>
  <c r="AS1566" i="4"/>
  <c r="AR1566" i="4"/>
  <c r="AV1566" i="4" s="1"/>
  <c r="AQ1566" i="4"/>
  <c r="AP1566" i="4"/>
  <c r="AO1566" i="4"/>
  <c r="AN1566" i="4"/>
  <c r="AM1566" i="4"/>
  <c r="AL1566" i="4"/>
  <c r="AK1566" i="4"/>
  <c r="AJ1566" i="4"/>
  <c r="AI1566" i="4"/>
  <c r="AH1566" i="4"/>
  <c r="AG1566" i="4"/>
  <c r="AV1565" i="4"/>
  <c r="AT1565" i="4"/>
  <c r="AS1565" i="4"/>
  <c r="AW1565" i="4" s="1"/>
  <c r="AR1565" i="4"/>
  <c r="AQ1565" i="4"/>
  <c r="AP1565" i="4"/>
  <c r="AO1565" i="4"/>
  <c r="AN1565" i="4"/>
  <c r="AM1565" i="4"/>
  <c r="AL1565" i="4"/>
  <c r="AK1565" i="4"/>
  <c r="AJ1565" i="4"/>
  <c r="AI1565" i="4"/>
  <c r="AH1565" i="4"/>
  <c r="AG1565" i="4"/>
  <c r="AX1564" i="4"/>
  <c r="AV1564" i="4"/>
  <c r="AU1564" i="4"/>
  <c r="AT1564" i="4"/>
  <c r="AS1564" i="4"/>
  <c r="AW1564" i="4" s="1"/>
  <c r="AR1564" i="4"/>
  <c r="AQ1564" i="4"/>
  <c r="AP1564" i="4"/>
  <c r="AO1564" i="4"/>
  <c r="AN1564" i="4"/>
  <c r="AM1564" i="4"/>
  <c r="AL1564" i="4"/>
  <c r="AK1564" i="4"/>
  <c r="AJ1564" i="4"/>
  <c r="AI1564" i="4"/>
  <c r="AH1564" i="4"/>
  <c r="AG1564" i="4"/>
  <c r="AX1563" i="4"/>
  <c r="AW1563" i="4"/>
  <c r="AU1563" i="4"/>
  <c r="AT1563" i="4"/>
  <c r="AS1563" i="4"/>
  <c r="AR1563" i="4"/>
  <c r="AV1563" i="4" s="1"/>
  <c r="AQ1563" i="4"/>
  <c r="AP1563" i="4"/>
  <c r="AO1563" i="4"/>
  <c r="AN1563" i="4"/>
  <c r="AM1563" i="4"/>
  <c r="AL1563" i="4"/>
  <c r="AK1563" i="4"/>
  <c r="AJ1563" i="4"/>
  <c r="AI1563" i="4"/>
  <c r="AH1563" i="4"/>
  <c r="AG1563" i="4"/>
  <c r="AX1562" i="4"/>
  <c r="AW1562" i="4"/>
  <c r="AT1562" i="4"/>
  <c r="AS1562" i="4"/>
  <c r="AR1562" i="4"/>
  <c r="AV1562" i="4" s="1"/>
  <c r="AQ1562" i="4"/>
  <c r="AU1562" i="4" s="1"/>
  <c r="AP1562" i="4"/>
  <c r="AO1562" i="4"/>
  <c r="AN1562" i="4"/>
  <c r="AM1562" i="4"/>
  <c r="AL1562" i="4"/>
  <c r="AK1562" i="4"/>
  <c r="AJ1562" i="4"/>
  <c r="AI1562" i="4"/>
  <c r="AH1562" i="4"/>
  <c r="AG1562" i="4"/>
  <c r="AT1561" i="4"/>
  <c r="AS1561" i="4"/>
  <c r="AW1561" i="4" s="1"/>
  <c r="AR1561" i="4"/>
  <c r="AV1561" i="4" s="1"/>
  <c r="AQ1561" i="4"/>
  <c r="AP1561" i="4"/>
  <c r="AO1561" i="4"/>
  <c r="AN1561" i="4"/>
  <c r="AM1561" i="4"/>
  <c r="AL1561" i="4"/>
  <c r="AK1561" i="4"/>
  <c r="AJ1561" i="4"/>
  <c r="AI1561" i="4"/>
  <c r="AH1561" i="4"/>
  <c r="AG1561" i="4"/>
  <c r="AV1560" i="4"/>
  <c r="AT1560" i="4"/>
  <c r="AS1560" i="4"/>
  <c r="AW1560" i="4" s="1"/>
  <c r="AR1560" i="4"/>
  <c r="AQ1560" i="4"/>
  <c r="AX1560" i="4" s="1"/>
  <c r="AP1560" i="4"/>
  <c r="AO1560" i="4"/>
  <c r="AN1560" i="4"/>
  <c r="AM1560" i="4"/>
  <c r="AL1560" i="4"/>
  <c r="AK1560" i="4"/>
  <c r="AJ1560" i="4"/>
  <c r="AI1560" i="4"/>
  <c r="AH1560" i="4"/>
  <c r="AG1560" i="4"/>
  <c r="AX1559" i="4"/>
  <c r="AV1559" i="4"/>
  <c r="AU1559" i="4"/>
  <c r="AT1559" i="4"/>
  <c r="AS1559" i="4"/>
  <c r="AW1559" i="4" s="1"/>
  <c r="AR1559" i="4"/>
  <c r="AQ1559" i="4"/>
  <c r="AP1559" i="4"/>
  <c r="AO1559" i="4"/>
  <c r="AN1559" i="4"/>
  <c r="AM1559" i="4"/>
  <c r="AL1559" i="4"/>
  <c r="AK1559" i="4"/>
  <c r="AJ1559" i="4"/>
  <c r="AI1559" i="4"/>
  <c r="AH1559" i="4"/>
  <c r="AG1559" i="4"/>
  <c r="AX1558" i="4"/>
  <c r="AW1558" i="4"/>
  <c r="AU1558" i="4"/>
  <c r="AT1558" i="4"/>
  <c r="AS1558" i="4"/>
  <c r="AR1558" i="4"/>
  <c r="AV1558" i="4" s="1"/>
  <c r="AQ1558" i="4"/>
  <c r="AP1558" i="4"/>
  <c r="AO1558" i="4"/>
  <c r="AN1558" i="4"/>
  <c r="AM1558" i="4"/>
  <c r="AL1558" i="4"/>
  <c r="AK1558" i="4"/>
  <c r="AJ1558" i="4"/>
  <c r="AI1558" i="4"/>
  <c r="AH1558" i="4"/>
  <c r="AG1558" i="4"/>
  <c r="AV1557" i="4"/>
  <c r="AT1557" i="4"/>
  <c r="AS1557" i="4"/>
  <c r="AW1557" i="4" s="1"/>
  <c r="AR1557" i="4"/>
  <c r="AQ1557" i="4"/>
  <c r="AP1557" i="4"/>
  <c r="AO1557" i="4"/>
  <c r="AN1557" i="4"/>
  <c r="AM1557" i="4"/>
  <c r="AL1557" i="4"/>
  <c r="AK1557" i="4"/>
  <c r="AJ1557" i="4"/>
  <c r="AI1557" i="4"/>
  <c r="AH1557" i="4"/>
  <c r="AG1557" i="4"/>
  <c r="AX1556" i="4"/>
  <c r="AV1556" i="4"/>
  <c r="AU1556" i="4"/>
  <c r="AT1556" i="4"/>
  <c r="AS1556" i="4"/>
  <c r="AW1556" i="4" s="1"/>
  <c r="AR1556" i="4"/>
  <c r="AQ1556" i="4"/>
  <c r="AP1556" i="4"/>
  <c r="AO1556" i="4"/>
  <c r="AN1556" i="4"/>
  <c r="AM1556" i="4"/>
  <c r="AL1556" i="4"/>
  <c r="AK1556" i="4"/>
  <c r="AJ1556" i="4"/>
  <c r="AI1556" i="4"/>
  <c r="AH1556" i="4"/>
  <c r="AG1556" i="4"/>
  <c r="AX1555" i="4"/>
  <c r="AW1555" i="4"/>
  <c r="AU1555" i="4"/>
  <c r="AT1555" i="4"/>
  <c r="AS1555" i="4"/>
  <c r="AR1555" i="4"/>
  <c r="AV1555" i="4" s="1"/>
  <c r="AQ1555" i="4"/>
  <c r="AP1555" i="4"/>
  <c r="AO1555" i="4"/>
  <c r="AN1555" i="4"/>
  <c r="AM1555" i="4"/>
  <c r="AL1555" i="4"/>
  <c r="AK1555" i="4"/>
  <c r="AJ1555" i="4"/>
  <c r="AI1555" i="4"/>
  <c r="AH1555" i="4"/>
  <c r="AG1555" i="4"/>
  <c r="AX1554" i="4"/>
  <c r="AW1554" i="4"/>
  <c r="AT1554" i="4"/>
  <c r="AS1554" i="4"/>
  <c r="AR1554" i="4"/>
  <c r="AV1554" i="4" s="1"/>
  <c r="AQ1554" i="4"/>
  <c r="AU1554" i="4" s="1"/>
  <c r="AP1554" i="4"/>
  <c r="AO1554" i="4"/>
  <c r="AN1554" i="4"/>
  <c r="AM1554" i="4"/>
  <c r="AL1554" i="4"/>
  <c r="AK1554" i="4"/>
  <c r="AJ1554" i="4"/>
  <c r="AI1554" i="4"/>
  <c r="AH1554" i="4"/>
  <c r="AG1554" i="4"/>
  <c r="AT1553" i="4"/>
  <c r="AS1553" i="4"/>
  <c r="AW1553" i="4" s="1"/>
  <c r="AR1553" i="4"/>
  <c r="AV1553" i="4" s="1"/>
  <c r="AQ1553" i="4"/>
  <c r="AP1553" i="4"/>
  <c r="AO1553" i="4"/>
  <c r="AN1553" i="4"/>
  <c r="AM1553" i="4"/>
  <c r="AL1553" i="4"/>
  <c r="AK1553" i="4"/>
  <c r="AJ1553" i="4"/>
  <c r="AI1553" i="4"/>
  <c r="AH1553" i="4"/>
  <c r="AG1553" i="4"/>
  <c r="AV1552" i="4"/>
  <c r="AT1552" i="4"/>
  <c r="AS1552" i="4"/>
  <c r="AW1552" i="4" s="1"/>
  <c r="AR1552" i="4"/>
  <c r="AQ1552" i="4"/>
  <c r="AX1552" i="4" s="1"/>
  <c r="AP1552" i="4"/>
  <c r="AO1552" i="4"/>
  <c r="AN1552" i="4"/>
  <c r="AM1552" i="4"/>
  <c r="AL1552" i="4"/>
  <c r="AK1552" i="4"/>
  <c r="AJ1552" i="4"/>
  <c r="AI1552" i="4"/>
  <c r="AH1552" i="4"/>
  <c r="AG1552" i="4"/>
  <c r="AX1551" i="4"/>
  <c r="AV1551" i="4"/>
  <c r="AU1551" i="4"/>
  <c r="AT1551" i="4"/>
  <c r="AS1551" i="4"/>
  <c r="AW1551" i="4" s="1"/>
  <c r="AR1551" i="4"/>
  <c r="AQ1551" i="4"/>
  <c r="AP1551" i="4"/>
  <c r="AO1551" i="4"/>
  <c r="AN1551" i="4"/>
  <c r="AM1551" i="4"/>
  <c r="AL1551" i="4"/>
  <c r="AK1551" i="4"/>
  <c r="AJ1551" i="4"/>
  <c r="AI1551" i="4"/>
  <c r="AH1551" i="4"/>
  <c r="AG1551" i="4"/>
  <c r="AX1550" i="4"/>
  <c r="AW1550" i="4"/>
  <c r="AU1550" i="4"/>
  <c r="AT1550" i="4"/>
  <c r="AS1550" i="4"/>
  <c r="AR1550" i="4"/>
  <c r="AV1550" i="4" s="1"/>
  <c r="AQ1550" i="4"/>
  <c r="AP1550" i="4"/>
  <c r="AO1550" i="4"/>
  <c r="AN1550" i="4"/>
  <c r="AM1550" i="4"/>
  <c r="AL1550" i="4"/>
  <c r="AK1550" i="4"/>
  <c r="AJ1550" i="4"/>
  <c r="AI1550" i="4"/>
  <c r="AH1550" i="4"/>
  <c r="AG1550" i="4"/>
  <c r="AV1549" i="4"/>
  <c r="AT1549" i="4"/>
  <c r="AS1549" i="4"/>
  <c r="AW1549" i="4" s="1"/>
  <c r="AR1549" i="4"/>
  <c r="AQ1549" i="4"/>
  <c r="AP1549" i="4"/>
  <c r="AO1549" i="4"/>
  <c r="AN1549" i="4"/>
  <c r="AM1549" i="4"/>
  <c r="AL1549" i="4"/>
  <c r="AK1549" i="4"/>
  <c r="AJ1549" i="4"/>
  <c r="AI1549" i="4"/>
  <c r="AH1549" i="4"/>
  <c r="AG1549" i="4"/>
  <c r="AX1548" i="4"/>
  <c r="AV1548" i="4"/>
  <c r="AU1548" i="4"/>
  <c r="AT1548" i="4"/>
  <c r="AS1548" i="4"/>
  <c r="AW1548" i="4" s="1"/>
  <c r="AR1548" i="4"/>
  <c r="AQ1548" i="4"/>
  <c r="AP1548" i="4"/>
  <c r="AO1548" i="4"/>
  <c r="AN1548" i="4"/>
  <c r="AM1548" i="4"/>
  <c r="AL1548" i="4"/>
  <c r="AK1548" i="4"/>
  <c r="AJ1548" i="4"/>
  <c r="AI1548" i="4"/>
  <c r="AH1548" i="4"/>
  <c r="AG1548" i="4"/>
  <c r="AX1547" i="4"/>
  <c r="AW1547" i="4"/>
  <c r="AU1547" i="4"/>
  <c r="AT1547" i="4"/>
  <c r="AS1547" i="4"/>
  <c r="AR1547" i="4"/>
  <c r="AV1547" i="4" s="1"/>
  <c r="AQ1547" i="4"/>
  <c r="AP1547" i="4"/>
  <c r="AO1547" i="4"/>
  <c r="AN1547" i="4"/>
  <c r="AM1547" i="4"/>
  <c r="AL1547" i="4"/>
  <c r="AK1547" i="4"/>
  <c r="AJ1547" i="4"/>
  <c r="AI1547" i="4"/>
  <c r="AH1547" i="4"/>
  <c r="AG1547" i="4"/>
  <c r="AX1546" i="4"/>
  <c r="AW1546" i="4"/>
  <c r="AT1546" i="4"/>
  <c r="AS1546" i="4"/>
  <c r="AR1546" i="4"/>
  <c r="AV1546" i="4" s="1"/>
  <c r="AQ1546" i="4"/>
  <c r="AU1546" i="4" s="1"/>
  <c r="AP1546" i="4"/>
  <c r="AO1546" i="4"/>
  <c r="AN1546" i="4"/>
  <c r="AM1546" i="4"/>
  <c r="AL1546" i="4"/>
  <c r="AK1546" i="4"/>
  <c r="AJ1546" i="4"/>
  <c r="AI1546" i="4"/>
  <c r="AH1546" i="4"/>
  <c r="AG1546" i="4"/>
  <c r="AT1545" i="4"/>
  <c r="AS1545" i="4"/>
  <c r="AW1545" i="4" s="1"/>
  <c r="AR1545" i="4"/>
  <c r="AV1545" i="4" s="1"/>
  <c r="AQ1545" i="4"/>
  <c r="AP1545" i="4"/>
  <c r="AO1545" i="4"/>
  <c r="AN1545" i="4"/>
  <c r="AM1545" i="4"/>
  <c r="AL1545" i="4"/>
  <c r="AK1545" i="4"/>
  <c r="AJ1545" i="4"/>
  <c r="AI1545" i="4"/>
  <c r="AH1545" i="4"/>
  <c r="AG1545" i="4"/>
  <c r="AV1544" i="4"/>
  <c r="AT1544" i="4"/>
  <c r="AS1544" i="4"/>
  <c r="AW1544" i="4" s="1"/>
  <c r="AR1544" i="4"/>
  <c r="AQ1544" i="4"/>
  <c r="AX1544" i="4" s="1"/>
  <c r="AP1544" i="4"/>
  <c r="AO1544" i="4"/>
  <c r="AN1544" i="4"/>
  <c r="AM1544" i="4"/>
  <c r="AL1544" i="4"/>
  <c r="AK1544" i="4"/>
  <c r="AJ1544" i="4"/>
  <c r="AI1544" i="4"/>
  <c r="AH1544" i="4"/>
  <c r="AG1544" i="4"/>
  <c r="AX1543" i="4"/>
  <c r="AV1543" i="4"/>
  <c r="AU1543" i="4"/>
  <c r="AT1543" i="4"/>
  <c r="AS1543" i="4"/>
  <c r="AW1543" i="4" s="1"/>
  <c r="AR1543" i="4"/>
  <c r="AQ1543" i="4"/>
  <c r="AP1543" i="4"/>
  <c r="AO1543" i="4"/>
  <c r="AN1543" i="4"/>
  <c r="AM1543" i="4"/>
  <c r="AL1543" i="4"/>
  <c r="AK1543" i="4"/>
  <c r="AJ1543" i="4"/>
  <c r="AI1543" i="4"/>
  <c r="AH1543" i="4"/>
  <c r="AG1543" i="4"/>
  <c r="AX1542" i="4"/>
  <c r="AW1542" i="4"/>
  <c r="AU1542" i="4"/>
  <c r="AT1542" i="4"/>
  <c r="AS1542" i="4"/>
  <c r="AR1542" i="4"/>
  <c r="AV1542" i="4" s="1"/>
  <c r="AQ1542" i="4"/>
  <c r="AP1542" i="4"/>
  <c r="AO1542" i="4"/>
  <c r="AN1542" i="4"/>
  <c r="AM1542" i="4"/>
  <c r="AL1542" i="4"/>
  <c r="AK1542" i="4"/>
  <c r="AJ1542" i="4"/>
  <c r="AI1542" i="4"/>
  <c r="AH1542" i="4"/>
  <c r="AG1542" i="4"/>
  <c r="AT1541" i="4"/>
  <c r="AS1541" i="4"/>
  <c r="AW1541" i="4" s="1"/>
  <c r="AR1541" i="4"/>
  <c r="AV1541" i="4" s="1"/>
  <c r="AQ1541" i="4"/>
  <c r="AP1541" i="4"/>
  <c r="AO1541" i="4"/>
  <c r="AN1541" i="4"/>
  <c r="AM1541" i="4"/>
  <c r="AL1541" i="4"/>
  <c r="AK1541" i="4"/>
  <c r="AJ1541" i="4"/>
  <c r="AI1541" i="4"/>
  <c r="AH1541" i="4"/>
  <c r="AG1541" i="4"/>
  <c r="AX1540" i="4"/>
  <c r="AV1540" i="4"/>
  <c r="AU1540" i="4"/>
  <c r="AT1540" i="4"/>
  <c r="AS1540" i="4"/>
  <c r="AW1540" i="4" s="1"/>
  <c r="AR1540" i="4"/>
  <c r="AQ1540" i="4"/>
  <c r="AP1540" i="4"/>
  <c r="AO1540" i="4"/>
  <c r="AN1540" i="4"/>
  <c r="AM1540" i="4"/>
  <c r="AL1540" i="4"/>
  <c r="AK1540" i="4"/>
  <c r="AJ1540" i="4"/>
  <c r="AI1540" i="4"/>
  <c r="AH1540" i="4"/>
  <c r="AG1540" i="4"/>
  <c r="AX1539" i="4"/>
  <c r="AW1539" i="4"/>
  <c r="AU1539" i="4"/>
  <c r="AT1539" i="4"/>
  <c r="AS1539" i="4"/>
  <c r="AR1539" i="4"/>
  <c r="AV1539" i="4" s="1"/>
  <c r="AQ1539" i="4"/>
  <c r="AP1539" i="4"/>
  <c r="AO1539" i="4"/>
  <c r="AN1539" i="4"/>
  <c r="AM1539" i="4"/>
  <c r="AL1539" i="4"/>
  <c r="AK1539" i="4"/>
  <c r="AJ1539" i="4"/>
  <c r="AI1539" i="4"/>
  <c r="AH1539" i="4"/>
  <c r="AG1539" i="4"/>
  <c r="AX1538" i="4"/>
  <c r="AW1538" i="4"/>
  <c r="AT1538" i="4"/>
  <c r="AS1538" i="4"/>
  <c r="AR1538" i="4"/>
  <c r="AV1538" i="4" s="1"/>
  <c r="AQ1538" i="4"/>
  <c r="AU1538" i="4" s="1"/>
  <c r="AP1538" i="4"/>
  <c r="AO1538" i="4"/>
  <c r="AN1538" i="4"/>
  <c r="AM1538" i="4"/>
  <c r="AL1538" i="4"/>
  <c r="AK1538" i="4"/>
  <c r="AJ1538" i="4"/>
  <c r="AI1538" i="4"/>
  <c r="AH1538" i="4"/>
  <c r="AG1538" i="4"/>
  <c r="AT1537" i="4"/>
  <c r="AS1537" i="4"/>
  <c r="AW1537" i="4" s="1"/>
  <c r="AR1537" i="4"/>
  <c r="AV1537" i="4" s="1"/>
  <c r="AQ1537" i="4"/>
  <c r="AP1537" i="4"/>
  <c r="AO1537" i="4"/>
  <c r="AN1537" i="4"/>
  <c r="AM1537" i="4"/>
  <c r="AL1537" i="4"/>
  <c r="AK1537" i="4"/>
  <c r="AJ1537" i="4"/>
  <c r="AI1537" i="4"/>
  <c r="AH1537" i="4"/>
  <c r="AG1537" i="4"/>
  <c r="AT1536" i="4"/>
  <c r="AS1536" i="4"/>
  <c r="AW1536" i="4" s="1"/>
  <c r="AR1536" i="4"/>
  <c r="AV1536" i="4" s="1"/>
  <c r="AQ1536" i="4"/>
  <c r="AX1536" i="4" s="1"/>
  <c r="AP1536" i="4"/>
  <c r="AO1536" i="4"/>
  <c r="AN1536" i="4"/>
  <c r="AM1536" i="4"/>
  <c r="AL1536" i="4"/>
  <c r="AK1536" i="4"/>
  <c r="AJ1536" i="4"/>
  <c r="AI1536" i="4"/>
  <c r="AH1536" i="4"/>
  <c r="AG1536" i="4"/>
  <c r="AX1535" i="4"/>
  <c r="AV1535" i="4"/>
  <c r="AU1535" i="4"/>
  <c r="AT1535" i="4"/>
  <c r="AS1535" i="4"/>
  <c r="AW1535" i="4" s="1"/>
  <c r="AR1535" i="4"/>
  <c r="AQ1535" i="4"/>
  <c r="AP1535" i="4"/>
  <c r="AO1535" i="4"/>
  <c r="AN1535" i="4"/>
  <c r="AM1535" i="4"/>
  <c r="AL1535" i="4"/>
  <c r="AK1535" i="4"/>
  <c r="AJ1535" i="4"/>
  <c r="AI1535" i="4"/>
  <c r="AH1535" i="4"/>
  <c r="AG1535" i="4"/>
  <c r="AX1534" i="4"/>
  <c r="AW1534" i="4"/>
  <c r="AV1534" i="4"/>
  <c r="AU1534" i="4"/>
  <c r="AT1534" i="4"/>
  <c r="AS1534" i="4"/>
  <c r="AR1534" i="4"/>
  <c r="AQ1534" i="4"/>
  <c r="AP1534" i="4"/>
  <c r="AO1534" i="4"/>
  <c r="AN1534" i="4"/>
  <c r="AM1534" i="4"/>
  <c r="AL1534" i="4"/>
  <c r="AK1534" i="4"/>
  <c r="AJ1534" i="4"/>
  <c r="AI1534" i="4"/>
  <c r="AH1534" i="4"/>
  <c r="AG1534" i="4"/>
  <c r="AW1533" i="4"/>
  <c r="AV1533" i="4"/>
  <c r="AT1533" i="4"/>
  <c r="AS1533" i="4"/>
  <c r="AR1533" i="4"/>
  <c r="AQ1533" i="4"/>
  <c r="AP1533" i="4"/>
  <c r="AO1533" i="4"/>
  <c r="AN1533" i="4"/>
  <c r="AM1533" i="4"/>
  <c r="AL1533" i="4"/>
  <c r="AK1533" i="4"/>
  <c r="AJ1533" i="4"/>
  <c r="AI1533" i="4"/>
  <c r="AH1533" i="4"/>
  <c r="AG1533" i="4"/>
  <c r="AT1532" i="4"/>
  <c r="AS1532" i="4"/>
  <c r="AW1532" i="4" s="1"/>
  <c r="AR1532" i="4"/>
  <c r="AV1532" i="4" s="1"/>
  <c r="AQ1532" i="4"/>
  <c r="AU1532" i="4" s="1"/>
  <c r="AP1532" i="4"/>
  <c r="AO1532" i="4"/>
  <c r="AN1532" i="4"/>
  <c r="AM1532" i="4"/>
  <c r="AL1532" i="4"/>
  <c r="AK1532" i="4"/>
  <c r="AJ1532" i="4"/>
  <c r="AI1532" i="4"/>
  <c r="AH1532" i="4"/>
  <c r="AG1532" i="4"/>
  <c r="AX1531" i="4"/>
  <c r="AU1531" i="4"/>
  <c r="AT1531" i="4"/>
  <c r="AS1531" i="4"/>
  <c r="AW1531" i="4" s="1"/>
  <c r="AR1531" i="4"/>
  <c r="AV1531" i="4" s="1"/>
  <c r="AQ1531" i="4"/>
  <c r="AP1531" i="4"/>
  <c r="AO1531" i="4"/>
  <c r="AN1531" i="4"/>
  <c r="AM1531" i="4"/>
  <c r="AL1531" i="4"/>
  <c r="AK1531" i="4"/>
  <c r="AJ1531" i="4"/>
  <c r="AI1531" i="4"/>
  <c r="AH1531" i="4"/>
  <c r="AG1531" i="4"/>
  <c r="AW1530" i="4"/>
  <c r="AV1530" i="4"/>
  <c r="AU1530" i="4"/>
  <c r="AT1530" i="4"/>
  <c r="AS1530" i="4"/>
  <c r="AR1530" i="4"/>
  <c r="AQ1530" i="4"/>
  <c r="AX1530" i="4" s="1"/>
  <c r="AP1530" i="4"/>
  <c r="AO1530" i="4"/>
  <c r="AN1530" i="4"/>
  <c r="AM1530" i="4"/>
  <c r="AL1530" i="4"/>
  <c r="AK1530" i="4"/>
  <c r="AJ1530" i="4"/>
  <c r="AI1530" i="4"/>
  <c r="AH1530" i="4"/>
  <c r="AG1530" i="4"/>
  <c r="AX1529" i="4"/>
  <c r="AV1529" i="4"/>
  <c r="AT1529" i="4"/>
  <c r="AS1529" i="4"/>
  <c r="AW1529" i="4" s="1"/>
  <c r="AR1529" i="4"/>
  <c r="AQ1529" i="4"/>
  <c r="AU1529" i="4" s="1"/>
  <c r="AP1529" i="4"/>
  <c r="AO1529" i="4"/>
  <c r="AN1529" i="4"/>
  <c r="AM1529" i="4"/>
  <c r="AL1529" i="4"/>
  <c r="AK1529" i="4"/>
  <c r="AJ1529" i="4"/>
  <c r="AI1529" i="4"/>
  <c r="AH1529" i="4"/>
  <c r="AG1529" i="4"/>
  <c r="AW1528" i="4"/>
  <c r="AV1528" i="4"/>
  <c r="AT1528" i="4"/>
  <c r="AS1528" i="4"/>
  <c r="AR1528" i="4"/>
  <c r="AQ1528" i="4"/>
  <c r="AP1528" i="4"/>
  <c r="AO1528" i="4"/>
  <c r="AN1528" i="4"/>
  <c r="AM1528" i="4"/>
  <c r="AL1528" i="4"/>
  <c r="AK1528" i="4"/>
  <c r="AJ1528" i="4"/>
  <c r="AI1528" i="4"/>
  <c r="AH1528" i="4"/>
  <c r="AG1528" i="4"/>
  <c r="AX1527" i="4"/>
  <c r="AT1527" i="4"/>
  <c r="AS1527" i="4"/>
  <c r="AW1527" i="4" s="1"/>
  <c r="AR1527" i="4"/>
  <c r="AV1527" i="4" s="1"/>
  <c r="AQ1527" i="4"/>
  <c r="AU1527" i="4" s="1"/>
  <c r="AP1527" i="4"/>
  <c r="AO1527" i="4"/>
  <c r="AN1527" i="4"/>
  <c r="AM1527" i="4"/>
  <c r="AL1527" i="4"/>
  <c r="AK1527" i="4"/>
  <c r="AJ1527" i="4"/>
  <c r="AI1527" i="4"/>
  <c r="AH1527" i="4"/>
  <c r="AG1527" i="4"/>
  <c r="AU1526" i="4"/>
  <c r="AT1526" i="4"/>
  <c r="AS1526" i="4"/>
  <c r="AW1526" i="4" s="1"/>
  <c r="AR1526" i="4"/>
  <c r="AV1526" i="4" s="1"/>
  <c r="AQ1526" i="4"/>
  <c r="AX1526" i="4" s="1"/>
  <c r="AP1526" i="4"/>
  <c r="AO1526" i="4"/>
  <c r="AN1526" i="4"/>
  <c r="AM1526" i="4"/>
  <c r="AL1526" i="4"/>
  <c r="AK1526" i="4"/>
  <c r="AJ1526" i="4"/>
  <c r="AI1526" i="4"/>
  <c r="AH1526" i="4"/>
  <c r="AG1526" i="4"/>
  <c r="AX1525" i="4"/>
  <c r="AW1525" i="4"/>
  <c r="AV1525" i="4"/>
  <c r="AU1525" i="4"/>
  <c r="AT1525" i="4"/>
  <c r="AS1525" i="4"/>
  <c r="AR1525" i="4"/>
  <c r="AQ1525" i="4"/>
  <c r="AP1525" i="4"/>
  <c r="AO1525" i="4"/>
  <c r="AN1525" i="4"/>
  <c r="AM1525" i="4"/>
  <c r="AL1525" i="4"/>
  <c r="AK1525" i="4"/>
  <c r="AJ1525" i="4"/>
  <c r="AI1525" i="4"/>
  <c r="AH1525" i="4"/>
  <c r="AG1525" i="4"/>
  <c r="AW1524" i="4"/>
  <c r="AV1524" i="4"/>
  <c r="AT1524" i="4"/>
  <c r="AS1524" i="4"/>
  <c r="AR1524" i="4"/>
  <c r="AQ1524" i="4"/>
  <c r="AP1524" i="4"/>
  <c r="AO1524" i="4"/>
  <c r="AN1524" i="4"/>
  <c r="AM1524" i="4"/>
  <c r="AL1524" i="4"/>
  <c r="AK1524" i="4"/>
  <c r="AJ1524" i="4"/>
  <c r="AI1524" i="4"/>
  <c r="AH1524" i="4"/>
  <c r="AG1524" i="4"/>
  <c r="AX1523" i="4"/>
  <c r="AT1523" i="4"/>
  <c r="AS1523" i="4"/>
  <c r="AW1523" i="4" s="1"/>
  <c r="AR1523" i="4"/>
  <c r="AV1523" i="4" s="1"/>
  <c r="AQ1523" i="4"/>
  <c r="AU1523" i="4" s="1"/>
  <c r="AP1523" i="4"/>
  <c r="AO1523" i="4"/>
  <c r="AN1523" i="4"/>
  <c r="AM1523" i="4"/>
  <c r="AL1523" i="4"/>
  <c r="AK1523" i="4"/>
  <c r="AJ1523" i="4"/>
  <c r="AI1523" i="4"/>
  <c r="AH1523" i="4"/>
  <c r="AG1523" i="4"/>
  <c r="AU1522" i="4"/>
  <c r="AT1522" i="4"/>
  <c r="AS1522" i="4"/>
  <c r="AW1522" i="4" s="1"/>
  <c r="AR1522" i="4"/>
  <c r="AV1522" i="4" s="1"/>
  <c r="AQ1522" i="4"/>
  <c r="AX1522" i="4" s="1"/>
  <c r="AP1522" i="4"/>
  <c r="AO1522" i="4"/>
  <c r="AN1522" i="4"/>
  <c r="AM1522" i="4"/>
  <c r="AL1522" i="4"/>
  <c r="AK1522" i="4"/>
  <c r="AJ1522" i="4"/>
  <c r="AI1522" i="4"/>
  <c r="AH1522" i="4"/>
  <c r="AG1522" i="4"/>
  <c r="AX1521" i="4"/>
  <c r="AW1521" i="4"/>
  <c r="AV1521" i="4"/>
  <c r="AU1521" i="4"/>
  <c r="AT1521" i="4"/>
  <c r="AS1521" i="4"/>
  <c r="AR1521" i="4"/>
  <c r="AQ1521" i="4"/>
  <c r="AP1521" i="4"/>
  <c r="AO1521" i="4"/>
  <c r="AN1521" i="4"/>
  <c r="AM1521" i="4"/>
  <c r="AL1521" i="4"/>
  <c r="AK1521" i="4"/>
  <c r="AJ1521" i="4"/>
  <c r="AI1521" i="4"/>
  <c r="AH1521" i="4"/>
  <c r="AG1521" i="4"/>
  <c r="AW1520" i="4"/>
  <c r="AV1520" i="4"/>
  <c r="AT1520" i="4"/>
  <c r="AS1520" i="4"/>
  <c r="AR1520" i="4"/>
  <c r="AQ1520" i="4"/>
  <c r="AP1520" i="4"/>
  <c r="AO1520" i="4"/>
  <c r="AN1520" i="4"/>
  <c r="AM1520" i="4"/>
  <c r="AL1520" i="4"/>
  <c r="AK1520" i="4"/>
  <c r="AJ1520" i="4"/>
  <c r="AI1520" i="4"/>
  <c r="AH1520" i="4"/>
  <c r="AG1520" i="4"/>
  <c r="AX1519" i="4"/>
  <c r="AT1519" i="4"/>
  <c r="AS1519" i="4"/>
  <c r="AW1519" i="4" s="1"/>
  <c r="AR1519" i="4"/>
  <c r="AV1519" i="4" s="1"/>
  <c r="AQ1519" i="4"/>
  <c r="AU1519" i="4" s="1"/>
  <c r="AP1519" i="4"/>
  <c r="AO1519" i="4"/>
  <c r="AN1519" i="4"/>
  <c r="AM1519" i="4"/>
  <c r="AL1519" i="4"/>
  <c r="AK1519" i="4"/>
  <c r="AJ1519" i="4"/>
  <c r="AI1519" i="4"/>
  <c r="AH1519" i="4"/>
  <c r="AG1519" i="4"/>
  <c r="AU1518" i="4"/>
  <c r="AT1518" i="4"/>
  <c r="AS1518" i="4"/>
  <c r="AW1518" i="4" s="1"/>
  <c r="AR1518" i="4"/>
  <c r="AV1518" i="4" s="1"/>
  <c r="AQ1518" i="4"/>
  <c r="AX1518" i="4" s="1"/>
  <c r="AP1518" i="4"/>
  <c r="AO1518" i="4"/>
  <c r="AN1518" i="4"/>
  <c r="AM1518" i="4"/>
  <c r="AL1518" i="4"/>
  <c r="AK1518" i="4"/>
  <c r="AJ1518" i="4"/>
  <c r="AI1518" i="4"/>
  <c r="AH1518" i="4"/>
  <c r="AG1518" i="4"/>
  <c r="AX1517" i="4"/>
  <c r="AW1517" i="4"/>
  <c r="AV1517" i="4"/>
  <c r="AU1517" i="4"/>
  <c r="AT1517" i="4"/>
  <c r="AS1517" i="4"/>
  <c r="AR1517" i="4"/>
  <c r="AQ1517" i="4"/>
  <c r="AP1517" i="4"/>
  <c r="AO1517" i="4"/>
  <c r="AN1517" i="4"/>
  <c r="AM1517" i="4"/>
  <c r="AL1517" i="4"/>
  <c r="AK1517" i="4"/>
  <c r="AJ1517" i="4"/>
  <c r="AI1517" i="4"/>
  <c r="AH1517" i="4"/>
  <c r="AG1517" i="4"/>
  <c r="AW1516" i="4"/>
  <c r="AV1516" i="4"/>
  <c r="AT1516" i="4"/>
  <c r="AS1516" i="4"/>
  <c r="AR1516" i="4"/>
  <c r="AQ1516" i="4"/>
  <c r="AP1516" i="4"/>
  <c r="AO1516" i="4"/>
  <c r="AN1516" i="4"/>
  <c r="AM1516" i="4"/>
  <c r="AL1516" i="4"/>
  <c r="AK1516" i="4"/>
  <c r="AJ1516" i="4"/>
  <c r="AI1516" i="4"/>
  <c r="AH1516" i="4"/>
  <c r="AG1516" i="4"/>
  <c r="AX1515" i="4"/>
  <c r="AT1515" i="4"/>
  <c r="AS1515" i="4"/>
  <c r="AW1515" i="4" s="1"/>
  <c r="AR1515" i="4"/>
  <c r="AV1515" i="4" s="1"/>
  <c r="AQ1515" i="4"/>
  <c r="AU1515" i="4" s="1"/>
  <c r="AP1515" i="4"/>
  <c r="AO1515" i="4"/>
  <c r="AN1515" i="4"/>
  <c r="AM1515" i="4"/>
  <c r="AL1515" i="4"/>
  <c r="AK1515" i="4"/>
  <c r="AJ1515" i="4"/>
  <c r="AI1515" i="4"/>
  <c r="AH1515" i="4"/>
  <c r="AG1515" i="4"/>
  <c r="AU1514" i="4"/>
  <c r="AT1514" i="4"/>
  <c r="AS1514" i="4"/>
  <c r="AW1514" i="4" s="1"/>
  <c r="AR1514" i="4"/>
  <c r="AV1514" i="4" s="1"/>
  <c r="AQ1514" i="4"/>
  <c r="AX1514" i="4" s="1"/>
  <c r="AP1514" i="4"/>
  <c r="AO1514" i="4"/>
  <c r="AN1514" i="4"/>
  <c r="AM1514" i="4"/>
  <c r="AL1514" i="4"/>
  <c r="AK1514" i="4"/>
  <c r="AJ1514" i="4"/>
  <c r="AI1514" i="4"/>
  <c r="AH1514" i="4"/>
  <c r="AG1514" i="4"/>
  <c r="AX1513" i="4"/>
  <c r="AW1513" i="4"/>
  <c r="AV1513" i="4"/>
  <c r="AU1513" i="4"/>
  <c r="AT1513" i="4"/>
  <c r="AS1513" i="4"/>
  <c r="AR1513" i="4"/>
  <c r="AQ1513" i="4"/>
  <c r="AP1513" i="4"/>
  <c r="AO1513" i="4"/>
  <c r="AN1513" i="4"/>
  <c r="AM1513" i="4"/>
  <c r="AL1513" i="4"/>
  <c r="AK1513" i="4"/>
  <c r="AJ1513" i="4"/>
  <c r="AI1513" i="4"/>
  <c r="AH1513" i="4"/>
  <c r="AG1513" i="4"/>
  <c r="AW1512" i="4"/>
  <c r="AV1512" i="4"/>
  <c r="AT1512" i="4"/>
  <c r="AS1512" i="4"/>
  <c r="AR1512" i="4"/>
  <c r="AQ1512" i="4"/>
  <c r="AP1512" i="4"/>
  <c r="AO1512" i="4"/>
  <c r="AN1512" i="4"/>
  <c r="AM1512" i="4"/>
  <c r="AL1512" i="4"/>
  <c r="AK1512" i="4"/>
  <c r="AJ1512" i="4"/>
  <c r="AI1512" i="4"/>
  <c r="AH1512" i="4"/>
  <c r="AG1512" i="4"/>
  <c r="AX1511" i="4"/>
  <c r="AT1511" i="4"/>
  <c r="AS1511" i="4"/>
  <c r="AW1511" i="4" s="1"/>
  <c r="AR1511" i="4"/>
  <c r="AV1511" i="4" s="1"/>
  <c r="AQ1511" i="4"/>
  <c r="AU1511" i="4" s="1"/>
  <c r="AP1511" i="4"/>
  <c r="AO1511" i="4"/>
  <c r="AN1511" i="4"/>
  <c r="AM1511" i="4"/>
  <c r="AL1511" i="4"/>
  <c r="AK1511" i="4"/>
  <c r="AJ1511" i="4"/>
  <c r="AI1511" i="4"/>
  <c r="AH1511" i="4"/>
  <c r="AG1511" i="4"/>
  <c r="AU1510" i="4"/>
  <c r="AT1510" i="4"/>
  <c r="AS1510" i="4"/>
  <c r="AW1510" i="4" s="1"/>
  <c r="AR1510" i="4"/>
  <c r="AV1510" i="4" s="1"/>
  <c r="AQ1510" i="4"/>
  <c r="AX1510" i="4" s="1"/>
  <c r="AP1510" i="4"/>
  <c r="AO1510" i="4"/>
  <c r="AN1510" i="4"/>
  <c r="AM1510" i="4"/>
  <c r="AL1510" i="4"/>
  <c r="AK1510" i="4"/>
  <c r="AJ1510" i="4"/>
  <c r="AI1510" i="4"/>
  <c r="AH1510" i="4"/>
  <c r="AG1510" i="4"/>
  <c r="AX1509" i="4"/>
  <c r="AW1509" i="4"/>
  <c r="AV1509" i="4"/>
  <c r="AU1509" i="4"/>
  <c r="AT1509" i="4"/>
  <c r="AS1509" i="4"/>
  <c r="AR1509" i="4"/>
  <c r="AQ1509" i="4"/>
  <c r="AP1509" i="4"/>
  <c r="AO1509" i="4"/>
  <c r="AN1509" i="4"/>
  <c r="AM1509" i="4"/>
  <c r="AL1509" i="4"/>
  <c r="AK1509" i="4"/>
  <c r="AJ1509" i="4"/>
  <c r="AI1509" i="4"/>
  <c r="AH1509" i="4"/>
  <c r="AG1509" i="4"/>
  <c r="AW1508" i="4"/>
  <c r="AV1508" i="4"/>
  <c r="AT1508" i="4"/>
  <c r="AS1508" i="4"/>
  <c r="AR1508" i="4"/>
  <c r="AQ1508" i="4"/>
  <c r="AP1508" i="4"/>
  <c r="AO1508" i="4"/>
  <c r="AN1508" i="4"/>
  <c r="AM1508" i="4"/>
  <c r="AL1508" i="4"/>
  <c r="AK1508" i="4"/>
  <c r="AJ1508" i="4"/>
  <c r="AI1508" i="4"/>
  <c r="AH1508" i="4"/>
  <c r="AG1508" i="4"/>
  <c r="AX1507" i="4"/>
  <c r="AT1507" i="4"/>
  <c r="AS1507" i="4"/>
  <c r="AW1507" i="4" s="1"/>
  <c r="AR1507" i="4"/>
  <c r="AV1507" i="4" s="1"/>
  <c r="AQ1507" i="4"/>
  <c r="AU1507" i="4" s="1"/>
  <c r="AP1507" i="4"/>
  <c r="AO1507" i="4"/>
  <c r="AN1507" i="4"/>
  <c r="AM1507" i="4"/>
  <c r="AL1507" i="4"/>
  <c r="AK1507" i="4"/>
  <c r="AJ1507" i="4"/>
  <c r="AI1507" i="4"/>
  <c r="AH1507" i="4"/>
  <c r="AG1507" i="4"/>
  <c r="AU1506" i="4"/>
  <c r="AT1506" i="4"/>
  <c r="AS1506" i="4"/>
  <c r="AW1506" i="4" s="1"/>
  <c r="AR1506" i="4"/>
  <c r="AV1506" i="4" s="1"/>
  <c r="AQ1506" i="4"/>
  <c r="AX1506" i="4" s="1"/>
  <c r="AP1506" i="4"/>
  <c r="AO1506" i="4"/>
  <c r="AN1506" i="4"/>
  <c r="AM1506" i="4"/>
  <c r="AL1506" i="4"/>
  <c r="AK1506" i="4"/>
  <c r="AJ1506" i="4"/>
  <c r="AI1506" i="4"/>
  <c r="AH1506" i="4"/>
  <c r="AG1506" i="4"/>
  <c r="AX1505" i="4"/>
  <c r="AW1505" i="4"/>
  <c r="AV1505" i="4"/>
  <c r="AU1505" i="4"/>
  <c r="AT1505" i="4"/>
  <c r="AS1505" i="4"/>
  <c r="AR1505" i="4"/>
  <c r="AQ1505" i="4"/>
  <c r="AP1505" i="4"/>
  <c r="AO1505" i="4"/>
  <c r="AN1505" i="4"/>
  <c r="AM1505" i="4"/>
  <c r="AL1505" i="4"/>
  <c r="AK1505" i="4"/>
  <c r="AJ1505" i="4"/>
  <c r="AI1505" i="4"/>
  <c r="AH1505" i="4"/>
  <c r="AG1505" i="4"/>
  <c r="AW1504" i="4"/>
  <c r="AV1504" i="4"/>
  <c r="AT1504" i="4"/>
  <c r="AS1504" i="4"/>
  <c r="AR1504" i="4"/>
  <c r="AQ1504" i="4"/>
  <c r="AP1504" i="4"/>
  <c r="AO1504" i="4"/>
  <c r="AN1504" i="4"/>
  <c r="AM1504" i="4"/>
  <c r="AL1504" i="4"/>
  <c r="AK1504" i="4"/>
  <c r="AJ1504" i="4"/>
  <c r="AI1504" i="4"/>
  <c r="AH1504" i="4"/>
  <c r="AG1504" i="4"/>
  <c r="AX1503" i="4"/>
  <c r="AT1503" i="4"/>
  <c r="AS1503" i="4"/>
  <c r="AW1503" i="4" s="1"/>
  <c r="AR1503" i="4"/>
  <c r="AV1503" i="4" s="1"/>
  <c r="AQ1503" i="4"/>
  <c r="AU1503" i="4" s="1"/>
  <c r="AP1503" i="4"/>
  <c r="AO1503" i="4"/>
  <c r="AN1503" i="4"/>
  <c r="AM1503" i="4"/>
  <c r="AL1503" i="4"/>
  <c r="AK1503" i="4"/>
  <c r="AJ1503" i="4"/>
  <c r="AI1503" i="4"/>
  <c r="AH1503" i="4"/>
  <c r="AG1503" i="4"/>
  <c r="AU1502" i="4"/>
  <c r="AT1502" i="4"/>
  <c r="AS1502" i="4"/>
  <c r="AW1502" i="4" s="1"/>
  <c r="AR1502" i="4"/>
  <c r="AV1502" i="4" s="1"/>
  <c r="AQ1502" i="4"/>
  <c r="AX1502" i="4" s="1"/>
  <c r="AP1502" i="4"/>
  <c r="AO1502" i="4"/>
  <c r="AN1502" i="4"/>
  <c r="AM1502" i="4"/>
  <c r="AL1502" i="4"/>
  <c r="AK1502" i="4"/>
  <c r="AJ1502" i="4"/>
  <c r="AI1502" i="4"/>
  <c r="AH1502" i="4"/>
  <c r="AG1502" i="4"/>
  <c r="AX1501" i="4"/>
  <c r="AW1501" i="4"/>
  <c r="AV1501" i="4"/>
  <c r="AU1501" i="4"/>
  <c r="AT1501" i="4"/>
  <c r="AS1501" i="4"/>
  <c r="AR1501" i="4"/>
  <c r="AQ1501" i="4"/>
  <c r="AP1501" i="4"/>
  <c r="AO1501" i="4"/>
  <c r="AN1501" i="4"/>
  <c r="AM1501" i="4"/>
  <c r="AL1501" i="4"/>
  <c r="AK1501" i="4"/>
  <c r="AJ1501" i="4"/>
  <c r="AI1501" i="4"/>
  <c r="AH1501" i="4"/>
  <c r="AG1501" i="4"/>
  <c r="AW1500" i="4"/>
  <c r="AV1500" i="4"/>
  <c r="AT1500" i="4"/>
  <c r="AS1500" i="4"/>
  <c r="AR1500" i="4"/>
  <c r="AQ1500" i="4"/>
  <c r="AP1500" i="4"/>
  <c r="AO1500" i="4"/>
  <c r="AN1500" i="4"/>
  <c r="AM1500" i="4"/>
  <c r="AL1500" i="4"/>
  <c r="AK1500" i="4"/>
  <c r="AJ1500" i="4"/>
  <c r="AI1500" i="4"/>
  <c r="AH1500" i="4"/>
  <c r="AG1500" i="4"/>
  <c r="AX1499" i="4"/>
  <c r="AT1499" i="4"/>
  <c r="AS1499" i="4"/>
  <c r="AW1499" i="4" s="1"/>
  <c r="AR1499" i="4"/>
  <c r="AV1499" i="4" s="1"/>
  <c r="AQ1499" i="4"/>
  <c r="AU1499" i="4" s="1"/>
  <c r="AP1499" i="4"/>
  <c r="AO1499" i="4"/>
  <c r="AN1499" i="4"/>
  <c r="AM1499" i="4"/>
  <c r="AL1499" i="4"/>
  <c r="AK1499" i="4"/>
  <c r="AJ1499" i="4"/>
  <c r="AI1499" i="4"/>
  <c r="AH1499" i="4"/>
  <c r="AG1499" i="4"/>
  <c r="AU1498" i="4"/>
  <c r="AT1498" i="4"/>
  <c r="AS1498" i="4"/>
  <c r="AW1498" i="4" s="1"/>
  <c r="AR1498" i="4"/>
  <c r="AV1498" i="4" s="1"/>
  <c r="AQ1498" i="4"/>
  <c r="AX1498" i="4" s="1"/>
  <c r="AP1498" i="4"/>
  <c r="AO1498" i="4"/>
  <c r="AN1498" i="4"/>
  <c r="AM1498" i="4"/>
  <c r="AL1498" i="4"/>
  <c r="AK1498" i="4"/>
  <c r="AJ1498" i="4"/>
  <c r="AI1498" i="4"/>
  <c r="AH1498" i="4"/>
  <c r="AG1498" i="4"/>
  <c r="AX1497" i="4"/>
  <c r="AW1497" i="4"/>
  <c r="AV1497" i="4"/>
  <c r="AU1497" i="4"/>
  <c r="AT1497" i="4"/>
  <c r="AS1497" i="4"/>
  <c r="AR1497" i="4"/>
  <c r="AQ1497" i="4"/>
  <c r="AP1497" i="4"/>
  <c r="AO1497" i="4"/>
  <c r="AN1497" i="4"/>
  <c r="AM1497" i="4"/>
  <c r="AL1497" i="4"/>
  <c r="AK1497" i="4"/>
  <c r="AJ1497" i="4"/>
  <c r="AI1497" i="4"/>
  <c r="AH1497" i="4"/>
  <c r="AG1497" i="4"/>
  <c r="AW1496" i="4"/>
  <c r="AV1496" i="4"/>
  <c r="AT1496" i="4"/>
  <c r="AS1496" i="4"/>
  <c r="AR1496" i="4"/>
  <c r="AQ1496" i="4"/>
  <c r="AP1496" i="4"/>
  <c r="AO1496" i="4"/>
  <c r="AN1496" i="4"/>
  <c r="AM1496" i="4"/>
  <c r="AL1496" i="4"/>
  <c r="AK1496" i="4"/>
  <c r="AJ1496" i="4"/>
  <c r="AI1496" i="4"/>
  <c r="AH1496" i="4"/>
  <c r="AG1496" i="4"/>
  <c r="AX1495" i="4"/>
  <c r="AT1495" i="4"/>
  <c r="AS1495" i="4"/>
  <c r="AW1495" i="4" s="1"/>
  <c r="AR1495" i="4"/>
  <c r="AV1495" i="4" s="1"/>
  <c r="AQ1495" i="4"/>
  <c r="AU1495" i="4" s="1"/>
  <c r="AP1495" i="4"/>
  <c r="AO1495" i="4"/>
  <c r="AN1495" i="4"/>
  <c r="AM1495" i="4"/>
  <c r="AL1495" i="4"/>
  <c r="AK1495" i="4"/>
  <c r="AJ1495" i="4"/>
  <c r="AI1495" i="4"/>
  <c r="AH1495" i="4"/>
  <c r="AG1495" i="4"/>
  <c r="AU1494" i="4"/>
  <c r="AT1494" i="4"/>
  <c r="AS1494" i="4"/>
  <c r="AW1494" i="4" s="1"/>
  <c r="AR1494" i="4"/>
  <c r="AV1494" i="4" s="1"/>
  <c r="AQ1494" i="4"/>
  <c r="AX1494" i="4" s="1"/>
  <c r="AP1494" i="4"/>
  <c r="AO1494" i="4"/>
  <c r="AN1494" i="4"/>
  <c r="AM1494" i="4"/>
  <c r="AL1494" i="4"/>
  <c r="AK1494" i="4"/>
  <c r="AJ1494" i="4"/>
  <c r="AI1494" i="4"/>
  <c r="AH1494" i="4"/>
  <c r="AG1494" i="4"/>
  <c r="AX1493" i="4"/>
  <c r="AW1493" i="4"/>
  <c r="AV1493" i="4"/>
  <c r="AU1493" i="4"/>
  <c r="AT1493" i="4"/>
  <c r="AS1493" i="4"/>
  <c r="AR1493" i="4"/>
  <c r="AQ1493" i="4"/>
  <c r="AP1493" i="4"/>
  <c r="AO1493" i="4"/>
  <c r="AN1493" i="4"/>
  <c r="AM1493" i="4"/>
  <c r="AL1493" i="4"/>
  <c r="AK1493" i="4"/>
  <c r="AJ1493" i="4"/>
  <c r="AI1493" i="4"/>
  <c r="AH1493" i="4"/>
  <c r="AG1493" i="4"/>
  <c r="AW1492" i="4"/>
  <c r="AV1492" i="4"/>
  <c r="AT1492" i="4"/>
  <c r="AS1492" i="4"/>
  <c r="AR1492" i="4"/>
  <c r="AQ1492" i="4"/>
  <c r="AP1492" i="4"/>
  <c r="AO1492" i="4"/>
  <c r="AN1492" i="4"/>
  <c r="AM1492" i="4"/>
  <c r="AL1492" i="4"/>
  <c r="AK1492" i="4"/>
  <c r="AJ1492" i="4"/>
  <c r="AI1492" i="4"/>
  <c r="AH1492" i="4"/>
  <c r="AG1492" i="4"/>
  <c r="AX1491" i="4"/>
  <c r="AT1491" i="4"/>
  <c r="AS1491" i="4"/>
  <c r="AW1491" i="4" s="1"/>
  <c r="AR1491" i="4"/>
  <c r="AV1491" i="4" s="1"/>
  <c r="AQ1491" i="4"/>
  <c r="AU1491" i="4" s="1"/>
  <c r="AP1491" i="4"/>
  <c r="AO1491" i="4"/>
  <c r="AN1491" i="4"/>
  <c r="AM1491" i="4"/>
  <c r="AL1491" i="4"/>
  <c r="AK1491" i="4"/>
  <c r="AJ1491" i="4"/>
  <c r="AI1491" i="4"/>
  <c r="AH1491" i="4"/>
  <c r="AG1491" i="4"/>
  <c r="AU1490" i="4"/>
  <c r="AT1490" i="4"/>
  <c r="AS1490" i="4"/>
  <c r="AW1490" i="4" s="1"/>
  <c r="AR1490" i="4"/>
  <c r="AV1490" i="4" s="1"/>
  <c r="AQ1490" i="4"/>
  <c r="AX1490" i="4" s="1"/>
  <c r="AP1490" i="4"/>
  <c r="AO1490" i="4"/>
  <c r="AN1490" i="4"/>
  <c r="AM1490" i="4"/>
  <c r="AL1490" i="4"/>
  <c r="AK1490" i="4"/>
  <c r="AJ1490" i="4"/>
  <c r="AI1490" i="4"/>
  <c r="AH1490" i="4"/>
  <c r="AG1490" i="4"/>
  <c r="AX1489" i="4"/>
  <c r="AW1489" i="4"/>
  <c r="AV1489" i="4"/>
  <c r="AU1489" i="4"/>
  <c r="AT1489" i="4"/>
  <c r="AS1489" i="4"/>
  <c r="AR1489" i="4"/>
  <c r="AQ1489" i="4"/>
  <c r="AP1489" i="4"/>
  <c r="AO1489" i="4"/>
  <c r="AN1489" i="4"/>
  <c r="AM1489" i="4"/>
  <c r="AL1489" i="4"/>
  <c r="AK1489" i="4"/>
  <c r="AJ1489" i="4"/>
  <c r="AI1489" i="4"/>
  <c r="AH1489" i="4"/>
  <c r="AG1489" i="4"/>
  <c r="AW1488" i="4"/>
  <c r="AV1488" i="4"/>
  <c r="AT1488" i="4"/>
  <c r="AS1488" i="4"/>
  <c r="AR1488" i="4"/>
  <c r="AQ1488" i="4"/>
  <c r="AP1488" i="4"/>
  <c r="AO1488" i="4"/>
  <c r="AN1488" i="4"/>
  <c r="AM1488" i="4"/>
  <c r="AL1488" i="4"/>
  <c r="AK1488" i="4"/>
  <c r="AJ1488" i="4"/>
  <c r="AI1488" i="4"/>
  <c r="AH1488" i="4"/>
  <c r="AG1488" i="4"/>
  <c r="AX1487" i="4"/>
  <c r="AT1487" i="4"/>
  <c r="AS1487" i="4"/>
  <c r="AW1487" i="4" s="1"/>
  <c r="AR1487" i="4"/>
  <c r="AV1487" i="4" s="1"/>
  <c r="AQ1487" i="4"/>
  <c r="AU1487" i="4" s="1"/>
  <c r="AP1487" i="4"/>
  <c r="AO1487" i="4"/>
  <c r="AN1487" i="4"/>
  <c r="AM1487" i="4"/>
  <c r="AL1487" i="4"/>
  <c r="AK1487" i="4"/>
  <c r="AJ1487" i="4"/>
  <c r="AI1487" i="4"/>
  <c r="AH1487" i="4"/>
  <c r="AG1487" i="4"/>
  <c r="AU1486" i="4"/>
  <c r="AT1486" i="4"/>
  <c r="AS1486" i="4"/>
  <c r="AW1486" i="4" s="1"/>
  <c r="AR1486" i="4"/>
  <c r="AV1486" i="4" s="1"/>
  <c r="AQ1486" i="4"/>
  <c r="AX1486" i="4" s="1"/>
  <c r="AP1486" i="4"/>
  <c r="AO1486" i="4"/>
  <c r="AN1486" i="4"/>
  <c r="AM1486" i="4"/>
  <c r="AL1486" i="4"/>
  <c r="AK1486" i="4"/>
  <c r="AJ1486" i="4"/>
  <c r="AI1486" i="4"/>
  <c r="AH1486" i="4"/>
  <c r="AG1486" i="4"/>
  <c r="AX1485" i="4"/>
  <c r="AW1485" i="4"/>
  <c r="AV1485" i="4"/>
  <c r="AU1485" i="4"/>
  <c r="AT1485" i="4"/>
  <c r="AS1485" i="4"/>
  <c r="AR1485" i="4"/>
  <c r="AQ1485" i="4"/>
  <c r="AP1485" i="4"/>
  <c r="AO1485" i="4"/>
  <c r="AN1485" i="4"/>
  <c r="AM1485" i="4"/>
  <c r="AL1485" i="4"/>
  <c r="AK1485" i="4"/>
  <c r="AJ1485" i="4"/>
  <c r="AI1485" i="4"/>
  <c r="AH1485" i="4"/>
  <c r="AG1485" i="4"/>
  <c r="AW1484" i="4"/>
  <c r="AV1484" i="4"/>
  <c r="AT1484" i="4"/>
  <c r="AS1484" i="4"/>
  <c r="AR1484" i="4"/>
  <c r="AQ1484" i="4"/>
  <c r="AP1484" i="4"/>
  <c r="AO1484" i="4"/>
  <c r="AN1484" i="4"/>
  <c r="AM1484" i="4"/>
  <c r="AL1484" i="4"/>
  <c r="AK1484" i="4"/>
  <c r="AJ1484" i="4"/>
  <c r="AI1484" i="4"/>
  <c r="AH1484" i="4"/>
  <c r="AG1484" i="4"/>
  <c r="AX1483" i="4"/>
  <c r="AT1483" i="4"/>
  <c r="AS1483" i="4"/>
  <c r="AW1483" i="4" s="1"/>
  <c r="AR1483" i="4"/>
  <c r="AV1483" i="4" s="1"/>
  <c r="AQ1483" i="4"/>
  <c r="AU1483" i="4" s="1"/>
  <c r="AP1483" i="4"/>
  <c r="AO1483" i="4"/>
  <c r="AN1483" i="4"/>
  <c r="AM1483" i="4"/>
  <c r="AL1483" i="4"/>
  <c r="AK1483" i="4"/>
  <c r="AJ1483" i="4"/>
  <c r="AI1483" i="4"/>
  <c r="AH1483" i="4"/>
  <c r="AG1483" i="4"/>
  <c r="AU1482" i="4"/>
  <c r="AT1482" i="4"/>
  <c r="AS1482" i="4"/>
  <c r="AW1482" i="4" s="1"/>
  <c r="AR1482" i="4"/>
  <c r="AV1482" i="4" s="1"/>
  <c r="AQ1482" i="4"/>
  <c r="AX1482" i="4" s="1"/>
  <c r="AP1482" i="4"/>
  <c r="AO1482" i="4"/>
  <c r="AN1482" i="4"/>
  <c r="AM1482" i="4"/>
  <c r="AL1482" i="4"/>
  <c r="AK1482" i="4"/>
  <c r="AJ1482" i="4"/>
  <c r="AI1482" i="4"/>
  <c r="AH1482" i="4"/>
  <c r="AG1482" i="4"/>
  <c r="AX1481" i="4"/>
  <c r="AW1481" i="4"/>
  <c r="AV1481" i="4"/>
  <c r="AU1481" i="4"/>
  <c r="AT1481" i="4"/>
  <c r="AS1481" i="4"/>
  <c r="AR1481" i="4"/>
  <c r="AQ1481" i="4"/>
  <c r="AP1481" i="4"/>
  <c r="AO1481" i="4"/>
  <c r="AN1481" i="4"/>
  <c r="AM1481" i="4"/>
  <c r="AL1481" i="4"/>
  <c r="AK1481" i="4"/>
  <c r="AJ1481" i="4"/>
  <c r="AI1481" i="4"/>
  <c r="AH1481" i="4"/>
  <c r="AG1481" i="4"/>
  <c r="AW1480" i="4"/>
  <c r="AV1480" i="4"/>
  <c r="AT1480" i="4"/>
  <c r="AS1480" i="4"/>
  <c r="AR1480" i="4"/>
  <c r="AQ1480" i="4"/>
  <c r="AP1480" i="4"/>
  <c r="AO1480" i="4"/>
  <c r="AN1480" i="4"/>
  <c r="AM1480" i="4"/>
  <c r="AL1480" i="4"/>
  <c r="AK1480" i="4"/>
  <c r="AJ1480" i="4"/>
  <c r="AI1480" i="4"/>
  <c r="AH1480" i="4"/>
  <c r="AG1480" i="4"/>
  <c r="AX1479" i="4"/>
  <c r="AT1479" i="4"/>
  <c r="AS1479" i="4"/>
  <c r="AW1479" i="4" s="1"/>
  <c r="AR1479" i="4"/>
  <c r="AV1479" i="4" s="1"/>
  <c r="AQ1479" i="4"/>
  <c r="AU1479" i="4" s="1"/>
  <c r="AP1479" i="4"/>
  <c r="AO1479" i="4"/>
  <c r="AN1479" i="4"/>
  <c r="AM1479" i="4"/>
  <c r="AL1479" i="4"/>
  <c r="AK1479" i="4"/>
  <c r="AJ1479" i="4"/>
  <c r="AI1479" i="4"/>
  <c r="AH1479" i="4"/>
  <c r="AG1479" i="4"/>
  <c r="AX1478" i="4"/>
  <c r="AU1478" i="4"/>
  <c r="AT1478" i="4"/>
  <c r="AS1478" i="4"/>
  <c r="AW1478" i="4" s="1"/>
  <c r="AR1478" i="4"/>
  <c r="AV1478" i="4" s="1"/>
  <c r="AQ1478" i="4"/>
  <c r="AP1478" i="4"/>
  <c r="AO1478" i="4"/>
  <c r="AN1478" i="4"/>
  <c r="AM1478" i="4"/>
  <c r="AL1478" i="4"/>
  <c r="AK1478" i="4"/>
  <c r="AJ1478" i="4"/>
  <c r="AI1478" i="4"/>
  <c r="AH1478" i="4"/>
  <c r="AG1478" i="4"/>
  <c r="AX1477" i="4"/>
  <c r="AW1477" i="4"/>
  <c r="AV1477" i="4"/>
  <c r="AU1477" i="4"/>
  <c r="AT1477" i="4"/>
  <c r="AS1477" i="4"/>
  <c r="AR1477" i="4"/>
  <c r="AQ1477" i="4"/>
  <c r="AP1477" i="4"/>
  <c r="AO1477" i="4"/>
  <c r="AN1477" i="4"/>
  <c r="AM1477" i="4"/>
  <c r="AL1477" i="4"/>
  <c r="AK1477" i="4"/>
  <c r="AJ1477" i="4"/>
  <c r="AI1477" i="4"/>
  <c r="AH1477" i="4"/>
  <c r="AG1477" i="4"/>
  <c r="AW1476" i="4"/>
  <c r="AV1476" i="4"/>
  <c r="AT1476" i="4"/>
  <c r="AS1476" i="4"/>
  <c r="AR1476" i="4"/>
  <c r="AQ1476" i="4"/>
  <c r="AP1476" i="4"/>
  <c r="AO1476" i="4"/>
  <c r="AN1476" i="4"/>
  <c r="AM1476" i="4"/>
  <c r="AL1476" i="4"/>
  <c r="AK1476" i="4"/>
  <c r="AJ1476" i="4"/>
  <c r="AI1476" i="4"/>
  <c r="AH1476" i="4"/>
  <c r="AG1476" i="4"/>
  <c r="AX1475" i="4"/>
  <c r="AT1475" i="4"/>
  <c r="AS1475" i="4"/>
  <c r="AW1475" i="4" s="1"/>
  <c r="AR1475" i="4"/>
  <c r="AV1475" i="4" s="1"/>
  <c r="AQ1475" i="4"/>
  <c r="AU1475" i="4" s="1"/>
  <c r="AP1475" i="4"/>
  <c r="AO1475" i="4"/>
  <c r="AN1475" i="4"/>
  <c r="AM1475" i="4"/>
  <c r="AL1475" i="4"/>
  <c r="AK1475" i="4"/>
  <c r="AJ1475" i="4"/>
  <c r="AI1475" i="4"/>
  <c r="AH1475" i="4"/>
  <c r="AG1475" i="4"/>
  <c r="AX1474" i="4"/>
  <c r="AU1474" i="4"/>
  <c r="AT1474" i="4"/>
  <c r="AS1474" i="4"/>
  <c r="AW1474" i="4" s="1"/>
  <c r="AR1474" i="4"/>
  <c r="AV1474" i="4" s="1"/>
  <c r="AQ1474" i="4"/>
  <c r="AP1474" i="4"/>
  <c r="AO1474" i="4"/>
  <c r="AN1474" i="4"/>
  <c r="AM1474" i="4"/>
  <c r="AL1474" i="4"/>
  <c r="AK1474" i="4"/>
  <c r="AJ1474" i="4"/>
  <c r="AI1474" i="4"/>
  <c r="AH1474" i="4"/>
  <c r="AG1474" i="4"/>
  <c r="AX1473" i="4"/>
  <c r="AW1473" i="4"/>
  <c r="AV1473" i="4"/>
  <c r="AU1473" i="4"/>
  <c r="AT1473" i="4"/>
  <c r="AS1473" i="4"/>
  <c r="AR1473" i="4"/>
  <c r="AQ1473" i="4"/>
  <c r="AP1473" i="4"/>
  <c r="AO1473" i="4"/>
  <c r="AN1473" i="4"/>
  <c r="AM1473" i="4"/>
  <c r="AL1473" i="4"/>
  <c r="AK1473" i="4"/>
  <c r="AJ1473" i="4"/>
  <c r="AI1473" i="4"/>
  <c r="AH1473" i="4"/>
  <c r="AG1473" i="4"/>
  <c r="AW1472" i="4"/>
  <c r="AV1472" i="4"/>
  <c r="AT1472" i="4"/>
  <c r="AS1472" i="4"/>
  <c r="AR1472" i="4"/>
  <c r="AQ1472" i="4"/>
  <c r="AP1472" i="4"/>
  <c r="AO1472" i="4"/>
  <c r="AN1472" i="4"/>
  <c r="AM1472" i="4"/>
  <c r="AL1472" i="4"/>
  <c r="AK1472" i="4"/>
  <c r="AJ1472" i="4"/>
  <c r="AI1472" i="4"/>
  <c r="AH1472" i="4"/>
  <c r="AG1472" i="4"/>
  <c r="AX1471" i="4"/>
  <c r="AT1471" i="4"/>
  <c r="AS1471" i="4"/>
  <c r="AW1471" i="4" s="1"/>
  <c r="AR1471" i="4"/>
  <c r="AV1471" i="4" s="1"/>
  <c r="AQ1471" i="4"/>
  <c r="AU1471" i="4" s="1"/>
  <c r="AP1471" i="4"/>
  <c r="AO1471" i="4"/>
  <c r="AN1471" i="4"/>
  <c r="AM1471" i="4"/>
  <c r="AL1471" i="4"/>
  <c r="AK1471" i="4"/>
  <c r="AJ1471" i="4"/>
  <c r="AI1471" i="4"/>
  <c r="AH1471" i="4"/>
  <c r="AG1471" i="4"/>
  <c r="AX1470" i="4"/>
  <c r="AU1470" i="4"/>
  <c r="AT1470" i="4"/>
  <c r="AS1470" i="4"/>
  <c r="AW1470" i="4" s="1"/>
  <c r="AR1470" i="4"/>
  <c r="AV1470" i="4" s="1"/>
  <c r="AQ1470" i="4"/>
  <c r="AP1470" i="4"/>
  <c r="AO1470" i="4"/>
  <c r="AN1470" i="4"/>
  <c r="AM1470" i="4"/>
  <c r="AL1470" i="4"/>
  <c r="AK1470" i="4"/>
  <c r="AJ1470" i="4"/>
  <c r="AI1470" i="4"/>
  <c r="AH1470" i="4"/>
  <c r="AG1470" i="4"/>
  <c r="AX1469" i="4"/>
  <c r="AW1469" i="4"/>
  <c r="AV1469" i="4"/>
  <c r="AU1469" i="4"/>
  <c r="AT1469" i="4"/>
  <c r="AS1469" i="4"/>
  <c r="AR1469" i="4"/>
  <c r="AQ1469" i="4"/>
  <c r="AP1469" i="4"/>
  <c r="AO1469" i="4"/>
  <c r="AN1469" i="4"/>
  <c r="AM1469" i="4"/>
  <c r="AL1469" i="4"/>
  <c r="AK1469" i="4"/>
  <c r="AJ1469" i="4"/>
  <c r="AI1469" i="4"/>
  <c r="AH1469" i="4"/>
  <c r="AG1469" i="4"/>
  <c r="AW1468" i="4"/>
  <c r="AV1468" i="4"/>
  <c r="AT1468" i="4"/>
  <c r="AS1468" i="4"/>
  <c r="AR1468" i="4"/>
  <c r="AQ1468" i="4"/>
  <c r="AU1468" i="4" s="1"/>
  <c r="AP1468" i="4"/>
  <c r="AO1468" i="4"/>
  <c r="AN1468" i="4"/>
  <c r="AM1468" i="4"/>
  <c r="AL1468" i="4"/>
  <c r="AK1468" i="4"/>
  <c r="AJ1468" i="4"/>
  <c r="AI1468" i="4"/>
  <c r="AH1468" i="4"/>
  <c r="AG1468" i="4"/>
  <c r="AX1467" i="4"/>
  <c r="AT1467" i="4"/>
  <c r="AS1467" i="4"/>
  <c r="AW1467" i="4" s="1"/>
  <c r="AR1467" i="4"/>
  <c r="AV1467" i="4" s="1"/>
  <c r="AQ1467" i="4"/>
  <c r="AU1467" i="4" s="1"/>
  <c r="AP1467" i="4"/>
  <c r="AO1467" i="4"/>
  <c r="AN1467" i="4"/>
  <c r="AM1467" i="4"/>
  <c r="AL1467" i="4"/>
  <c r="AK1467" i="4"/>
  <c r="AJ1467" i="4"/>
  <c r="AI1467" i="4"/>
  <c r="AH1467" i="4"/>
  <c r="AG1467" i="4"/>
  <c r="AX1466" i="4"/>
  <c r="AU1466" i="4"/>
  <c r="AT1466" i="4"/>
  <c r="AS1466" i="4"/>
  <c r="AW1466" i="4" s="1"/>
  <c r="AR1466" i="4"/>
  <c r="AV1466" i="4" s="1"/>
  <c r="AQ1466" i="4"/>
  <c r="AP1466" i="4"/>
  <c r="AO1466" i="4"/>
  <c r="AN1466" i="4"/>
  <c r="AM1466" i="4"/>
  <c r="AL1466" i="4"/>
  <c r="AK1466" i="4"/>
  <c r="AJ1466" i="4"/>
  <c r="AI1466" i="4"/>
  <c r="AH1466" i="4"/>
  <c r="AG1466" i="4"/>
  <c r="AX1465" i="4"/>
  <c r="AW1465" i="4"/>
  <c r="AV1465" i="4"/>
  <c r="AU1465" i="4"/>
  <c r="AT1465" i="4"/>
  <c r="AS1465" i="4"/>
  <c r="AR1465" i="4"/>
  <c r="AQ1465" i="4"/>
  <c r="AP1465" i="4"/>
  <c r="AO1465" i="4"/>
  <c r="AN1465" i="4"/>
  <c r="AM1465" i="4"/>
  <c r="AL1465" i="4"/>
  <c r="AK1465" i="4"/>
  <c r="AJ1465" i="4"/>
  <c r="AI1465" i="4"/>
  <c r="AH1465" i="4"/>
  <c r="AG1465" i="4"/>
  <c r="AW1464" i="4"/>
  <c r="AV1464" i="4"/>
  <c r="AT1464" i="4"/>
  <c r="AS1464" i="4"/>
  <c r="AR1464" i="4"/>
  <c r="AQ1464" i="4"/>
  <c r="AU1464" i="4" s="1"/>
  <c r="AP1464" i="4"/>
  <c r="AO1464" i="4"/>
  <c r="AN1464" i="4"/>
  <c r="AM1464" i="4"/>
  <c r="AL1464" i="4"/>
  <c r="AK1464" i="4"/>
  <c r="AJ1464" i="4"/>
  <c r="AI1464" i="4"/>
  <c r="AH1464" i="4"/>
  <c r="AG1464" i="4"/>
  <c r="AX1463" i="4"/>
  <c r="AT1463" i="4"/>
  <c r="AS1463" i="4"/>
  <c r="AW1463" i="4" s="1"/>
  <c r="AR1463" i="4"/>
  <c r="AV1463" i="4" s="1"/>
  <c r="AQ1463" i="4"/>
  <c r="AU1463" i="4" s="1"/>
  <c r="AP1463" i="4"/>
  <c r="AO1463" i="4"/>
  <c r="AN1463" i="4"/>
  <c r="AM1463" i="4"/>
  <c r="AL1463" i="4"/>
  <c r="AK1463" i="4"/>
  <c r="AJ1463" i="4"/>
  <c r="AI1463" i="4"/>
  <c r="AH1463" i="4"/>
  <c r="AG1463" i="4"/>
  <c r="AX1462" i="4"/>
  <c r="AU1462" i="4"/>
  <c r="AT1462" i="4"/>
  <c r="AS1462" i="4"/>
  <c r="AW1462" i="4" s="1"/>
  <c r="AR1462" i="4"/>
  <c r="AV1462" i="4" s="1"/>
  <c r="AQ1462" i="4"/>
  <c r="AP1462" i="4"/>
  <c r="AO1462" i="4"/>
  <c r="AN1462" i="4"/>
  <c r="AM1462" i="4"/>
  <c r="AL1462" i="4"/>
  <c r="AK1462" i="4"/>
  <c r="AJ1462" i="4"/>
  <c r="AI1462" i="4"/>
  <c r="AH1462" i="4"/>
  <c r="AG1462" i="4"/>
  <c r="AX1461" i="4"/>
  <c r="AW1461" i="4"/>
  <c r="AU1461" i="4"/>
  <c r="AT1461" i="4"/>
  <c r="AS1461" i="4"/>
  <c r="AR1461" i="4"/>
  <c r="AV1461" i="4" s="1"/>
  <c r="AQ1461" i="4"/>
  <c r="AP1461" i="4"/>
  <c r="AO1461" i="4"/>
  <c r="AN1461" i="4"/>
  <c r="AM1461" i="4"/>
  <c r="AL1461" i="4"/>
  <c r="AK1461" i="4"/>
  <c r="AJ1461" i="4"/>
  <c r="AI1461" i="4"/>
  <c r="AH1461" i="4"/>
  <c r="AG1461" i="4"/>
  <c r="AW1460" i="4"/>
  <c r="AV1460" i="4"/>
  <c r="AT1460" i="4"/>
  <c r="AS1460" i="4"/>
  <c r="AR1460" i="4"/>
  <c r="AQ1460" i="4"/>
  <c r="AX1460" i="4" s="1"/>
  <c r="AP1460" i="4"/>
  <c r="AO1460" i="4"/>
  <c r="AN1460" i="4"/>
  <c r="AM1460" i="4"/>
  <c r="AL1460" i="4"/>
  <c r="AK1460" i="4"/>
  <c r="AJ1460" i="4"/>
  <c r="AI1460" i="4"/>
  <c r="AH1460" i="4"/>
  <c r="AG1460" i="4"/>
  <c r="AX1459" i="4"/>
  <c r="AW1459" i="4"/>
  <c r="AV1459" i="4"/>
  <c r="AT1459" i="4"/>
  <c r="AS1459" i="4"/>
  <c r="AR1459" i="4"/>
  <c r="AQ1459" i="4"/>
  <c r="AU1459" i="4" s="1"/>
  <c r="AP1459" i="4"/>
  <c r="AO1459" i="4"/>
  <c r="AN1459" i="4"/>
  <c r="AM1459" i="4"/>
  <c r="AL1459" i="4"/>
  <c r="AK1459" i="4"/>
  <c r="AJ1459" i="4"/>
  <c r="AI1459" i="4"/>
  <c r="AH1459" i="4"/>
  <c r="AG1459" i="4"/>
  <c r="AX1458" i="4"/>
  <c r="AU1458" i="4"/>
  <c r="AT1458" i="4"/>
  <c r="AS1458" i="4"/>
  <c r="AW1458" i="4" s="1"/>
  <c r="AR1458" i="4"/>
  <c r="AV1458" i="4" s="1"/>
  <c r="AQ1458" i="4"/>
  <c r="AP1458" i="4"/>
  <c r="AO1458" i="4"/>
  <c r="AN1458" i="4"/>
  <c r="AM1458" i="4"/>
  <c r="AL1458" i="4"/>
  <c r="AK1458" i="4"/>
  <c r="AJ1458" i="4"/>
  <c r="AI1458" i="4"/>
  <c r="AH1458" i="4"/>
  <c r="AG1458" i="4"/>
  <c r="AX1457" i="4"/>
  <c r="AW1457" i="4"/>
  <c r="AU1457" i="4"/>
  <c r="AT1457" i="4"/>
  <c r="AS1457" i="4"/>
  <c r="AR1457" i="4"/>
  <c r="AV1457" i="4" s="1"/>
  <c r="AQ1457" i="4"/>
  <c r="AP1457" i="4"/>
  <c r="AO1457" i="4"/>
  <c r="AN1457" i="4"/>
  <c r="AM1457" i="4"/>
  <c r="AL1457" i="4"/>
  <c r="AK1457" i="4"/>
  <c r="AJ1457" i="4"/>
  <c r="AI1457" i="4"/>
  <c r="AH1457" i="4"/>
  <c r="AG1457" i="4"/>
  <c r="AW1456" i="4"/>
  <c r="AV1456" i="4"/>
  <c r="AT1456" i="4"/>
  <c r="AS1456" i="4"/>
  <c r="AR1456" i="4"/>
  <c r="AQ1456" i="4"/>
  <c r="AU1456" i="4" s="1"/>
  <c r="AP1456" i="4"/>
  <c r="AO1456" i="4"/>
  <c r="AN1456" i="4"/>
  <c r="AM1456" i="4"/>
  <c r="AL1456" i="4"/>
  <c r="AK1456" i="4"/>
  <c r="AJ1456" i="4"/>
  <c r="AI1456" i="4"/>
  <c r="AH1456" i="4"/>
  <c r="AG1456" i="4"/>
  <c r="AX1455" i="4"/>
  <c r="AT1455" i="4"/>
  <c r="AS1455" i="4"/>
  <c r="AW1455" i="4" s="1"/>
  <c r="AR1455" i="4"/>
  <c r="AV1455" i="4" s="1"/>
  <c r="AQ1455" i="4"/>
  <c r="AU1455" i="4" s="1"/>
  <c r="AP1455" i="4"/>
  <c r="AO1455" i="4"/>
  <c r="AN1455" i="4"/>
  <c r="AM1455" i="4"/>
  <c r="AL1455" i="4"/>
  <c r="AK1455" i="4"/>
  <c r="AJ1455" i="4"/>
  <c r="AI1455" i="4"/>
  <c r="AH1455" i="4"/>
  <c r="AG1455" i="4"/>
  <c r="AU1454" i="4"/>
  <c r="AT1454" i="4"/>
  <c r="AS1454" i="4"/>
  <c r="AW1454" i="4" s="1"/>
  <c r="AR1454" i="4"/>
  <c r="AV1454" i="4" s="1"/>
  <c r="AQ1454" i="4"/>
  <c r="AX1454" i="4" s="1"/>
  <c r="AP1454" i="4"/>
  <c r="AO1454" i="4"/>
  <c r="AN1454" i="4"/>
  <c r="AM1454" i="4"/>
  <c r="AL1454" i="4"/>
  <c r="AK1454" i="4"/>
  <c r="AJ1454" i="4"/>
  <c r="AI1454" i="4"/>
  <c r="AH1454" i="4"/>
  <c r="AG1454" i="4"/>
  <c r="AX1453" i="4"/>
  <c r="AW1453" i="4"/>
  <c r="AV1453" i="4"/>
  <c r="AU1453" i="4"/>
  <c r="AT1453" i="4"/>
  <c r="AS1453" i="4"/>
  <c r="AR1453" i="4"/>
  <c r="AQ1453" i="4"/>
  <c r="AP1453" i="4"/>
  <c r="AO1453" i="4"/>
  <c r="AN1453" i="4"/>
  <c r="AM1453" i="4"/>
  <c r="AL1453" i="4"/>
  <c r="AK1453" i="4"/>
  <c r="AJ1453" i="4"/>
  <c r="AI1453" i="4"/>
  <c r="AH1453" i="4"/>
  <c r="AG1453" i="4"/>
  <c r="AX1452" i="4"/>
  <c r="AW1452" i="4"/>
  <c r="AV1452" i="4"/>
  <c r="AT1452" i="4"/>
  <c r="AS1452" i="4"/>
  <c r="AR1452" i="4"/>
  <c r="AQ1452" i="4"/>
  <c r="AU1452" i="4" s="1"/>
  <c r="AP1452" i="4"/>
  <c r="AO1452" i="4"/>
  <c r="AN1452" i="4"/>
  <c r="AM1452" i="4"/>
  <c r="AL1452" i="4"/>
  <c r="AK1452" i="4"/>
  <c r="AJ1452" i="4"/>
  <c r="AI1452" i="4"/>
  <c r="AH1452" i="4"/>
  <c r="AG1452" i="4"/>
  <c r="AW1451" i="4"/>
  <c r="AT1451" i="4"/>
  <c r="AS1451" i="4"/>
  <c r="AR1451" i="4"/>
  <c r="AV1451" i="4" s="1"/>
  <c r="AQ1451" i="4"/>
  <c r="AP1451" i="4"/>
  <c r="AO1451" i="4"/>
  <c r="AN1451" i="4"/>
  <c r="AM1451" i="4"/>
  <c r="AL1451" i="4"/>
  <c r="AK1451" i="4"/>
  <c r="AJ1451" i="4"/>
  <c r="AI1451" i="4"/>
  <c r="AH1451" i="4"/>
  <c r="AG1451" i="4"/>
  <c r="AT1450" i="4"/>
  <c r="AS1450" i="4"/>
  <c r="AW1450" i="4" s="1"/>
  <c r="AR1450" i="4"/>
  <c r="AV1450" i="4" s="1"/>
  <c r="AQ1450" i="4"/>
  <c r="AP1450" i="4"/>
  <c r="AO1450" i="4"/>
  <c r="AN1450" i="4"/>
  <c r="AM1450" i="4"/>
  <c r="AL1450" i="4"/>
  <c r="AK1450" i="4"/>
  <c r="AJ1450" i="4"/>
  <c r="AI1450" i="4"/>
  <c r="AH1450" i="4"/>
  <c r="AG1450" i="4"/>
  <c r="AX1449" i="4"/>
  <c r="AV1449" i="4"/>
  <c r="AU1449" i="4"/>
  <c r="AT1449" i="4"/>
  <c r="AS1449" i="4"/>
  <c r="AW1449" i="4" s="1"/>
  <c r="AR1449" i="4"/>
  <c r="AQ1449" i="4"/>
  <c r="AP1449" i="4"/>
  <c r="AO1449" i="4"/>
  <c r="AN1449" i="4"/>
  <c r="AM1449" i="4"/>
  <c r="AL1449" i="4"/>
  <c r="AK1449" i="4"/>
  <c r="AJ1449" i="4"/>
  <c r="AI1449" i="4"/>
  <c r="AH1449" i="4"/>
  <c r="AG1449" i="4"/>
  <c r="AX1448" i="4"/>
  <c r="AW1448" i="4"/>
  <c r="AV1448" i="4"/>
  <c r="AU1448" i="4"/>
  <c r="AT1448" i="4"/>
  <c r="AS1448" i="4"/>
  <c r="AR1448" i="4"/>
  <c r="AQ1448" i="4"/>
  <c r="AP1448" i="4"/>
  <c r="AO1448" i="4"/>
  <c r="AN1448" i="4"/>
  <c r="AM1448" i="4"/>
  <c r="AL1448" i="4"/>
  <c r="AK1448" i="4"/>
  <c r="AJ1448" i="4"/>
  <c r="AI1448" i="4"/>
  <c r="AH1448" i="4"/>
  <c r="AG1448" i="4"/>
  <c r="AX1447" i="4"/>
  <c r="AW1447" i="4"/>
  <c r="AV1447" i="4"/>
  <c r="AT1447" i="4"/>
  <c r="AS1447" i="4"/>
  <c r="AR1447" i="4"/>
  <c r="AQ1447" i="4"/>
  <c r="AU1447" i="4" s="1"/>
  <c r="AP1447" i="4"/>
  <c r="AO1447" i="4"/>
  <c r="AN1447" i="4"/>
  <c r="AM1447" i="4"/>
  <c r="AL1447" i="4"/>
  <c r="AK1447" i="4"/>
  <c r="AJ1447" i="4"/>
  <c r="AI1447" i="4"/>
  <c r="AH1447" i="4"/>
  <c r="AG1447" i="4"/>
  <c r="AX1446" i="4"/>
  <c r="AT1446" i="4"/>
  <c r="AS1446" i="4"/>
  <c r="AW1446" i="4" s="1"/>
  <c r="AR1446" i="4"/>
  <c r="AV1446" i="4" s="1"/>
  <c r="AQ1446" i="4"/>
  <c r="AU1446" i="4" s="1"/>
  <c r="AP1446" i="4"/>
  <c r="AO1446" i="4"/>
  <c r="AN1446" i="4"/>
  <c r="AM1446" i="4"/>
  <c r="AL1446" i="4"/>
  <c r="AK1446" i="4"/>
  <c r="AJ1446" i="4"/>
  <c r="AI1446" i="4"/>
  <c r="AH1446" i="4"/>
  <c r="AG1446" i="4"/>
  <c r="AX1445" i="4"/>
  <c r="AW1445" i="4"/>
  <c r="AV1445" i="4"/>
  <c r="AU1445" i="4"/>
  <c r="AT1445" i="4"/>
  <c r="AS1445" i="4"/>
  <c r="AR1445" i="4"/>
  <c r="AQ1445" i="4"/>
  <c r="AP1445" i="4"/>
  <c r="AO1445" i="4"/>
  <c r="AN1445" i="4"/>
  <c r="AM1445" i="4"/>
  <c r="AL1445" i="4"/>
  <c r="AK1445" i="4"/>
  <c r="AJ1445" i="4"/>
  <c r="AI1445" i="4"/>
  <c r="AH1445" i="4"/>
  <c r="AG1445" i="4"/>
  <c r="AX1444" i="4"/>
  <c r="AW1444" i="4"/>
  <c r="AV1444" i="4"/>
  <c r="AT1444" i="4"/>
  <c r="AS1444" i="4"/>
  <c r="AR1444" i="4"/>
  <c r="AQ1444" i="4"/>
  <c r="AU1444" i="4" s="1"/>
  <c r="AP1444" i="4"/>
  <c r="AO1444" i="4"/>
  <c r="AN1444" i="4"/>
  <c r="AM1444" i="4"/>
  <c r="AL1444" i="4"/>
  <c r="AK1444" i="4"/>
  <c r="AJ1444" i="4"/>
  <c r="AI1444" i="4"/>
  <c r="AH1444" i="4"/>
  <c r="AG1444" i="4"/>
  <c r="AT1443" i="4"/>
  <c r="AS1443" i="4"/>
  <c r="AW1443" i="4" s="1"/>
  <c r="AR1443" i="4"/>
  <c r="AV1443" i="4" s="1"/>
  <c r="AQ1443" i="4"/>
  <c r="AU1443" i="4" s="1"/>
  <c r="AP1443" i="4"/>
  <c r="AO1443" i="4"/>
  <c r="AN1443" i="4"/>
  <c r="AM1443" i="4"/>
  <c r="AL1443" i="4"/>
  <c r="AK1443" i="4"/>
  <c r="AJ1443" i="4"/>
  <c r="AI1443" i="4"/>
  <c r="AH1443" i="4"/>
  <c r="AG1443" i="4"/>
  <c r="AT1442" i="4"/>
  <c r="AS1442" i="4"/>
  <c r="AW1442" i="4" s="1"/>
  <c r="AR1442" i="4"/>
  <c r="AV1442" i="4" s="1"/>
  <c r="AQ1442" i="4"/>
  <c r="AX1442" i="4" s="1"/>
  <c r="AP1442" i="4"/>
  <c r="AO1442" i="4"/>
  <c r="AN1442" i="4"/>
  <c r="AM1442" i="4"/>
  <c r="AL1442" i="4"/>
  <c r="AK1442" i="4"/>
  <c r="AJ1442" i="4"/>
  <c r="AI1442" i="4"/>
  <c r="AH1442" i="4"/>
  <c r="AG1442" i="4"/>
  <c r="AX1441" i="4"/>
  <c r="AV1441" i="4"/>
  <c r="AU1441" i="4"/>
  <c r="AT1441" i="4"/>
  <c r="AS1441" i="4"/>
  <c r="AW1441" i="4" s="1"/>
  <c r="AR1441" i="4"/>
  <c r="AQ1441" i="4"/>
  <c r="AP1441" i="4"/>
  <c r="AO1441" i="4"/>
  <c r="AN1441" i="4"/>
  <c r="AM1441" i="4"/>
  <c r="AL1441" i="4"/>
  <c r="AK1441" i="4"/>
  <c r="AJ1441" i="4"/>
  <c r="AI1441" i="4"/>
  <c r="AH1441" i="4"/>
  <c r="AG1441" i="4"/>
  <c r="AX1440" i="4"/>
  <c r="AW1440" i="4"/>
  <c r="AV1440" i="4"/>
  <c r="AU1440" i="4"/>
  <c r="AT1440" i="4"/>
  <c r="AS1440" i="4"/>
  <c r="AR1440" i="4"/>
  <c r="AQ1440" i="4"/>
  <c r="AP1440" i="4"/>
  <c r="AO1440" i="4"/>
  <c r="AN1440" i="4"/>
  <c r="AM1440" i="4"/>
  <c r="AL1440" i="4"/>
  <c r="AK1440" i="4"/>
  <c r="AJ1440" i="4"/>
  <c r="AI1440" i="4"/>
  <c r="AH1440" i="4"/>
  <c r="AG1440" i="4"/>
  <c r="AW1439" i="4"/>
  <c r="AV1439" i="4"/>
  <c r="AT1439" i="4"/>
  <c r="AS1439" i="4"/>
  <c r="AR1439" i="4"/>
  <c r="AQ1439" i="4"/>
  <c r="AU1439" i="4" s="1"/>
  <c r="AP1439" i="4"/>
  <c r="AO1439" i="4"/>
  <c r="AN1439" i="4"/>
  <c r="AM1439" i="4"/>
  <c r="AL1439" i="4"/>
  <c r="AK1439" i="4"/>
  <c r="AJ1439" i="4"/>
  <c r="AI1439" i="4"/>
  <c r="AH1439" i="4"/>
  <c r="AG1439" i="4"/>
  <c r="AX1438" i="4"/>
  <c r="AT1438" i="4"/>
  <c r="AS1438" i="4"/>
  <c r="AW1438" i="4" s="1"/>
  <c r="AR1438" i="4"/>
  <c r="AV1438" i="4" s="1"/>
  <c r="AQ1438" i="4"/>
  <c r="AU1438" i="4" s="1"/>
  <c r="AP1438" i="4"/>
  <c r="AO1438" i="4"/>
  <c r="AN1438" i="4"/>
  <c r="AM1438" i="4"/>
  <c r="AL1438" i="4"/>
  <c r="AK1438" i="4"/>
  <c r="AJ1438" i="4"/>
  <c r="AI1438" i="4"/>
  <c r="AH1438" i="4"/>
  <c r="AG1438" i="4"/>
  <c r="AX1437" i="4"/>
  <c r="AU1437" i="4"/>
  <c r="AT1437" i="4"/>
  <c r="AS1437" i="4"/>
  <c r="AW1437" i="4" s="1"/>
  <c r="AR1437" i="4"/>
  <c r="AV1437" i="4" s="1"/>
  <c r="AQ1437" i="4"/>
  <c r="AP1437" i="4"/>
  <c r="AO1437" i="4"/>
  <c r="AN1437" i="4"/>
  <c r="AM1437" i="4"/>
  <c r="AL1437" i="4"/>
  <c r="AK1437" i="4"/>
  <c r="AJ1437" i="4"/>
  <c r="AI1437" i="4"/>
  <c r="AH1437" i="4"/>
  <c r="AG1437" i="4"/>
  <c r="AW1436" i="4"/>
  <c r="AV1436" i="4"/>
  <c r="AU1436" i="4"/>
  <c r="AT1436" i="4"/>
  <c r="AS1436" i="4"/>
  <c r="AR1436" i="4"/>
  <c r="AQ1436" i="4"/>
  <c r="AX1436" i="4" s="1"/>
  <c r="AP1436" i="4"/>
  <c r="AO1436" i="4"/>
  <c r="AN1436" i="4"/>
  <c r="AM1436" i="4"/>
  <c r="AL1436" i="4"/>
  <c r="AK1436" i="4"/>
  <c r="AJ1436" i="4"/>
  <c r="AI1436" i="4"/>
  <c r="AH1436" i="4"/>
  <c r="AG1436" i="4"/>
  <c r="AX1435" i="4"/>
  <c r="AV1435" i="4"/>
  <c r="AT1435" i="4"/>
  <c r="AS1435" i="4"/>
  <c r="AW1435" i="4" s="1"/>
  <c r="AR1435" i="4"/>
  <c r="AQ1435" i="4"/>
  <c r="AU1435" i="4" s="1"/>
  <c r="AP1435" i="4"/>
  <c r="AO1435" i="4"/>
  <c r="AN1435" i="4"/>
  <c r="AM1435" i="4"/>
  <c r="AL1435" i="4"/>
  <c r="AK1435" i="4"/>
  <c r="AJ1435" i="4"/>
  <c r="AI1435" i="4"/>
  <c r="AH1435" i="4"/>
  <c r="AG1435" i="4"/>
  <c r="AX1434" i="4"/>
  <c r="AU1434" i="4"/>
  <c r="AT1434" i="4"/>
  <c r="AS1434" i="4"/>
  <c r="AW1434" i="4" s="1"/>
  <c r="AR1434" i="4"/>
  <c r="AV1434" i="4" s="1"/>
  <c r="AQ1434" i="4"/>
  <c r="AP1434" i="4"/>
  <c r="AO1434" i="4"/>
  <c r="AN1434" i="4"/>
  <c r="AM1434" i="4"/>
  <c r="AL1434" i="4"/>
  <c r="AK1434" i="4"/>
  <c r="AJ1434" i="4"/>
  <c r="AI1434" i="4"/>
  <c r="AH1434" i="4"/>
  <c r="AG1434" i="4"/>
  <c r="AX1433" i="4"/>
  <c r="AW1433" i="4"/>
  <c r="AU1433" i="4"/>
  <c r="AT1433" i="4"/>
  <c r="AS1433" i="4"/>
  <c r="AR1433" i="4"/>
  <c r="AV1433" i="4" s="1"/>
  <c r="AQ1433" i="4"/>
  <c r="AP1433" i="4"/>
  <c r="AO1433" i="4"/>
  <c r="AN1433" i="4"/>
  <c r="AM1433" i="4"/>
  <c r="AL1433" i="4"/>
  <c r="AK1433" i="4"/>
  <c r="AJ1433" i="4"/>
  <c r="AI1433" i="4"/>
  <c r="AH1433" i="4"/>
  <c r="AG1433" i="4"/>
  <c r="AW1432" i="4"/>
  <c r="AV1432" i="4"/>
  <c r="AT1432" i="4"/>
  <c r="AS1432" i="4"/>
  <c r="AR1432" i="4"/>
  <c r="AQ1432" i="4"/>
  <c r="AP1432" i="4"/>
  <c r="AO1432" i="4"/>
  <c r="AN1432" i="4"/>
  <c r="AM1432" i="4"/>
  <c r="AL1432" i="4"/>
  <c r="AK1432" i="4"/>
  <c r="AJ1432" i="4"/>
  <c r="AI1432" i="4"/>
  <c r="AH1432" i="4"/>
  <c r="AG1432" i="4"/>
  <c r="AT1431" i="4"/>
  <c r="AS1431" i="4"/>
  <c r="AW1431" i="4" s="1"/>
  <c r="AR1431" i="4"/>
  <c r="AV1431" i="4" s="1"/>
  <c r="AQ1431" i="4"/>
  <c r="AU1431" i="4" s="1"/>
  <c r="AP1431" i="4"/>
  <c r="AO1431" i="4"/>
  <c r="AN1431" i="4"/>
  <c r="AM1431" i="4"/>
  <c r="AL1431" i="4"/>
  <c r="AK1431" i="4"/>
  <c r="AJ1431" i="4"/>
  <c r="AI1431" i="4"/>
  <c r="AH1431" i="4"/>
  <c r="AG1431" i="4"/>
  <c r="AT1430" i="4"/>
  <c r="AS1430" i="4"/>
  <c r="AW1430" i="4" s="1"/>
  <c r="AR1430" i="4"/>
  <c r="AV1430" i="4" s="1"/>
  <c r="AQ1430" i="4"/>
  <c r="AU1430" i="4" s="1"/>
  <c r="AP1430" i="4"/>
  <c r="AO1430" i="4"/>
  <c r="AN1430" i="4"/>
  <c r="AM1430" i="4"/>
  <c r="AL1430" i="4"/>
  <c r="AK1430" i="4"/>
  <c r="AJ1430" i="4"/>
  <c r="AI1430" i="4"/>
  <c r="AH1430" i="4"/>
  <c r="AG1430" i="4"/>
  <c r="AX1429" i="4"/>
  <c r="AU1429" i="4"/>
  <c r="AT1429" i="4"/>
  <c r="AS1429" i="4"/>
  <c r="AW1429" i="4" s="1"/>
  <c r="AR1429" i="4"/>
  <c r="AV1429" i="4" s="1"/>
  <c r="AQ1429" i="4"/>
  <c r="AP1429" i="4"/>
  <c r="AO1429" i="4"/>
  <c r="AN1429" i="4"/>
  <c r="AM1429" i="4"/>
  <c r="AL1429" i="4"/>
  <c r="AK1429" i="4"/>
  <c r="AJ1429" i="4"/>
  <c r="AI1429" i="4"/>
  <c r="AH1429" i="4"/>
  <c r="AG1429" i="4"/>
  <c r="AW1428" i="4"/>
  <c r="AV1428" i="4"/>
  <c r="AT1428" i="4"/>
  <c r="AS1428" i="4"/>
  <c r="AR1428" i="4"/>
  <c r="AQ1428" i="4"/>
  <c r="AX1428" i="4" s="1"/>
  <c r="AP1428" i="4"/>
  <c r="AO1428" i="4"/>
  <c r="AN1428" i="4"/>
  <c r="AM1428" i="4"/>
  <c r="AL1428" i="4"/>
  <c r="AK1428" i="4"/>
  <c r="AJ1428" i="4"/>
  <c r="AI1428" i="4"/>
  <c r="AH1428" i="4"/>
  <c r="AG1428" i="4"/>
  <c r="AX1427" i="4"/>
  <c r="AW1427" i="4"/>
  <c r="AV1427" i="4"/>
  <c r="AT1427" i="4"/>
  <c r="AS1427" i="4"/>
  <c r="AR1427" i="4"/>
  <c r="AQ1427" i="4"/>
  <c r="AU1427" i="4" s="1"/>
  <c r="AP1427" i="4"/>
  <c r="AO1427" i="4"/>
  <c r="AN1427" i="4"/>
  <c r="AM1427" i="4"/>
  <c r="AL1427" i="4"/>
  <c r="AK1427" i="4"/>
  <c r="AJ1427" i="4"/>
  <c r="AI1427" i="4"/>
  <c r="AH1427" i="4"/>
  <c r="AG1427" i="4"/>
  <c r="AX1426" i="4"/>
  <c r="AU1426" i="4"/>
  <c r="AT1426" i="4"/>
  <c r="AS1426" i="4"/>
  <c r="AW1426" i="4" s="1"/>
  <c r="AR1426" i="4"/>
  <c r="AV1426" i="4" s="1"/>
  <c r="AQ1426" i="4"/>
  <c r="AP1426" i="4"/>
  <c r="AO1426" i="4"/>
  <c r="AN1426" i="4"/>
  <c r="AM1426" i="4"/>
  <c r="AL1426" i="4"/>
  <c r="AK1426" i="4"/>
  <c r="AJ1426" i="4"/>
  <c r="AI1426" i="4"/>
  <c r="AH1426" i="4"/>
  <c r="AG1426" i="4"/>
  <c r="AX1425" i="4"/>
  <c r="AW1425" i="4"/>
  <c r="AU1425" i="4"/>
  <c r="AT1425" i="4"/>
  <c r="AS1425" i="4"/>
  <c r="AR1425" i="4"/>
  <c r="AV1425" i="4" s="1"/>
  <c r="AQ1425" i="4"/>
  <c r="AP1425" i="4"/>
  <c r="AO1425" i="4"/>
  <c r="AN1425" i="4"/>
  <c r="AM1425" i="4"/>
  <c r="AL1425" i="4"/>
  <c r="AK1425" i="4"/>
  <c r="AJ1425" i="4"/>
  <c r="AI1425" i="4"/>
  <c r="AH1425" i="4"/>
  <c r="AG1425" i="4"/>
  <c r="AW1424" i="4"/>
  <c r="AV1424" i="4"/>
  <c r="AT1424" i="4"/>
  <c r="AS1424" i="4"/>
  <c r="AR1424" i="4"/>
  <c r="AQ1424" i="4"/>
  <c r="AU1424" i="4" s="1"/>
  <c r="AP1424" i="4"/>
  <c r="AO1424" i="4"/>
  <c r="AN1424" i="4"/>
  <c r="AM1424" i="4"/>
  <c r="AL1424" i="4"/>
  <c r="AK1424" i="4"/>
  <c r="AJ1424" i="4"/>
  <c r="AI1424" i="4"/>
  <c r="AH1424" i="4"/>
  <c r="AG1424" i="4"/>
  <c r="AX1423" i="4"/>
  <c r="AT1423" i="4"/>
  <c r="AS1423" i="4"/>
  <c r="AW1423" i="4" s="1"/>
  <c r="AR1423" i="4"/>
  <c r="AV1423" i="4" s="1"/>
  <c r="AQ1423" i="4"/>
  <c r="AU1423" i="4" s="1"/>
  <c r="AP1423" i="4"/>
  <c r="AO1423" i="4"/>
  <c r="AN1423" i="4"/>
  <c r="AM1423" i="4"/>
  <c r="AL1423" i="4"/>
  <c r="AK1423" i="4"/>
  <c r="AJ1423" i="4"/>
  <c r="AI1423" i="4"/>
  <c r="AH1423" i="4"/>
  <c r="AG1423" i="4"/>
  <c r="AU1422" i="4"/>
  <c r="AT1422" i="4"/>
  <c r="AS1422" i="4"/>
  <c r="AW1422" i="4" s="1"/>
  <c r="AR1422" i="4"/>
  <c r="AV1422" i="4" s="1"/>
  <c r="AQ1422" i="4"/>
  <c r="AX1422" i="4" s="1"/>
  <c r="AP1422" i="4"/>
  <c r="AO1422" i="4"/>
  <c r="AN1422" i="4"/>
  <c r="AM1422" i="4"/>
  <c r="AL1422" i="4"/>
  <c r="AK1422" i="4"/>
  <c r="AJ1422" i="4"/>
  <c r="AI1422" i="4"/>
  <c r="AH1422" i="4"/>
  <c r="AG1422" i="4"/>
  <c r="AX1421" i="4"/>
  <c r="AW1421" i="4"/>
  <c r="AV1421" i="4"/>
  <c r="AU1421" i="4"/>
  <c r="AT1421" i="4"/>
  <c r="AS1421" i="4"/>
  <c r="AR1421" i="4"/>
  <c r="AQ1421" i="4"/>
  <c r="AP1421" i="4"/>
  <c r="AO1421" i="4"/>
  <c r="AN1421" i="4"/>
  <c r="AM1421" i="4"/>
  <c r="AL1421" i="4"/>
  <c r="AK1421" i="4"/>
  <c r="AJ1421" i="4"/>
  <c r="AI1421" i="4"/>
  <c r="AH1421" i="4"/>
  <c r="AG1421" i="4"/>
  <c r="AX1420" i="4"/>
  <c r="AW1420" i="4"/>
  <c r="AV1420" i="4"/>
  <c r="AT1420" i="4"/>
  <c r="AS1420" i="4"/>
  <c r="AR1420" i="4"/>
  <c r="AQ1420" i="4"/>
  <c r="AU1420" i="4" s="1"/>
  <c r="AP1420" i="4"/>
  <c r="AO1420" i="4"/>
  <c r="AN1420" i="4"/>
  <c r="AM1420" i="4"/>
  <c r="AL1420" i="4"/>
  <c r="AK1420" i="4"/>
  <c r="AJ1420" i="4"/>
  <c r="AI1420" i="4"/>
  <c r="AH1420" i="4"/>
  <c r="AG1420" i="4"/>
  <c r="AW1419" i="4"/>
  <c r="AT1419" i="4"/>
  <c r="AS1419" i="4"/>
  <c r="AR1419" i="4"/>
  <c r="AV1419" i="4" s="1"/>
  <c r="AQ1419" i="4"/>
  <c r="AP1419" i="4"/>
  <c r="AO1419" i="4"/>
  <c r="AN1419" i="4"/>
  <c r="AM1419" i="4"/>
  <c r="AL1419" i="4"/>
  <c r="AK1419" i="4"/>
  <c r="AJ1419" i="4"/>
  <c r="AI1419" i="4"/>
  <c r="AH1419" i="4"/>
  <c r="AG1419" i="4"/>
  <c r="AT1418" i="4"/>
  <c r="AS1418" i="4"/>
  <c r="AW1418" i="4" s="1"/>
  <c r="AR1418" i="4"/>
  <c r="AV1418" i="4" s="1"/>
  <c r="AQ1418" i="4"/>
  <c r="AU1418" i="4" s="1"/>
  <c r="AP1418" i="4"/>
  <c r="AO1418" i="4"/>
  <c r="AN1418" i="4"/>
  <c r="AM1418" i="4"/>
  <c r="AL1418" i="4"/>
  <c r="AK1418" i="4"/>
  <c r="AJ1418" i="4"/>
  <c r="AI1418" i="4"/>
  <c r="AH1418" i="4"/>
  <c r="AG1418" i="4"/>
  <c r="AX1417" i="4"/>
  <c r="AU1417" i="4"/>
  <c r="AT1417" i="4"/>
  <c r="AS1417" i="4"/>
  <c r="AW1417" i="4" s="1"/>
  <c r="AR1417" i="4"/>
  <c r="AV1417" i="4" s="1"/>
  <c r="AQ1417" i="4"/>
  <c r="AP1417" i="4"/>
  <c r="AO1417" i="4"/>
  <c r="AN1417" i="4"/>
  <c r="AM1417" i="4"/>
  <c r="AL1417" i="4"/>
  <c r="AK1417" i="4"/>
  <c r="AJ1417" i="4"/>
  <c r="AI1417" i="4"/>
  <c r="AH1417" i="4"/>
  <c r="AG1417" i="4"/>
  <c r="AW1416" i="4"/>
  <c r="AV1416" i="4"/>
  <c r="AU1416" i="4"/>
  <c r="AT1416" i="4"/>
  <c r="AS1416" i="4"/>
  <c r="AR1416" i="4"/>
  <c r="AQ1416" i="4"/>
  <c r="AX1416" i="4" s="1"/>
  <c r="AP1416" i="4"/>
  <c r="AO1416" i="4"/>
  <c r="AN1416" i="4"/>
  <c r="AM1416" i="4"/>
  <c r="AL1416" i="4"/>
  <c r="AK1416" i="4"/>
  <c r="AJ1416" i="4"/>
  <c r="AI1416" i="4"/>
  <c r="AH1416" i="4"/>
  <c r="AG1416" i="4"/>
  <c r="AX1415" i="4"/>
  <c r="AW1415" i="4"/>
  <c r="AV1415" i="4"/>
  <c r="AT1415" i="4"/>
  <c r="AS1415" i="4"/>
  <c r="AR1415" i="4"/>
  <c r="AQ1415" i="4"/>
  <c r="AU1415" i="4" s="1"/>
  <c r="AP1415" i="4"/>
  <c r="AO1415" i="4"/>
  <c r="AN1415" i="4"/>
  <c r="AM1415" i="4"/>
  <c r="AL1415" i="4"/>
  <c r="AK1415" i="4"/>
  <c r="AJ1415" i="4"/>
  <c r="AI1415" i="4"/>
  <c r="AH1415" i="4"/>
  <c r="AG1415" i="4"/>
  <c r="AV1414" i="4"/>
  <c r="AT1414" i="4"/>
  <c r="AS1414" i="4"/>
  <c r="AW1414" i="4" s="1"/>
  <c r="AR1414" i="4"/>
  <c r="AQ1414" i="4"/>
  <c r="AX1414" i="4" s="1"/>
  <c r="AP1414" i="4"/>
  <c r="AO1414" i="4"/>
  <c r="AN1414" i="4"/>
  <c r="AM1414" i="4"/>
  <c r="AL1414" i="4"/>
  <c r="AK1414" i="4"/>
  <c r="AJ1414" i="4"/>
  <c r="AI1414" i="4"/>
  <c r="AH1414" i="4"/>
  <c r="AG1414" i="4"/>
  <c r="AX1413" i="4"/>
  <c r="AU1413" i="4"/>
  <c r="AT1413" i="4"/>
  <c r="AS1413" i="4"/>
  <c r="AW1413" i="4" s="1"/>
  <c r="AR1413" i="4"/>
  <c r="AV1413" i="4" s="1"/>
  <c r="AQ1413" i="4"/>
  <c r="AP1413" i="4"/>
  <c r="AO1413" i="4"/>
  <c r="AN1413" i="4"/>
  <c r="AM1413" i="4"/>
  <c r="AL1413" i="4"/>
  <c r="AK1413" i="4"/>
  <c r="AJ1413" i="4"/>
  <c r="AI1413" i="4"/>
  <c r="AH1413" i="4"/>
  <c r="AG1413" i="4"/>
  <c r="AW1412" i="4"/>
  <c r="AU1412" i="4"/>
  <c r="AT1412" i="4"/>
  <c r="AS1412" i="4"/>
  <c r="AR1412" i="4"/>
  <c r="AV1412" i="4" s="1"/>
  <c r="AQ1412" i="4"/>
  <c r="AX1412" i="4" s="1"/>
  <c r="AP1412" i="4"/>
  <c r="AO1412" i="4"/>
  <c r="AN1412" i="4"/>
  <c r="AM1412" i="4"/>
  <c r="AL1412" i="4"/>
  <c r="AK1412" i="4"/>
  <c r="AJ1412" i="4"/>
  <c r="AI1412" i="4"/>
  <c r="AH1412" i="4"/>
  <c r="AG1412" i="4"/>
  <c r="AX1411" i="4"/>
  <c r="AV1411" i="4"/>
  <c r="AT1411" i="4"/>
  <c r="AS1411" i="4"/>
  <c r="AW1411" i="4" s="1"/>
  <c r="AR1411" i="4"/>
  <c r="AQ1411" i="4"/>
  <c r="AU1411" i="4" s="1"/>
  <c r="AP1411" i="4"/>
  <c r="AO1411" i="4"/>
  <c r="AN1411" i="4"/>
  <c r="AM1411" i="4"/>
  <c r="AL1411" i="4"/>
  <c r="AK1411" i="4"/>
  <c r="AJ1411" i="4"/>
  <c r="AI1411" i="4"/>
  <c r="AH1411" i="4"/>
  <c r="AG1411" i="4"/>
  <c r="AX1410" i="4"/>
  <c r="AV1410" i="4"/>
  <c r="AU1410" i="4"/>
  <c r="AT1410" i="4"/>
  <c r="AS1410" i="4"/>
  <c r="AW1410" i="4" s="1"/>
  <c r="AR1410" i="4"/>
  <c r="AQ1410" i="4"/>
  <c r="AP1410" i="4"/>
  <c r="AO1410" i="4"/>
  <c r="AN1410" i="4"/>
  <c r="AM1410" i="4"/>
  <c r="AL1410" i="4"/>
  <c r="AK1410" i="4"/>
  <c r="AJ1410" i="4"/>
  <c r="AI1410" i="4"/>
  <c r="AH1410" i="4"/>
  <c r="AG1410" i="4"/>
  <c r="AX1409" i="4"/>
  <c r="AW1409" i="4"/>
  <c r="AV1409" i="4"/>
  <c r="AU1409" i="4"/>
  <c r="AT1409" i="4"/>
  <c r="AS1409" i="4"/>
  <c r="AR1409" i="4"/>
  <c r="AQ1409" i="4"/>
  <c r="AP1409" i="4"/>
  <c r="AO1409" i="4"/>
  <c r="AN1409" i="4"/>
  <c r="AM1409" i="4"/>
  <c r="AL1409" i="4"/>
  <c r="AK1409" i="4"/>
  <c r="AJ1409" i="4"/>
  <c r="AI1409" i="4"/>
  <c r="AH1409" i="4"/>
  <c r="AG1409" i="4"/>
  <c r="AX1408" i="4"/>
  <c r="AW1408" i="4"/>
  <c r="AT1408" i="4"/>
  <c r="AS1408" i="4"/>
  <c r="AR1408" i="4"/>
  <c r="AV1408" i="4" s="1"/>
  <c r="AQ1408" i="4"/>
  <c r="AU1408" i="4" s="1"/>
  <c r="AP1408" i="4"/>
  <c r="AO1408" i="4"/>
  <c r="AN1408" i="4"/>
  <c r="AM1408" i="4"/>
  <c r="AL1408" i="4"/>
  <c r="AK1408" i="4"/>
  <c r="AJ1408" i="4"/>
  <c r="AI1408" i="4"/>
  <c r="AH1408" i="4"/>
  <c r="AG1408" i="4"/>
  <c r="AT1407" i="4"/>
  <c r="AS1407" i="4"/>
  <c r="AW1407" i="4" s="1"/>
  <c r="AR1407" i="4"/>
  <c r="AV1407" i="4" s="1"/>
  <c r="AQ1407" i="4"/>
  <c r="AU1407" i="4" s="1"/>
  <c r="AP1407" i="4"/>
  <c r="AO1407" i="4"/>
  <c r="AN1407" i="4"/>
  <c r="AM1407" i="4"/>
  <c r="AL1407" i="4"/>
  <c r="AK1407" i="4"/>
  <c r="AJ1407" i="4"/>
  <c r="AI1407" i="4"/>
  <c r="AH1407" i="4"/>
  <c r="AG1407" i="4"/>
  <c r="AX1406" i="4"/>
  <c r="AU1406" i="4"/>
  <c r="AT1406" i="4"/>
  <c r="AS1406" i="4"/>
  <c r="AW1406" i="4" s="1"/>
  <c r="AR1406" i="4"/>
  <c r="AV1406" i="4" s="1"/>
  <c r="AQ1406" i="4"/>
  <c r="AP1406" i="4"/>
  <c r="AO1406" i="4"/>
  <c r="AN1406" i="4"/>
  <c r="AM1406" i="4"/>
  <c r="AL1406" i="4"/>
  <c r="AK1406" i="4"/>
  <c r="AJ1406" i="4"/>
  <c r="AI1406" i="4"/>
  <c r="AH1406" i="4"/>
  <c r="AG1406" i="4"/>
  <c r="AX1405" i="4"/>
  <c r="AW1405" i="4"/>
  <c r="AV1405" i="4"/>
  <c r="AU1405" i="4"/>
  <c r="AT1405" i="4"/>
  <c r="AS1405" i="4"/>
  <c r="AR1405" i="4"/>
  <c r="AQ1405" i="4"/>
  <c r="AP1405" i="4"/>
  <c r="AO1405" i="4"/>
  <c r="AN1405" i="4"/>
  <c r="AM1405" i="4"/>
  <c r="AL1405" i="4"/>
  <c r="AK1405" i="4"/>
  <c r="AJ1405" i="4"/>
  <c r="AI1405" i="4"/>
  <c r="AH1405" i="4"/>
  <c r="AG1405" i="4"/>
  <c r="AX1404" i="4"/>
  <c r="AW1404" i="4"/>
  <c r="AV1404" i="4"/>
  <c r="AT1404" i="4"/>
  <c r="AS1404" i="4"/>
  <c r="AR1404" i="4"/>
  <c r="AQ1404" i="4"/>
  <c r="AU1404" i="4" s="1"/>
  <c r="AP1404" i="4"/>
  <c r="AO1404" i="4"/>
  <c r="AN1404" i="4"/>
  <c r="AM1404" i="4"/>
  <c r="AL1404" i="4"/>
  <c r="AK1404" i="4"/>
  <c r="AJ1404" i="4"/>
  <c r="AI1404" i="4"/>
  <c r="AH1404" i="4"/>
  <c r="AG1404" i="4"/>
  <c r="AW1403" i="4"/>
  <c r="AT1403" i="4"/>
  <c r="AS1403" i="4"/>
  <c r="AR1403" i="4"/>
  <c r="AV1403" i="4" s="1"/>
  <c r="AQ1403" i="4"/>
  <c r="AP1403" i="4"/>
  <c r="AO1403" i="4"/>
  <c r="AN1403" i="4"/>
  <c r="AM1403" i="4"/>
  <c r="AL1403" i="4"/>
  <c r="AK1403" i="4"/>
  <c r="AJ1403" i="4"/>
  <c r="AI1403" i="4"/>
  <c r="AH1403" i="4"/>
  <c r="AG1403" i="4"/>
  <c r="AT1402" i="4"/>
  <c r="AS1402" i="4"/>
  <c r="AW1402" i="4" s="1"/>
  <c r="AR1402" i="4"/>
  <c r="AV1402" i="4" s="1"/>
  <c r="AQ1402" i="4"/>
  <c r="AU1402" i="4" s="1"/>
  <c r="AP1402" i="4"/>
  <c r="AO1402" i="4"/>
  <c r="AN1402" i="4"/>
  <c r="AM1402" i="4"/>
  <c r="AL1402" i="4"/>
  <c r="AK1402" i="4"/>
  <c r="AJ1402" i="4"/>
  <c r="AI1402" i="4"/>
  <c r="AH1402" i="4"/>
  <c r="AG1402" i="4"/>
  <c r="AU1401" i="4"/>
  <c r="AT1401" i="4"/>
  <c r="AS1401" i="4"/>
  <c r="AW1401" i="4" s="1"/>
  <c r="AR1401" i="4"/>
  <c r="AV1401" i="4" s="1"/>
  <c r="AQ1401" i="4"/>
  <c r="AX1401" i="4" s="1"/>
  <c r="AP1401" i="4"/>
  <c r="AO1401" i="4"/>
  <c r="AN1401" i="4"/>
  <c r="AM1401" i="4"/>
  <c r="AL1401" i="4"/>
  <c r="AK1401" i="4"/>
  <c r="AJ1401" i="4"/>
  <c r="AI1401" i="4"/>
  <c r="AH1401" i="4"/>
  <c r="AG1401" i="4"/>
  <c r="AW1400" i="4"/>
  <c r="AV1400" i="4"/>
  <c r="AU1400" i="4"/>
  <c r="AT1400" i="4"/>
  <c r="AS1400" i="4"/>
  <c r="AR1400" i="4"/>
  <c r="AQ1400" i="4"/>
  <c r="AX1400" i="4" s="1"/>
  <c r="AP1400" i="4"/>
  <c r="AO1400" i="4"/>
  <c r="AN1400" i="4"/>
  <c r="AM1400" i="4"/>
  <c r="AL1400" i="4"/>
  <c r="AK1400" i="4"/>
  <c r="AJ1400" i="4"/>
  <c r="AI1400" i="4"/>
  <c r="AH1400" i="4"/>
  <c r="AG1400" i="4"/>
  <c r="AX1399" i="4"/>
  <c r="AW1399" i="4"/>
  <c r="AV1399" i="4"/>
  <c r="AT1399" i="4"/>
  <c r="AS1399" i="4"/>
  <c r="AR1399" i="4"/>
  <c r="AQ1399" i="4"/>
  <c r="AU1399" i="4" s="1"/>
  <c r="AP1399" i="4"/>
  <c r="AO1399" i="4"/>
  <c r="AN1399" i="4"/>
  <c r="AM1399" i="4"/>
  <c r="AL1399" i="4"/>
  <c r="AK1399" i="4"/>
  <c r="AJ1399" i="4"/>
  <c r="AI1399" i="4"/>
  <c r="AH1399" i="4"/>
  <c r="AG1399" i="4"/>
  <c r="AX1398" i="4"/>
  <c r="AT1398" i="4"/>
  <c r="AS1398" i="4"/>
  <c r="AW1398" i="4" s="1"/>
  <c r="AR1398" i="4"/>
  <c r="AV1398" i="4" s="1"/>
  <c r="AQ1398" i="4"/>
  <c r="AU1398" i="4" s="1"/>
  <c r="AP1398" i="4"/>
  <c r="AO1398" i="4"/>
  <c r="AN1398" i="4"/>
  <c r="AM1398" i="4"/>
  <c r="AL1398" i="4"/>
  <c r="AK1398" i="4"/>
  <c r="AJ1398" i="4"/>
  <c r="AI1398" i="4"/>
  <c r="AH1398" i="4"/>
  <c r="AG1398" i="4"/>
  <c r="AU1397" i="4"/>
  <c r="AT1397" i="4"/>
  <c r="AS1397" i="4"/>
  <c r="AW1397" i="4" s="1"/>
  <c r="AR1397" i="4"/>
  <c r="AV1397" i="4" s="1"/>
  <c r="AQ1397" i="4"/>
  <c r="AX1397" i="4" s="1"/>
  <c r="AP1397" i="4"/>
  <c r="AO1397" i="4"/>
  <c r="AN1397" i="4"/>
  <c r="AM1397" i="4"/>
  <c r="AL1397" i="4"/>
  <c r="AK1397" i="4"/>
  <c r="AJ1397" i="4"/>
  <c r="AI1397" i="4"/>
  <c r="AH1397" i="4"/>
  <c r="AG1397" i="4"/>
  <c r="AW1396" i="4"/>
  <c r="AV1396" i="4"/>
  <c r="AU1396" i="4"/>
  <c r="AT1396" i="4"/>
  <c r="AS1396" i="4"/>
  <c r="AR1396" i="4"/>
  <c r="AQ1396" i="4"/>
  <c r="AX1396" i="4" s="1"/>
  <c r="AP1396" i="4"/>
  <c r="AO1396" i="4"/>
  <c r="AN1396" i="4"/>
  <c r="AM1396" i="4"/>
  <c r="AL1396" i="4"/>
  <c r="AK1396" i="4"/>
  <c r="AJ1396" i="4"/>
  <c r="AI1396" i="4"/>
  <c r="AH1396" i="4"/>
  <c r="AG1396" i="4"/>
  <c r="AX1395" i="4"/>
  <c r="AW1395" i="4"/>
  <c r="AV1395" i="4"/>
  <c r="AT1395" i="4"/>
  <c r="AS1395" i="4"/>
  <c r="AR1395" i="4"/>
  <c r="AQ1395" i="4"/>
  <c r="AU1395" i="4" s="1"/>
  <c r="AP1395" i="4"/>
  <c r="AO1395" i="4"/>
  <c r="AN1395" i="4"/>
  <c r="AM1395" i="4"/>
  <c r="AL1395" i="4"/>
  <c r="AK1395" i="4"/>
  <c r="AJ1395" i="4"/>
  <c r="AI1395" i="4"/>
  <c r="AH1395" i="4"/>
  <c r="AG1395" i="4"/>
  <c r="AX1394" i="4"/>
  <c r="AT1394" i="4"/>
  <c r="AS1394" i="4"/>
  <c r="AW1394" i="4" s="1"/>
  <c r="AR1394" i="4"/>
  <c r="AV1394" i="4" s="1"/>
  <c r="AQ1394" i="4"/>
  <c r="AU1394" i="4" s="1"/>
  <c r="AP1394" i="4"/>
  <c r="AO1394" i="4"/>
  <c r="AN1394" i="4"/>
  <c r="AM1394" i="4"/>
  <c r="AL1394" i="4"/>
  <c r="AK1394" i="4"/>
  <c r="AJ1394" i="4"/>
  <c r="AI1394" i="4"/>
  <c r="AH1394" i="4"/>
  <c r="AG1394" i="4"/>
  <c r="AU1393" i="4"/>
  <c r="AT1393" i="4"/>
  <c r="AS1393" i="4"/>
  <c r="AW1393" i="4" s="1"/>
  <c r="AR1393" i="4"/>
  <c r="AV1393" i="4" s="1"/>
  <c r="AQ1393" i="4"/>
  <c r="AX1393" i="4" s="1"/>
  <c r="AP1393" i="4"/>
  <c r="AO1393" i="4"/>
  <c r="AN1393" i="4"/>
  <c r="AM1393" i="4"/>
  <c r="AL1393" i="4"/>
  <c r="AK1393" i="4"/>
  <c r="AJ1393" i="4"/>
  <c r="AI1393" i="4"/>
  <c r="AH1393" i="4"/>
  <c r="AG1393" i="4"/>
  <c r="AW1392" i="4"/>
  <c r="AV1392" i="4"/>
  <c r="AU1392" i="4"/>
  <c r="AT1392" i="4"/>
  <c r="AS1392" i="4"/>
  <c r="AR1392" i="4"/>
  <c r="AQ1392" i="4"/>
  <c r="AX1392" i="4" s="1"/>
  <c r="AP1392" i="4"/>
  <c r="AO1392" i="4"/>
  <c r="AN1392" i="4"/>
  <c r="AM1392" i="4"/>
  <c r="AL1392" i="4"/>
  <c r="AK1392" i="4"/>
  <c r="AJ1392" i="4"/>
  <c r="AI1392" i="4"/>
  <c r="AH1392" i="4"/>
  <c r="AG1392" i="4"/>
  <c r="AX1391" i="4"/>
  <c r="AW1391" i="4"/>
  <c r="AV1391" i="4"/>
  <c r="AT1391" i="4"/>
  <c r="AS1391" i="4"/>
  <c r="AR1391" i="4"/>
  <c r="AQ1391" i="4"/>
  <c r="AU1391" i="4" s="1"/>
  <c r="AP1391" i="4"/>
  <c r="AO1391" i="4"/>
  <c r="AN1391" i="4"/>
  <c r="AM1391" i="4"/>
  <c r="AL1391" i="4"/>
  <c r="AK1391" i="4"/>
  <c r="AJ1391" i="4"/>
  <c r="AI1391" i="4"/>
  <c r="AH1391" i="4"/>
  <c r="AG1391" i="4"/>
  <c r="AX1390" i="4"/>
  <c r="AT1390" i="4"/>
  <c r="AS1390" i="4"/>
  <c r="AW1390" i="4" s="1"/>
  <c r="AR1390" i="4"/>
  <c r="AV1390" i="4" s="1"/>
  <c r="AQ1390" i="4"/>
  <c r="AU1390" i="4" s="1"/>
  <c r="AP1390" i="4"/>
  <c r="AO1390" i="4"/>
  <c r="AN1390" i="4"/>
  <c r="AM1390" i="4"/>
  <c r="AL1390" i="4"/>
  <c r="AK1390" i="4"/>
  <c r="AJ1390" i="4"/>
  <c r="AI1390" i="4"/>
  <c r="AH1390" i="4"/>
  <c r="AG1390" i="4"/>
  <c r="AU1389" i="4"/>
  <c r="AT1389" i="4"/>
  <c r="AS1389" i="4"/>
  <c r="AW1389" i="4" s="1"/>
  <c r="AR1389" i="4"/>
  <c r="AV1389" i="4" s="1"/>
  <c r="AQ1389" i="4"/>
  <c r="AX1389" i="4" s="1"/>
  <c r="AP1389" i="4"/>
  <c r="AO1389" i="4"/>
  <c r="AN1389" i="4"/>
  <c r="AM1389" i="4"/>
  <c r="AL1389" i="4"/>
  <c r="AK1389" i="4"/>
  <c r="AJ1389" i="4"/>
  <c r="AI1389" i="4"/>
  <c r="AH1389" i="4"/>
  <c r="AG1389" i="4"/>
  <c r="AW1388" i="4"/>
  <c r="AV1388" i="4"/>
  <c r="AU1388" i="4"/>
  <c r="AT1388" i="4"/>
  <c r="AS1388" i="4"/>
  <c r="AR1388" i="4"/>
  <c r="AQ1388" i="4"/>
  <c r="AX1388" i="4" s="1"/>
  <c r="AP1388" i="4"/>
  <c r="AO1388" i="4"/>
  <c r="AN1388" i="4"/>
  <c r="AM1388" i="4"/>
  <c r="AL1388" i="4"/>
  <c r="AK1388" i="4"/>
  <c r="AJ1388" i="4"/>
  <c r="AI1388" i="4"/>
  <c r="AH1388" i="4"/>
  <c r="AG1388" i="4"/>
  <c r="AX1387" i="4"/>
  <c r="AW1387" i="4"/>
  <c r="AV1387" i="4"/>
  <c r="AT1387" i="4"/>
  <c r="AS1387" i="4"/>
  <c r="AR1387" i="4"/>
  <c r="AQ1387" i="4"/>
  <c r="AU1387" i="4" s="1"/>
  <c r="AP1387" i="4"/>
  <c r="AO1387" i="4"/>
  <c r="AN1387" i="4"/>
  <c r="AM1387" i="4"/>
  <c r="AL1387" i="4"/>
  <c r="AK1387" i="4"/>
  <c r="AJ1387" i="4"/>
  <c r="AI1387" i="4"/>
  <c r="AH1387" i="4"/>
  <c r="AG1387" i="4"/>
  <c r="AX1386" i="4"/>
  <c r="AT1386" i="4"/>
  <c r="AS1386" i="4"/>
  <c r="AW1386" i="4" s="1"/>
  <c r="AR1386" i="4"/>
  <c r="AV1386" i="4" s="1"/>
  <c r="AQ1386" i="4"/>
  <c r="AU1386" i="4" s="1"/>
  <c r="AP1386" i="4"/>
  <c r="AO1386" i="4"/>
  <c r="AN1386" i="4"/>
  <c r="AM1386" i="4"/>
  <c r="AL1386" i="4"/>
  <c r="AK1386" i="4"/>
  <c r="AJ1386" i="4"/>
  <c r="AI1386" i="4"/>
  <c r="AH1386" i="4"/>
  <c r="AG1386" i="4"/>
  <c r="AU1385" i="4"/>
  <c r="AT1385" i="4"/>
  <c r="AS1385" i="4"/>
  <c r="AW1385" i="4" s="1"/>
  <c r="AR1385" i="4"/>
  <c r="AV1385" i="4" s="1"/>
  <c r="AQ1385" i="4"/>
  <c r="AX1385" i="4" s="1"/>
  <c r="AP1385" i="4"/>
  <c r="AO1385" i="4"/>
  <c r="AN1385" i="4"/>
  <c r="AM1385" i="4"/>
  <c r="AL1385" i="4"/>
  <c r="AK1385" i="4"/>
  <c r="AJ1385" i="4"/>
  <c r="AI1385" i="4"/>
  <c r="AH1385" i="4"/>
  <c r="AG1385" i="4"/>
  <c r="AW1384" i="4"/>
  <c r="AV1384" i="4"/>
  <c r="AU1384" i="4"/>
  <c r="AT1384" i="4"/>
  <c r="AS1384" i="4"/>
  <c r="AR1384" i="4"/>
  <c r="AQ1384" i="4"/>
  <c r="AX1384" i="4" s="1"/>
  <c r="AP1384" i="4"/>
  <c r="AO1384" i="4"/>
  <c r="AN1384" i="4"/>
  <c r="AM1384" i="4"/>
  <c r="AL1384" i="4"/>
  <c r="AK1384" i="4"/>
  <c r="AJ1384" i="4"/>
  <c r="AI1384" i="4"/>
  <c r="AH1384" i="4"/>
  <c r="AG1384" i="4"/>
  <c r="AX1383" i="4"/>
  <c r="AW1383" i="4"/>
  <c r="AV1383" i="4"/>
  <c r="AT1383" i="4"/>
  <c r="AS1383" i="4"/>
  <c r="AR1383" i="4"/>
  <c r="AQ1383" i="4"/>
  <c r="AU1383" i="4" s="1"/>
  <c r="AP1383" i="4"/>
  <c r="AO1383" i="4"/>
  <c r="AN1383" i="4"/>
  <c r="AM1383" i="4"/>
  <c r="AL1383" i="4"/>
  <c r="AK1383" i="4"/>
  <c r="AJ1383" i="4"/>
  <c r="AI1383" i="4"/>
  <c r="AH1383" i="4"/>
  <c r="AG1383" i="4"/>
  <c r="AX1382" i="4"/>
  <c r="AT1382" i="4"/>
  <c r="AS1382" i="4"/>
  <c r="AW1382" i="4" s="1"/>
  <c r="AR1382" i="4"/>
  <c r="AV1382" i="4" s="1"/>
  <c r="AQ1382" i="4"/>
  <c r="AU1382" i="4" s="1"/>
  <c r="AP1382" i="4"/>
  <c r="AO1382" i="4"/>
  <c r="AN1382" i="4"/>
  <c r="AM1382" i="4"/>
  <c r="AL1382" i="4"/>
  <c r="AK1382" i="4"/>
  <c r="AJ1382" i="4"/>
  <c r="AI1382" i="4"/>
  <c r="AH1382" i="4"/>
  <c r="AG1382" i="4"/>
  <c r="AU1381" i="4"/>
  <c r="AT1381" i="4"/>
  <c r="AS1381" i="4"/>
  <c r="AW1381" i="4" s="1"/>
  <c r="AR1381" i="4"/>
  <c r="AV1381" i="4" s="1"/>
  <c r="AQ1381" i="4"/>
  <c r="AX1381" i="4" s="1"/>
  <c r="AP1381" i="4"/>
  <c r="AO1381" i="4"/>
  <c r="AN1381" i="4"/>
  <c r="AM1381" i="4"/>
  <c r="AL1381" i="4"/>
  <c r="AK1381" i="4"/>
  <c r="AJ1381" i="4"/>
  <c r="AI1381" i="4"/>
  <c r="AH1381" i="4"/>
  <c r="AG1381" i="4"/>
  <c r="AW1380" i="4"/>
  <c r="AV1380" i="4"/>
  <c r="AU1380" i="4"/>
  <c r="AT1380" i="4"/>
  <c r="AS1380" i="4"/>
  <c r="AR1380" i="4"/>
  <c r="AQ1380" i="4"/>
  <c r="AX1380" i="4" s="1"/>
  <c r="AP1380" i="4"/>
  <c r="AO1380" i="4"/>
  <c r="AN1380" i="4"/>
  <c r="AM1380" i="4"/>
  <c r="AL1380" i="4"/>
  <c r="AK1380" i="4"/>
  <c r="AJ1380" i="4"/>
  <c r="AI1380" i="4"/>
  <c r="AH1380" i="4"/>
  <c r="AG1380" i="4"/>
  <c r="AX1379" i="4"/>
  <c r="AW1379" i="4"/>
  <c r="AV1379" i="4"/>
  <c r="AT1379" i="4"/>
  <c r="AS1379" i="4"/>
  <c r="AR1379" i="4"/>
  <c r="AQ1379" i="4"/>
  <c r="AU1379" i="4" s="1"/>
  <c r="AP1379" i="4"/>
  <c r="AO1379" i="4"/>
  <c r="AN1379" i="4"/>
  <c r="AM1379" i="4"/>
  <c r="AL1379" i="4"/>
  <c r="AK1379" i="4"/>
  <c r="AJ1379" i="4"/>
  <c r="AI1379" i="4"/>
  <c r="AH1379" i="4"/>
  <c r="AG1379" i="4"/>
  <c r="AX1378" i="4"/>
  <c r="AT1378" i="4"/>
  <c r="AS1378" i="4"/>
  <c r="AW1378" i="4" s="1"/>
  <c r="AR1378" i="4"/>
  <c r="AV1378" i="4" s="1"/>
  <c r="AQ1378" i="4"/>
  <c r="AU1378" i="4" s="1"/>
  <c r="AP1378" i="4"/>
  <c r="AO1378" i="4"/>
  <c r="AN1378" i="4"/>
  <c r="AM1378" i="4"/>
  <c r="AL1378" i="4"/>
  <c r="AK1378" i="4"/>
  <c r="AJ1378" i="4"/>
  <c r="AI1378" i="4"/>
  <c r="AH1378" i="4"/>
  <c r="AG1378" i="4"/>
  <c r="AU1377" i="4"/>
  <c r="AT1377" i="4"/>
  <c r="AS1377" i="4"/>
  <c r="AW1377" i="4" s="1"/>
  <c r="AR1377" i="4"/>
  <c r="AV1377" i="4" s="1"/>
  <c r="AQ1377" i="4"/>
  <c r="AX1377" i="4" s="1"/>
  <c r="AP1377" i="4"/>
  <c r="AO1377" i="4"/>
  <c r="AN1377" i="4"/>
  <c r="AM1377" i="4"/>
  <c r="AL1377" i="4"/>
  <c r="AK1377" i="4"/>
  <c r="AJ1377" i="4"/>
  <c r="AI1377" i="4"/>
  <c r="AH1377" i="4"/>
  <c r="AG1377" i="4"/>
  <c r="AW1376" i="4"/>
  <c r="AV1376" i="4"/>
  <c r="AU1376" i="4"/>
  <c r="AT1376" i="4"/>
  <c r="AS1376" i="4"/>
  <c r="AR1376" i="4"/>
  <c r="AQ1376" i="4"/>
  <c r="AX1376" i="4" s="1"/>
  <c r="AP1376" i="4"/>
  <c r="AO1376" i="4"/>
  <c r="AN1376" i="4"/>
  <c r="AM1376" i="4"/>
  <c r="AL1376" i="4"/>
  <c r="AK1376" i="4"/>
  <c r="AJ1376" i="4"/>
  <c r="AI1376" i="4"/>
  <c r="AH1376" i="4"/>
  <c r="AG1376" i="4"/>
  <c r="AX1375" i="4"/>
  <c r="AW1375" i="4"/>
  <c r="AV1375" i="4"/>
  <c r="AT1375" i="4"/>
  <c r="AS1375" i="4"/>
  <c r="AR1375" i="4"/>
  <c r="AQ1375" i="4"/>
  <c r="AU1375" i="4" s="1"/>
  <c r="AP1375" i="4"/>
  <c r="AO1375" i="4"/>
  <c r="AN1375" i="4"/>
  <c r="AM1375" i="4"/>
  <c r="AL1375" i="4"/>
  <c r="AK1375" i="4"/>
  <c r="AJ1375" i="4"/>
  <c r="AI1375" i="4"/>
  <c r="AH1375" i="4"/>
  <c r="AG1375" i="4"/>
  <c r="AX1374" i="4"/>
  <c r="AT1374" i="4"/>
  <c r="AS1374" i="4"/>
  <c r="AW1374" i="4" s="1"/>
  <c r="AR1374" i="4"/>
  <c r="AV1374" i="4" s="1"/>
  <c r="AQ1374" i="4"/>
  <c r="AU1374" i="4" s="1"/>
  <c r="AP1374" i="4"/>
  <c r="AO1374" i="4"/>
  <c r="AN1374" i="4"/>
  <c r="AM1374" i="4"/>
  <c r="AL1374" i="4"/>
  <c r="AK1374" i="4"/>
  <c r="AJ1374" i="4"/>
  <c r="AI1374" i="4"/>
  <c r="AH1374" i="4"/>
  <c r="AG1374" i="4"/>
  <c r="AU1373" i="4"/>
  <c r="AT1373" i="4"/>
  <c r="AS1373" i="4"/>
  <c r="AW1373" i="4" s="1"/>
  <c r="AR1373" i="4"/>
  <c r="AV1373" i="4" s="1"/>
  <c r="AQ1373" i="4"/>
  <c r="AX1373" i="4" s="1"/>
  <c r="AP1373" i="4"/>
  <c r="AO1373" i="4"/>
  <c r="AN1373" i="4"/>
  <c r="AM1373" i="4"/>
  <c r="AL1373" i="4"/>
  <c r="AK1373" i="4"/>
  <c r="AJ1373" i="4"/>
  <c r="AI1373" i="4"/>
  <c r="AH1373" i="4"/>
  <c r="AG1373" i="4"/>
  <c r="AW1372" i="4"/>
  <c r="AV1372" i="4"/>
  <c r="AU1372" i="4"/>
  <c r="AT1372" i="4"/>
  <c r="AS1372" i="4"/>
  <c r="AR1372" i="4"/>
  <c r="AQ1372" i="4"/>
  <c r="AX1372" i="4" s="1"/>
  <c r="AP1372" i="4"/>
  <c r="AO1372" i="4"/>
  <c r="AN1372" i="4"/>
  <c r="AM1372" i="4"/>
  <c r="AL1372" i="4"/>
  <c r="AK1372" i="4"/>
  <c r="AJ1372" i="4"/>
  <c r="AI1372" i="4"/>
  <c r="AH1372" i="4"/>
  <c r="AG1372" i="4"/>
  <c r="AX1371" i="4"/>
  <c r="AW1371" i="4"/>
  <c r="AV1371" i="4"/>
  <c r="AT1371" i="4"/>
  <c r="AS1371" i="4"/>
  <c r="AR1371" i="4"/>
  <c r="AQ1371" i="4"/>
  <c r="AU1371" i="4" s="1"/>
  <c r="AP1371" i="4"/>
  <c r="AO1371" i="4"/>
  <c r="AN1371" i="4"/>
  <c r="AM1371" i="4"/>
  <c r="AL1371" i="4"/>
  <c r="AK1371" i="4"/>
  <c r="AJ1371" i="4"/>
  <c r="AI1371" i="4"/>
  <c r="AH1371" i="4"/>
  <c r="AG1371" i="4"/>
  <c r="AX1370" i="4"/>
  <c r="AT1370" i="4"/>
  <c r="AS1370" i="4"/>
  <c r="AW1370" i="4" s="1"/>
  <c r="AR1370" i="4"/>
  <c r="AV1370" i="4" s="1"/>
  <c r="AQ1370" i="4"/>
  <c r="AU1370" i="4" s="1"/>
  <c r="AP1370" i="4"/>
  <c r="AO1370" i="4"/>
  <c r="AN1370" i="4"/>
  <c r="AM1370" i="4"/>
  <c r="AL1370" i="4"/>
  <c r="AK1370" i="4"/>
  <c r="AJ1370" i="4"/>
  <c r="AI1370" i="4"/>
  <c r="AH1370" i="4"/>
  <c r="AG1370" i="4"/>
  <c r="AU1369" i="4"/>
  <c r="AT1369" i="4"/>
  <c r="AS1369" i="4"/>
  <c r="AW1369" i="4" s="1"/>
  <c r="AR1369" i="4"/>
  <c r="AV1369" i="4" s="1"/>
  <c r="AQ1369" i="4"/>
  <c r="AX1369" i="4" s="1"/>
  <c r="AP1369" i="4"/>
  <c r="AO1369" i="4"/>
  <c r="AN1369" i="4"/>
  <c r="AM1369" i="4"/>
  <c r="AL1369" i="4"/>
  <c r="AK1369" i="4"/>
  <c r="AJ1369" i="4"/>
  <c r="AI1369" i="4"/>
  <c r="AH1369" i="4"/>
  <c r="AG1369" i="4"/>
  <c r="AW1368" i="4"/>
  <c r="AV1368" i="4"/>
  <c r="AU1368" i="4"/>
  <c r="AT1368" i="4"/>
  <c r="AS1368" i="4"/>
  <c r="AR1368" i="4"/>
  <c r="AQ1368" i="4"/>
  <c r="AX1368" i="4" s="1"/>
  <c r="AP1368" i="4"/>
  <c r="AO1368" i="4"/>
  <c r="AN1368" i="4"/>
  <c r="AM1368" i="4"/>
  <c r="AL1368" i="4"/>
  <c r="AK1368" i="4"/>
  <c r="AJ1368" i="4"/>
  <c r="AI1368" i="4"/>
  <c r="AH1368" i="4"/>
  <c r="AG1368" i="4"/>
  <c r="AX1367" i="4"/>
  <c r="AW1367" i="4"/>
  <c r="AV1367" i="4"/>
  <c r="AT1367" i="4"/>
  <c r="AS1367" i="4"/>
  <c r="AR1367" i="4"/>
  <c r="AQ1367" i="4"/>
  <c r="AU1367" i="4" s="1"/>
  <c r="AP1367" i="4"/>
  <c r="AO1367" i="4"/>
  <c r="AN1367" i="4"/>
  <c r="AM1367" i="4"/>
  <c r="AL1367" i="4"/>
  <c r="AK1367" i="4"/>
  <c r="AJ1367" i="4"/>
  <c r="AI1367" i="4"/>
  <c r="AH1367" i="4"/>
  <c r="AG1367" i="4"/>
  <c r="AX1366" i="4"/>
  <c r="AT1366" i="4"/>
  <c r="AS1366" i="4"/>
  <c r="AW1366" i="4" s="1"/>
  <c r="AR1366" i="4"/>
  <c r="AV1366" i="4" s="1"/>
  <c r="AQ1366" i="4"/>
  <c r="AU1366" i="4" s="1"/>
  <c r="AP1366" i="4"/>
  <c r="AO1366" i="4"/>
  <c r="AN1366" i="4"/>
  <c r="AM1366" i="4"/>
  <c r="AL1366" i="4"/>
  <c r="AK1366" i="4"/>
  <c r="AJ1366" i="4"/>
  <c r="AI1366" i="4"/>
  <c r="AH1366" i="4"/>
  <c r="AG1366" i="4"/>
  <c r="AU1365" i="4"/>
  <c r="AT1365" i="4"/>
  <c r="AS1365" i="4"/>
  <c r="AW1365" i="4" s="1"/>
  <c r="AR1365" i="4"/>
  <c r="AV1365" i="4" s="1"/>
  <c r="AQ1365" i="4"/>
  <c r="AX1365" i="4" s="1"/>
  <c r="AP1365" i="4"/>
  <c r="AO1365" i="4"/>
  <c r="AN1365" i="4"/>
  <c r="AM1365" i="4"/>
  <c r="AL1365" i="4"/>
  <c r="AK1365" i="4"/>
  <c r="AJ1365" i="4"/>
  <c r="AI1365" i="4"/>
  <c r="AH1365" i="4"/>
  <c r="AG1365" i="4"/>
  <c r="AW1364" i="4"/>
  <c r="AV1364" i="4"/>
  <c r="AU1364" i="4"/>
  <c r="AT1364" i="4"/>
  <c r="AS1364" i="4"/>
  <c r="AR1364" i="4"/>
  <c r="AQ1364" i="4"/>
  <c r="AX1364" i="4" s="1"/>
  <c r="AP1364" i="4"/>
  <c r="AO1364" i="4"/>
  <c r="AN1364" i="4"/>
  <c r="AM1364" i="4"/>
  <c r="AL1364" i="4"/>
  <c r="AK1364" i="4"/>
  <c r="AJ1364" i="4"/>
  <c r="AI1364" i="4"/>
  <c r="AH1364" i="4"/>
  <c r="AG1364" i="4"/>
  <c r="AX1363" i="4"/>
  <c r="AW1363" i="4"/>
  <c r="AV1363" i="4"/>
  <c r="AT1363" i="4"/>
  <c r="AS1363" i="4"/>
  <c r="AR1363" i="4"/>
  <c r="AQ1363" i="4"/>
  <c r="AU1363" i="4" s="1"/>
  <c r="AP1363" i="4"/>
  <c r="AO1363" i="4"/>
  <c r="AN1363" i="4"/>
  <c r="AM1363" i="4"/>
  <c r="AL1363" i="4"/>
  <c r="AK1363" i="4"/>
  <c r="AJ1363" i="4"/>
  <c r="AI1363" i="4"/>
  <c r="AH1363" i="4"/>
  <c r="AG1363" i="4"/>
  <c r="AX1362" i="4"/>
  <c r="AT1362" i="4"/>
  <c r="AS1362" i="4"/>
  <c r="AW1362" i="4" s="1"/>
  <c r="AR1362" i="4"/>
  <c r="AV1362" i="4" s="1"/>
  <c r="AQ1362" i="4"/>
  <c r="AU1362" i="4" s="1"/>
  <c r="AP1362" i="4"/>
  <c r="AO1362" i="4"/>
  <c r="AN1362" i="4"/>
  <c r="AM1362" i="4"/>
  <c r="AL1362" i="4"/>
  <c r="AK1362" i="4"/>
  <c r="AJ1362" i="4"/>
  <c r="AI1362" i="4"/>
  <c r="AH1362" i="4"/>
  <c r="AG1362" i="4"/>
  <c r="AT1361" i="4"/>
  <c r="AS1361" i="4"/>
  <c r="AW1361" i="4" s="1"/>
  <c r="AR1361" i="4"/>
  <c r="AV1361" i="4" s="1"/>
  <c r="AQ1361" i="4"/>
  <c r="AU1361" i="4" s="1"/>
  <c r="AP1361" i="4"/>
  <c r="AO1361" i="4"/>
  <c r="AN1361" i="4"/>
  <c r="AM1361" i="4"/>
  <c r="AL1361" i="4"/>
  <c r="AK1361" i="4"/>
  <c r="AJ1361" i="4"/>
  <c r="AI1361" i="4"/>
  <c r="AH1361" i="4"/>
  <c r="AG1361" i="4"/>
  <c r="AW1360" i="4"/>
  <c r="AV1360" i="4"/>
  <c r="AU1360" i="4"/>
  <c r="AT1360" i="4"/>
  <c r="AS1360" i="4"/>
  <c r="AR1360" i="4"/>
  <c r="AQ1360" i="4"/>
  <c r="AX1360" i="4" s="1"/>
  <c r="AP1360" i="4"/>
  <c r="AO1360" i="4"/>
  <c r="AN1360" i="4"/>
  <c r="AM1360" i="4"/>
  <c r="AL1360" i="4"/>
  <c r="AK1360" i="4"/>
  <c r="AJ1360" i="4"/>
  <c r="AI1360" i="4"/>
  <c r="AH1360" i="4"/>
  <c r="AG1360" i="4"/>
  <c r="AX1359" i="4"/>
  <c r="AW1359" i="4"/>
  <c r="AV1359" i="4"/>
  <c r="AT1359" i="4"/>
  <c r="AS1359" i="4"/>
  <c r="AR1359" i="4"/>
  <c r="AQ1359" i="4"/>
  <c r="AU1359" i="4" s="1"/>
  <c r="AP1359" i="4"/>
  <c r="AO1359" i="4"/>
  <c r="AN1359" i="4"/>
  <c r="AM1359" i="4"/>
  <c r="AL1359" i="4"/>
  <c r="AK1359" i="4"/>
  <c r="AJ1359" i="4"/>
  <c r="AI1359" i="4"/>
  <c r="AH1359" i="4"/>
  <c r="AG1359" i="4"/>
  <c r="AX1358" i="4"/>
  <c r="AW1358" i="4"/>
  <c r="AT1358" i="4"/>
  <c r="AS1358" i="4"/>
  <c r="AR1358" i="4"/>
  <c r="AV1358" i="4" s="1"/>
  <c r="AQ1358" i="4"/>
  <c r="AU1358" i="4" s="1"/>
  <c r="AP1358" i="4"/>
  <c r="AO1358" i="4"/>
  <c r="AN1358" i="4"/>
  <c r="AM1358" i="4"/>
  <c r="AL1358" i="4"/>
  <c r="AK1358" i="4"/>
  <c r="AJ1358" i="4"/>
  <c r="AI1358" i="4"/>
  <c r="AH1358" i="4"/>
  <c r="AG1358" i="4"/>
  <c r="AT1357" i="4"/>
  <c r="AS1357" i="4"/>
  <c r="AW1357" i="4" s="1"/>
  <c r="AR1357" i="4"/>
  <c r="AV1357" i="4" s="1"/>
  <c r="AQ1357" i="4"/>
  <c r="AU1357" i="4" s="1"/>
  <c r="AP1357" i="4"/>
  <c r="AO1357" i="4"/>
  <c r="AN1357" i="4"/>
  <c r="AM1357" i="4"/>
  <c r="AL1357" i="4"/>
  <c r="AK1357" i="4"/>
  <c r="AJ1357" i="4"/>
  <c r="AI1357" i="4"/>
  <c r="AH1357" i="4"/>
  <c r="AG1357" i="4"/>
  <c r="AW1356" i="4"/>
  <c r="AV1356" i="4"/>
  <c r="AU1356" i="4"/>
  <c r="AT1356" i="4"/>
  <c r="AS1356" i="4"/>
  <c r="AR1356" i="4"/>
  <c r="AQ1356" i="4"/>
  <c r="AX1356" i="4" s="1"/>
  <c r="AP1356" i="4"/>
  <c r="AO1356" i="4"/>
  <c r="AN1356" i="4"/>
  <c r="AM1356" i="4"/>
  <c r="AL1356" i="4"/>
  <c r="AK1356" i="4"/>
  <c r="AJ1356" i="4"/>
  <c r="AI1356" i="4"/>
  <c r="AH1356" i="4"/>
  <c r="AG1356" i="4"/>
  <c r="AX1355" i="4"/>
  <c r="AW1355" i="4"/>
  <c r="AV1355" i="4"/>
  <c r="AT1355" i="4"/>
  <c r="AS1355" i="4"/>
  <c r="AR1355" i="4"/>
  <c r="AQ1355" i="4"/>
  <c r="AU1355" i="4" s="1"/>
  <c r="AP1355" i="4"/>
  <c r="AO1355" i="4"/>
  <c r="AN1355" i="4"/>
  <c r="AM1355" i="4"/>
  <c r="AL1355" i="4"/>
  <c r="AK1355" i="4"/>
  <c r="AJ1355" i="4"/>
  <c r="AI1355" i="4"/>
  <c r="AH1355" i="4"/>
  <c r="AG1355" i="4"/>
  <c r="AX1354" i="4"/>
  <c r="AW1354" i="4"/>
  <c r="AT1354" i="4"/>
  <c r="AS1354" i="4"/>
  <c r="AR1354" i="4"/>
  <c r="AV1354" i="4" s="1"/>
  <c r="AQ1354" i="4"/>
  <c r="AU1354" i="4" s="1"/>
  <c r="AP1354" i="4"/>
  <c r="AO1354" i="4"/>
  <c r="AN1354" i="4"/>
  <c r="AM1354" i="4"/>
  <c r="AL1354" i="4"/>
  <c r="AK1354" i="4"/>
  <c r="AJ1354" i="4"/>
  <c r="AI1354" i="4"/>
  <c r="AH1354" i="4"/>
  <c r="AG1354" i="4"/>
  <c r="AT1353" i="4"/>
  <c r="AS1353" i="4"/>
  <c r="AW1353" i="4" s="1"/>
  <c r="AR1353" i="4"/>
  <c r="AV1353" i="4" s="1"/>
  <c r="AQ1353" i="4"/>
  <c r="AU1353" i="4" s="1"/>
  <c r="AP1353" i="4"/>
  <c r="AO1353" i="4"/>
  <c r="AN1353" i="4"/>
  <c r="AM1353" i="4"/>
  <c r="AL1353" i="4"/>
  <c r="AK1353" i="4"/>
  <c r="AJ1353" i="4"/>
  <c r="AI1353" i="4"/>
  <c r="AH1353" i="4"/>
  <c r="AG1353" i="4"/>
  <c r="AW1352" i="4"/>
  <c r="AV1352" i="4"/>
  <c r="AU1352" i="4"/>
  <c r="AT1352" i="4"/>
  <c r="AS1352" i="4"/>
  <c r="AR1352" i="4"/>
  <c r="AQ1352" i="4"/>
  <c r="AX1352" i="4" s="1"/>
  <c r="AP1352" i="4"/>
  <c r="AO1352" i="4"/>
  <c r="AN1352" i="4"/>
  <c r="AM1352" i="4"/>
  <c r="AL1352" i="4"/>
  <c r="AK1352" i="4"/>
  <c r="AJ1352" i="4"/>
  <c r="AI1352" i="4"/>
  <c r="AH1352" i="4"/>
  <c r="AG1352" i="4"/>
  <c r="AX1351" i="4"/>
  <c r="AW1351" i="4"/>
  <c r="AV1351" i="4"/>
  <c r="AT1351" i="4"/>
  <c r="AS1351" i="4"/>
  <c r="AR1351" i="4"/>
  <c r="AQ1351" i="4"/>
  <c r="AU1351" i="4" s="1"/>
  <c r="AP1351" i="4"/>
  <c r="AO1351" i="4"/>
  <c r="AN1351" i="4"/>
  <c r="AM1351" i="4"/>
  <c r="AL1351" i="4"/>
  <c r="AK1351" i="4"/>
  <c r="AJ1351" i="4"/>
  <c r="AI1351" i="4"/>
  <c r="AH1351" i="4"/>
  <c r="AG1351" i="4"/>
  <c r="AX1350" i="4"/>
  <c r="AW1350" i="4"/>
  <c r="AT1350" i="4"/>
  <c r="AS1350" i="4"/>
  <c r="AR1350" i="4"/>
  <c r="AV1350" i="4" s="1"/>
  <c r="AQ1350" i="4"/>
  <c r="AU1350" i="4" s="1"/>
  <c r="AP1350" i="4"/>
  <c r="AO1350" i="4"/>
  <c r="AN1350" i="4"/>
  <c r="AM1350" i="4"/>
  <c r="AL1350" i="4"/>
  <c r="AK1350" i="4"/>
  <c r="AJ1350" i="4"/>
  <c r="AI1350" i="4"/>
  <c r="AH1350" i="4"/>
  <c r="AG1350" i="4"/>
  <c r="AT1349" i="4"/>
  <c r="AS1349" i="4"/>
  <c r="AW1349" i="4" s="1"/>
  <c r="AR1349" i="4"/>
  <c r="AV1349" i="4" s="1"/>
  <c r="AQ1349" i="4"/>
  <c r="AU1349" i="4" s="1"/>
  <c r="AP1349" i="4"/>
  <c r="AO1349" i="4"/>
  <c r="AN1349" i="4"/>
  <c r="AM1349" i="4"/>
  <c r="AL1349" i="4"/>
  <c r="AK1349" i="4"/>
  <c r="AJ1349" i="4"/>
  <c r="AI1349" i="4"/>
  <c r="AH1349" i="4"/>
  <c r="AG1349" i="4"/>
  <c r="AW1348" i="4"/>
  <c r="AV1348" i="4"/>
  <c r="AU1348" i="4"/>
  <c r="AT1348" i="4"/>
  <c r="AS1348" i="4"/>
  <c r="AR1348" i="4"/>
  <c r="AQ1348" i="4"/>
  <c r="AX1348" i="4" s="1"/>
  <c r="AP1348" i="4"/>
  <c r="AO1348" i="4"/>
  <c r="AN1348" i="4"/>
  <c r="AM1348" i="4"/>
  <c r="AL1348" i="4"/>
  <c r="AK1348" i="4"/>
  <c r="AJ1348" i="4"/>
  <c r="AI1348" i="4"/>
  <c r="AH1348" i="4"/>
  <c r="AG1348" i="4"/>
  <c r="AX1347" i="4"/>
  <c r="AW1347" i="4"/>
  <c r="AV1347" i="4"/>
  <c r="AT1347" i="4"/>
  <c r="AS1347" i="4"/>
  <c r="AR1347" i="4"/>
  <c r="AQ1347" i="4"/>
  <c r="AU1347" i="4" s="1"/>
  <c r="AP1347" i="4"/>
  <c r="AO1347" i="4"/>
  <c r="AN1347" i="4"/>
  <c r="AM1347" i="4"/>
  <c r="AL1347" i="4"/>
  <c r="AK1347" i="4"/>
  <c r="AJ1347" i="4"/>
  <c r="AI1347" i="4"/>
  <c r="AH1347" i="4"/>
  <c r="AG1347" i="4"/>
  <c r="AX1346" i="4"/>
  <c r="AW1346" i="4"/>
  <c r="AT1346" i="4"/>
  <c r="AS1346" i="4"/>
  <c r="AR1346" i="4"/>
  <c r="AV1346" i="4" s="1"/>
  <c r="AQ1346" i="4"/>
  <c r="AU1346" i="4" s="1"/>
  <c r="AP1346" i="4"/>
  <c r="AO1346" i="4"/>
  <c r="AN1346" i="4"/>
  <c r="AM1346" i="4"/>
  <c r="AL1346" i="4"/>
  <c r="AK1346" i="4"/>
  <c r="AJ1346" i="4"/>
  <c r="AI1346" i="4"/>
  <c r="AH1346" i="4"/>
  <c r="AG1346" i="4"/>
  <c r="AT1345" i="4"/>
  <c r="AS1345" i="4"/>
  <c r="AW1345" i="4" s="1"/>
  <c r="AR1345" i="4"/>
  <c r="AV1345" i="4" s="1"/>
  <c r="AQ1345" i="4"/>
  <c r="AU1345" i="4" s="1"/>
  <c r="AP1345" i="4"/>
  <c r="AO1345" i="4"/>
  <c r="AN1345" i="4"/>
  <c r="AM1345" i="4"/>
  <c r="AL1345" i="4"/>
  <c r="AK1345" i="4"/>
  <c r="AJ1345" i="4"/>
  <c r="AI1345" i="4"/>
  <c r="AH1345" i="4"/>
  <c r="AG1345" i="4"/>
  <c r="AV1344" i="4"/>
  <c r="AU1344" i="4"/>
  <c r="AT1344" i="4"/>
  <c r="AS1344" i="4"/>
  <c r="AW1344" i="4" s="1"/>
  <c r="AR1344" i="4"/>
  <c r="AQ1344" i="4"/>
  <c r="AX1344" i="4" s="1"/>
  <c r="AP1344" i="4"/>
  <c r="AO1344" i="4"/>
  <c r="AN1344" i="4"/>
  <c r="AM1344" i="4"/>
  <c r="AL1344" i="4"/>
  <c r="AK1344" i="4"/>
  <c r="AJ1344" i="4"/>
  <c r="AI1344" i="4"/>
  <c r="AH1344" i="4"/>
  <c r="AG1344" i="4"/>
  <c r="AX1343" i="4"/>
  <c r="AW1343" i="4"/>
  <c r="AV1343" i="4"/>
  <c r="AT1343" i="4"/>
  <c r="AS1343" i="4"/>
  <c r="AR1343" i="4"/>
  <c r="AQ1343" i="4"/>
  <c r="AU1343" i="4" s="1"/>
  <c r="AP1343" i="4"/>
  <c r="AO1343" i="4"/>
  <c r="AN1343" i="4"/>
  <c r="AM1343" i="4"/>
  <c r="AL1343" i="4"/>
  <c r="AK1343" i="4"/>
  <c r="AJ1343" i="4"/>
  <c r="AI1343" i="4"/>
  <c r="AH1343" i="4"/>
  <c r="AG1343" i="4"/>
  <c r="AX1342" i="4"/>
  <c r="AW1342" i="4"/>
  <c r="AT1342" i="4"/>
  <c r="AS1342" i="4"/>
  <c r="AR1342" i="4"/>
  <c r="AV1342" i="4" s="1"/>
  <c r="AQ1342" i="4"/>
  <c r="AU1342" i="4" s="1"/>
  <c r="AP1342" i="4"/>
  <c r="AO1342" i="4"/>
  <c r="AN1342" i="4"/>
  <c r="AM1342" i="4"/>
  <c r="AL1342" i="4"/>
  <c r="AK1342" i="4"/>
  <c r="AJ1342" i="4"/>
  <c r="AI1342" i="4"/>
  <c r="AH1342" i="4"/>
  <c r="AG1342" i="4"/>
  <c r="AT1341" i="4"/>
  <c r="AS1341" i="4"/>
  <c r="AW1341" i="4" s="1"/>
  <c r="AR1341" i="4"/>
  <c r="AV1341" i="4" s="1"/>
  <c r="AQ1341" i="4"/>
  <c r="AU1341" i="4" s="1"/>
  <c r="AP1341" i="4"/>
  <c r="AO1341" i="4"/>
  <c r="AN1341" i="4"/>
  <c r="AM1341" i="4"/>
  <c r="AL1341" i="4"/>
  <c r="AK1341" i="4"/>
  <c r="AJ1341" i="4"/>
  <c r="AI1341" i="4"/>
  <c r="AH1341" i="4"/>
  <c r="AG1341" i="4"/>
  <c r="AV1340" i="4"/>
  <c r="AU1340" i="4"/>
  <c r="AT1340" i="4"/>
  <c r="AS1340" i="4"/>
  <c r="AW1340" i="4" s="1"/>
  <c r="AR1340" i="4"/>
  <c r="AQ1340" i="4"/>
  <c r="AX1340" i="4" s="1"/>
  <c r="AP1340" i="4"/>
  <c r="AO1340" i="4"/>
  <c r="AN1340" i="4"/>
  <c r="AM1340" i="4"/>
  <c r="AL1340" i="4"/>
  <c r="AK1340" i="4"/>
  <c r="AJ1340" i="4"/>
  <c r="AI1340" i="4"/>
  <c r="AH1340" i="4"/>
  <c r="AG1340" i="4"/>
  <c r="AX1339" i="4"/>
  <c r="AW1339" i="4"/>
  <c r="AV1339" i="4"/>
  <c r="AT1339" i="4"/>
  <c r="AS1339" i="4"/>
  <c r="AR1339" i="4"/>
  <c r="AQ1339" i="4"/>
  <c r="AU1339" i="4" s="1"/>
  <c r="AP1339" i="4"/>
  <c r="AO1339" i="4"/>
  <c r="AN1339" i="4"/>
  <c r="AM1339" i="4"/>
  <c r="AL1339" i="4"/>
  <c r="AK1339" i="4"/>
  <c r="AJ1339" i="4"/>
  <c r="AI1339" i="4"/>
  <c r="AH1339" i="4"/>
  <c r="AG1339" i="4"/>
  <c r="AX1338" i="4"/>
  <c r="AW1338" i="4"/>
  <c r="AT1338" i="4"/>
  <c r="AS1338" i="4"/>
  <c r="AR1338" i="4"/>
  <c r="AV1338" i="4" s="1"/>
  <c r="AQ1338" i="4"/>
  <c r="AU1338" i="4" s="1"/>
  <c r="AP1338" i="4"/>
  <c r="AO1338" i="4"/>
  <c r="AN1338" i="4"/>
  <c r="AM1338" i="4"/>
  <c r="AL1338" i="4"/>
  <c r="AK1338" i="4"/>
  <c r="AJ1338" i="4"/>
  <c r="AI1338" i="4"/>
  <c r="AH1338" i="4"/>
  <c r="AG1338" i="4"/>
  <c r="AT1337" i="4"/>
  <c r="AS1337" i="4"/>
  <c r="AW1337" i="4" s="1"/>
  <c r="AR1337" i="4"/>
  <c r="AV1337" i="4" s="1"/>
  <c r="AQ1337" i="4"/>
  <c r="AU1337" i="4" s="1"/>
  <c r="AP1337" i="4"/>
  <c r="AO1337" i="4"/>
  <c r="AN1337" i="4"/>
  <c r="AM1337" i="4"/>
  <c r="AL1337" i="4"/>
  <c r="AK1337" i="4"/>
  <c r="AJ1337" i="4"/>
  <c r="AI1337" i="4"/>
  <c r="AH1337" i="4"/>
  <c r="AG1337" i="4"/>
  <c r="AV1336" i="4"/>
  <c r="AU1336" i="4"/>
  <c r="AT1336" i="4"/>
  <c r="AS1336" i="4"/>
  <c r="AW1336" i="4" s="1"/>
  <c r="AR1336" i="4"/>
  <c r="AQ1336" i="4"/>
  <c r="AX1336" i="4" s="1"/>
  <c r="AP1336" i="4"/>
  <c r="AO1336" i="4"/>
  <c r="AN1336" i="4"/>
  <c r="AM1336" i="4"/>
  <c r="AL1336" i="4"/>
  <c r="AK1336" i="4"/>
  <c r="AJ1336" i="4"/>
  <c r="AI1336" i="4"/>
  <c r="AH1336" i="4"/>
  <c r="AG1336" i="4"/>
  <c r="AX1335" i="4"/>
  <c r="AW1335" i="4"/>
  <c r="AV1335" i="4"/>
  <c r="AT1335" i="4"/>
  <c r="AS1335" i="4"/>
  <c r="AR1335" i="4"/>
  <c r="AQ1335" i="4"/>
  <c r="AU1335" i="4" s="1"/>
  <c r="AP1335" i="4"/>
  <c r="AO1335" i="4"/>
  <c r="AN1335" i="4"/>
  <c r="AM1335" i="4"/>
  <c r="AL1335" i="4"/>
  <c r="AK1335" i="4"/>
  <c r="AJ1335" i="4"/>
  <c r="AI1335" i="4"/>
  <c r="AH1335" i="4"/>
  <c r="AG1335" i="4"/>
  <c r="AX1334" i="4"/>
  <c r="AW1334" i="4"/>
  <c r="AT1334" i="4"/>
  <c r="AS1334" i="4"/>
  <c r="AR1334" i="4"/>
  <c r="AV1334" i="4" s="1"/>
  <c r="AQ1334" i="4"/>
  <c r="AU1334" i="4" s="1"/>
  <c r="AP1334" i="4"/>
  <c r="AO1334" i="4"/>
  <c r="AN1334" i="4"/>
  <c r="AM1334" i="4"/>
  <c r="AL1334" i="4"/>
  <c r="AK1334" i="4"/>
  <c r="AJ1334" i="4"/>
  <c r="AI1334" i="4"/>
  <c r="AH1334" i="4"/>
  <c r="AG1334" i="4"/>
  <c r="AT1333" i="4"/>
  <c r="AS1333" i="4"/>
  <c r="AW1333" i="4" s="1"/>
  <c r="AR1333" i="4"/>
  <c r="AV1333" i="4" s="1"/>
  <c r="AQ1333" i="4"/>
  <c r="AU1333" i="4" s="1"/>
  <c r="AP1333" i="4"/>
  <c r="AO1333" i="4"/>
  <c r="AN1333" i="4"/>
  <c r="AM1333" i="4"/>
  <c r="AL1333" i="4"/>
  <c r="AK1333" i="4"/>
  <c r="AJ1333" i="4"/>
  <c r="AI1333" i="4"/>
  <c r="AH1333" i="4"/>
  <c r="AG1333" i="4"/>
  <c r="AV1332" i="4"/>
  <c r="AU1332" i="4"/>
  <c r="AT1332" i="4"/>
  <c r="AS1332" i="4"/>
  <c r="AW1332" i="4" s="1"/>
  <c r="AR1332" i="4"/>
  <c r="AQ1332" i="4"/>
  <c r="AX1332" i="4" s="1"/>
  <c r="AP1332" i="4"/>
  <c r="AO1332" i="4"/>
  <c r="AN1332" i="4"/>
  <c r="AM1332" i="4"/>
  <c r="AL1332" i="4"/>
  <c r="AK1332" i="4"/>
  <c r="AJ1332" i="4"/>
  <c r="AI1332" i="4"/>
  <c r="AH1332" i="4"/>
  <c r="AG1332" i="4"/>
  <c r="AX1331" i="4"/>
  <c r="AW1331" i="4"/>
  <c r="AV1331" i="4"/>
  <c r="AT1331" i="4"/>
  <c r="AS1331" i="4"/>
  <c r="AR1331" i="4"/>
  <c r="AQ1331" i="4"/>
  <c r="AU1331" i="4" s="1"/>
  <c r="AP1331" i="4"/>
  <c r="AO1331" i="4"/>
  <c r="AN1331" i="4"/>
  <c r="AM1331" i="4"/>
  <c r="AL1331" i="4"/>
  <c r="AK1331" i="4"/>
  <c r="AJ1331" i="4"/>
  <c r="AI1331" i="4"/>
  <c r="AH1331" i="4"/>
  <c r="AG1331" i="4"/>
  <c r="AX1330" i="4"/>
  <c r="AW1330" i="4"/>
  <c r="AT1330" i="4"/>
  <c r="AS1330" i="4"/>
  <c r="AR1330" i="4"/>
  <c r="AV1330" i="4" s="1"/>
  <c r="AQ1330" i="4"/>
  <c r="AU1330" i="4" s="1"/>
  <c r="AP1330" i="4"/>
  <c r="AO1330" i="4"/>
  <c r="AN1330" i="4"/>
  <c r="AM1330" i="4"/>
  <c r="AL1330" i="4"/>
  <c r="AK1330" i="4"/>
  <c r="AJ1330" i="4"/>
  <c r="AI1330" i="4"/>
  <c r="AH1330" i="4"/>
  <c r="AG1330" i="4"/>
  <c r="AT1329" i="4"/>
  <c r="AS1329" i="4"/>
  <c r="AW1329" i="4" s="1"/>
  <c r="AR1329" i="4"/>
  <c r="AV1329" i="4" s="1"/>
  <c r="AQ1329" i="4"/>
  <c r="AP1329" i="4"/>
  <c r="AO1329" i="4"/>
  <c r="AN1329" i="4"/>
  <c r="AM1329" i="4"/>
  <c r="AL1329" i="4"/>
  <c r="AK1329" i="4"/>
  <c r="AJ1329" i="4"/>
  <c r="AI1329" i="4"/>
  <c r="AH1329" i="4"/>
  <c r="AG1329" i="4"/>
  <c r="AW1328" i="4"/>
  <c r="AV1328" i="4"/>
  <c r="AU1328" i="4"/>
  <c r="AT1328" i="4"/>
  <c r="AS1328" i="4"/>
  <c r="AR1328" i="4"/>
  <c r="AQ1328" i="4"/>
  <c r="AX1328" i="4" s="1"/>
  <c r="AP1328" i="4"/>
  <c r="AO1328" i="4"/>
  <c r="AN1328" i="4"/>
  <c r="AM1328" i="4"/>
  <c r="AL1328" i="4"/>
  <c r="AK1328" i="4"/>
  <c r="AJ1328" i="4"/>
  <c r="AI1328" i="4"/>
  <c r="AH1328" i="4"/>
  <c r="AG1328" i="4"/>
  <c r="AW1327" i="4"/>
  <c r="AV1327" i="4"/>
  <c r="AT1327" i="4"/>
  <c r="AS1327" i="4"/>
  <c r="AR1327" i="4"/>
  <c r="AQ1327" i="4"/>
  <c r="AX1327" i="4" s="1"/>
  <c r="AP1327" i="4"/>
  <c r="AO1327" i="4"/>
  <c r="AN1327" i="4"/>
  <c r="AM1327" i="4"/>
  <c r="AL1327" i="4"/>
  <c r="AK1327" i="4"/>
  <c r="AJ1327" i="4"/>
  <c r="AI1327" i="4"/>
  <c r="AH1327" i="4"/>
  <c r="AG1327" i="4"/>
  <c r="AW1326" i="4"/>
  <c r="AT1326" i="4"/>
  <c r="AS1326" i="4"/>
  <c r="AR1326" i="4"/>
  <c r="AV1326" i="4" s="1"/>
  <c r="AQ1326" i="4"/>
  <c r="AU1326" i="4" s="1"/>
  <c r="AP1326" i="4"/>
  <c r="AO1326" i="4"/>
  <c r="AN1326" i="4"/>
  <c r="AM1326" i="4"/>
  <c r="AL1326" i="4"/>
  <c r="AK1326" i="4"/>
  <c r="AJ1326" i="4"/>
  <c r="AI1326" i="4"/>
  <c r="AH1326" i="4"/>
  <c r="AG1326" i="4"/>
  <c r="AT1325" i="4"/>
  <c r="AS1325" i="4"/>
  <c r="AW1325" i="4" s="1"/>
  <c r="AR1325" i="4"/>
  <c r="AV1325" i="4" s="1"/>
  <c r="AQ1325" i="4"/>
  <c r="AP1325" i="4"/>
  <c r="AO1325" i="4"/>
  <c r="AN1325" i="4"/>
  <c r="AM1325" i="4"/>
  <c r="AL1325" i="4"/>
  <c r="AK1325" i="4"/>
  <c r="AJ1325" i="4"/>
  <c r="AI1325" i="4"/>
  <c r="AH1325" i="4"/>
  <c r="AG1325" i="4"/>
  <c r="AW1324" i="4"/>
  <c r="AV1324" i="4"/>
  <c r="AU1324" i="4"/>
  <c r="AT1324" i="4"/>
  <c r="AS1324" i="4"/>
  <c r="AR1324" i="4"/>
  <c r="AQ1324" i="4"/>
  <c r="AX1324" i="4" s="1"/>
  <c r="AP1324" i="4"/>
  <c r="AO1324" i="4"/>
  <c r="AN1324" i="4"/>
  <c r="AM1324" i="4"/>
  <c r="AL1324" i="4"/>
  <c r="AK1324" i="4"/>
  <c r="AJ1324" i="4"/>
  <c r="AI1324" i="4"/>
  <c r="AH1324" i="4"/>
  <c r="AG1324" i="4"/>
  <c r="AW1323" i="4"/>
  <c r="AV1323" i="4"/>
  <c r="AT1323" i="4"/>
  <c r="AS1323" i="4"/>
  <c r="AR1323" i="4"/>
  <c r="AQ1323" i="4"/>
  <c r="AU1323" i="4" s="1"/>
  <c r="AP1323" i="4"/>
  <c r="AO1323" i="4"/>
  <c r="AN1323" i="4"/>
  <c r="AM1323" i="4"/>
  <c r="AL1323" i="4"/>
  <c r="AK1323" i="4"/>
  <c r="AJ1323" i="4"/>
  <c r="AI1323" i="4"/>
  <c r="AH1323" i="4"/>
  <c r="AG1323" i="4"/>
  <c r="AT1322" i="4"/>
  <c r="AS1322" i="4"/>
  <c r="AW1322" i="4" s="1"/>
  <c r="AR1322" i="4"/>
  <c r="AV1322" i="4" s="1"/>
  <c r="AQ1322" i="4"/>
  <c r="AU1322" i="4" s="1"/>
  <c r="AP1322" i="4"/>
  <c r="AO1322" i="4"/>
  <c r="AN1322" i="4"/>
  <c r="AM1322" i="4"/>
  <c r="AL1322" i="4"/>
  <c r="AK1322" i="4"/>
  <c r="AJ1322" i="4"/>
  <c r="AI1322" i="4"/>
  <c r="AH1322" i="4"/>
  <c r="AG1322" i="4"/>
  <c r="AT1321" i="4"/>
  <c r="AS1321" i="4"/>
  <c r="AW1321" i="4" s="1"/>
  <c r="AR1321" i="4"/>
  <c r="AV1321" i="4" s="1"/>
  <c r="AQ1321" i="4"/>
  <c r="AX1321" i="4" s="1"/>
  <c r="AP1321" i="4"/>
  <c r="AO1321" i="4"/>
  <c r="AN1321" i="4"/>
  <c r="AM1321" i="4"/>
  <c r="AL1321" i="4"/>
  <c r="AK1321" i="4"/>
  <c r="AJ1321" i="4"/>
  <c r="AI1321" i="4"/>
  <c r="AH1321" i="4"/>
  <c r="AG1321" i="4"/>
  <c r="AV1320" i="4"/>
  <c r="AU1320" i="4"/>
  <c r="AT1320" i="4"/>
  <c r="AS1320" i="4"/>
  <c r="AW1320" i="4" s="1"/>
  <c r="AR1320" i="4"/>
  <c r="AQ1320" i="4"/>
  <c r="AX1320" i="4" s="1"/>
  <c r="AP1320" i="4"/>
  <c r="AO1320" i="4"/>
  <c r="AN1320" i="4"/>
  <c r="AM1320" i="4"/>
  <c r="AL1320" i="4"/>
  <c r="AK1320" i="4"/>
  <c r="AJ1320" i="4"/>
  <c r="AI1320" i="4"/>
  <c r="AH1320" i="4"/>
  <c r="AG1320" i="4"/>
  <c r="AW1319" i="4"/>
  <c r="AV1319" i="4"/>
  <c r="AU1319" i="4"/>
  <c r="AT1319" i="4"/>
  <c r="AS1319" i="4"/>
  <c r="AR1319" i="4"/>
  <c r="AQ1319" i="4"/>
  <c r="AX1319" i="4" s="1"/>
  <c r="AP1319" i="4"/>
  <c r="AO1319" i="4"/>
  <c r="AN1319" i="4"/>
  <c r="AM1319" i="4"/>
  <c r="AL1319" i="4"/>
  <c r="AK1319" i="4"/>
  <c r="AJ1319" i="4"/>
  <c r="AI1319" i="4"/>
  <c r="AH1319" i="4"/>
  <c r="AG1319" i="4"/>
  <c r="AX1318" i="4"/>
  <c r="AW1318" i="4"/>
  <c r="AT1318" i="4"/>
  <c r="AS1318" i="4"/>
  <c r="AR1318" i="4"/>
  <c r="AV1318" i="4" s="1"/>
  <c r="AQ1318" i="4"/>
  <c r="AU1318" i="4" s="1"/>
  <c r="AP1318" i="4"/>
  <c r="AO1318" i="4"/>
  <c r="AN1318" i="4"/>
  <c r="AM1318" i="4"/>
  <c r="AL1318" i="4"/>
  <c r="AK1318" i="4"/>
  <c r="AJ1318" i="4"/>
  <c r="AI1318" i="4"/>
  <c r="AH1318" i="4"/>
  <c r="AG1318" i="4"/>
  <c r="AU1317" i="4"/>
  <c r="AT1317" i="4"/>
  <c r="AS1317" i="4"/>
  <c r="AW1317" i="4" s="1"/>
  <c r="AR1317" i="4"/>
  <c r="AV1317" i="4" s="1"/>
  <c r="AQ1317" i="4"/>
  <c r="AX1317" i="4" s="1"/>
  <c r="AP1317" i="4"/>
  <c r="AO1317" i="4"/>
  <c r="AN1317" i="4"/>
  <c r="AM1317" i="4"/>
  <c r="AL1317" i="4"/>
  <c r="AK1317" i="4"/>
  <c r="AJ1317" i="4"/>
  <c r="AI1317" i="4"/>
  <c r="AH1317" i="4"/>
  <c r="AG1317" i="4"/>
  <c r="AV1316" i="4"/>
  <c r="AU1316" i="4"/>
  <c r="AT1316" i="4"/>
  <c r="AS1316" i="4"/>
  <c r="AW1316" i="4" s="1"/>
  <c r="AR1316" i="4"/>
  <c r="AQ1316" i="4"/>
  <c r="AX1316" i="4" s="1"/>
  <c r="AP1316" i="4"/>
  <c r="AO1316" i="4"/>
  <c r="AN1316" i="4"/>
  <c r="AM1316" i="4"/>
  <c r="AL1316" i="4"/>
  <c r="AK1316" i="4"/>
  <c r="AJ1316" i="4"/>
  <c r="AI1316" i="4"/>
  <c r="AH1316" i="4"/>
  <c r="AG1316" i="4"/>
  <c r="AX1315" i="4"/>
  <c r="AW1315" i="4"/>
  <c r="AV1315" i="4"/>
  <c r="AU1315" i="4"/>
  <c r="AT1315" i="4"/>
  <c r="AS1315" i="4"/>
  <c r="AR1315" i="4"/>
  <c r="AQ1315" i="4"/>
  <c r="AP1315" i="4"/>
  <c r="AO1315" i="4"/>
  <c r="AN1315" i="4"/>
  <c r="AM1315" i="4"/>
  <c r="AL1315" i="4"/>
  <c r="AK1315" i="4"/>
  <c r="AJ1315" i="4"/>
  <c r="AI1315" i="4"/>
  <c r="AH1315" i="4"/>
  <c r="AG1315" i="4"/>
  <c r="AX1314" i="4"/>
  <c r="AW1314" i="4"/>
  <c r="AT1314" i="4"/>
  <c r="AS1314" i="4"/>
  <c r="AR1314" i="4"/>
  <c r="AV1314" i="4" s="1"/>
  <c r="AQ1314" i="4"/>
  <c r="AU1314" i="4" s="1"/>
  <c r="AP1314" i="4"/>
  <c r="AO1314" i="4"/>
  <c r="AN1314" i="4"/>
  <c r="AM1314" i="4"/>
  <c r="AL1314" i="4"/>
  <c r="AK1314" i="4"/>
  <c r="AJ1314" i="4"/>
  <c r="AI1314" i="4"/>
  <c r="AH1314" i="4"/>
  <c r="AG1314" i="4"/>
  <c r="AU1313" i="4"/>
  <c r="AT1313" i="4"/>
  <c r="AS1313" i="4"/>
  <c r="AW1313" i="4" s="1"/>
  <c r="AR1313" i="4"/>
  <c r="AV1313" i="4" s="1"/>
  <c r="AQ1313" i="4"/>
  <c r="AX1313" i="4" s="1"/>
  <c r="AP1313" i="4"/>
  <c r="AO1313" i="4"/>
  <c r="AN1313" i="4"/>
  <c r="AM1313" i="4"/>
  <c r="AL1313" i="4"/>
  <c r="AK1313" i="4"/>
  <c r="AJ1313" i="4"/>
  <c r="AI1313" i="4"/>
  <c r="AH1313" i="4"/>
  <c r="AG1313" i="4"/>
  <c r="AW1312" i="4"/>
  <c r="AV1312" i="4"/>
  <c r="AU1312" i="4"/>
  <c r="AT1312" i="4"/>
  <c r="AS1312" i="4"/>
  <c r="AR1312" i="4"/>
  <c r="AQ1312" i="4"/>
  <c r="AX1312" i="4" s="1"/>
  <c r="AP1312" i="4"/>
  <c r="AO1312" i="4"/>
  <c r="AN1312" i="4"/>
  <c r="AM1312" i="4"/>
  <c r="AL1312" i="4"/>
  <c r="AK1312" i="4"/>
  <c r="AJ1312" i="4"/>
  <c r="AI1312" i="4"/>
  <c r="AH1312" i="4"/>
  <c r="AG1312" i="4"/>
  <c r="AW1311" i="4"/>
  <c r="AV1311" i="4"/>
  <c r="AT1311" i="4"/>
  <c r="AS1311" i="4"/>
  <c r="AR1311" i="4"/>
  <c r="AQ1311" i="4"/>
  <c r="AX1311" i="4" s="1"/>
  <c r="AP1311" i="4"/>
  <c r="AO1311" i="4"/>
  <c r="AN1311" i="4"/>
  <c r="AM1311" i="4"/>
  <c r="AL1311" i="4"/>
  <c r="AK1311" i="4"/>
  <c r="AJ1311" i="4"/>
  <c r="AI1311" i="4"/>
  <c r="AH1311" i="4"/>
  <c r="AG1311" i="4"/>
  <c r="AW1310" i="4"/>
  <c r="AT1310" i="4"/>
  <c r="AS1310" i="4"/>
  <c r="AR1310" i="4"/>
  <c r="AV1310" i="4" s="1"/>
  <c r="AQ1310" i="4"/>
  <c r="AU1310" i="4" s="1"/>
  <c r="AP1310" i="4"/>
  <c r="AO1310" i="4"/>
  <c r="AN1310" i="4"/>
  <c r="AM1310" i="4"/>
  <c r="AL1310" i="4"/>
  <c r="AK1310" i="4"/>
  <c r="AJ1310" i="4"/>
  <c r="AI1310" i="4"/>
  <c r="AH1310" i="4"/>
  <c r="AG1310" i="4"/>
  <c r="AT1309" i="4"/>
  <c r="AS1309" i="4"/>
  <c r="AW1309" i="4" s="1"/>
  <c r="AR1309" i="4"/>
  <c r="AV1309" i="4" s="1"/>
  <c r="AQ1309" i="4"/>
  <c r="AP1309" i="4"/>
  <c r="AO1309" i="4"/>
  <c r="AN1309" i="4"/>
  <c r="AM1309" i="4"/>
  <c r="AL1309" i="4"/>
  <c r="AK1309" i="4"/>
  <c r="AJ1309" i="4"/>
  <c r="AI1309" i="4"/>
  <c r="AH1309" i="4"/>
  <c r="AG1309" i="4"/>
  <c r="AW1308" i="4"/>
  <c r="AV1308" i="4"/>
  <c r="AU1308" i="4"/>
  <c r="AT1308" i="4"/>
  <c r="AS1308" i="4"/>
  <c r="AR1308" i="4"/>
  <c r="AQ1308" i="4"/>
  <c r="AX1308" i="4" s="1"/>
  <c r="AP1308" i="4"/>
  <c r="AO1308" i="4"/>
  <c r="AN1308" i="4"/>
  <c r="AM1308" i="4"/>
  <c r="AL1308" i="4"/>
  <c r="AK1308" i="4"/>
  <c r="AJ1308" i="4"/>
  <c r="AI1308" i="4"/>
  <c r="AH1308" i="4"/>
  <c r="AG1308" i="4"/>
  <c r="AW1307" i="4"/>
  <c r="AV1307" i="4"/>
  <c r="AT1307" i="4"/>
  <c r="AS1307" i="4"/>
  <c r="AR1307" i="4"/>
  <c r="AQ1307" i="4"/>
  <c r="AU1307" i="4" s="1"/>
  <c r="AP1307" i="4"/>
  <c r="AO1307" i="4"/>
  <c r="AN1307" i="4"/>
  <c r="AM1307" i="4"/>
  <c r="AL1307" i="4"/>
  <c r="AK1307" i="4"/>
  <c r="AJ1307" i="4"/>
  <c r="AI1307" i="4"/>
  <c r="AH1307" i="4"/>
  <c r="AG1307" i="4"/>
  <c r="AT1306" i="4"/>
  <c r="AS1306" i="4"/>
  <c r="AW1306" i="4" s="1"/>
  <c r="AR1306" i="4"/>
  <c r="AV1306" i="4" s="1"/>
  <c r="AQ1306" i="4"/>
  <c r="AU1306" i="4" s="1"/>
  <c r="AP1306" i="4"/>
  <c r="AO1306" i="4"/>
  <c r="AN1306" i="4"/>
  <c r="AM1306" i="4"/>
  <c r="AL1306" i="4"/>
  <c r="AK1306" i="4"/>
  <c r="AJ1306" i="4"/>
  <c r="AI1306" i="4"/>
  <c r="AH1306" i="4"/>
  <c r="AG1306" i="4"/>
  <c r="AT1305" i="4"/>
  <c r="AS1305" i="4"/>
  <c r="AW1305" i="4" s="1"/>
  <c r="AR1305" i="4"/>
  <c r="AV1305" i="4" s="1"/>
  <c r="AQ1305" i="4"/>
  <c r="AX1305" i="4" s="1"/>
  <c r="AP1305" i="4"/>
  <c r="AO1305" i="4"/>
  <c r="AN1305" i="4"/>
  <c r="AM1305" i="4"/>
  <c r="AL1305" i="4"/>
  <c r="AK1305" i="4"/>
  <c r="AJ1305" i="4"/>
  <c r="AI1305" i="4"/>
  <c r="AH1305" i="4"/>
  <c r="AG1305" i="4"/>
  <c r="AV1304" i="4"/>
  <c r="AU1304" i="4"/>
  <c r="AT1304" i="4"/>
  <c r="AS1304" i="4"/>
  <c r="AW1304" i="4" s="1"/>
  <c r="AR1304" i="4"/>
  <c r="AQ1304" i="4"/>
  <c r="AX1304" i="4" s="1"/>
  <c r="AP1304" i="4"/>
  <c r="AO1304" i="4"/>
  <c r="AN1304" i="4"/>
  <c r="AM1304" i="4"/>
  <c r="AL1304" i="4"/>
  <c r="AK1304" i="4"/>
  <c r="AJ1304" i="4"/>
  <c r="AI1304" i="4"/>
  <c r="AH1304" i="4"/>
  <c r="AG1304" i="4"/>
  <c r="AW1303" i="4"/>
  <c r="AV1303" i="4"/>
  <c r="AU1303" i="4"/>
  <c r="AT1303" i="4"/>
  <c r="AS1303" i="4"/>
  <c r="AR1303" i="4"/>
  <c r="AQ1303" i="4"/>
  <c r="AX1303" i="4" s="1"/>
  <c r="AP1303" i="4"/>
  <c r="AO1303" i="4"/>
  <c r="AN1303" i="4"/>
  <c r="AM1303" i="4"/>
  <c r="AL1303" i="4"/>
  <c r="AK1303" i="4"/>
  <c r="AJ1303" i="4"/>
  <c r="AI1303" i="4"/>
  <c r="AH1303" i="4"/>
  <c r="AG1303" i="4"/>
  <c r="AX1302" i="4"/>
  <c r="AW1302" i="4"/>
  <c r="AT1302" i="4"/>
  <c r="AS1302" i="4"/>
  <c r="AR1302" i="4"/>
  <c r="AV1302" i="4" s="1"/>
  <c r="AQ1302" i="4"/>
  <c r="AU1302" i="4" s="1"/>
  <c r="AP1302" i="4"/>
  <c r="AO1302" i="4"/>
  <c r="AN1302" i="4"/>
  <c r="AM1302" i="4"/>
  <c r="AL1302" i="4"/>
  <c r="AK1302" i="4"/>
  <c r="AJ1302" i="4"/>
  <c r="AI1302" i="4"/>
  <c r="AH1302" i="4"/>
  <c r="AG1302" i="4"/>
  <c r="AU1301" i="4"/>
  <c r="AT1301" i="4"/>
  <c r="AS1301" i="4"/>
  <c r="AW1301" i="4" s="1"/>
  <c r="AR1301" i="4"/>
  <c r="AV1301" i="4" s="1"/>
  <c r="AQ1301" i="4"/>
  <c r="AX1301" i="4" s="1"/>
  <c r="AP1301" i="4"/>
  <c r="AO1301" i="4"/>
  <c r="AN1301" i="4"/>
  <c r="AM1301" i="4"/>
  <c r="AL1301" i="4"/>
  <c r="AK1301" i="4"/>
  <c r="AJ1301" i="4"/>
  <c r="AI1301" i="4"/>
  <c r="AH1301" i="4"/>
  <c r="AG1301" i="4"/>
  <c r="AV1300" i="4"/>
  <c r="AU1300" i="4"/>
  <c r="AT1300" i="4"/>
  <c r="AS1300" i="4"/>
  <c r="AW1300" i="4" s="1"/>
  <c r="AR1300" i="4"/>
  <c r="AQ1300" i="4"/>
  <c r="AX1300" i="4" s="1"/>
  <c r="AP1300" i="4"/>
  <c r="AO1300" i="4"/>
  <c r="AN1300" i="4"/>
  <c r="AM1300" i="4"/>
  <c r="AL1300" i="4"/>
  <c r="AK1300" i="4"/>
  <c r="AJ1300" i="4"/>
  <c r="AI1300" i="4"/>
  <c r="AH1300" i="4"/>
  <c r="AG1300" i="4"/>
  <c r="AX1299" i="4"/>
  <c r="AW1299" i="4"/>
  <c r="AV1299" i="4"/>
  <c r="AU1299" i="4"/>
  <c r="AT1299" i="4"/>
  <c r="AS1299" i="4"/>
  <c r="AR1299" i="4"/>
  <c r="AQ1299" i="4"/>
  <c r="AP1299" i="4"/>
  <c r="AO1299" i="4"/>
  <c r="AN1299" i="4"/>
  <c r="AM1299" i="4"/>
  <c r="AL1299" i="4"/>
  <c r="AK1299" i="4"/>
  <c r="AJ1299" i="4"/>
  <c r="AI1299" i="4"/>
  <c r="AH1299" i="4"/>
  <c r="AG1299" i="4"/>
  <c r="AX1298" i="4"/>
  <c r="AW1298" i="4"/>
  <c r="AT1298" i="4"/>
  <c r="AS1298" i="4"/>
  <c r="AR1298" i="4"/>
  <c r="AV1298" i="4" s="1"/>
  <c r="AQ1298" i="4"/>
  <c r="AU1298" i="4" s="1"/>
  <c r="AP1298" i="4"/>
  <c r="AO1298" i="4"/>
  <c r="AN1298" i="4"/>
  <c r="AM1298" i="4"/>
  <c r="AL1298" i="4"/>
  <c r="AK1298" i="4"/>
  <c r="AJ1298" i="4"/>
  <c r="AI1298" i="4"/>
  <c r="AH1298" i="4"/>
  <c r="AG1298" i="4"/>
  <c r="AW1297" i="4"/>
  <c r="AU1297" i="4"/>
  <c r="AT1297" i="4"/>
  <c r="AS1297" i="4"/>
  <c r="AR1297" i="4"/>
  <c r="AV1297" i="4" s="1"/>
  <c r="AQ1297" i="4"/>
  <c r="AX1297" i="4" s="1"/>
  <c r="AP1297" i="4"/>
  <c r="AO1297" i="4"/>
  <c r="AN1297" i="4"/>
  <c r="AM1297" i="4"/>
  <c r="AL1297" i="4"/>
  <c r="AK1297" i="4"/>
  <c r="AJ1297" i="4"/>
  <c r="AI1297" i="4"/>
  <c r="AH1297" i="4"/>
  <c r="AG1297" i="4"/>
  <c r="AW1296" i="4"/>
  <c r="AV1296" i="4"/>
  <c r="AT1296" i="4"/>
  <c r="AS1296" i="4"/>
  <c r="AR1296" i="4"/>
  <c r="AQ1296" i="4"/>
  <c r="AP1296" i="4"/>
  <c r="AO1296" i="4"/>
  <c r="AN1296" i="4"/>
  <c r="AM1296" i="4"/>
  <c r="AL1296" i="4"/>
  <c r="AK1296" i="4"/>
  <c r="AJ1296" i="4"/>
  <c r="AI1296" i="4"/>
  <c r="AH1296" i="4"/>
  <c r="AG1296" i="4"/>
  <c r="AX1295" i="4"/>
  <c r="AV1295" i="4"/>
  <c r="AT1295" i="4"/>
  <c r="AS1295" i="4"/>
  <c r="AW1295" i="4" s="1"/>
  <c r="AR1295" i="4"/>
  <c r="AQ1295" i="4"/>
  <c r="AU1295" i="4" s="1"/>
  <c r="AP1295" i="4"/>
  <c r="AO1295" i="4"/>
  <c r="AN1295" i="4"/>
  <c r="AM1295" i="4"/>
  <c r="AL1295" i="4"/>
  <c r="AK1295" i="4"/>
  <c r="AJ1295" i="4"/>
  <c r="AI1295" i="4"/>
  <c r="AH1295" i="4"/>
  <c r="AG1295" i="4"/>
  <c r="AT1294" i="4"/>
  <c r="AS1294" i="4"/>
  <c r="AW1294" i="4" s="1"/>
  <c r="AR1294" i="4"/>
  <c r="AV1294" i="4" s="1"/>
  <c r="AQ1294" i="4"/>
  <c r="AU1294" i="4" s="1"/>
  <c r="AP1294" i="4"/>
  <c r="AO1294" i="4"/>
  <c r="AN1294" i="4"/>
  <c r="AM1294" i="4"/>
  <c r="AL1294" i="4"/>
  <c r="AK1294" i="4"/>
  <c r="AJ1294" i="4"/>
  <c r="AI1294" i="4"/>
  <c r="AH1294" i="4"/>
  <c r="AG1294" i="4"/>
  <c r="AT1293" i="4"/>
  <c r="AS1293" i="4"/>
  <c r="AW1293" i="4" s="1"/>
  <c r="AR1293" i="4"/>
  <c r="AV1293" i="4" s="1"/>
  <c r="AQ1293" i="4"/>
  <c r="AX1293" i="4" s="1"/>
  <c r="AP1293" i="4"/>
  <c r="AO1293" i="4"/>
  <c r="AN1293" i="4"/>
  <c r="AM1293" i="4"/>
  <c r="AL1293" i="4"/>
  <c r="AK1293" i="4"/>
  <c r="AJ1293" i="4"/>
  <c r="AI1293" i="4"/>
  <c r="AH1293" i="4"/>
  <c r="AG1293" i="4"/>
  <c r="AV1292" i="4"/>
  <c r="AU1292" i="4"/>
  <c r="AT1292" i="4"/>
  <c r="AS1292" i="4"/>
  <c r="AW1292" i="4" s="1"/>
  <c r="AR1292" i="4"/>
  <c r="AQ1292" i="4"/>
  <c r="AX1292" i="4" s="1"/>
  <c r="AP1292" i="4"/>
  <c r="AO1292" i="4"/>
  <c r="AN1292" i="4"/>
  <c r="AM1292" i="4"/>
  <c r="AL1292" i="4"/>
  <c r="AK1292" i="4"/>
  <c r="AJ1292" i="4"/>
  <c r="AI1292" i="4"/>
  <c r="AH1292" i="4"/>
  <c r="AG1292" i="4"/>
  <c r="AX1291" i="4"/>
  <c r="AW1291" i="4"/>
  <c r="AV1291" i="4"/>
  <c r="AU1291" i="4"/>
  <c r="AT1291" i="4"/>
  <c r="AS1291" i="4"/>
  <c r="AR1291" i="4"/>
  <c r="AQ1291" i="4"/>
  <c r="AP1291" i="4"/>
  <c r="AO1291" i="4"/>
  <c r="AN1291" i="4"/>
  <c r="AM1291" i="4"/>
  <c r="AL1291" i="4"/>
  <c r="AK1291" i="4"/>
  <c r="AJ1291" i="4"/>
  <c r="AI1291" i="4"/>
  <c r="AH1291" i="4"/>
  <c r="AG1291" i="4"/>
  <c r="AX1290" i="4"/>
  <c r="AW1290" i="4"/>
  <c r="AU1290" i="4"/>
  <c r="AT1290" i="4"/>
  <c r="AS1290" i="4"/>
  <c r="AR1290" i="4"/>
  <c r="AV1290" i="4" s="1"/>
  <c r="AQ1290" i="4"/>
  <c r="AP1290" i="4"/>
  <c r="AO1290" i="4"/>
  <c r="AN1290" i="4"/>
  <c r="AM1290" i="4"/>
  <c r="AL1290" i="4"/>
  <c r="AK1290" i="4"/>
  <c r="AJ1290" i="4"/>
  <c r="AI1290" i="4"/>
  <c r="AH1290" i="4"/>
  <c r="AG1290" i="4"/>
  <c r="AW1289" i="4"/>
  <c r="AU1289" i="4"/>
  <c r="AT1289" i="4"/>
  <c r="AS1289" i="4"/>
  <c r="AR1289" i="4"/>
  <c r="AV1289" i="4" s="1"/>
  <c r="AQ1289" i="4"/>
  <c r="AX1289" i="4" s="1"/>
  <c r="AP1289" i="4"/>
  <c r="AO1289" i="4"/>
  <c r="AN1289" i="4"/>
  <c r="AM1289" i="4"/>
  <c r="AL1289" i="4"/>
  <c r="AK1289" i="4"/>
  <c r="AJ1289" i="4"/>
  <c r="AI1289" i="4"/>
  <c r="AH1289" i="4"/>
  <c r="AG1289" i="4"/>
  <c r="AW1288" i="4"/>
  <c r="AV1288" i="4"/>
  <c r="AT1288" i="4"/>
  <c r="AS1288" i="4"/>
  <c r="AR1288" i="4"/>
  <c r="AQ1288" i="4"/>
  <c r="AP1288" i="4"/>
  <c r="AO1288" i="4"/>
  <c r="AN1288" i="4"/>
  <c r="AM1288" i="4"/>
  <c r="AL1288" i="4"/>
  <c r="AK1288" i="4"/>
  <c r="AJ1288" i="4"/>
  <c r="AI1288" i="4"/>
  <c r="AH1288" i="4"/>
  <c r="AG1288" i="4"/>
  <c r="AX1287" i="4"/>
  <c r="AV1287" i="4"/>
  <c r="AT1287" i="4"/>
  <c r="AS1287" i="4"/>
  <c r="AW1287" i="4" s="1"/>
  <c r="AR1287" i="4"/>
  <c r="AQ1287" i="4"/>
  <c r="AU1287" i="4" s="1"/>
  <c r="AP1287" i="4"/>
  <c r="AO1287" i="4"/>
  <c r="AN1287" i="4"/>
  <c r="AM1287" i="4"/>
  <c r="AL1287" i="4"/>
  <c r="AK1287" i="4"/>
  <c r="AJ1287" i="4"/>
  <c r="AI1287" i="4"/>
  <c r="AH1287" i="4"/>
  <c r="AG1287" i="4"/>
  <c r="AT1286" i="4"/>
  <c r="AS1286" i="4"/>
  <c r="AW1286" i="4" s="1"/>
  <c r="AR1286" i="4"/>
  <c r="AV1286" i="4" s="1"/>
  <c r="AQ1286" i="4"/>
  <c r="AU1286" i="4" s="1"/>
  <c r="AP1286" i="4"/>
  <c r="AO1286" i="4"/>
  <c r="AN1286" i="4"/>
  <c r="AM1286" i="4"/>
  <c r="AL1286" i="4"/>
  <c r="AK1286" i="4"/>
  <c r="AJ1286" i="4"/>
  <c r="AI1286" i="4"/>
  <c r="AH1286" i="4"/>
  <c r="AG1286" i="4"/>
  <c r="AT1285" i="4"/>
  <c r="AS1285" i="4"/>
  <c r="AW1285" i="4" s="1"/>
  <c r="AR1285" i="4"/>
  <c r="AV1285" i="4" s="1"/>
  <c r="AQ1285" i="4"/>
  <c r="AX1285" i="4" s="1"/>
  <c r="AP1285" i="4"/>
  <c r="AO1285" i="4"/>
  <c r="AN1285" i="4"/>
  <c r="AM1285" i="4"/>
  <c r="AL1285" i="4"/>
  <c r="AK1285" i="4"/>
  <c r="AJ1285" i="4"/>
  <c r="AI1285" i="4"/>
  <c r="AH1285" i="4"/>
  <c r="AG1285" i="4"/>
  <c r="AV1284" i="4"/>
  <c r="AU1284" i="4"/>
  <c r="AT1284" i="4"/>
  <c r="AS1284" i="4"/>
  <c r="AW1284" i="4" s="1"/>
  <c r="AR1284" i="4"/>
  <c r="AQ1284" i="4"/>
  <c r="AX1284" i="4" s="1"/>
  <c r="AP1284" i="4"/>
  <c r="AO1284" i="4"/>
  <c r="AN1284" i="4"/>
  <c r="AM1284" i="4"/>
  <c r="AL1284" i="4"/>
  <c r="AK1284" i="4"/>
  <c r="AJ1284" i="4"/>
  <c r="AI1284" i="4"/>
  <c r="AH1284" i="4"/>
  <c r="AG1284" i="4"/>
  <c r="AX1283" i="4"/>
  <c r="AW1283" i="4"/>
  <c r="AV1283" i="4"/>
  <c r="AU1283" i="4"/>
  <c r="AT1283" i="4"/>
  <c r="AS1283" i="4"/>
  <c r="AR1283" i="4"/>
  <c r="AQ1283" i="4"/>
  <c r="AP1283" i="4"/>
  <c r="AO1283" i="4"/>
  <c r="AN1283" i="4"/>
  <c r="AM1283" i="4"/>
  <c r="AL1283" i="4"/>
  <c r="AK1283" i="4"/>
  <c r="AJ1283" i="4"/>
  <c r="AI1283" i="4"/>
  <c r="AH1283" i="4"/>
  <c r="AG1283" i="4"/>
  <c r="AX1282" i="4"/>
  <c r="AW1282" i="4"/>
  <c r="AU1282" i="4"/>
  <c r="AT1282" i="4"/>
  <c r="AS1282" i="4"/>
  <c r="AR1282" i="4"/>
  <c r="AV1282" i="4" s="1"/>
  <c r="AQ1282" i="4"/>
  <c r="AP1282" i="4"/>
  <c r="AO1282" i="4"/>
  <c r="AN1282" i="4"/>
  <c r="AM1282" i="4"/>
  <c r="AL1282" i="4"/>
  <c r="AK1282" i="4"/>
  <c r="AJ1282" i="4"/>
  <c r="AI1282" i="4"/>
  <c r="AH1282" i="4"/>
  <c r="AG1282" i="4"/>
  <c r="AW1281" i="4"/>
  <c r="AV1281" i="4"/>
  <c r="AT1281" i="4"/>
  <c r="AS1281" i="4"/>
  <c r="AR1281" i="4"/>
  <c r="AQ1281" i="4"/>
  <c r="AP1281" i="4"/>
  <c r="AO1281" i="4"/>
  <c r="AN1281" i="4"/>
  <c r="AM1281" i="4"/>
  <c r="AL1281" i="4"/>
  <c r="AK1281" i="4"/>
  <c r="AJ1281" i="4"/>
  <c r="AI1281" i="4"/>
  <c r="AH1281" i="4"/>
  <c r="AG1281" i="4"/>
  <c r="AX1280" i="4"/>
  <c r="AV1280" i="4"/>
  <c r="AT1280" i="4"/>
  <c r="AS1280" i="4"/>
  <c r="AW1280" i="4" s="1"/>
  <c r="AR1280" i="4"/>
  <c r="AQ1280" i="4"/>
  <c r="AU1280" i="4" s="1"/>
  <c r="AP1280" i="4"/>
  <c r="AO1280" i="4"/>
  <c r="AN1280" i="4"/>
  <c r="AM1280" i="4"/>
  <c r="AL1280" i="4"/>
  <c r="AK1280" i="4"/>
  <c r="AJ1280" i="4"/>
  <c r="AI1280" i="4"/>
  <c r="AH1280" i="4"/>
  <c r="AG1280" i="4"/>
  <c r="AU1279" i="4"/>
  <c r="AT1279" i="4"/>
  <c r="AS1279" i="4"/>
  <c r="AW1279" i="4" s="1"/>
  <c r="AR1279" i="4"/>
  <c r="AV1279" i="4" s="1"/>
  <c r="AQ1279" i="4"/>
  <c r="AX1279" i="4" s="1"/>
  <c r="AP1279" i="4"/>
  <c r="AO1279" i="4"/>
  <c r="AN1279" i="4"/>
  <c r="AM1279" i="4"/>
  <c r="AL1279" i="4"/>
  <c r="AK1279" i="4"/>
  <c r="AJ1279" i="4"/>
  <c r="AI1279" i="4"/>
  <c r="AH1279" i="4"/>
  <c r="AG1279" i="4"/>
  <c r="AX1278" i="4"/>
  <c r="AW1278" i="4"/>
  <c r="AU1278" i="4"/>
  <c r="AT1278" i="4"/>
  <c r="AS1278" i="4"/>
  <c r="AR1278" i="4"/>
  <c r="AV1278" i="4" s="1"/>
  <c r="AQ1278" i="4"/>
  <c r="AP1278" i="4"/>
  <c r="AO1278" i="4"/>
  <c r="AN1278" i="4"/>
  <c r="AM1278" i="4"/>
  <c r="AL1278" i="4"/>
  <c r="AK1278" i="4"/>
  <c r="AJ1278" i="4"/>
  <c r="AI1278" i="4"/>
  <c r="AH1278" i="4"/>
  <c r="AG1278" i="4"/>
  <c r="AW1277" i="4"/>
  <c r="AV1277" i="4"/>
  <c r="AU1277" i="4"/>
  <c r="AT1277" i="4"/>
  <c r="AS1277" i="4"/>
  <c r="AR1277" i="4"/>
  <c r="AQ1277" i="4"/>
  <c r="AX1277" i="4" s="1"/>
  <c r="AP1277" i="4"/>
  <c r="AO1277" i="4"/>
  <c r="AN1277" i="4"/>
  <c r="AM1277" i="4"/>
  <c r="AL1277" i="4"/>
  <c r="AK1277" i="4"/>
  <c r="AJ1277" i="4"/>
  <c r="AI1277" i="4"/>
  <c r="AH1277" i="4"/>
  <c r="AG1277" i="4"/>
  <c r="AW1276" i="4"/>
  <c r="AV1276" i="4"/>
  <c r="AT1276" i="4"/>
  <c r="AS1276" i="4"/>
  <c r="AR1276" i="4"/>
  <c r="AQ1276" i="4"/>
  <c r="AP1276" i="4"/>
  <c r="AO1276" i="4"/>
  <c r="AN1276" i="4"/>
  <c r="AM1276" i="4"/>
  <c r="AL1276" i="4"/>
  <c r="AK1276" i="4"/>
  <c r="AJ1276" i="4"/>
  <c r="AI1276" i="4"/>
  <c r="AH1276" i="4"/>
  <c r="AG1276" i="4"/>
  <c r="AX1275" i="4"/>
  <c r="AT1275" i="4"/>
  <c r="AS1275" i="4"/>
  <c r="AW1275" i="4" s="1"/>
  <c r="AR1275" i="4"/>
  <c r="AV1275" i="4" s="1"/>
  <c r="AQ1275" i="4"/>
  <c r="AU1275" i="4" s="1"/>
  <c r="AP1275" i="4"/>
  <c r="AO1275" i="4"/>
  <c r="AN1275" i="4"/>
  <c r="AM1275" i="4"/>
  <c r="AL1275" i="4"/>
  <c r="AK1275" i="4"/>
  <c r="AJ1275" i="4"/>
  <c r="AI1275" i="4"/>
  <c r="AH1275" i="4"/>
  <c r="AG1275" i="4"/>
  <c r="AT1274" i="4"/>
  <c r="AS1274" i="4"/>
  <c r="AW1274" i="4" s="1"/>
  <c r="AR1274" i="4"/>
  <c r="AV1274" i="4" s="1"/>
  <c r="AQ1274" i="4"/>
  <c r="AU1274" i="4" s="1"/>
  <c r="AP1274" i="4"/>
  <c r="AO1274" i="4"/>
  <c r="AN1274" i="4"/>
  <c r="AM1274" i="4"/>
  <c r="AL1274" i="4"/>
  <c r="AK1274" i="4"/>
  <c r="AJ1274" i="4"/>
  <c r="AI1274" i="4"/>
  <c r="AH1274" i="4"/>
  <c r="AG1274" i="4"/>
  <c r="AU1273" i="4"/>
  <c r="AT1273" i="4"/>
  <c r="AS1273" i="4"/>
  <c r="AW1273" i="4" s="1"/>
  <c r="AR1273" i="4"/>
  <c r="AV1273" i="4" s="1"/>
  <c r="AQ1273" i="4"/>
  <c r="AX1273" i="4" s="1"/>
  <c r="AP1273" i="4"/>
  <c r="AO1273" i="4"/>
  <c r="AN1273" i="4"/>
  <c r="AM1273" i="4"/>
  <c r="AL1273" i="4"/>
  <c r="AK1273" i="4"/>
  <c r="AJ1273" i="4"/>
  <c r="AI1273" i="4"/>
  <c r="AH1273" i="4"/>
  <c r="AG1273" i="4"/>
  <c r="AX1272" i="4"/>
  <c r="AW1272" i="4"/>
  <c r="AV1272" i="4"/>
  <c r="AU1272" i="4"/>
  <c r="AT1272" i="4"/>
  <c r="AS1272" i="4"/>
  <c r="AR1272" i="4"/>
  <c r="AQ1272" i="4"/>
  <c r="AP1272" i="4"/>
  <c r="AO1272" i="4"/>
  <c r="AN1272" i="4"/>
  <c r="AM1272" i="4"/>
  <c r="AL1272" i="4"/>
  <c r="AK1272" i="4"/>
  <c r="AJ1272" i="4"/>
  <c r="AI1272" i="4"/>
  <c r="AH1272" i="4"/>
  <c r="AG1272" i="4"/>
  <c r="AW1271" i="4"/>
  <c r="AV1271" i="4"/>
  <c r="AT1271" i="4"/>
  <c r="AS1271" i="4"/>
  <c r="AR1271" i="4"/>
  <c r="AQ1271" i="4"/>
  <c r="AP1271" i="4"/>
  <c r="AO1271" i="4"/>
  <c r="AN1271" i="4"/>
  <c r="AM1271" i="4"/>
  <c r="AL1271" i="4"/>
  <c r="AK1271" i="4"/>
  <c r="AJ1271" i="4"/>
  <c r="AI1271" i="4"/>
  <c r="AH1271" i="4"/>
  <c r="AG1271" i="4"/>
  <c r="AW1270" i="4"/>
  <c r="AT1270" i="4"/>
  <c r="AS1270" i="4"/>
  <c r="AR1270" i="4"/>
  <c r="AV1270" i="4" s="1"/>
  <c r="AQ1270" i="4"/>
  <c r="AX1270" i="4" s="1"/>
  <c r="AP1270" i="4"/>
  <c r="AO1270" i="4"/>
  <c r="AN1270" i="4"/>
  <c r="AM1270" i="4"/>
  <c r="AL1270" i="4"/>
  <c r="AK1270" i="4"/>
  <c r="AJ1270" i="4"/>
  <c r="AI1270" i="4"/>
  <c r="AH1270" i="4"/>
  <c r="AG1270" i="4"/>
  <c r="AT1269" i="4"/>
  <c r="AS1269" i="4"/>
  <c r="AW1269" i="4" s="1"/>
  <c r="AR1269" i="4"/>
  <c r="AV1269" i="4" s="1"/>
  <c r="AQ1269" i="4"/>
  <c r="AX1269" i="4" s="1"/>
  <c r="AP1269" i="4"/>
  <c r="AO1269" i="4"/>
  <c r="AN1269" i="4"/>
  <c r="AM1269" i="4"/>
  <c r="AL1269" i="4"/>
  <c r="AK1269" i="4"/>
  <c r="AJ1269" i="4"/>
  <c r="AI1269" i="4"/>
  <c r="AH1269" i="4"/>
  <c r="AG1269" i="4"/>
  <c r="AU1268" i="4"/>
  <c r="AT1268" i="4"/>
  <c r="AS1268" i="4"/>
  <c r="AW1268" i="4" s="1"/>
  <c r="AR1268" i="4"/>
  <c r="AV1268" i="4" s="1"/>
  <c r="AQ1268" i="4"/>
  <c r="AX1268" i="4" s="1"/>
  <c r="AP1268" i="4"/>
  <c r="AO1268" i="4"/>
  <c r="AN1268" i="4"/>
  <c r="AM1268" i="4"/>
  <c r="AL1268" i="4"/>
  <c r="AK1268" i="4"/>
  <c r="AJ1268" i="4"/>
  <c r="AI1268" i="4"/>
  <c r="AH1268" i="4"/>
  <c r="AG1268" i="4"/>
  <c r="AX1267" i="4"/>
  <c r="AW1267" i="4"/>
  <c r="AV1267" i="4"/>
  <c r="AU1267" i="4"/>
  <c r="AT1267" i="4"/>
  <c r="AS1267" i="4"/>
  <c r="AR1267" i="4"/>
  <c r="AQ1267" i="4"/>
  <c r="AP1267" i="4"/>
  <c r="AO1267" i="4"/>
  <c r="AN1267" i="4"/>
  <c r="AM1267" i="4"/>
  <c r="AL1267" i="4"/>
  <c r="AK1267" i="4"/>
  <c r="AJ1267" i="4"/>
  <c r="AI1267" i="4"/>
  <c r="AH1267" i="4"/>
  <c r="AG1267" i="4"/>
  <c r="AW1266" i="4"/>
  <c r="AV1266" i="4"/>
  <c r="AT1266" i="4"/>
  <c r="AS1266" i="4"/>
  <c r="AR1266" i="4"/>
  <c r="AQ1266" i="4"/>
  <c r="AP1266" i="4"/>
  <c r="AO1266" i="4"/>
  <c r="AN1266" i="4"/>
  <c r="AM1266" i="4"/>
  <c r="AL1266" i="4"/>
  <c r="AK1266" i="4"/>
  <c r="AJ1266" i="4"/>
  <c r="AI1266" i="4"/>
  <c r="AH1266" i="4"/>
  <c r="AG1266" i="4"/>
  <c r="AX1265" i="4"/>
  <c r="AT1265" i="4"/>
  <c r="AS1265" i="4"/>
  <c r="AW1265" i="4" s="1"/>
  <c r="AR1265" i="4"/>
  <c r="AV1265" i="4" s="1"/>
  <c r="AQ1265" i="4"/>
  <c r="AU1265" i="4" s="1"/>
  <c r="AP1265" i="4"/>
  <c r="AO1265" i="4"/>
  <c r="AN1265" i="4"/>
  <c r="AM1265" i="4"/>
  <c r="AL1265" i="4"/>
  <c r="AK1265" i="4"/>
  <c r="AJ1265" i="4"/>
  <c r="AI1265" i="4"/>
  <c r="AH1265" i="4"/>
  <c r="AG1265" i="4"/>
  <c r="AU1264" i="4"/>
  <c r="AT1264" i="4"/>
  <c r="AS1264" i="4"/>
  <c r="AW1264" i="4" s="1"/>
  <c r="AR1264" i="4"/>
  <c r="AV1264" i="4" s="1"/>
  <c r="AQ1264" i="4"/>
  <c r="AX1264" i="4" s="1"/>
  <c r="AP1264" i="4"/>
  <c r="AO1264" i="4"/>
  <c r="AN1264" i="4"/>
  <c r="AM1264" i="4"/>
  <c r="AL1264" i="4"/>
  <c r="AK1264" i="4"/>
  <c r="AJ1264" i="4"/>
  <c r="AI1264" i="4"/>
  <c r="AH1264" i="4"/>
  <c r="AG1264" i="4"/>
  <c r="AX1263" i="4"/>
  <c r="AW1263" i="4"/>
  <c r="AV1263" i="4"/>
  <c r="AU1263" i="4"/>
  <c r="AT1263" i="4"/>
  <c r="AS1263" i="4"/>
  <c r="AR1263" i="4"/>
  <c r="AQ1263" i="4"/>
  <c r="AP1263" i="4"/>
  <c r="AO1263" i="4"/>
  <c r="AN1263" i="4"/>
  <c r="AM1263" i="4"/>
  <c r="AL1263" i="4"/>
  <c r="AK1263" i="4"/>
  <c r="AJ1263" i="4"/>
  <c r="AI1263" i="4"/>
  <c r="AH1263" i="4"/>
  <c r="AG1263" i="4"/>
  <c r="AW1262" i="4"/>
  <c r="AV1262" i="4"/>
  <c r="AT1262" i="4"/>
  <c r="AS1262" i="4"/>
  <c r="AR1262" i="4"/>
  <c r="AQ1262" i="4"/>
  <c r="AP1262" i="4"/>
  <c r="AO1262" i="4"/>
  <c r="AN1262" i="4"/>
  <c r="AM1262" i="4"/>
  <c r="AL1262" i="4"/>
  <c r="AK1262" i="4"/>
  <c r="AJ1262" i="4"/>
  <c r="AI1262" i="4"/>
  <c r="AH1262" i="4"/>
  <c r="AG1262" i="4"/>
  <c r="AX1261" i="4"/>
  <c r="AT1261" i="4"/>
  <c r="AS1261" i="4"/>
  <c r="AW1261" i="4" s="1"/>
  <c r="AR1261" i="4"/>
  <c r="AV1261" i="4" s="1"/>
  <c r="AQ1261" i="4"/>
  <c r="AU1261" i="4" s="1"/>
  <c r="AP1261" i="4"/>
  <c r="AO1261" i="4"/>
  <c r="AN1261" i="4"/>
  <c r="AM1261" i="4"/>
  <c r="AL1261" i="4"/>
  <c r="AK1261" i="4"/>
  <c r="AJ1261" i="4"/>
  <c r="AI1261" i="4"/>
  <c r="AH1261" i="4"/>
  <c r="AG1261" i="4"/>
  <c r="AU1260" i="4"/>
  <c r="AT1260" i="4"/>
  <c r="AS1260" i="4"/>
  <c r="AW1260" i="4" s="1"/>
  <c r="AR1260" i="4"/>
  <c r="AV1260" i="4" s="1"/>
  <c r="AQ1260" i="4"/>
  <c r="AX1260" i="4" s="1"/>
  <c r="AP1260" i="4"/>
  <c r="AO1260" i="4"/>
  <c r="AN1260" i="4"/>
  <c r="AM1260" i="4"/>
  <c r="AL1260" i="4"/>
  <c r="AK1260" i="4"/>
  <c r="AJ1260" i="4"/>
  <c r="AI1260" i="4"/>
  <c r="AH1260" i="4"/>
  <c r="AG1260" i="4"/>
  <c r="AX1259" i="4"/>
  <c r="AW1259" i="4"/>
  <c r="AV1259" i="4"/>
  <c r="AU1259" i="4"/>
  <c r="AT1259" i="4"/>
  <c r="AS1259" i="4"/>
  <c r="AR1259" i="4"/>
  <c r="AQ1259" i="4"/>
  <c r="AP1259" i="4"/>
  <c r="AO1259" i="4"/>
  <c r="AN1259" i="4"/>
  <c r="AM1259" i="4"/>
  <c r="AL1259" i="4"/>
  <c r="AK1259" i="4"/>
  <c r="AJ1259" i="4"/>
  <c r="AI1259" i="4"/>
  <c r="AH1259" i="4"/>
  <c r="AG1259" i="4"/>
  <c r="AW1258" i="4"/>
  <c r="AV1258" i="4"/>
  <c r="AT1258" i="4"/>
  <c r="AS1258" i="4"/>
  <c r="AR1258" i="4"/>
  <c r="AQ1258" i="4"/>
  <c r="AP1258" i="4"/>
  <c r="AO1258" i="4"/>
  <c r="AN1258" i="4"/>
  <c r="AM1258" i="4"/>
  <c r="AL1258" i="4"/>
  <c r="AK1258" i="4"/>
  <c r="AJ1258" i="4"/>
  <c r="AI1258" i="4"/>
  <c r="AH1258" i="4"/>
  <c r="AG1258" i="4"/>
  <c r="AX1257" i="4"/>
  <c r="AT1257" i="4"/>
  <c r="AS1257" i="4"/>
  <c r="AW1257" i="4" s="1"/>
  <c r="AR1257" i="4"/>
  <c r="AV1257" i="4" s="1"/>
  <c r="AQ1257" i="4"/>
  <c r="AU1257" i="4" s="1"/>
  <c r="AP1257" i="4"/>
  <c r="AO1257" i="4"/>
  <c r="AN1257" i="4"/>
  <c r="AM1257" i="4"/>
  <c r="AL1257" i="4"/>
  <c r="AK1257" i="4"/>
  <c r="AJ1257" i="4"/>
  <c r="AI1257" i="4"/>
  <c r="AH1257" i="4"/>
  <c r="AG1257" i="4"/>
  <c r="AU1256" i="4"/>
  <c r="AT1256" i="4"/>
  <c r="AS1256" i="4"/>
  <c r="AW1256" i="4" s="1"/>
  <c r="AR1256" i="4"/>
  <c r="AV1256" i="4" s="1"/>
  <c r="AQ1256" i="4"/>
  <c r="AX1256" i="4" s="1"/>
  <c r="AP1256" i="4"/>
  <c r="AO1256" i="4"/>
  <c r="AN1256" i="4"/>
  <c r="AM1256" i="4"/>
  <c r="AL1256" i="4"/>
  <c r="AK1256" i="4"/>
  <c r="AJ1256" i="4"/>
  <c r="AI1256" i="4"/>
  <c r="AH1256" i="4"/>
  <c r="AG1256" i="4"/>
  <c r="AX1255" i="4"/>
  <c r="AW1255" i="4"/>
  <c r="AV1255" i="4"/>
  <c r="AU1255" i="4"/>
  <c r="AT1255" i="4"/>
  <c r="AS1255" i="4"/>
  <c r="AR1255" i="4"/>
  <c r="AQ1255" i="4"/>
  <c r="AP1255" i="4"/>
  <c r="AO1255" i="4"/>
  <c r="AN1255" i="4"/>
  <c r="AM1255" i="4"/>
  <c r="AL1255" i="4"/>
  <c r="AK1255" i="4"/>
  <c r="AJ1255" i="4"/>
  <c r="AI1255" i="4"/>
  <c r="AH1255" i="4"/>
  <c r="AG1255" i="4"/>
  <c r="AW1254" i="4"/>
  <c r="AV1254" i="4"/>
  <c r="AT1254" i="4"/>
  <c r="AS1254" i="4"/>
  <c r="AR1254" i="4"/>
  <c r="AQ1254" i="4"/>
  <c r="AP1254" i="4"/>
  <c r="AO1254" i="4"/>
  <c r="AN1254" i="4"/>
  <c r="AM1254" i="4"/>
  <c r="AL1254" i="4"/>
  <c r="AK1254" i="4"/>
  <c r="AJ1254" i="4"/>
  <c r="AI1254" i="4"/>
  <c r="AH1254" i="4"/>
  <c r="AG1254" i="4"/>
  <c r="AX1253" i="4"/>
  <c r="AT1253" i="4"/>
  <c r="AS1253" i="4"/>
  <c r="AW1253" i="4" s="1"/>
  <c r="AR1253" i="4"/>
  <c r="AV1253" i="4" s="1"/>
  <c r="AQ1253" i="4"/>
  <c r="AU1253" i="4" s="1"/>
  <c r="AP1253" i="4"/>
  <c r="AO1253" i="4"/>
  <c r="AN1253" i="4"/>
  <c r="AM1253" i="4"/>
  <c r="AL1253" i="4"/>
  <c r="AK1253" i="4"/>
  <c r="AJ1253" i="4"/>
  <c r="AI1253" i="4"/>
  <c r="AH1253" i="4"/>
  <c r="AG1253" i="4"/>
  <c r="AU1252" i="4"/>
  <c r="AT1252" i="4"/>
  <c r="AS1252" i="4"/>
  <c r="AW1252" i="4" s="1"/>
  <c r="AR1252" i="4"/>
  <c r="AV1252" i="4" s="1"/>
  <c r="AQ1252" i="4"/>
  <c r="AX1252" i="4" s="1"/>
  <c r="AP1252" i="4"/>
  <c r="AO1252" i="4"/>
  <c r="AN1252" i="4"/>
  <c r="AM1252" i="4"/>
  <c r="AL1252" i="4"/>
  <c r="AK1252" i="4"/>
  <c r="AJ1252" i="4"/>
  <c r="AI1252" i="4"/>
  <c r="AH1252" i="4"/>
  <c r="AG1252" i="4"/>
  <c r="AX1251" i="4"/>
  <c r="AW1251" i="4"/>
  <c r="AV1251" i="4"/>
  <c r="AU1251" i="4"/>
  <c r="AT1251" i="4"/>
  <c r="AS1251" i="4"/>
  <c r="AR1251" i="4"/>
  <c r="AQ1251" i="4"/>
  <c r="AP1251" i="4"/>
  <c r="AO1251" i="4"/>
  <c r="AN1251" i="4"/>
  <c r="AM1251" i="4"/>
  <c r="AL1251" i="4"/>
  <c r="AK1251" i="4"/>
  <c r="AJ1251" i="4"/>
  <c r="AI1251" i="4"/>
  <c r="AH1251" i="4"/>
  <c r="AG1251" i="4"/>
  <c r="AW1250" i="4"/>
  <c r="AV1250" i="4"/>
  <c r="AT1250" i="4"/>
  <c r="AS1250" i="4"/>
  <c r="AR1250" i="4"/>
  <c r="AQ1250" i="4"/>
  <c r="AP1250" i="4"/>
  <c r="AO1250" i="4"/>
  <c r="AN1250" i="4"/>
  <c r="AM1250" i="4"/>
  <c r="AL1250" i="4"/>
  <c r="AK1250" i="4"/>
  <c r="AJ1250" i="4"/>
  <c r="AI1250" i="4"/>
  <c r="AH1250" i="4"/>
  <c r="AG1250" i="4"/>
  <c r="AX1249" i="4"/>
  <c r="AT1249" i="4"/>
  <c r="AS1249" i="4"/>
  <c r="AW1249" i="4" s="1"/>
  <c r="AR1249" i="4"/>
  <c r="AV1249" i="4" s="1"/>
  <c r="AQ1249" i="4"/>
  <c r="AU1249" i="4" s="1"/>
  <c r="AP1249" i="4"/>
  <c r="AO1249" i="4"/>
  <c r="AN1249" i="4"/>
  <c r="AM1249" i="4"/>
  <c r="AL1249" i="4"/>
  <c r="AK1249" i="4"/>
  <c r="AJ1249" i="4"/>
  <c r="AI1249" i="4"/>
  <c r="AH1249" i="4"/>
  <c r="AG1249" i="4"/>
  <c r="AU1248" i="4"/>
  <c r="AT1248" i="4"/>
  <c r="AS1248" i="4"/>
  <c r="AW1248" i="4" s="1"/>
  <c r="AR1248" i="4"/>
  <c r="AV1248" i="4" s="1"/>
  <c r="AQ1248" i="4"/>
  <c r="AX1248" i="4" s="1"/>
  <c r="AP1248" i="4"/>
  <c r="AO1248" i="4"/>
  <c r="AN1248" i="4"/>
  <c r="AM1248" i="4"/>
  <c r="AL1248" i="4"/>
  <c r="AK1248" i="4"/>
  <c r="AJ1248" i="4"/>
  <c r="AI1248" i="4"/>
  <c r="AH1248" i="4"/>
  <c r="AG1248" i="4"/>
  <c r="AX1247" i="4"/>
  <c r="AW1247" i="4"/>
  <c r="AV1247" i="4"/>
  <c r="AU1247" i="4"/>
  <c r="AT1247" i="4"/>
  <c r="AS1247" i="4"/>
  <c r="AR1247" i="4"/>
  <c r="AQ1247" i="4"/>
  <c r="AP1247" i="4"/>
  <c r="AO1247" i="4"/>
  <c r="AN1247" i="4"/>
  <c r="AM1247" i="4"/>
  <c r="AL1247" i="4"/>
  <c r="AK1247" i="4"/>
  <c r="AJ1247" i="4"/>
  <c r="AI1247" i="4"/>
  <c r="AH1247" i="4"/>
  <c r="AG1247" i="4"/>
  <c r="AX1246" i="4"/>
  <c r="AW1246" i="4"/>
  <c r="AV1246" i="4"/>
  <c r="AT1246" i="4"/>
  <c r="AS1246" i="4"/>
  <c r="AR1246" i="4"/>
  <c r="AQ1246" i="4"/>
  <c r="AU1246" i="4" s="1"/>
  <c r="AP1246" i="4"/>
  <c r="AO1246" i="4"/>
  <c r="AN1246" i="4"/>
  <c r="AM1246" i="4"/>
  <c r="AL1246" i="4"/>
  <c r="AK1246" i="4"/>
  <c r="AJ1246" i="4"/>
  <c r="AI1246" i="4"/>
  <c r="AH1246" i="4"/>
  <c r="AG1246" i="4"/>
  <c r="AX1245" i="4"/>
  <c r="AT1245" i="4"/>
  <c r="AS1245" i="4"/>
  <c r="AW1245" i="4" s="1"/>
  <c r="AR1245" i="4"/>
  <c r="AV1245" i="4" s="1"/>
  <c r="AQ1245" i="4"/>
  <c r="AU1245" i="4" s="1"/>
  <c r="AP1245" i="4"/>
  <c r="AO1245" i="4"/>
  <c r="AN1245" i="4"/>
  <c r="AM1245" i="4"/>
  <c r="AL1245" i="4"/>
  <c r="AK1245" i="4"/>
  <c r="AJ1245" i="4"/>
  <c r="AI1245" i="4"/>
  <c r="AH1245" i="4"/>
  <c r="AG1245" i="4"/>
  <c r="AU1244" i="4"/>
  <c r="AT1244" i="4"/>
  <c r="AS1244" i="4"/>
  <c r="AW1244" i="4" s="1"/>
  <c r="AR1244" i="4"/>
  <c r="AV1244" i="4" s="1"/>
  <c r="AQ1244" i="4"/>
  <c r="AX1244" i="4" s="1"/>
  <c r="AP1244" i="4"/>
  <c r="AO1244" i="4"/>
  <c r="AN1244" i="4"/>
  <c r="AM1244" i="4"/>
  <c r="AL1244" i="4"/>
  <c r="AK1244" i="4"/>
  <c r="AJ1244" i="4"/>
  <c r="AI1244" i="4"/>
  <c r="AH1244" i="4"/>
  <c r="AG1244" i="4"/>
  <c r="AX1243" i="4"/>
  <c r="AW1243" i="4"/>
  <c r="AV1243" i="4"/>
  <c r="AU1243" i="4"/>
  <c r="AT1243" i="4"/>
  <c r="AS1243" i="4"/>
  <c r="AR1243" i="4"/>
  <c r="AQ1243" i="4"/>
  <c r="AP1243" i="4"/>
  <c r="AO1243" i="4"/>
  <c r="AN1243" i="4"/>
  <c r="AM1243" i="4"/>
  <c r="AL1243" i="4"/>
  <c r="AK1243" i="4"/>
  <c r="AJ1243" i="4"/>
  <c r="AI1243" i="4"/>
  <c r="AH1243" i="4"/>
  <c r="AG1243" i="4"/>
  <c r="AW1242" i="4"/>
  <c r="AV1242" i="4"/>
  <c r="AT1242" i="4"/>
  <c r="AS1242" i="4"/>
  <c r="AR1242" i="4"/>
  <c r="AQ1242" i="4"/>
  <c r="AU1242" i="4" s="1"/>
  <c r="AP1242" i="4"/>
  <c r="AO1242" i="4"/>
  <c r="AN1242" i="4"/>
  <c r="AM1242" i="4"/>
  <c r="AL1242" i="4"/>
  <c r="AK1242" i="4"/>
  <c r="AJ1242" i="4"/>
  <c r="AI1242" i="4"/>
  <c r="AH1242" i="4"/>
  <c r="AG1242" i="4"/>
  <c r="AX1241" i="4"/>
  <c r="AT1241" i="4"/>
  <c r="AS1241" i="4"/>
  <c r="AW1241" i="4" s="1"/>
  <c r="AR1241" i="4"/>
  <c r="AV1241" i="4" s="1"/>
  <c r="AQ1241" i="4"/>
  <c r="AU1241" i="4" s="1"/>
  <c r="AP1241" i="4"/>
  <c r="AO1241" i="4"/>
  <c r="AN1241" i="4"/>
  <c r="AM1241" i="4"/>
  <c r="AL1241" i="4"/>
  <c r="AK1241" i="4"/>
  <c r="AJ1241" i="4"/>
  <c r="AI1241" i="4"/>
  <c r="AH1241" i="4"/>
  <c r="AG1241" i="4"/>
  <c r="AU1240" i="4"/>
  <c r="AT1240" i="4"/>
  <c r="AS1240" i="4"/>
  <c r="AW1240" i="4" s="1"/>
  <c r="AR1240" i="4"/>
  <c r="AV1240" i="4" s="1"/>
  <c r="AQ1240" i="4"/>
  <c r="AX1240" i="4" s="1"/>
  <c r="AP1240" i="4"/>
  <c r="AO1240" i="4"/>
  <c r="AN1240" i="4"/>
  <c r="AM1240" i="4"/>
  <c r="AL1240" i="4"/>
  <c r="AK1240" i="4"/>
  <c r="AJ1240" i="4"/>
  <c r="AI1240" i="4"/>
  <c r="AH1240" i="4"/>
  <c r="AG1240" i="4"/>
  <c r="AX1239" i="4"/>
  <c r="AW1239" i="4"/>
  <c r="AV1239" i="4"/>
  <c r="AU1239" i="4"/>
  <c r="AT1239" i="4"/>
  <c r="AS1239" i="4"/>
  <c r="AR1239" i="4"/>
  <c r="AQ1239" i="4"/>
  <c r="AP1239" i="4"/>
  <c r="AO1239" i="4"/>
  <c r="AN1239" i="4"/>
  <c r="AM1239" i="4"/>
  <c r="AL1239" i="4"/>
  <c r="AK1239" i="4"/>
  <c r="AJ1239" i="4"/>
  <c r="AI1239" i="4"/>
  <c r="AH1239" i="4"/>
  <c r="AG1239" i="4"/>
  <c r="AW1238" i="4"/>
  <c r="AV1238" i="4"/>
  <c r="AT1238" i="4"/>
  <c r="AS1238" i="4"/>
  <c r="AR1238" i="4"/>
  <c r="AQ1238" i="4"/>
  <c r="AU1238" i="4" s="1"/>
  <c r="AP1238" i="4"/>
  <c r="AO1238" i="4"/>
  <c r="AN1238" i="4"/>
  <c r="AM1238" i="4"/>
  <c r="AL1238" i="4"/>
  <c r="AK1238" i="4"/>
  <c r="AJ1238" i="4"/>
  <c r="AI1238" i="4"/>
  <c r="AH1238" i="4"/>
  <c r="AG1238" i="4"/>
  <c r="AX1237" i="4"/>
  <c r="AT1237" i="4"/>
  <c r="AS1237" i="4"/>
  <c r="AW1237" i="4" s="1"/>
  <c r="AR1237" i="4"/>
  <c r="AV1237" i="4" s="1"/>
  <c r="AQ1237" i="4"/>
  <c r="AU1237" i="4" s="1"/>
  <c r="AP1237" i="4"/>
  <c r="AO1237" i="4"/>
  <c r="AN1237" i="4"/>
  <c r="AM1237" i="4"/>
  <c r="AL1237" i="4"/>
  <c r="AK1237" i="4"/>
  <c r="AJ1237" i="4"/>
  <c r="AI1237" i="4"/>
  <c r="AH1237" i="4"/>
  <c r="AG1237" i="4"/>
  <c r="AU1236" i="4"/>
  <c r="AT1236" i="4"/>
  <c r="AS1236" i="4"/>
  <c r="AW1236" i="4" s="1"/>
  <c r="AR1236" i="4"/>
  <c r="AV1236" i="4" s="1"/>
  <c r="AQ1236" i="4"/>
  <c r="AX1236" i="4" s="1"/>
  <c r="AP1236" i="4"/>
  <c r="AO1236" i="4"/>
  <c r="AN1236" i="4"/>
  <c r="AM1236" i="4"/>
  <c r="AL1236" i="4"/>
  <c r="AK1236" i="4"/>
  <c r="AJ1236" i="4"/>
  <c r="AI1236" i="4"/>
  <c r="AH1236" i="4"/>
  <c r="AG1236" i="4"/>
  <c r="AX1235" i="4"/>
  <c r="AW1235" i="4"/>
  <c r="AV1235" i="4"/>
  <c r="AU1235" i="4"/>
  <c r="AT1235" i="4"/>
  <c r="AS1235" i="4"/>
  <c r="AR1235" i="4"/>
  <c r="AQ1235" i="4"/>
  <c r="AP1235" i="4"/>
  <c r="AO1235" i="4"/>
  <c r="AN1235" i="4"/>
  <c r="AM1235" i="4"/>
  <c r="AL1235" i="4"/>
  <c r="AK1235" i="4"/>
  <c r="AJ1235" i="4"/>
  <c r="AI1235" i="4"/>
  <c r="AH1235" i="4"/>
  <c r="AG1235" i="4"/>
  <c r="AX1234" i="4"/>
  <c r="AW1234" i="4"/>
  <c r="AV1234" i="4"/>
  <c r="AT1234" i="4"/>
  <c r="AS1234" i="4"/>
  <c r="AR1234" i="4"/>
  <c r="AQ1234" i="4"/>
  <c r="AU1234" i="4" s="1"/>
  <c r="AP1234" i="4"/>
  <c r="AO1234" i="4"/>
  <c r="AN1234" i="4"/>
  <c r="AM1234" i="4"/>
  <c r="AL1234" i="4"/>
  <c r="AK1234" i="4"/>
  <c r="AJ1234" i="4"/>
  <c r="AI1234" i="4"/>
  <c r="AH1234" i="4"/>
  <c r="AG1234" i="4"/>
  <c r="AX1233" i="4"/>
  <c r="AT1233" i="4"/>
  <c r="AS1233" i="4"/>
  <c r="AW1233" i="4" s="1"/>
  <c r="AR1233" i="4"/>
  <c r="AV1233" i="4" s="1"/>
  <c r="AQ1233" i="4"/>
  <c r="AU1233" i="4" s="1"/>
  <c r="AP1233" i="4"/>
  <c r="AO1233" i="4"/>
  <c r="AN1233" i="4"/>
  <c r="AM1233" i="4"/>
  <c r="AL1233" i="4"/>
  <c r="AK1233" i="4"/>
  <c r="AJ1233" i="4"/>
  <c r="AI1233" i="4"/>
  <c r="AH1233" i="4"/>
  <c r="AG1233" i="4"/>
  <c r="AU1232" i="4"/>
  <c r="AT1232" i="4"/>
  <c r="AS1232" i="4"/>
  <c r="AW1232" i="4" s="1"/>
  <c r="AR1232" i="4"/>
  <c r="AV1232" i="4" s="1"/>
  <c r="AQ1232" i="4"/>
  <c r="AX1232" i="4" s="1"/>
  <c r="AP1232" i="4"/>
  <c r="AO1232" i="4"/>
  <c r="AN1232" i="4"/>
  <c r="AM1232" i="4"/>
  <c r="AL1232" i="4"/>
  <c r="AK1232" i="4"/>
  <c r="AJ1232" i="4"/>
  <c r="AI1232" i="4"/>
  <c r="AH1232" i="4"/>
  <c r="AG1232" i="4"/>
  <c r="AX1231" i="4"/>
  <c r="AW1231" i="4"/>
  <c r="AV1231" i="4"/>
  <c r="AU1231" i="4"/>
  <c r="AT1231" i="4"/>
  <c r="AS1231" i="4"/>
  <c r="AR1231" i="4"/>
  <c r="AQ1231" i="4"/>
  <c r="AP1231" i="4"/>
  <c r="AO1231" i="4"/>
  <c r="AN1231" i="4"/>
  <c r="AM1231" i="4"/>
  <c r="AL1231" i="4"/>
  <c r="AK1231" i="4"/>
  <c r="AJ1231" i="4"/>
  <c r="AI1231" i="4"/>
  <c r="AH1231" i="4"/>
  <c r="AG1231" i="4"/>
  <c r="AX1230" i="4"/>
  <c r="AW1230" i="4"/>
  <c r="AV1230" i="4"/>
  <c r="AT1230" i="4"/>
  <c r="AS1230" i="4"/>
  <c r="AR1230" i="4"/>
  <c r="AQ1230" i="4"/>
  <c r="AU1230" i="4" s="1"/>
  <c r="AP1230" i="4"/>
  <c r="AO1230" i="4"/>
  <c r="AN1230" i="4"/>
  <c r="AM1230" i="4"/>
  <c r="AL1230" i="4"/>
  <c r="AK1230" i="4"/>
  <c r="AJ1230" i="4"/>
  <c r="AI1230" i="4"/>
  <c r="AH1230" i="4"/>
  <c r="AG1230" i="4"/>
  <c r="AX1229" i="4"/>
  <c r="AT1229" i="4"/>
  <c r="AS1229" i="4"/>
  <c r="AW1229" i="4" s="1"/>
  <c r="AR1229" i="4"/>
  <c r="AV1229" i="4" s="1"/>
  <c r="AQ1229" i="4"/>
  <c r="AU1229" i="4" s="1"/>
  <c r="AP1229" i="4"/>
  <c r="AO1229" i="4"/>
  <c r="AN1229" i="4"/>
  <c r="AM1229" i="4"/>
  <c r="AL1229" i="4"/>
  <c r="AK1229" i="4"/>
  <c r="AJ1229" i="4"/>
  <c r="AI1229" i="4"/>
  <c r="AH1229" i="4"/>
  <c r="AG1229" i="4"/>
  <c r="AU1228" i="4"/>
  <c r="AT1228" i="4"/>
  <c r="AS1228" i="4"/>
  <c r="AW1228" i="4" s="1"/>
  <c r="AR1228" i="4"/>
  <c r="AV1228" i="4" s="1"/>
  <c r="AQ1228" i="4"/>
  <c r="AX1228" i="4" s="1"/>
  <c r="AP1228" i="4"/>
  <c r="AO1228" i="4"/>
  <c r="AN1228" i="4"/>
  <c r="AM1228" i="4"/>
  <c r="AL1228" i="4"/>
  <c r="AK1228" i="4"/>
  <c r="AJ1228" i="4"/>
  <c r="AI1228" i="4"/>
  <c r="AH1228" i="4"/>
  <c r="AG1228" i="4"/>
  <c r="AX1227" i="4"/>
  <c r="AW1227" i="4"/>
  <c r="AV1227" i="4"/>
  <c r="AU1227" i="4"/>
  <c r="AT1227" i="4"/>
  <c r="AS1227" i="4"/>
  <c r="AR1227" i="4"/>
  <c r="AQ1227" i="4"/>
  <c r="AP1227" i="4"/>
  <c r="AO1227" i="4"/>
  <c r="AN1227" i="4"/>
  <c r="AM1227" i="4"/>
  <c r="AL1227" i="4"/>
  <c r="AK1227" i="4"/>
  <c r="AJ1227" i="4"/>
  <c r="AI1227" i="4"/>
  <c r="AH1227" i="4"/>
  <c r="AG1227" i="4"/>
  <c r="AW1226" i="4"/>
  <c r="AV1226" i="4"/>
  <c r="AT1226" i="4"/>
  <c r="AS1226" i="4"/>
  <c r="AR1226" i="4"/>
  <c r="AQ1226" i="4"/>
  <c r="AP1226" i="4"/>
  <c r="AO1226" i="4"/>
  <c r="AN1226" i="4"/>
  <c r="AM1226" i="4"/>
  <c r="AL1226" i="4"/>
  <c r="AK1226" i="4"/>
  <c r="AJ1226" i="4"/>
  <c r="AI1226" i="4"/>
  <c r="AH1226" i="4"/>
  <c r="AG1226" i="4"/>
  <c r="AX1225" i="4"/>
  <c r="AT1225" i="4"/>
  <c r="AS1225" i="4"/>
  <c r="AW1225" i="4" s="1"/>
  <c r="AR1225" i="4"/>
  <c r="AV1225" i="4" s="1"/>
  <c r="AQ1225" i="4"/>
  <c r="AU1225" i="4" s="1"/>
  <c r="AP1225" i="4"/>
  <c r="AO1225" i="4"/>
  <c r="AN1225" i="4"/>
  <c r="AM1225" i="4"/>
  <c r="AL1225" i="4"/>
  <c r="AK1225" i="4"/>
  <c r="AJ1225" i="4"/>
  <c r="AI1225" i="4"/>
  <c r="AH1225" i="4"/>
  <c r="AG1225" i="4"/>
  <c r="AU1224" i="4"/>
  <c r="AT1224" i="4"/>
  <c r="AS1224" i="4"/>
  <c r="AW1224" i="4" s="1"/>
  <c r="AR1224" i="4"/>
  <c r="AV1224" i="4" s="1"/>
  <c r="AQ1224" i="4"/>
  <c r="AX1224" i="4" s="1"/>
  <c r="AP1224" i="4"/>
  <c r="AO1224" i="4"/>
  <c r="AN1224" i="4"/>
  <c r="AM1224" i="4"/>
  <c r="AL1224" i="4"/>
  <c r="AK1224" i="4"/>
  <c r="AJ1224" i="4"/>
  <c r="AI1224" i="4"/>
  <c r="AH1224" i="4"/>
  <c r="AG1224" i="4"/>
  <c r="AX1223" i="4"/>
  <c r="AW1223" i="4"/>
  <c r="AV1223" i="4"/>
  <c r="AU1223" i="4"/>
  <c r="AT1223" i="4"/>
  <c r="AS1223" i="4"/>
  <c r="AR1223" i="4"/>
  <c r="AQ1223" i="4"/>
  <c r="AP1223" i="4"/>
  <c r="AO1223" i="4"/>
  <c r="AN1223" i="4"/>
  <c r="AM1223" i="4"/>
  <c r="AL1223" i="4"/>
  <c r="AK1223" i="4"/>
  <c r="AJ1223" i="4"/>
  <c r="AI1223" i="4"/>
  <c r="AH1223" i="4"/>
  <c r="AG1223" i="4"/>
  <c r="AW1222" i="4"/>
  <c r="AV1222" i="4"/>
  <c r="AT1222" i="4"/>
  <c r="AS1222" i="4"/>
  <c r="AR1222" i="4"/>
  <c r="AQ1222" i="4"/>
  <c r="AU1222" i="4" s="1"/>
  <c r="AP1222" i="4"/>
  <c r="AO1222" i="4"/>
  <c r="AN1222" i="4"/>
  <c r="AM1222" i="4"/>
  <c r="AL1222" i="4"/>
  <c r="AK1222" i="4"/>
  <c r="AJ1222" i="4"/>
  <c r="AI1222" i="4"/>
  <c r="AH1222" i="4"/>
  <c r="AG1222" i="4"/>
  <c r="AX1221" i="4"/>
  <c r="AT1221" i="4"/>
  <c r="AS1221" i="4"/>
  <c r="AW1221" i="4" s="1"/>
  <c r="AR1221" i="4"/>
  <c r="AV1221" i="4" s="1"/>
  <c r="AQ1221" i="4"/>
  <c r="AU1221" i="4" s="1"/>
  <c r="AP1221" i="4"/>
  <c r="AO1221" i="4"/>
  <c r="AN1221" i="4"/>
  <c r="AM1221" i="4"/>
  <c r="AL1221" i="4"/>
  <c r="AK1221" i="4"/>
  <c r="AJ1221" i="4"/>
  <c r="AI1221" i="4"/>
  <c r="AH1221" i="4"/>
  <c r="AG1221" i="4"/>
  <c r="AU1220" i="4"/>
  <c r="AT1220" i="4"/>
  <c r="AS1220" i="4"/>
  <c r="AW1220" i="4" s="1"/>
  <c r="AR1220" i="4"/>
  <c r="AV1220" i="4" s="1"/>
  <c r="AQ1220" i="4"/>
  <c r="AX1220" i="4" s="1"/>
  <c r="AP1220" i="4"/>
  <c r="AO1220" i="4"/>
  <c r="AN1220" i="4"/>
  <c r="AM1220" i="4"/>
  <c r="AL1220" i="4"/>
  <c r="AK1220" i="4"/>
  <c r="AJ1220" i="4"/>
  <c r="AI1220" i="4"/>
  <c r="AH1220" i="4"/>
  <c r="AG1220" i="4"/>
  <c r="AX1219" i="4"/>
  <c r="AW1219" i="4"/>
  <c r="AV1219" i="4"/>
  <c r="AU1219" i="4"/>
  <c r="AT1219" i="4"/>
  <c r="AS1219" i="4"/>
  <c r="AR1219" i="4"/>
  <c r="AQ1219" i="4"/>
  <c r="AP1219" i="4"/>
  <c r="AO1219" i="4"/>
  <c r="AN1219" i="4"/>
  <c r="AM1219" i="4"/>
  <c r="AL1219" i="4"/>
  <c r="AK1219" i="4"/>
  <c r="AJ1219" i="4"/>
  <c r="AI1219" i="4"/>
  <c r="AH1219" i="4"/>
  <c r="AG1219" i="4"/>
  <c r="AX1218" i="4"/>
  <c r="AW1218" i="4"/>
  <c r="AV1218" i="4"/>
  <c r="AT1218" i="4"/>
  <c r="AS1218" i="4"/>
  <c r="AR1218" i="4"/>
  <c r="AQ1218" i="4"/>
  <c r="AU1218" i="4" s="1"/>
  <c r="AP1218" i="4"/>
  <c r="AO1218" i="4"/>
  <c r="AN1218" i="4"/>
  <c r="AM1218" i="4"/>
  <c r="AL1218" i="4"/>
  <c r="AK1218" i="4"/>
  <c r="AJ1218" i="4"/>
  <c r="AI1218" i="4"/>
  <c r="AH1218" i="4"/>
  <c r="AG1218" i="4"/>
  <c r="AX1217" i="4"/>
  <c r="AT1217" i="4"/>
  <c r="AS1217" i="4"/>
  <c r="AW1217" i="4" s="1"/>
  <c r="AR1217" i="4"/>
  <c r="AV1217" i="4" s="1"/>
  <c r="AQ1217" i="4"/>
  <c r="AU1217" i="4" s="1"/>
  <c r="AP1217" i="4"/>
  <c r="AO1217" i="4"/>
  <c r="AN1217" i="4"/>
  <c r="AM1217" i="4"/>
  <c r="AL1217" i="4"/>
  <c r="AK1217" i="4"/>
  <c r="AJ1217" i="4"/>
  <c r="AI1217" i="4"/>
  <c r="AH1217" i="4"/>
  <c r="AG1217" i="4"/>
  <c r="AU1216" i="4"/>
  <c r="AT1216" i="4"/>
  <c r="AS1216" i="4"/>
  <c r="AW1216" i="4" s="1"/>
  <c r="AR1216" i="4"/>
  <c r="AV1216" i="4" s="1"/>
  <c r="AQ1216" i="4"/>
  <c r="AX1216" i="4" s="1"/>
  <c r="AP1216" i="4"/>
  <c r="AO1216" i="4"/>
  <c r="AN1216" i="4"/>
  <c r="AM1216" i="4"/>
  <c r="AL1216" i="4"/>
  <c r="AK1216" i="4"/>
  <c r="AJ1216" i="4"/>
  <c r="AI1216" i="4"/>
  <c r="AH1216" i="4"/>
  <c r="AG1216" i="4"/>
  <c r="AX1215" i="4"/>
  <c r="AW1215" i="4"/>
  <c r="AV1215" i="4"/>
  <c r="AU1215" i="4"/>
  <c r="AT1215" i="4"/>
  <c r="AS1215" i="4"/>
  <c r="AR1215" i="4"/>
  <c r="AQ1215" i="4"/>
  <c r="AP1215" i="4"/>
  <c r="AO1215" i="4"/>
  <c r="AN1215" i="4"/>
  <c r="AM1215" i="4"/>
  <c r="AL1215" i="4"/>
  <c r="AK1215" i="4"/>
  <c r="AJ1215" i="4"/>
  <c r="AI1215" i="4"/>
  <c r="AH1215" i="4"/>
  <c r="AG1215" i="4"/>
  <c r="AX1214" i="4"/>
  <c r="AW1214" i="4"/>
  <c r="AV1214" i="4"/>
  <c r="AT1214" i="4"/>
  <c r="AS1214" i="4"/>
  <c r="AR1214" i="4"/>
  <c r="AQ1214" i="4"/>
  <c r="AU1214" i="4" s="1"/>
  <c r="AP1214" i="4"/>
  <c r="AO1214" i="4"/>
  <c r="AN1214" i="4"/>
  <c r="AM1214" i="4"/>
  <c r="AL1214" i="4"/>
  <c r="AK1214" i="4"/>
  <c r="AJ1214" i="4"/>
  <c r="AI1214" i="4"/>
  <c r="AH1214" i="4"/>
  <c r="AG1214" i="4"/>
  <c r="AX1213" i="4"/>
  <c r="AT1213" i="4"/>
  <c r="AS1213" i="4"/>
  <c r="AW1213" i="4" s="1"/>
  <c r="AR1213" i="4"/>
  <c r="AV1213" i="4" s="1"/>
  <c r="AQ1213" i="4"/>
  <c r="AU1213" i="4" s="1"/>
  <c r="AP1213" i="4"/>
  <c r="AO1213" i="4"/>
  <c r="AN1213" i="4"/>
  <c r="AM1213" i="4"/>
  <c r="AL1213" i="4"/>
  <c r="AK1213" i="4"/>
  <c r="AJ1213" i="4"/>
  <c r="AI1213" i="4"/>
  <c r="AH1213" i="4"/>
  <c r="AG1213" i="4"/>
  <c r="AU1212" i="4"/>
  <c r="AT1212" i="4"/>
  <c r="AS1212" i="4"/>
  <c r="AW1212" i="4" s="1"/>
  <c r="AR1212" i="4"/>
  <c r="AV1212" i="4" s="1"/>
  <c r="AQ1212" i="4"/>
  <c r="AX1212" i="4" s="1"/>
  <c r="AP1212" i="4"/>
  <c r="AO1212" i="4"/>
  <c r="AN1212" i="4"/>
  <c r="AM1212" i="4"/>
  <c r="AL1212" i="4"/>
  <c r="AK1212" i="4"/>
  <c r="AJ1212" i="4"/>
  <c r="AI1212" i="4"/>
  <c r="AH1212" i="4"/>
  <c r="AG1212" i="4"/>
  <c r="AX1211" i="4"/>
  <c r="AW1211" i="4"/>
  <c r="AV1211" i="4"/>
  <c r="AU1211" i="4"/>
  <c r="AT1211" i="4"/>
  <c r="AS1211" i="4"/>
  <c r="AR1211" i="4"/>
  <c r="AQ1211" i="4"/>
  <c r="AP1211" i="4"/>
  <c r="AO1211" i="4"/>
  <c r="AN1211" i="4"/>
  <c r="AM1211" i="4"/>
  <c r="AL1211" i="4"/>
  <c r="AK1211" i="4"/>
  <c r="AJ1211" i="4"/>
  <c r="AI1211" i="4"/>
  <c r="AH1211" i="4"/>
  <c r="AG1211" i="4"/>
  <c r="AW1210" i="4"/>
  <c r="AV1210" i="4"/>
  <c r="AT1210" i="4"/>
  <c r="AS1210" i="4"/>
  <c r="AR1210" i="4"/>
  <c r="AQ1210" i="4"/>
  <c r="AU1210" i="4" s="1"/>
  <c r="AP1210" i="4"/>
  <c r="AO1210" i="4"/>
  <c r="AN1210" i="4"/>
  <c r="AM1210" i="4"/>
  <c r="AL1210" i="4"/>
  <c r="AK1210" i="4"/>
  <c r="AJ1210" i="4"/>
  <c r="AI1210" i="4"/>
  <c r="AH1210" i="4"/>
  <c r="AG1210" i="4"/>
  <c r="AX1209" i="4"/>
  <c r="AW1209" i="4"/>
  <c r="AT1209" i="4"/>
  <c r="AS1209" i="4"/>
  <c r="AR1209" i="4"/>
  <c r="AV1209" i="4" s="1"/>
  <c r="AQ1209" i="4"/>
  <c r="AU1209" i="4" s="1"/>
  <c r="AP1209" i="4"/>
  <c r="AO1209" i="4"/>
  <c r="AN1209" i="4"/>
  <c r="AM1209" i="4"/>
  <c r="AL1209" i="4"/>
  <c r="AK1209" i="4"/>
  <c r="AJ1209" i="4"/>
  <c r="AI1209" i="4"/>
  <c r="AH1209" i="4"/>
  <c r="AG1209" i="4"/>
  <c r="AT1208" i="4"/>
  <c r="AS1208" i="4"/>
  <c r="AW1208" i="4" s="1"/>
  <c r="AR1208" i="4"/>
  <c r="AV1208" i="4" s="1"/>
  <c r="AQ1208" i="4"/>
  <c r="AX1208" i="4" s="1"/>
  <c r="AP1208" i="4"/>
  <c r="AO1208" i="4"/>
  <c r="AN1208" i="4"/>
  <c r="AM1208" i="4"/>
  <c r="AL1208" i="4"/>
  <c r="AK1208" i="4"/>
  <c r="AJ1208" i="4"/>
  <c r="AI1208" i="4"/>
  <c r="AH1208" i="4"/>
  <c r="AG1208" i="4"/>
  <c r="AX1207" i="4"/>
  <c r="AV1207" i="4"/>
  <c r="AU1207" i="4"/>
  <c r="AT1207" i="4"/>
  <c r="AS1207" i="4"/>
  <c r="AW1207" i="4" s="1"/>
  <c r="AR1207" i="4"/>
  <c r="AQ1207" i="4"/>
  <c r="AP1207" i="4"/>
  <c r="AO1207" i="4"/>
  <c r="AN1207" i="4"/>
  <c r="AM1207" i="4"/>
  <c r="AL1207" i="4"/>
  <c r="AK1207" i="4"/>
  <c r="AJ1207" i="4"/>
  <c r="AI1207" i="4"/>
  <c r="AH1207" i="4"/>
  <c r="AG1207" i="4"/>
  <c r="AX1206" i="4"/>
  <c r="AW1206" i="4"/>
  <c r="AV1206" i="4"/>
  <c r="AU1206" i="4"/>
  <c r="AT1206" i="4"/>
  <c r="AS1206" i="4"/>
  <c r="AR1206" i="4"/>
  <c r="AQ1206" i="4"/>
  <c r="AP1206" i="4"/>
  <c r="AO1206" i="4"/>
  <c r="AN1206" i="4"/>
  <c r="AM1206" i="4"/>
  <c r="AL1206" i="4"/>
  <c r="AK1206" i="4"/>
  <c r="AJ1206" i="4"/>
  <c r="AI1206" i="4"/>
  <c r="AH1206" i="4"/>
  <c r="AG1206" i="4"/>
  <c r="AX1205" i="4"/>
  <c r="AW1205" i="4"/>
  <c r="AT1205" i="4"/>
  <c r="AS1205" i="4"/>
  <c r="AR1205" i="4"/>
  <c r="AV1205" i="4" s="1"/>
  <c r="AQ1205" i="4"/>
  <c r="AU1205" i="4" s="1"/>
  <c r="AP1205" i="4"/>
  <c r="AO1205" i="4"/>
  <c r="AN1205" i="4"/>
  <c r="AM1205" i="4"/>
  <c r="AL1205" i="4"/>
  <c r="AK1205" i="4"/>
  <c r="AJ1205" i="4"/>
  <c r="AI1205" i="4"/>
  <c r="AH1205" i="4"/>
  <c r="AG1205" i="4"/>
  <c r="AU1204" i="4"/>
  <c r="AT1204" i="4"/>
  <c r="AS1204" i="4"/>
  <c r="AW1204" i="4" s="1"/>
  <c r="AR1204" i="4"/>
  <c r="AV1204" i="4" s="1"/>
  <c r="AQ1204" i="4"/>
  <c r="AX1204" i="4" s="1"/>
  <c r="AP1204" i="4"/>
  <c r="AO1204" i="4"/>
  <c r="AN1204" i="4"/>
  <c r="AM1204" i="4"/>
  <c r="AL1204" i="4"/>
  <c r="AK1204" i="4"/>
  <c r="AJ1204" i="4"/>
  <c r="AI1204" i="4"/>
  <c r="AH1204" i="4"/>
  <c r="AG1204" i="4"/>
  <c r="AX1203" i="4"/>
  <c r="AW1203" i="4"/>
  <c r="AV1203" i="4"/>
  <c r="AU1203" i="4"/>
  <c r="AT1203" i="4"/>
  <c r="AS1203" i="4"/>
  <c r="AR1203" i="4"/>
  <c r="AQ1203" i="4"/>
  <c r="AP1203" i="4"/>
  <c r="AO1203" i="4"/>
  <c r="AN1203" i="4"/>
  <c r="AM1203" i="4"/>
  <c r="AL1203" i="4"/>
  <c r="AK1203" i="4"/>
  <c r="AJ1203" i="4"/>
  <c r="AI1203" i="4"/>
  <c r="AH1203" i="4"/>
  <c r="AG1203" i="4"/>
  <c r="AX1202" i="4"/>
  <c r="AW1202" i="4"/>
  <c r="AV1202" i="4"/>
  <c r="AT1202" i="4"/>
  <c r="AS1202" i="4"/>
  <c r="AR1202" i="4"/>
  <c r="AQ1202" i="4"/>
  <c r="AU1202" i="4" s="1"/>
  <c r="AP1202" i="4"/>
  <c r="AO1202" i="4"/>
  <c r="AN1202" i="4"/>
  <c r="AM1202" i="4"/>
  <c r="AL1202" i="4"/>
  <c r="AK1202" i="4"/>
  <c r="AJ1202" i="4"/>
  <c r="AI1202" i="4"/>
  <c r="AH1202" i="4"/>
  <c r="AG1202" i="4"/>
  <c r="AX1201" i="4"/>
  <c r="AT1201" i="4"/>
  <c r="AS1201" i="4"/>
  <c r="AW1201" i="4" s="1"/>
  <c r="AR1201" i="4"/>
  <c r="AV1201" i="4" s="1"/>
  <c r="AQ1201" i="4"/>
  <c r="AU1201" i="4" s="1"/>
  <c r="AP1201" i="4"/>
  <c r="AO1201" i="4"/>
  <c r="AN1201" i="4"/>
  <c r="AM1201" i="4"/>
  <c r="AL1201" i="4"/>
  <c r="AK1201" i="4"/>
  <c r="AJ1201" i="4"/>
  <c r="AI1201" i="4"/>
  <c r="AH1201" i="4"/>
  <c r="AG1201" i="4"/>
  <c r="AU1200" i="4"/>
  <c r="AT1200" i="4"/>
  <c r="AS1200" i="4"/>
  <c r="AW1200" i="4" s="1"/>
  <c r="AR1200" i="4"/>
  <c r="AV1200" i="4" s="1"/>
  <c r="AQ1200" i="4"/>
  <c r="AX1200" i="4" s="1"/>
  <c r="AP1200" i="4"/>
  <c r="AO1200" i="4"/>
  <c r="AN1200" i="4"/>
  <c r="AM1200" i="4"/>
  <c r="AL1200" i="4"/>
  <c r="AK1200" i="4"/>
  <c r="AJ1200" i="4"/>
  <c r="AI1200" i="4"/>
  <c r="AH1200" i="4"/>
  <c r="AG1200" i="4"/>
  <c r="AX1199" i="4"/>
  <c r="AW1199" i="4"/>
  <c r="AV1199" i="4"/>
  <c r="AU1199" i="4"/>
  <c r="AT1199" i="4"/>
  <c r="AS1199" i="4"/>
  <c r="AR1199" i="4"/>
  <c r="AQ1199" i="4"/>
  <c r="AP1199" i="4"/>
  <c r="AO1199" i="4"/>
  <c r="AN1199" i="4"/>
  <c r="AM1199" i="4"/>
  <c r="AL1199" i="4"/>
  <c r="AK1199" i="4"/>
  <c r="AJ1199" i="4"/>
  <c r="AI1199" i="4"/>
  <c r="AH1199" i="4"/>
  <c r="AG1199" i="4"/>
  <c r="AW1198" i="4"/>
  <c r="AV1198" i="4"/>
  <c r="AT1198" i="4"/>
  <c r="AS1198" i="4"/>
  <c r="AR1198" i="4"/>
  <c r="AQ1198" i="4"/>
  <c r="AX1198" i="4" s="1"/>
  <c r="AP1198" i="4"/>
  <c r="AO1198" i="4"/>
  <c r="AN1198" i="4"/>
  <c r="AM1198" i="4"/>
  <c r="AL1198" i="4"/>
  <c r="AK1198" i="4"/>
  <c r="AJ1198" i="4"/>
  <c r="AI1198" i="4"/>
  <c r="AH1198" i="4"/>
  <c r="AG1198" i="4"/>
  <c r="AX1197" i="4"/>
  <c r="AW1197" i="4"/>
  <c r="AT1197" i="4"/>
  <c r="AS1197" i="4"/>
  <c r="AR1197" i="4"/>
  <c r="AV1197" i="4" s="1"/>
  <c r="AQ1197" i="4"/>
  <c r="AU1197" i="4" s="1"/>
  <c r="AP1197" i="4"/>
  <c r="AO1197" i="4"/>
  <c r="AN1197" i="4"/>
  <c r="AM1197" i="4"/>
  <c r="AL1197" i="4"/>
  <c r="AK1197" i="4"/>
  <c r="AJ1197" i="4"/>
  <c r="AI1197" i="4"/>
  <c r="AH1197" i="4"/>
  <c r="AG1197" i="4"/>
  <c r="AU1196" i="4"/>
  <c r="AT1196" i="4"/>
  <c r="AS1196" i="4"/>
  <c r="AW1196" i="4" s="1"/>
  <c r="AR1196" i="4"/>
  <c r="AV1196" i="4" s="1"/>
  <c r="AQ1196" i="4"/>
  <c r="AX1196" i="4" s="1"/>
  <c r="AP1196" i="4"/>
  <c r="AO1196" i="4"/>
  <c r="AN1196" i="4"/>
  <c r="AM1196" i="4"/>
  <c r="AL1196" i="4"/>
  <c r="AK1196" i="4"/>
  <c r="AJ1196" i="4"/>
  <c r="AI1196" i="4"/>
  <c r="AH1196" i="4"/>
  <c r="AG1196" i="4"/>
  <c r="AX1195" i="4"/>
  <c r="AW1195" i="4"/>
  <c r="AV1195" i="4"/>
  <c r="AU1195" i="4"/>
  <c r="AT1195" i="4"/>
  <c r="AS1195" i="4"/>
  <c r="AR1195" i="4"/>
  <c r="AQ1195" i="4"/>
  <c r="AP1195" i="4"/>
  <c r="AO1195" i="4"/>
  <c r="AN1195" i="4"/>
  <c r="AM1195" i="4"/>
  <c r="AL1195" i="4"/>
  <c r="AK1195" i="4"/>
  <c r="AJ1195" i="4"/>
  <c r="AI1195" i="4"/>
  <c r="AH1195" i="4"/>
  <c r="AG1195" i="4"/>
  <c r="AW1194" i="4"/>
  <c r="AV1194" i="4"/>
  <c r="AT1194" i="4"/>
  <c r="AS1194" i="4"/>
  <c r="AR1194" i="4"/>
  <c r="AQ1194" i="4"/>
  <c r="AP1194" i="4"/>
  <c r="AO1194" i="4"/>
  <c r="AN1194" i="4"/>
  <c r="AM1194" i="4"/>
  <c r="AL1194" i="4"/>
  <c r="AK1194" i="4"/>
  <c r="AJ1194" i="4"/>
  <c r="AI1194" i="4"/>
  <c r="AH1194" i="4"/>
  <c r="AG1194" i="4"/>
  <c r="AW1193" i="4"/>
  <c r="AT1193" i="4"/>
  <c r="AS1193" i="4"/>
  <c r="AR1193" i="4"/>
  <c r="AV1193" i="4" s="1"/>
  <c r="AQ1193" i="4"/>
  <c r="AP1193" i="4"/>
  <c r="AO1193" i="4"/>
  <c r="AN1193" i="4"/>
  <c r="AM1193" i="4"/>
  <c r="AL1193" i="4"/>
  <c r="AK1193" i="4"/>
  <c r="AJ1193" i="4"/>
  <c r="AI1193" i="4"/>
  <c r="AH1193" i="4"/>
  <c r="AG1193" i="4"/>
  <c r="AU1192" i="4"/>
  <c r="AT1192" i="4"/>
  <c r="AS1192" i="4"/>
  <c r="AW1192" i="4" s="1"/>
  <c r="AR1192" i="4"/>
  <c r="AV1192" i="4" s="1"/>
  <c r="AQ1192" i="4"/>
  <c r="AX1192" i="4" s="1"/>
  <c r="AP1192" i="4"/>
  <c r="AO1192" i="4"/>
  <c r="AN1192" i="4"/>
  <c r="AM1192" i="4"/>
  <c r="AL1192" i="4"/>
  <c r="AK1192" i="4"/>
  <c r="AJ1192" i="4"/>
  <c r="AI1192" i="4"/>
  <c r="AH1192" i="4"/>
  <c r="AG1192" i="4"/>
  <c r="AX1191" i="4"/>
  <c r="AW1191" i="4"/>
  <c r="AV1191" i="4"/>
  <c r="AU1191" i="4"/>
  <c r="AT1191" i="4"/>
  <c r="AS1191" i="4"/>
  <c r="AR1191" i="4"/>
  <c r="AQ1191" i="4"/>
  <c r="AP1191" i="4"/>
  <c r="AO1191" i="4"/>
  <c r="AN1191" i="4"/>
  <c r="AM1191" i="4"/>
  <c r="AL1191" i="4"/>
  <c r="AK1191" i="4"/>
  <c r="AJ1191" i="4"/>
  <c r="AI1191" i="4"/>
  <c r="AH1191" i="4"/>
  <c r="AG1191" i="4"/>
  <c r="AX1190" i="4"/>
  <c r="AW1190" i="4"/>
  <c r="AV1190" i="4"/>
  <c r="AT1190" i="4"/>
  <c r="AS1190" i="4"/>
  <c r="AR1190" i="4"/>
  <c r="AQ1190" i="4"/>
  <c r="AU1190" i="4" s="1"/>
  <c r="AP1190" i="4"/>
  <c r="AO1190" i="4"/>
  <c r="AN1190" i="4"/>
  <c r="AM1190" i="4"/>
  <c r="AL1190" i="4"/>
  <c r="AK1190" i="4"/>
  <c r="AJ1190" i="4"/>
  <c r="AI1190" i="4"/>
  <c r="AH1190" i="4"/>
  <c r="AG1190" i="4"/>
  <c r="AT1189" i="4"/>
  <c r="AS1189" i="4"/>
  <c r="AW1189" i="4" s="1"/>
  <c r="AR1189" i="4"/>
  <c r="AV1189" i="4" s="1"/>
  <c r="AQ1189" i="4"/>
  <c r="AU1189" i="4" s="1"/>
  <c r="AP1189" i="4"/>
  <c r="AO1189" i="4"/>
  <c r="AN1189" i="4"/>
  <c r="AM1189" i="4"/>
  <c r="AL1189" i="4"/>
  <c r="AK1189" i="4"/>
  <c r="AJ1189" i="4"/>
  <c r="AI1189" i="4"/>
  <c r="AH1189" i="4"/>
  <c r="AG1189" i="4"/>
  <c r="AT1188" i="4"/>
  <c r="AS1188" i="4"/>
  <c r="AW1188" i="4" s="1"/>
  <c r="AR1188" i="4"/>
  <c r="AV1188" i="4" s="1"/>
  <c r="AQ1188" i="4"/>
  <c r="AX1188" i="4" s="1"/>
  <c r="AP1188" i="4"/>
  <c r="AO1188" i="4"/>
  <c r="AN1188" i="4"/>
  <c r="AM1188" i="4"/>
  <c r="AL1188" i="4"/>
  <c r="AK1188" i="4"/>
  <c r="AJ1188" i="4"/>
  <c r="AI1188" i="4"/>
  <c r="AH1188" i="4"/>
  <c r="AG1188" i="4"/>
  <c r="AX1187" i="4"/>
  <c r="AV1187" i="4"/>
  <c r="AU1187" i="4"/>
  <c r="AT1187" i="4"/>
  <c r="AS1187" i="4"/>
  <c r="AW1187" i="4" s="1"/>
  <c r="AR1187" i="4"/>
  <c r="AQ1187" i="4"/>
  <c r="AP1187" i="4"/>
  <c r="AO1187" i="4"/>
  <c r="AN1187" i="4"/>
  <c r="AM1187" i="4"/>
  <c r="AL1187" i="4"/>
  <c r="AK1187" i="4"/>
  <c r="AJ1187" i="4"/>
  <c r="AI1187" i="4"/>
  <c r="AH1187" i="4"/>
  <c r="AG1187" i="4"/>
  <c r="AX1186" i="4"/>
  <c r="AW1186" i="4"/>
  <c r="AV1186" i="4"/>
  <c r="AU1186" i="4"/>
  <c r="AT1186" i="4"/>
  <c r="AS1186" i="4"/>
  <c r="AR1186" i="4"/>
  <c r="AQ1186" i="4"/>
  <c r="AP1186" i="4"/>
  <c r="AO1186" i="4"/>
  <c r="AN1186" i="4"/>
  <c r="AM1186" i="4"/>
  <c r="AL1186" i="4"/>
  <c r="AK1186" i="4"/>
  <c r="AJ1186" i="4"/>
  <c r="AI1186" i="4"/>
  <c r="AH1186" i="4"/>
  <c r="AG1186" i="4"/>
  <c r="AX1185" i="4"/>
  <c r="AT1185" i="4"/>
  <c r="AS1185" i="4"/>
  <c r="AW1185" i="4" s="1"/>
  <c r="AR1185" i="4"/>
  <c r="AV1185" i="4" s="1"/>
  <c r="AQ1185" i="4"/>
  <c r="AU1185" i="4" s="1"/>
  <c r="AP1185" i="4"/>
  <c r="AO1185" i="4"/>
  <c r="AN1185" i="4"/>
  <c r="AM1185" i="4"/>
  <c r="AL1185" i="4"/>
  <c r="AK1185" i="4"/>
  <c r="AJ1185" i="4"/>
  <c r="AI1185" i="4"/>
  <c r="AH1185" i="4"/>
  <c r="AG1185" i="4"/>
  <c r="AU1184" i="4"/>
  <c r="AT1184" i="4"/>
  <c r="AS1184" i="4"/>
  <c r="AW1184" i="4" s="1"/>
  <c r="AR1184" i="4"/>
  <c r="AV1184" i="4" s="1"/>
  <c r="AQ1184" i="4"/>
  <c r="AX1184" i="4" s="1"/>
  <c r="AP1184" i="4"/>
  <c r="AO1184" i="4"/>
  <c r="AN1184" i="4"/>
  <c r="AM1184" i="4"/>
  <c r="AL1184" i="4"/>
  <c r="AK1184" i="4"/>
  <c r="AJ1184" i="4"/>
  <c r="AI1184" i="4"/>
  <c r="AH1184" i="4"/>
  <c r="AG1184" i="4"/>
  <c r="AX1183" i="4"/>
  <c r="AW1183" i="4"/>
  <c r="AV1183" i="4"/>
  <c r="AU1183" i="4"/>
  <c r="AT1183" i="4"/>
  <c r="AS1183" i="4"/>
  <c r="AR1183" i="4"/>
  <c r="AQ1183" i="4"/>
  <c r="AP1183" i="4"/>
  <c r="AO1183" i="4"/>
  <c r="AN1183" i="4"/>
  <c r="AM1183" i="4"/>
  <c r="AL1183" i="4"/>
  <c r="AK1183" i="4"/>
  <c r="AJ1183" i="4"/>
  <c r="AI1183" i="4"/>
  <c r="AH1183" i="4"/>
  <c r="AG1183" i="4"/>
  <c r="AW1182" i="4"/>
  <c r="AV1182" i="4"/>
  <c r="AT1182" i="4"/>
  <c r="AS1182" i="4"/>
  <c r="AR1182" i="4"/>
  <c r="AQ1182" i="4"/>
  <c r="AX1182" i="4" s="1"/>
  <c r="AP1182" i="4"/>
  <c r="AO1182" i="4"/>
  <c r="AN1182" i="4"/>
  <c r="AM1182" i="4"/>
  <c r="AL1182" i="4"/>
  <c r="AK1182" i="4"/>
  <c r="AJ1182" i="4"/>
  <c r="AI1182" i="4"/>
  <c r="AH1182" i="4"/>
  <c r="AG1182" i="4"/>
  <c r="AX1181" i="4"/>
  <c r="AW1181" i="4"/>
  <c r="AT1181" i="4"/>
  <c r="AS1181" i="4"/>
  <c r="AR1181" i="4"/>
  <c r="AV1181" i="4" s="1"/>
  <c r="AQ1181" i="4"/>
  <c r="AU1181" i="4" s="1"/>
  <c r="AP1181" i="4"/>
  <c r="AO1181" i="4"/>
  <c r="AN1181" i="4"/>
  <c r="AM1181" i="4"/>
  <c r="AL1181" i="4"/>
  <c r="AK1181" i="4"/>
  <c r="AJ1181" i="4"/>
  <c r="AI1181" i="4"/>
  <c r="AH1181" i="4"/>
  <c r="AG1181" i="4"/>
  <c r="AT1180" i="4"/>
  <c r="AS1180" i="4"/>
  <c r="AW1180" i="4" s="1"/>
  <c r="AR1180" i="4"/>
  <c r="AV1180" i="4" s="1"/>
  <c r="AQ1180" i="4"/>
  <c r="AP1180" i="4"/>
  <c r="AO1180" i="4"/>
  <c r="AN1180" i="4"/>
  <c r="AM1180" i="4"/>
  <c r="AL1180" i="4"/>
  <c r="AK1180" i="4"/>
  <c r="AJ1180" i="4"/>
  <c r="AI1180" i="4"/>
  <c r="AH1180" i="4"/>
  <c r="AG1180" i="4"/>
  <c r="AX1179" i="4"/>
  <c r="AV1179" i="4"/>
  <c r="AU1179" i="4"/>
  <c r="AT1179" i="4"/>
  <c r="AS1179" i="4"/>
  <c r="AW1179" i="4" s="1"/>
  <c r="AR1179" i="4"/>
  <c r="AQ1179" i="4"/>
  <c r="AP1179" i="4"/>
  <c r="AO1179" i="4"/>
  <c r="AN1179" i="4"/>
  <c r="AM1179" i="4"/>
  <c r="AL1179" i="4"/>
  <c r="AK1179" i="4"/>
  <c r="AJ1179" i="4"/>
  <c r="AI1179" i="4"/>
  <c r="AH1179" i="4"/>
  <c r="AG1179" i="4"/>
  <c r="AW1178" i="4"/>
  <c r="AV1178" i="4"/>
  <c r="AU1178" i="4"/>
  <c r="AT1178" i="4"/>
  <c r="AS1178" i="4"/>
  <c r="AR1178" i="4"/>
  <c r="AQ1178" i="4"/>
  <c r="AX1178" i="4" s="1"/>
  <c r="AP1178" i="4"/>
  <c r="AO1178" i="4"/>
  <c r="AN1178" i="4"/>
  <c r="AM1178" i="4"/>
  <c r="AL1178" i="4"/>
  <c r="AK1178" i="4"/>
  <c r="AJ1178" i="4"/>
  <c r="AI1178" i="4"/>
  <c r="AH1178" i="4"/>
  <c r="AG1178" i="4"/>
  <c r="AW1177" i="4"/>
  <c r="AT1177" i="4"/>
  <c r="AS1177" i="4"/>
  <c r="AR1177" i="4"/>
  <c r="AV1177" i="4" s="1"/>
  <c r="AQ1177" i="4"/>
  <c r="AU1177" i="4" s="1"/>
  <c r="AP1177" i="4"/>
  <c r="AO1177" i="4"/>
  <c r="AN1177" i="4"/>
  <c r="AM1177" i="4"/>
  <c r="AL1177" i="4"/>
  <c r="AK1177" i="4"/>
  <c r="AJ1177" i="4"/>
  <c r="AI1177" i="4"/>
  <c r="AH1177" i="4"/>
  <c r="AG1177" i="4"/>
  <c r="AT1176" i="4"/>
  <c r="AS1176" i="4"/>
  <c r="AW1176" i="4" s="1"/>
  <c r="AR1176" i="4"/>
  <c r="AV1176" i="4" s="1"/>
  <c r="AQ1176" i="4"/>
  <c r="AX1176" i="4" s="1"/>
  <c r="AP1176" i="4"/>
  <c r="AO1176" i="4"/>
  <c r="AN1176" i="4"/>
  <c r="AM1176" i="4"/>
  <c r="AL1176" i="4"/>
  <c r="AK1176" i="4"/>
  <c r="AJ1176" i="4"/>
  <c r="AI1176" i="4"/>
  <c r="AH1176" i="4"/>
  <c r="AG1176" i="4"/>
  <c r="AX1175" i="4"/>
  <c r="AV1175" i="4"/>
  <c r="AU1175" i="4"/>
  <c r="AT1175" i="4"/>
  <c r="AS1175" i="4"/>
  <c r="AW1175" i="4" s="1"/>
  <c r="AR1175" i="4"/>
  <c r="AQ1175" i="4"/>
  <c r="AP1175" i="4"/>
  <c r="AO1175" i="4"/>
  <c r="AN1175" i="4"/>
  <c r="AM1175" i="4"/>
  <c r="AL1175" i="4"/>
  <c r="AK1175" i="4"/>
  <c r="AJ1175" i="4"/>
  <c r="AI1175" i="4"/>
  <c r="AH1175" i="4"/>
  <c r="AG1175" i="4"/>
  <c r="AX1174" i="4"/>
  <c r="AW1174" i="4"/>
  <c r="AV1174" i="4"/>
  <c r="AU1174" i="4"/>
  <c r="AT1174" i="4"/>
  <c r="AS1174" i="4"/>
  <c r="AR1174" i="4"/>
  <c r="AQ1174" i="4"/>
  <c r="AP1174" i="4"/>
  <c r="AO1174" i="4"/>
  <c r="AN1174" i="4"/>
  <c r="AM1174" i="4"/>
  <c r="AL1174" i="4"/>
  <c r="AK1174" i="4"/>
  <c r="AJ1174" i="4"/>
  <c r="AI1174" i="4"/>
  <c r="AH1174" i="4"/>
  <c r="AG1174" i="4"/>
  <c r="AX1173" i="4"/>
  <c r="AW1173" i="4"/>
  <c r="AT1173" i="4"/>
  <c r="AS1173" i="4"/>
  <c r="AR1173" i="4"/>
  <c r="AV1173" i="4" s="1"/>
  <c r="AQ1173" i="4"/>
  <c r="AU1173" i="4" s="1"/>
  <c r="AP1173" i="4"/>
  <c r="AO1173" i="4"/>
  <c r="AN1173" i="4"/>
  <c r="AM1173" i="4"/>
  <c r="AL1173" i="4"/>
  <c r="AK1173" i="4"/>
  <c r="AJ1173" i="4"/>
  <c r="AI1173" i="4"/>
  <c r="AH1173" i="4"/>
  <c r="AG1173" i="4"/>
  <c r="AU1172" i="4"/>
  <c r="AT1172" i="4"/>
  <c r="AS1172" i="4"/>
  <c r="AW1172" i="4" s="1"/>
  <c r="AR1172" i="4"/>
  <c r="AV1172" i="4" s="1"/>
  <c r="AQ1172" i="4"/>
  <c r="AX1172" i="4" s="1"/>
  <c r="AP1172" i="4"/>
  <c r="AO1172" i="4"/>
  <c r="AN1172" i="4"/>
  <c r="AM1172" i="4"/>
  <c r="AL1172" i="4"/>
  <c r="AK1172" i="4"/>
  <c r="AJ1172" i="4"/>
  <c r="AI1172" i="4"/>
  <c r="AH1172" i="4"/>
  <c r="AG1172" i="4"/>
  <c r="AX1171" i="4"/>
  <c r="AW1171" i="4"/>
  <c r="AV1171" i="4"/>
  <c r="AU1171" i="4"/>
  <c r="AT1171" i="4"/>
  <c r="AS1171" i="4"/>
  <c r="AR1171" i="4"/>
  <c r="AQ1171" i="4"/>
  <c r="AP1171" i="4"/>
  <c r="AO1171" i="4"/>
  <c r="AN1171" i="4"/>
  <c r="AM1171" i="4"/>
  <c r="AL1171" i="4"/>
  <c r="AK1171" i="4"/>
  <c r="AJ1171" i="4"/>
  <c r="AI1171" i="4"/>
  <c r="AH1171" i="4"/>
  <c r="AG1171" i="4"/>
  <c r="AX1170" i="4"/>
  <c r="AW1170" i="4"/>
  <c r="AV1170" i="4"/>
  <c r="AT1170" i="4"/>
  <c r="AS1170" i="4"/>
  <c r="AR1170" i="4"/>
  <c r="AQ1170" i="4"/>
  <c r="AU1170" i="4" s="1"/>
  <c r="AP1170" i="4"/>
  <c r="AO1170" i="4"/>
  <c r="AN1170" i="4"/>
  <c r="AM1170" i="4"/>
  <c r="AL1170" i="4"/>
  <c r="AK1170" i="4"/>
  <c r="AJ1170" i="4"/>
  <c r="AI1170" i="4"/>
  <c r="AH1170" i="4"/>
  <c r="AG1170" i="4"/>
  <c r="AT1169" i="4"/>
  <c r="AS1169" i="4"/>
  <c r="AW1169" i="4" s="1"/>
  <c r="AR1169" i="4"/>
  <c r="AV1169" i="4" s="1"/>
  <c r="AQ1169" i="4"/>
  <c r="AU1169" i="4" s="1"/>
  <c r="AP1169" i="4"/>
  <c r="AO1169" i="4"/>
  <c r="AN1169" i="4"/>
  <c r="AM1169" i="4"/>
  <c r="AL1169" i="4"/>
  <c r="AK1169" i="4"/>
  <c r="AJ1169" i="4"/>
  <c r="AI1169" i="4"/>
  <c r="AH1169" i="4"/>
  <c r="AG1169" i="4"/>
  <c r="AT1168" i="4"/>
  <c r="AS1168" i="4"/>
  <c r="AW1168" i="4" s="1"/>
  <c r="AR1168" i="4"/>
  <c r="AV1168" i="4" s="1"/>
  <c r="AQ1168" i="4"/>
  <c r="AX1168" i="4" s="1"/>
  <c r="AP1168" i="4"/>
  <c r="AO1168" i="4"/>
  <c r="AN1168" i="4"/>
  <c r="AM1168" i="4"/>
  <c r="AL1168" i="4"/>
  <c r="AK1168" i="4"/>
  <c r="AJ1168" i="4"/>
  <c r="AI1168" i="4"/>
  <c r="AH1168" i="4"/>
  <c r="AG1168" i="4"/>
  <c r="AX1167" i="4"/>
  <c r="AU1167" i="4"/>
  <c r="AT1167" i="4"/>
  <c r="AS1167" i="4"/>
  <c r="AW1167" i="4" s="1"/>
  <c r="AR1167" i="4"/>
  <c r="AV1167" i="4" s="1"/>
  <c r="AQ1167" i="4"/>
  <c r="AP1167" i="4"/>
  <c r="AO1167" i="4"/>
  <c r="AN1167" i="4"/>
  <c r="AM1167" i="4"/>
  <c r="AL1167" i="4"/>
  <c r="AK1167" i="4"/>
  <c r="AJ1167" i="4"/>
  <c r="AI1167" i="4"/>
  <c r="AH1167" i="4"/>
  <c r="AG1167" i="4"/>
  <c r="AW1166" i="4"/>
  <c r="AV1166" i="4"/>
  <c r="AU1166" i="4"/>
  <c r="AT1166" i="4"/>
  <c r="AS1166" i="4"/>
  <c r="AR1166" i="4"/>
  <c r="AQ1166" i="4"/>
  <c r="AX1166" i="4" s="1"/>
  <c r="AP1166" i="4"/>
  <c r="AO1166" i="4"/>
  <c r="AN1166" i="4"/>
  <c r="AM1166" i="4"/>
  <c r="AL1166" i="4"/>
  <c r="AK1166" i="4"/>
  <c r="AJ1166" i="4"/>
  <c r="AI1166" i="4"/>
  <c r="AH1166" i="4"/>
  <c r="AG1166" i="4"/>
  <c r="AX1165" i="4"/>
  <c r="AV1165" i="4"/>
  <c r="AT1165" i="4"/>
  <c r="AS1165" i="4"/>
  <c r="AW1165" i="4" s="1"/>
  <c r="AR1165" i="4"/>
  <c r="AQ1165" i="4"/>
  <c r="AU1165" i="4" s="1"/>
  <c r="AP1165" i="4"/>
  <c r="AO1165" i="4"/>
  <c r="AN1165" i="4"/>
  <c r="AM1165" i="4"/>
  <c r="AL1165" i="4"/>
  <c r="AK1165" i="4"/>
  <c r="AJ1165" i="4"/>
  <c r="AI1165" i="4"/>
  <c r="AH1165" i="4"/>
  <c r="AG1165" i="4"/>
  <c r="AX1164" i="4"/>
  <c r="AV1164" i="4"/>
  <c r="AU1164" i="4"/>
  <c r="AT1164" i="4"/>
  <c r="AS1164" i="4"/>
  <c r="AW1164" i="4" s="1"/>
  <c r="AR1164" i="4"/>
  <c r="AQ1164" i="4"/>
  <c r="AP1164" i="4"/>
  <c r="AO1164" i="4"/>
  <c r="AN1164" i="4"/>
  <c r="AM1164" i="4"/>
  <c r="AL1164" i="4"/>
  <c r="AK1164" i="4"/>
  <c r="AJ1164" i="4"/>
  <c r="AI1164" i="4"/>
  <c r="AH1164" i="4"/>
  <c r="AG1164" i="4"/>
  <c r="AX1163" i="4"/>
  <c r="AW1163" i="4"/>
  <c r="AU1163" i="4"/>
  <c r="AT1163" i="4"/>
  <c r="AS1163" i="4"/>
  <c r="AR1163" i="4"/>
  <c r="AV1163" i="4" s="1"/>
  <c r="AQ1163" i="4"/>
  <c r="AP1163" i="4"/>
  <c r="AO1163" i="4"/>
  <c r="AN1163" i="4"/>
  <c r="AM1163" i="4"/>
  <c r="AL1163" i="4"/>
  <c r="AK1163" i="4"/>
  <c r="AJ1163" i="4"/>
  <c r="AI1163" i="4"/>
  <c r="AH1163" i="4"/>
  <c r="AG1163" i="4"/>
  <c r="AX1162" i="4"/>
  <c r="AW1162" i="4"/>
  <c r="AT1162" i="4"/>
  <c r="AS1162" i="4"/>
  <c r="AR1162" i="4"/>
  <c r="AV1162" i="4" s="1"/>
  <c r="AQ1162" i="4"/>
  <c r="AU1162" i="4" s="1"/>
  <c r="AP1162" i="4"/>
  <c r="AO1162" i="4"/>
  <c r="AN1162" i="4"/>
  <c r="AM1162" i="4"/>
  <c r="AL1162" i="4"/>
  <c r="AK1162" i="4"/>
  <c r="AJ1162" i="4"/>
  <c r="AI1162" i="4"/>
  <c r="AH1162" i="4"/>
  <c r="AG1162" i="4"/>
  <c r="AV1161" i="4"/>
  <c r="AT1161" i="4"/>
  <c r="AS1161" i="4"/>
  <c r="AW1161" i="4" s="1"/>
  <c r="AR1161" i="4"/>
  <c r="AQ1161" i="4"/>
  <c r="AU1161" i="4" s="1"/>
  <c r="AP1161" i="4"/>
  <c r="AO1161" i="4"/>
  <c r="AN1161" i="4"/>
  <c r="AM1161" i="4"/>
  <c r="AL1161" i="4"/>
  <c r="AK1161" i="4"/>
  <c r="AJ1161" i="4"/>
  <c r="AI1161" i="4"/>
  <c r="AH1161" i="4"/>
  <c r="AG1161" i="4"/>
  <c r="AV1160" i="4"/>
  <c r="AT1160" i="4"/>
  <c r="AS1160" i="4"/>
  <c r="AW1160" i="4" s="1"/>
  <c r="AR1160" i="4"/>
  <c r="AQ1160" i="4"/>
  <c r="AX1160" i="4" s="1"/>
  <c r="AP1160" i="4"/>
  <c r="AO1160" i="4"/>
  <c r="AN1160" i="4"/>
  <c r="AM1160" i="4"/>
  <c r="AL1160" i="4"/>
  <c r="AK1160" i="4"/>
  <c r="AJ1160" i="4"/>
  <c r="AI1160" i="4"/>
  <c r="AH1160" i="4"/>
  <c r="AG1160" i="4"/>
  <c r="AX1159" i="4"/>
  <c r="AV1159" i="4"/>
  <c r="AU1159" i="4"/>
  <c r="AT1159" i="4"/>
  <c r="AS1159" i="4"/>
  <c r="AW1159" i="4" s="1"/>
  <c r="AR1159" i="4"/>
  <c r="AQ1159" i="4"/>
  <c r="AP1159" i="4"/>
  <c r="AO1159" i="4"/>
  <c r="AN1159" i="4"/>
  <c r="AM1159" i="4"/>
  <c r="AL1159" i="4"/>
  <c r="AK1159" i="4"/>
  <c r="AJ1159" i="4"/>
  <c r="AI1159" i="4"/>
  <c r="AH1159" i="4"/>
  <c r="AG1159" i="4"/>
  <c r="AX1158" i="4"/>
  <c r="AW1158" i="4"/>
  <c r="AT1158" i="4"/>
  <c r="AS1158" i="4"/>
  <c r="AR1158" i="4"/>
  <c r="AV1158" i="4" s="1"/>
  <c r="AQ1158" i="4"/>
  <c r="AU1158" i="4" s="1"/>
  <c r="AP1158" i="4"/>
  <c r="AO1158" i="4"/>
  <c r="AN1158" i="4"/>
  <c r="AM1158" i="4"/>
  <c r="AL1158" i="4"/>
  <c r="AK1158" i="4"/>
  <c r="AJ1158" i="4"/>
  <c r="AI1158" i="4"/>
  <c r="AH1158" i="4"/>
  <c r="AG1158" i="4"/>
  <c r="AX1157" i="4"/>
  <c r="AT1157" i="4"/>
  <c r="AS1157" i="4"/>
  <c r="AW1157" i="4" s="1"/>
  <c r="AR1157" i="4"/>
  <c r="AV1157" i="4" s="1"/>
  <c r="AQ1157" i="4"/>
  <c r="AU1157" i="4" s="1"/>
  <c r="AP1157" i="4"/>
  <c r="AO1157" i="4"/>
  <c r="AN1157" i="4"/>
  <c r="AM1157" i="4"/>
  <c r="AL1157" i="4"/>
  <c r="AK1157" i="4"/>
  <c r="AJ1157" i="4"/>
  <c r="AI1157" i="4"/>
  <c r="AH1157" i="4"/>
  <c r="AG1157" i="4"/>
  <c r="AT1156" i="4"/>
  <c r="AS1156" i="4"/>
  <c r="AW1156" i="4" s="1"/>
  <c r="AR1156" i="4"/>
  <c r="AV1156" i="4" s="1"/>
  <c r="AQ1156" i="4"/>
  <c r="AU1156" i="4" s="1"/>
  <c r="AP1156" i="4"/>
  <c r="AO1156" i="4"/>
  <c r="AN1156" i="4"/>
  <c r="AM1156" i="4"/>
  <c r="AL1156" i="4"/>
  <c r="AK1156" i="4"/>
  <c r="AJ1156" i="4"/>
  <c r="AI1156" i="4"/>
  <c r="AH1156" i="4"/>
  <c r="AG1156" i="4"/>
  <c r="AX1155" i="4"/>
  <c r="AV1155" i="4"/>
  <c r="AU1155" i="4"/>
  <c r="AT1155" i="4"/>
  <c r="AS1155" i="4"/>
  <c r="AW1155" i="4" s="1"/>
  <c r="AR1155" i="4"/>
  <c r="AQ1155" i="4"/>
  <c r="AP1155" i="4"/>
  <c r="AO1155" i="4"/>
  <c r="AN1155" i="4"/>
  <c r="AM1155" i="4"/>
  <c r="AL1155" i="4"/>
  <c r="AK1155" i="4"/>
  <c r="AJ1155" i="4"/>
  <c r="AI1155" i="4"/>
  <c r="AH1155" i="4"/>
  <c r="AG1155" i="4"/>
  <c r="AX1154" i="4"/>
  <c r="AW1154" i="4"/>
  <c r="AV1154" i="4"/>
  <c r="AU1154" i="4"/>
  <c r="AT1154" i="4"/>
  <c r="AS1154" i="4"/>
  <c r="AR1154" i="4"/>
  <c r="AQ1154" i="4"/>
  <c r="AP1154" i="4"/>
  <c r="AO1154" i="4"/>
  <c r="AN1154" i="4"/>
  <c r="AM1154" i="4"/>
  <c r="AL1154" i="4"/>
  <c r="AK1154" i="4"/>
  <c r="AJ1154" i="4"/>
  <c r="AI1154" i="4"/>
  <c r="AH1154" i="4"/>
  <c r="AG1154" i="4"/>
  <c r="AW1153" i="4"/>
  <c r="AV1153" i="4"/>
  <c r="AT1153" i="4"/>
  <c r="AS1153" i="4"/>
  <c r="AR1153" i="4"/>
  <c r="AQ1153" i="4"/>
  <c r="AP1153" i="4"/>
  <c r="AO1153" i="4"/>
  <c r="AN1153" i="4"/>
  <c r="AM1153" i="4"/>
  <c r="AL1153" i="4"/>
  <c r="AK1153" i="4"/>
  <c r="AJ1153" i="4"/>
  <c r="AI1153" i="4"/>
  <c r="AH1153" i="4"/>
  <c r="AG1153" i="4"/>
  <c r="AX1152" i="4"/>
  <c r="AT1152" i="4"/>
  <c r="AS1152" i="4"/>
  <c r="AW1152" i="4" s="1"/>
  <c r="AR1152" i="4"/>
  <c r="AV1152" i="4" s="1"/>
  <c r="AQ1152" i="4"/>
  <c r="AU1152" i="4" s="1"/>
  <c r="AP1152" i="4"/>
  <c r="AO1152" i="4"/>
  <c r="AN1152" i="4"/>
  <c r="AM1152" i="4"/>
  <c r="AL1152" i="4"/>
  <c r="AK1152" i="4"/>
  <c r="AJ1152" i="4"/>
  <c r="AI1152" i="4"/>
  <c r="AH1152" i="4"/>
  <c r="AG1152" i="4"/>
  <c r="AX1151" i="4"/>
  <c r="AU1151" i="4"/>
  <c r="AT1151" i="4"/>
  <c r="AS1151" i="4"/>
  <c r="AW1151" i="4" s="1"/>
  <c r="AR1151" i="4"/>
  <c r="AV1151" i="4" s="1"/>
  <c r="AQ1151" i="4"/>
  <c r="AP1151" i="4"/>
  <c r="AO1151" i="4"/>
  <c r="AN1151" i="4"/>
  <c r="AM1151" i="4"/>
  <c r="AL1151" i="4"/>
  <c r="AK1151" i="4"/>
  <c r="AJ1151" i="4"/>
  <c r="AI1151" i="4"/>
  <c r="AH1151" i="4"/>
  <c r="AG1151" i="4"/>
  <c r="AW1150" i="4"/>
  <c r="AV1150" i="4"/>
  <c r="AU1150" i="4"/>
  <c r="AT1150" i="4"/>
  <c r="AS1150" i="4"/>
  <c r="AR1150" i="4"/>
  <c r="AQ1150" i="4"/>
  <c r="AX1150" i="4" s="1"/>
  <c r="AP1150" i="4"/>
  <c r="AO1150" i="4"/>
  <c r="AN1150" i="4"/>
  <c r="AM1150" i="4"/>
  <c r="AL1150" i="4"/>
  <c r="AK1150" i="4"/>
  <c r="AJ1150" i="4"/>
  <c r="AI1150" i="4"/>
  <c r="AH1150" i="4"/>
  <c r="AG1150" i="4"/>
  <c r="AX1149" i="4"/>
  <c r="AV1149" i="4"/>
  <c r="AT1149" i="4"/>
  <c r="AS1149" i="4"/>
  <c r="AW1149" i="4" s="1"/>
  <c r="AR1149" i="4"/>
  <c r="AQ1149" i="4"/>
  <c r="AU1149" i="4" s="1"/>
  <c r="AP1149" i="4"/>
  <c r="AO1149" i="4"/>
  <c r="AN1149" i="4"/>
  <c r="AM1149" i="4"/>
  <c r="AL1149" i="4"/>
  <c r="AK1149" i="4"/>
  <c r="AJ1149" i="4"/>
  <c r="AI1149" i="4"/>
  <c r="AH1149" i="4"/>
  <c r="AG1149" i="4"/>
  <c r="AX1148" i="4"/>
  <c r="AV1148" i="4"/>
  <c r="AU1148" i="4"/>
  <c r="AT1148" i="4"/>
  <c r="AS1148" i="4"/>
  <c r="AW1148" i="4" s="1"/>
  <c r="AR1148" i="4"/>
  <c r="AQ1148" i="4"/>
  <c r="AP1148" i="4"/>
  <c r="AO1148" i="4"/>
  <c r="AN1148" i="4"/>
  <c r="AM1148" i="4"/>
  <c r="AL1148" i="4"/>
  <c r="AK1148" i="4"/>
  <c r="AJ1148" i="4"/>
  <c r="AI1148" i="4"/>
  <c r="AH1148" i="4"/>
  <c r="AG1148" i="4"/>
  <c r="AX1147" i="4"/>
  <c r="AW1147" i="4"/>
  <c r="AU1147" i="4"/>
  <c r="AT1147" i="4"/>
  <c r="AS1147" i="4"/>
  <c r="AR1147" i="4"/>
  <c r="AV1147" i="4" s="1"/>
  <c r="AQ1147" i="4"/>
  <c r="AP1147" i="4"/>
  <c r="AO1147" i="4"/>
  <c r="AN1147" i="4"/>
  <c r="AM1147" i="4"/>
  <c r="AL1147" i="4"/>
  <c r="AK1147" i="4"/>
  <c r="AJ1147" i="4"/>
  <c r="AI1147" i="4"/>
  <c r="AH1147" i="4"/>
  <c r="AG1147" i="4"/>
  <c r="AX1146" i="4"/>
  <c r="AW1146" i="4"/>
  <c r="AT1146" i="4"/>
  <c r="AS1146" i="4"/>
  <c r="AR1146" i="4"/>
  <c r="AV1146" i="4" s="1"/>
  <c r="AQ1146" i="4"/>
  <c r="AU1146" i="4" s="1"/>
  <c r="AP1146" i="4"/>
  <c r="AO1146" i="4"/>
  <c r="AN1146" i="4"/>
  <c r="AM1146" i="4"/>
  <c r="AL1146" i="4"/>
  <c r="AK1146" i="4"/>
  <c r="AJ1146" i="4"/>
  <c r="AI1146" i="4"/>
  <c r="AH1146" i="4"/>
  <c r="AG1146" i="4"/>
  <c r="AV1145" i="4"/>
  <c r="AT1145" i="4"/>
  <c r="AS1145" i="4"/>
  <c r="AW1145" i="4" s="1"/>
  <c r="AR1145" i="4"/>
  <c r="AQ1145" i="4"/>
  <c r="AU1145" i="4" s="1"/>
  <c r="AP1145" i="4"/>
  <c r="AO1145" i="4"/>
  <c r="AN1145" i="4"/>
  <c r="AM1145" i="4"/>
  <c r="AL1145" i="4"/>
  <c r="AK1145" i="4"/>
  <c r="AJ1145" i="4"/>
  <c r="AI1145" i="4"/>
  <c r="AH1145" i="4"/>
  <c r="AG1145" i="4"/>
  <c r="AV1144" i="4"/>
  <c r="AT1144" i="4"/>
  <c r="AS1144" i="4"/>
  <c r="AW1144" i="4" s="1"/>
  <c r="AR1144" i="4"/>
  <c r="AQ1144" i="4"/>
  <c r="AX1144" i="4" s="1"/>
  <c r="AP1144" i="4"/>
  <c r="AO1144" i="4"/>
  <c r="AN1144" i="4"/>
  <c r="AM1144" i="4"/>
  <c r="AL1144" i="4"/>
  <c r="AK1144" i="4"/>
  <c r="AJ1144" i="4"/>
  <c r="AI1144" i="4"/>
  <c r="AH1144" i="4"/>
  <c r="AG1144" i="4"/>
  <c r="AX1143" i="4"/>
  <c r="AV1143" i="4"/>
  <c r="AU1143" i="4"/>
  <c r="AT1143" i="4"/>
  <c r="AS1143" i="4"/>
  <c r="AW1143" i="4" s="1"/>
  <c r="AR1143" i="4"/>
  <c r="AQ1143" i="4"/>
  <c r="AP1143" i="4"/>
  <c r="AO1143" i="4"/>
  <c r="AN1143" i="4"/>
  <c r="AM1143" i="4"/>
  <c r="AL1143" i="4"/>
  <c r="AK1143" i="4"/>
  <c r="AJ1143" i="4"/>
  <c r="AI1143" i="4"/>
  <c r="AH1143" i="4"/>
  <c r="AG1143" i="4"/>
  <c r="AX1142" i="4"/>
  <c r="AW1142" i="4"/>
  <c r="AT1142" i="4"/>
  <c r="AS1142" i="4"/>
  <c r="AR1142" i="4"/>
  <c r="AV1142" i="4" s="1"/>
  <c r="AQ1142" i="4"/>
  <c r="AU1142" i="4" s="1"/>
  <c r="AP1142" i="4"/>
  <c r="AO1142" i="4"/>
  <c r="AN1142" i="4"/>
  <c r="AM1142" i="4"/>
  <c r="AL1142" i="4"/>
  <c r="AK1142" i="4"/>
  <c r="AJ1142" i="4"/>
  <c r="AI1142" i="4"/>
  <c r="AH1142" i="4"/>
  <c r="AG1142" i="4"/>
  <c r="AX1141" i="4"/>
  <c r="AT1141" i="4"/>
  <c r="AS1141" i="4"/>
  <c r="AW1141" i="4" s="1"/>
  <c r="AR1141" i="4"/>
  <c r="AV1141" i="4" s="1"/>
  <c r="AQ1141" i="4"/>
  <c r="AU1141" i="4" s="1"/>
  <c r="AP1141" i="4"/>
  <c r="AO1141" i="4"/>
  <c r="AN1141" i="4"/>
  <c r="AM1141" i="4"/>
  <c r="AL1141" i="4"/>
  <c r="AK1141" i="4"/>
  <c r="AJ1141" i="4"/>
  <c r="AI1141" i="4"/>
  <c r="AH1141" i="4"/>
  <c r="AG1141" i="4"/>
  <c r="AU1140" i="4"/>
  <c r="AT1140" i="4"/>
  <c r="AS1140" i="4"/>
  <c r="AW1140" i="4" s="1"/>
  <c r="AR1140" i="4"/>
  <c r="AV1140" i="4" s="1"/>
  <c r="AQ1140" i="4"/>
  <c r="AX1140" i="4" s="1"/>
  <c r="AP1140" i="4"/>
  <c r="AO1140" i="4"/>
  <c r="AN1140" i="4"/>
  <c r="AM1140" i="4"/>
  <c r="AL1140" i="4"/>
  <c r="AK1140" i="4"/>
  <c r="AJ1140" i="4"/>
  <c r="AI1140" i="4"/>
  <c r="AH1140" i="4"/>
  <c r="AG1140" i="4"/>
  <c r="AX1139" i="4"/>
  <c r="AW1139" i="4"/>
  <c r="AU1139" i="4"/>
  <c r="AT1139" i="4"/>
  <c r="AS1139" i="4"/>
  <c r="AR1139" i="4"/>
  <c r="AV1139" i="4" s="1"/>
  <c r="AQ1139" i="4"/>
  <c r="AP1139" i="4"/>
  <c r="AO1139" i="4"/>
  <c r="AN1139" i="4"/>
  <c r="AM1139" i="4"/>
  <c r="AL1139" i="4"/>
  <c r="AK1139" i="4"/>
  <c r="AJ1139" i="4"/>
  <c r="AI1139" i="4"/>
  <c r="AH1139" i="4"/>
  <c r="AG1139" i="4"/>
  <c r="AW1138" i="4"/>
  <c r="AV1138" i="4"/>
  <c r="AT1138" i="4"/>
  <c r="AS1138" i="4"/>
  <c r="AR1138" i="4"/>
  <c r="AQ1138" i="4"/>
  <c r="AP1138" i="4"/>
  <c r="AO1138" i="4"/>
  <c r="AN1138" i="4"/>
  <c r="AM1138" i="4"/>
  <c r="AL1138" i="4"/>
  <c r="AK1138" i="4"/>
  <c r="AJ1138" i="4"/>
  <c r="AI1138" i="4"/>
  <c r="AH1138" i="4"/>
  <c r="AG1138" i="4"/>
  <c r="AV1137" i="4"/>
  <c r="AT1137" i="4"/>
  <c r="AS1137" i="4"/>
  <c r="AW1137" i="4" s="1"/>
  <c r="AR1137" i="4"/>
  <c r="AQ1137" i="4"/>
  <c r="AU1137" i="4" s="1"/>
  <c r="AP1137" i="4"/>
  <c r="AO1137" i="4"/>
  <c r="AN1137" i="4"/>
  <c r="AM1137" i="4"/>
  <c r="AL1137" i="4"/>
  <c r="AK1137" i="4"/>
  <c r="AJ1137" i="4"/>
  <c r="AI1137" i="4"/>
  <c r="AH1137" i="4"/>
  <c r="AG1137" i="4"/>
  <c r="AU1136" i="4"/>
  <c r="AT1136" i="4"/>
  <c r="AS1136" i="4"/>
  <c r="AW1136" i="4" s="1"/>
  <c r="AR1136" i="4"/>
  <c r="AV1136" i="4" s="1"/>
  <c r="AQ1136" i="4"/>
  <c r="AX1136" i="4" s="1"/>
  <c r="AP1136" i="4"/>
  <c r="AO1136" i="4"/>
  <c r="AN1136" i="4"/>
  <c r="AM1136" i="4"/>
  <c r="AL1136" i="4"/>
  <c r="AK1136" i="4"/>
  <c r="AJ1136" i="4"/>
  <c r="AI1136" i="4"/>
  <c r="AH1136" i="4"/>
  <c r="AG1136" i="4"/>
  <c r="AX1135" i="4"/>
  <c r="AW1135" i="4"/>
  <c r="AU1135" i="4"/>
  <c r="AT1135" i="4"/>
  <c r="AS1135" i="4"/>
  <c r="AR1135" i="4"/>
  <c r="AV1135" i="4" s="1"/>
  <c r="AQ1135" i="4"/>
  <c r="AP1135" i="4"/>
  <c r="AO1135" i="4"/>
  <c r="AN1135" i="4"/>
  <c r="AM1135" i="4"/>
  <c r="AL1135" i="4"/>
  <c r="AK1135" i="4"/>
  <c r="AJ1135" i="4"/>
  <c r="AI1135" i="4"/>
  <c r="AH1135" i="4"/>
  <c r="AG1135" i="4"/>
  <c r="AW1134" i="4"/>
  <c r="AV1134" i="4"/>
  <c r="AT1134" i="4"/>
  <c r="AS1134" i="4"/>
  <c r="AR1134" i="4"/>
  <c r="AQ1134" i="4"/>
  <c r="AP1134" i="4"/>
  <c r="AO1134" i="4"/>
  <c r="AN1134" i="4"/>
  <c r="AM1134" i="4"/>
  <c r="AL1134" i="4"/>
  <c r="AK1134" i="4"/>
  <c r="AJ1134" i="4"/>
  <c r="AI1134" i="4"/>
  <c r="AH1134" i="4"/>
  <c r="AG1134" i="4"/>
  <c r="AV1133" i="4"/>
  <c r="AT1133" i="4"/>
  <c r="AS1133" i="4"/>
  <c r="AW1133" i="4" s="1"/>
  <c r="AR1133" i="4"/>
  <c r="AQ1133" i="4"/>
  <c r="AU1133" i="4" s="1"/>
  <c r="AP1133" i="4"/>
  <c r="AO1133" i="4"/>
  <c r="AN1133" i="4"/>
  <c r="AM1133" i="4"/>
  <c r="AL1133" i="4"/>
  <c r="AK1133" i="4"/>
  <c r="AJ1133" i="4"/>
  <c r="AI1133" i="4"/>
  <c r="AH1133" i="4"/>
  <c r="AG1133" i="4"/>
  <c r="AU1132" i="4"/>
  <c r="AT1132" i="4"/>
  <c r="AS1132" i="4"/>
  <c r="AW1132" i="4" s="1"/>
  <c r="AR1132" i="4"/>
  <c r="AV1132" i="4" s="1"/>
  <c r="AQ1132" i="4"/>
  <c r="AX1132" i="4" s="1"/>
  <c r="AP1132" i="4"/>
  <c r="AO1132" i="4"/>
  <c r="AN1132" i="4"/>
  <c r="AM1132" i="4"/>
  <c r="AL1132" i="4"/>
  <c r="AK1132" i="4"/>
  <c r="AJ1132" i="4"/>
  <c r="AI1132" i="4"/>
  <c r="AH1132" i="4"/>
  <c r="AG1132" i="4"/>
  <c r="AX1131" i="4"/>
  <c r="AW1131" i="4"/>
  <c r="AU1131" i="4"/>
  <c r="AT1131" i="4"/>
  <c r="AS1131" i="4"/>
  <c r="AR1131" i="4"/>
  <c r="AV1131" i="4" s="1"/>
  <c r="AQ1131" i="4"/>
  <c r="AP1131" i="4"/>
  <c r="AO1131" i="4"/>
  <c r="AN1131" i="4"/>
  <c r="AM1131" i="4"/>
  <c r="AL1131" i="4"/>
  <c r="AK1131" i="4"/>
  <c r="AJ1131" i="4"/>
  <c r="AI1131" i="4"/>
  <c r="AH1131" i="4"/>
  <c r="AG1131" i="4"/>
  <c r="AW1130" i="4"/>
  <c r="AV1130" i="4"/>
  <c r="AT1130" i="4"/>
  <c r="AS1130" i="4"/>
  <c r="AR1130" i="4"/>
  <c r="AQ1130" i="4"/>
  <c r="AP1130" i="4"/>
  <c r="AO1130" i="4"/>
  <c r="AN1130" i="4"/>
  <c r="AM1130" i="4"/>
  <c r="AL1130" i="4"/>
  <c r="AK1130" i="4"/>
  <c r="AJ1130" i="4"/>
  <c r="AI1130" i="4"/>
  <c r="AH1130" i="4"/>
  <c r="AG1130" i="4"/>
  <c r="AV1129" i="4"/>
  <c r="AT1129" i="4"/>
  <c r="AS1129" i="4"/>
  <c r="AW1129" i="4" s="1"/>
  <c r="AR1129" i="4"/>
  <c r="AQ1129" i="4"/>
  <c r="AU1129" i="4" s="1"/>
  <c r="AP1129" i="4"/>
  <c r="AO1129" i="4"/>
  <c r="AN1129" i="4"/>
  <c r="AM1129" i="4"/>
  <c r="AL1129" i="4"/>
  <c r="AK1129" i="4"/>
  <c r="AJ1129" i="4"/>
  <c r="AI1129" i="4"/>
  <c r="AH1129" i="4"/>
  <c r="AG1129" i="4"/>
  <c r="AU1128" i="4"/>
  <c r="AT1128" i="4"/>
  <c r="AS1128" i="4"/>
  <c r="AW1128" i="4" s="1"/>
  <c r="AR1128" i="4"/>
  <c r="AV1128" i="4" s="1"/>
  <c r="AQ1128" i="4"/>
  <c r="AX1128" i="4" s="1"/>
  <c r="AP1128" i="4"/>
  <c r="AO1128" i="4"/>
  <c r="AN1128" i="4"/>
  <c r="AM1128" i="4"/>
  <c r="AL1128" i="4"/>
  <c r="AK1128" i="4"/>
  <c r="AJ1128" i="4"/>
  <c r="AI1128" i="4"/>
  <c r="AH1128" i="4"/>
  <c r="AG1128" i="4"/>
  <c r="AX1127" i="4"/>
  <c r="AW1127" i="4"/>
  <c r="AU1127" i="4"/>
  <c r="AT1127" i="4"/>
  <c r="AS1127" i="4"/>
  <c r="AR1127" i="4"/>
  <c r="AV1127" i="4" s="1"/>
  <c r="AQ1127" i="4"/>
  <c r="AP1127" i="4"/>
  <c r="AO1127" i="4"/>
  <c r="AN1127" i="4"/>
  <c r="AM1127" i="4"/>
  <c r="AL1127" i="4"/>
  <c r="AK1127" i="4"/>
  <c r="AJ1127" i="4"/>
  <c r="AI1127" i="4"/>
  <c r="AH1127" i="4"/>
  <c r="AG1127" i="4"/>
  <c r="AW1126" i="4"/>
  <c r="AV1126" i="4"/>
  <c r="AT1126" i="4"/>
  <c r="AS1126" i="4"/>
  <c r="AR1126" i="4"/>
  <c r="AQ1126" i="4"/>
  <c r="AP1126" i="4"/>
  <c r="AO1126" i="4"/>
  <c r="AN1126" i="4"/>
  <c r="AM1126" i="4"/>
  <c r="AL1126" i="4"/>
  <c r="AK1126" i="4"/>
  <c r="AJ1126" i="4"/>
  <c r="AI1126" i="4"/>
  <c r="AH1126" i="4"/>
  <c r="AG1126" i="4"/>
  <c r="AV1125" i="4"/>
  <c r="AT1125" i="4"/>
  <c r="AS1125" i="4"/>
  <c r="AW1125" i="4" s="1"/>
  <c r="AR1125" i="4"/>
  <c r="AQ1125" i="4"/>
  <c r="AU1125" i="4" s="1"/>
  <c r="AP1125" i="4"/>
  <c r="AO1125" i="4"/>
  <c r="AN1125" i="4"/>
  <c r="AM1125" i="4"/>
  <c r="AL1125" i="4"/>
  <c r="AK1125" i="4"/>
  <c r="AJ1125" i="4"/>
  <c r="AI1125" i="4"/>
  <c r="AH1125" i="4"/>
  <c r="AG1125" i="4"/>
  <c r="AU1124" i="4"/>
  <c r="AT1124" i="4"/>
  <c r="AS1124" i="4"/>
  <c r="AW1124" i="4" s="1"/>
  <c r="AR1124" i="4"/>
  <c r="AV1124" i="4" s="1"/>
  <c r="AQ1124" i="4"/>
  <c r="AX1124" i="4" s="1"/>
  <c r="AP1124" i="4"/>
  <c r="AO1124" i="4"/>
  <c r="AN1124" i="4"/>
  <c r="AM1124" i="4"/>
  <c r="AL1124" i="4"/>
  <c r="AK1124" i="4"/>
  <c r="AJ1124" i="4"/>
  <c r="AI1124" i="4"/>
  <c r="AH1124" i="4"/>
  <c r="AG1124" i="4"/>
  <c r="AX1123" i="4"/>
  <c r="AW1123" i="4"/>
  <c r="AU1123" i="4"/>
  <c r="AT1123" i="4"/>
  <c r="AS1123" i="4"/>
  <c r="AR1123" i="4"/>
  <c r="AV1123" i="4" s="1"/>
  <c r="AQ1123" i="4"/>
  <c r="AP1123" i="4"/>
  <c r="AO1123" i="4"/>
  <c r="AN1123" i="4"/>
  <c r="AM1123" i="4"/>
  <c r="AL1123" i="4"/>
  <c r="AK1123" i="4"/>
  <c r="AJ1123" i="4"/>
  <c r="AI1123" i="4"/>
  <c r="AH1123" i="4"/>
  <c r="AG1123" i="4"/>
  <c r="AW1122" i="4"/>
  <c r="AV1122" i="4"/>
  <c r="AT1122" i="4"/>
  <c r="AS1122" i="4"/>
  <c r="AR1122" i="4"/>
  <c r="AQ1122" i="4"/>
  <c r="AP1122" i="4"/>
  <c r="AO1122" i="4"/>
  <c r="AN1122" i="4"/>
  <c r="AM1122" i="4"/>
  <c r="AL1122" i="4"/>
  <c r="AK1122" i="4"/>
  <c r="AJ1122" i="4"/>
  <c r="AI1122" i="4"/>
  <c r="AH1122" i="4"/>
  <c r="AG1122" i="4"/>
  <c r="AT1121" i="4"/>
  <c r="AS1121" i="4"/>
  <c r="AW1121" i="4" s="1"/>
  <c r="AR1121" i="4"/>
  <c r="AV1121" i="4" s="1"/>
  <c r="AQ1121" i="4"/>
  <c r="AU1121" i="4" s="1"/>
  <c r="AP1121" i="4"/>
  <c r="AO1121" i="4"/>
  <c r="AN1121" i="4"/>
  <c r="AM1121" i="4"/>
  <c r="AL1121" i="4"/>
  <c r="AK1121" i="4"/>
  <c r="AJ1121" i="4"/>
  <c r="AI1121" i="4"/>
  <c r="AH1121" i="4"/>
  <c r="AG1121" i="4"/>
  <c r="AU1120" i="4"/>
  <c r="AT1120" i="4"/>
  <c r="AS1120" i="4"/>
  <c r="AW1120" i="4" s="1"/>
  <c r="AR1120" i="4"/>
  <c r="AV1120" i="4" s="1"/>
  <c r="AQ1120" i="4"/>
  <c r="AX1120" i="4" s="1"/>
  <c r="AP1120" i="4"/>
  <c r="AO1120" i="4"/>
  <c r="AN1120" i="4"/>
  <c r="AM1120" i="4"/>
  <c r="AL1120" i="4"/>
  <c r="AK1120" i="4"/>
  <c r="AJ1120" i="4"/>
  <c r="AI1120" i="4"/>
  <c r="AH1120" i="4"/>
  <c r="AG1120" i="4"/>
  <c r="AX1119" i="4"/>
  <c r="AW1119" i="4"/>
  <c r="AU1119" i="4"/>
  <c r="AT1119" i="4"/>
  <c r="AS1119" i="4"/>
  <c r="AR1119" i="4"/>
  <c r="AV1119" i="4" s="1"/>
  <c r="AQ1119" i="4"/>
  <c r="AP1119" i="4"/>
  <c r="AO1119" i="4"/>
  <c r="AN1119" i="4"/>
  <c r="AM1119" i="4"/>
  <c r="AL1119" i="4"/>
  <c r="AK1119" i="4"/>
  <c r="AJ1119" i="4"/>
  <c r="AI1119" i="4"/>
  <c r="AH1119" i="4"/>
  <c r="AG1119" i="4"/>
  <c r="AW1118" i="4"/>
  <c r="AV1118" i="4"/>
  <c r="AT1118" i="4"/>
  <c r="AS1118" i="4"/>
  <c r="AR1118" i="4"/>
  <c r="AQ1118" i="4"/>
  <c r="AP1118" i="4"/>
  <c r="AO1118" i="4"/>
  <c r="AN1118" i="4"/>
  <c r="AM1118" i="4"/>
  <c r="AL1118" i="4"/>
  <c r="AK1118" i="4"/>
  <c r="AJ1118" i="4"/>
  <c r="AI1118" i="4"/>
  <c r="AH1118" i="4"/>
  <c r="AG1118" i="4"/>
  <c r="AT1117" i="4"/>
  <c r="AS1117" i="4"/>
  <c r="AW1117" i="4" s="1"/>
  <c r="AR1117" i="4"/>
  <c r="AV1117" i="4" s="1"/>
  <c r="AQ1117" i="4"/>
  <c r="AU1117" i="4" s="1"/>
  <c r="AP1117" i="4"/>
  <c r="AO1117" i="4"/>
  <c r="AN1117" i="4"/>
  <c r="AM1117" i="4"/>
  <c r="AL1117" i="4"/>
  <c r="AK1117" i="4"/>
  <c r="AJ1117" i="4"/>
  <c r="AI1117" i="4"/>
  <c r="AH1117" i="4"/>
  <c r="AG1117" i="4"/>
  <c r="AU1116" i="4"/>
  <c r="AT1116" i="4"/>
  <c r="AS1116" i="4"/>
  <c r="AW1116" i="4" s="1"/>
  <c r="AR1116" i="4"/>
  <c r="AV1116" i="4" s="1"/>
  <c r="AQ1116" i="4"/>
  <c r="AX1116" i="4" s="1"/>
  <c r="AP1116" i="4"/>
  <c r="AO1116" i="4"/>
  <c r="AN1116" i="4"/>
  <c r="AM1116" i="4"/>
  <c r="AL1116" i="4"/>
  <c r="AK1116" i="4"/>
  <c r="AJ1116" i="4"/>
  <c r="AI1116" i="4"/>
  <c r="AH1116" i="4"/>
  <c r="AG1116" i="4"/>
  <c r="AX1115" i="4"/>
  <c r="AW1115" i="4"/>
  <c r="AU1115" i="4"/>
  <c r="AT1115" i="4"/>
  <c r="AS1115" i="4"/>
  <c r="AR1115" i="4"/>
  <c r="AV1115" i="4" s="1"/>
  <c r="AQ1115" i="4"/>
  <c r="AP1115" i="4"/>
  <c r="AO1115" i="4"/>
  <c r="AN1115" i="4"/>
  <c r="AM1115" i="4"/>
  <c r="AL1115" i="4"/>
  <c r="AK1115" i="4"/>
  <c r="AJ1115" i="4"/>
  <c r="AI1115" i="4"/>
  <c r="AH1115" i="4"/>
  <c r="AG1115" i="4"/>
  <c r="AW1114" i="4"/>
  <c r="AV1114" i="4"/>
  <c r="AT1114" i="4"/>
  <c r="AS1114" i="4"/>
  <c r="AR1114" i="4"/>
  <c r="AQ1114" i="4"/>
  <c r="AP1114" i="4"/>
  <c r="AO1114" i="4"/>
  <c r="AN1114" i="4"/>
  <c r="AM1114" i="4"/>
  <c r="AL1114" i="4"/>
  <c r="AK1114" i="4"/>
  <c r="AJ1114" i="4"/>
  <c r="AI1114" i="4"/>
  <c r="AH1114" i="4"/>
  <c r="AG1114" i="4"/>
  <c r="AT1113" i="4"/>
  <c r="AS1113" i="4"/>
  <c r="AW1113" i="4" s="1"/>
  <c r="AR1113" i="4"/>
  <c r="AV1113" i="4" s="1"/>
  <c r="AQ1113" i="4"/>
  <c r="AU1113" i="4" s="1"/>
  <c r="AP1113" i="4"/>
  <c r="AO1113" i="4"/>
  <c r="AN1113" i="4"/>
  <c r="AM1113" i="4"/>
  <c r="AL1113" i="4"/>
  <c r="AK1113" i="4"/>
  <c r="AJ1113" i="4"/>
  <c r="AI1113" i="4"/>
  <c r="AH1113" i="4"/>
  <c r="AG1113" i="4"/>
  <c r="AU1112" i="4"/>
  <c r="AT1112" i="4"/>
  <c r="AS1112" i="4"/>
  <c r="AW1112" i="4" s="1"/>
  <c r="AR1112" i="4"/>
  <c r="AV1112" i="4" s="1"/>
  <c r="AQ1112" i="4"/>
  <c r="AX1112" i="4" s="1"/>
  <c r="AP1112" i="4"/>
  <c r="AO1112" i="4"/>
  <c r="AN1112" i="4"/>
  <c r="AM1112" i="4"/>
  <c r="AL1112" i="4"/>
  <c r="AK1112" i="4"/>
  <c r="AJ1112" i="4"/>
  <c r="AI1112" i="4"/>
  <c r="AH1112" i="4"/>
  <c r="AG1112" i="4"/>
  <c r="AX1111" i="4"/>
  <c r="AW1111" i="4"/>
  <c r="AV1111" i="4"/>
  <c r="AU1111" i="4"/>
  <c r="AT1111" i="4"/>
  <c r="AS1111" i="4"/>
  <c r="AR1111" i="4"/>
  <c r="AQ1111" i="4"/>
  <c r="AP1111" i="4"/>
  <c r="AO1111" i="4"/>
  <c r="AN1111" i="4"/>
  <c r="AM1111" i="4"/>
  <c r="AL1111" i="4"/>
  <c r="AK1111" i="4"/>
  <c r="AJ1111" i="4"/>
  <c r="AI1111" i="4"/>
  <c r="AH1111" i="4"/>
  <c r="AG1111" i="4"/>
  <c r="AW1110" i="4"/>
  <c r="AV1110" i="4"/>
  <c r="AT1110" i="4"/>
  <c r="AS1110" i="4"/>
  <c r="AR1110" i="4"/>
  <c r="AQ1110" i="4"/>
  <c r="AP1110" i="4"/>
  <c r="AO1110" i="4"/>
  <c r="AN1110" i="4"/>
  <c r="AM1110" i="4"/>
  <c r="AL1110" i="4"/>
  <c r="AK1110" i="4"/>
  <c r="AJ1110" i="4"/>
  <c r="AI1110" i="4"/>
  <c r="AH1110" i="4"/>
  <c r="AG1110" i="4"/>
  <c r="AT1109" i="4"/>
  <c r="AS1109" i="4"/>
  <c r="AW1109" i="4" s="1"/>
  <c r="AR1109" i="4"/>
  <c r="AV1109" i="4" s="1"/>
  <c r="AQ1109" i="4"/>
  <c r="AU1109" i="4" s="1"/>
  <c r="AP1109" i="4"/>
  <c r="AO1109" i="4"/>
  <c r="AN1109" i="4"/>
  <c r="AM1109" i="4"/>
  <c r="AL1109" i="4"/>
  <c r="AK1109" i="4"/>
  <c r="AJ1109" i="4"/>
  <c r="AI1109" i="4"/>
  <c r="AH1109" i="4"/>
  <c r="AG1109" i="4"/>
  <c r="AU1108" i="4"/>
  <c r="AT1108" i="4"/>
  <c r="AS1108" i="4"/>
  <c r="AW1108" i="4" s="1"/>
  <c r="AR1108" i="4"/>
  <c r="AV1108" i="4" s="1"/>
  <c r="AQ1108" i="4"/>
  <c r="AX1108" i="4" s="1"/>
  <c r="AP1108" i="4"/>
  <c r="AO1108" i="4"/>
  <c r="AN1108" i="4"/>
  <c r="AM1108" i="4"/>
  <c r="AL1108" i="4"/>
  <c r="AK1108" i="4"/>
  <c r="AJ1108" i="4"/>
  <c r="AI1108" i="4"/>
  <c r="AH1108" i="4"/>
  <c r="AG1108" i="4"/>
  <c r="AX1107" i="4"/>
  <c r="AW1107" i="4"/>
  <c r="AV1107" i="4"/>
  <c r="AU1107" i="4"/>
  <c r="AT1107" i="4"/>
  <c r="AS1107" i="4"/>
  <c r="AR1107" i="4"/>
  <c r="AQ1107" i="4"/>
  <c r="AP1107" i="4"/>
  <c r="AO1107" i="4"/>
  <c r="AN1107" i="4"/>
  <c r="AM1107" i="4"/>
  <c r="AL1107" i="4"/>
  <c r="AK1107" i="4"/>
  <c r="AJ1107" i="4"/>
  <c r="AI1107" i="4"/>
  <c r="AH1107" i="4"/>
  <c r="AG1107" i="4"/>
  <c r="AW1106" i="4"/>
  <c r="AV1106" i="4"/>
  <c r="AT1106" i="4"/>
  <c r="AS1106" i="4"/>
  <c r="AR1106" i="4"/>
  <c r="AQ1106" i="4"/>
  <c r="AP1106" i="4"/>
  <c r="AO1106" i="4"/>
  <c r="AN1106" i="4"/>
  <c r="AM1106" i="4"/>
  <c r="AL1106" i="4"/>
  <c r="AK1106" i="4"/>
  <c r="AJ1106" i="4"/>
  <c r="AI1106" i="4"/>
  <c r="AH1106" i="4"/>
  <c r="AG1106" i="4"/>
  <c r="AT1105" i="4"/>
  <c r="AS1105" i="4"/>
  <c r="AW1105" i="4" s="1"/>
  <c r="AR1105" i="4"/>
  <c r="AV1105" i="4" s="1"/>
  <c r="AQ1105" i="4"/>
  <c r="AU1105" i="4" s="1"/>
  <c r="AP1105" i="4"/>
  <c r="AO1105" i="4"/>
  <c r="AN1105" i="4"/>
  <c r="AM1105" i="4"/>
  <c r="AL1105" i="4"/>
  <c r="AK1105" i="4"/>
  <c r="AJ1105" i="4"/>
  <c r="AI1105" i="4"/>
  <c r="AH1105" i="4"/>
  <c r="AG1105" i="4"/>
  <c r="AU1104" i="4"/>
  <c r="AT1104" i="4"/>
  <c r="AS1104" i="4"/>
  <c r="AW1104" i="4" s="1"/>
  <c r="AR1104" i="4"/>
  <c r="AV1104" i="4" s="1"/>
  <c r="AQ1104" i="4"/>
  <c r="AX1104" i="4" s="1"/>
  <c r="AP1104" i="4"/>
  <c r="AO1104" i="4"/>
  <c r="AN1104" i="4"/>
  <c r="AM1104" i="4"/>
  <c r="AL1104" i="4"/>
  <c r="AK1104" i="4"/>
  <c r="AJ1104" i="4"/>
  <c r="AI1104" i="4"/>
  <c r="AH1104" i="4"/>
  <c r="AG1104" i="4"/>
  <c r="AX1103" i="4"/>
  <c r="AW1103" i="4"/>
  <c r="AV1103" i="4"/>
  <c r="AU1103" i="4"/>
  <c r="AT1103" i="4"/>
  <c r="AS1103" i="4"/>
  <c r="AR1103" i="4"/>
  <c r="AQ1103" i="4"/>
  <c r="AP1103" i="4"/>
  <c r="AO1103" i="4"/>
  <c r="AN1103" i="4"/>
  <c r="AM1103" i="4"/>
  <c r="AL1103" i="4"/>
  <c r="AK1103" i="4"/>
  <c r="AJ1103" i="4"/>
  <c r="AI1103" i="4"/>
  <c r="AH1103" i="4"/>
  <c r="AG1103" i="4"/>
  <c r="AW1102" i="4"/>
  <c r="AV1102" i="4"/>
  <c r="AT1102" i="4"/>
  <c r="AS1102" i="4"/>
  <c r="AR1102" i="4"/>
  <c r="AQ1102" i="4"/>
  <c r="AP1102" i="4"/>
  <c r="AO1102" i="4"/>
  <c r="AN1102" i="4"/>
  <c r="AM1102" i="4"/>
  <c r="AL1102" i="4"/>
  <c r="AK1102" i="4"/>
  <c r="AJ1102" i="4"/>
  <c r="AI1102" i="4"/>
  <c r="AH1102" i="4"/>
  <c r="AG1102" i="4"/>
  <c r="AX1101" i="4"/>
  <c r="AT1101" i="4"/>
  <c r="AS1101" i="4"/>
  <c r="AW1101" i="4" s="1"/>
  <c r="AR1101" i="4"/>
  <c r="AV1101" i="4" s="1"/>
  <c r="AQ1101" i="4"/>
  <c r="AU1101" i="4" s="1"/>
  <c r="AP1101" i="4"/>
  <c r="AO1101" i="4"/>
  <c r="AN1101" i="4"/>
  <c r="AM1101" i="4"/>
  <c r="AL1101" i="4"/>
  <c r="AK1101" i="4"/>
  <c r="AJ1101" i="4"/>
  <c r="AI1101" i="4"/>
  <c r="AH1101" i="4"/>
  <c r="AG1101" i="4"/>
  <c r="AU1100" i="4"/>
  <c r="AT1100" i="4"/>
  <c r="AS1100" i="4"/>
  <c r="AW1100" i="4" s="1"/>
  <c r="AR1100" i="4"/>
  <c r="AV1100" i="4" s="1"/>
  <c r="AQ1100" i="4"/>
  <c r="AX1100" i="4" s="1"/>
  <c r="AP1100" i="4"/>
  <c r="AO1100" i="4"/>
  <c r="AN1100" i="4"/>
  <c r="AM1100" i="4"/>
  <c r="AL1100" i="4"/>
  <c r="AK1100" i="4"/>
  <c r="AJ1100" i="4"/>
  <c r="AI1100" i="4"/>
  <c r="AH1100" i="4"/>
  <c r="AG1100" i="4"/>
  <c r="AX1099" i="4"/>
  <c r="AW1099" i="4"/>
  <c r="AV1099" i="4"/>
  <c r="AU1099" i="4"/>
  <c r="AT1099" i="4"/>
  <c r="AS1099" i="4"/>
  <c r="AR1099" i="4"/>
  <c r="AQ1099" i="4"/>
  <c r="AP1099" i="4"/>
  <c r="AO1099" i="4"/>
  <c r="AN1099" i="4"/>
  <c r="AM1099" i="4"/>
  <c r="AL1099" i="4"/>
  <c r="AK1099" i="4"/>
  <c r="AJ1099" i="4"/>
  <c r="AI1099" i="4"/>
  <c r="AH1099" i="4"/>
  <c r="AG1099" i="4"/>
  <c r="AW1098" i="4"/>
  <c r="AV1098" i="4"/>
  <c r="AT1098" i="4"/>
  <c r="AS1098" i="4"/>
  <c r="AR1098" i="4"/>
  <c r="AQ1098" i="4"/>
  <c r="AP1098" i="4"/>
  <c r="AO1098" i="4"/>
  <c r="AN1098" i="4"/>
  <c r="AM1098" i="4"/>
  <c r="AL1098" i="4"/>
  <c r="AK1098" i="4"/>
  <c r="AJ1098" i="4"/>
  <c r="AI1098" i="4"/>
  <c r="AH1098" i="4"/>
  <c r="AG1098" i="4"/>
  <c r="AT1097" i="4"/>
  <c r="AS1097" i="4"/>
  <c r="AW1097" i="4" s="1"/>
  <c r="AR1097" i="4"/>
  <c r="AV1097" i="4" s="1"/>
  <c r="AQ1097" i="4"/>
  <c r="AU1097" i="4" s="1"/>
  <c r="AP1097" i="4"/>
  <c r="AO1097" i="4"/>
  <c r="AN1097" i="4"/>
  <c r="AM1097" i="4"/>
  <c r="AL1097" i="4"/>
  <c r="AK1097" i="4"/>
  <c r="AJ1097" i="4"/>
  <c r="AI1097" i="4"/>
  <c r="AH1097" i="4"/>
  <c r="AG1097" i="4"/>
  <c r="AU1096" i="4"/>
  <c r="AT1096" i="4"/>
  <c r="AS1096" i="4"/>
  <c r="AW1096" i="4" s="1"/>
  <c r="AR1096" i="4"/>
  <c r="AV1096" i="4" s="1"/>
  <c r="AQ1096" i="4"/>
  <c r="AX1096" i="4" s="1"/>
  <c r="AP1096" i="4"/>
  <c r="AO1096" i="4"/>
  <c r="AN1096" i="4"/>
  <c r="AM1096" i="4"/>
  <c r="AL1096" i="4"/>
  <c r="AK1096" i="4"/>
  <c r="AJ1096" i="4"/>
  <c r="AI1096" i="4"/>
  <c r="AH1096" i="4"/>
  <c r="AG1096" i="4"/>
  <c r="AX1095" i="4"/>
  <c r="AW1095" i="4"/>
  <c r="AV1095" i="4"/>
  <c r="AU1095" i="4"/>
  <c r="AT1095" i="4"/>
  <c r="AS1095" i="4"/>
  <c r="AR1095" i="4"/>
  <c r="AQ1095" i="4"/>
  <c r="AP1095" i="4"/>
  <c r="AO1095" i="4"/>
  <c r="AN1095" i="4"/>
  <c r="AM1095" i="4"/>
  <c r="AL1095" i="4"/>
  <c r="AK1095" i="4"/>
  <c r="AJ1095" i="4"/>
  <c r="AI1095" i="4"/>
  <c r="AH1095" i="4"/>
  <c r="AG1095" i="4"/>
  <c r="AW1094" i="4"/>
  <c r="AV1094" i="4"/>
  <c r="AT1094" i="4"/>
  <c r="AS1094" i="4"/>
  <c r="AR1094" i="4"/>
  <c r="AQ1094" i="4"/>
  <c r="AP1094" i="4"/>
  <c r="AO1094" i="4"/>
  <c r="AN1094" i="4"/>
  <c r="AM1094" i="4"/>
  <c r="AL1094" i="4"/>
  <c r="AK1094" i="4"/>
  <c r="AJ1094" i="4"/>
  <c r="AI1094" i="4"/>
  <c r="AH1094" i="4"/>
  <c r="AG1094" i="4"/>
  <c r="AT1093" i="4"/>
  <c r="AS1093" i="4"/>
  <c r="AW1093" i="4" s="1"/>
  <c r="AR1093" i="4"/>
  <c r="AV1093" i="4" s="1"/>
  <c r="AQ1093" i="4"/>
  <c r="AU1093" i="4" s="1"/>
  <c r="AP1093" i="4"/>
  <c r="AO1093" i="4"/>
  <c r="AN1093" i="4"/>
  <c r="AM1093" i="4"/>
  <c r="AL1093" i="4"/>
  <c r="AK1093" i="4"/>
  <c r="AJ1093" i="4"/>
  <c r="AI1093" i="4"/>
  <c r="AH1093" i="4"/>
  <c r="AG1093" i="4"/>
  <c r="AU1092" i="4"/>
  <c r="AT1092" i="4"/>
  <c r="AS1092" i="4"/>
  <c r="AW1092" i="4" s="1"/>
  <c r="AR1092" i="4"/>
  <c r="AV1092" i="4" s="1"/>
  <c r="AQ1092" i="4"/>
  <c r="AX1092" i="4" s="1"/>
  <c r="AP1092" i="4"/>
  <c r="AO1092" i="4"/>
  <c r="AN1092" i="4"/>
  <c r="AM1092" i="4"/>
  <c r="AL1092" i="4"/>
  <c r="AK1092" i="4"/>
  <c r="AJ1092" i="4"/>
  <c r="AI1092" i="4"/>
  <c r="AH1092" i="4"/>
  <c r="AG1092" i="4"/>
  <c r="AX1091" i="4"/>
  <c r="AW1091" i="4"/>
  <c r="AV1091" i="4"/>
  <c r="AU1091" i="4"/>
  <c r="AT1091" i="4"/>
  <c r="AS1091" i="4"/>
  <c r="AR1091" i="4"/>
  <c r="AQ1091" i="4"/>
  <c r="AP1091" i="4"/>
  <c r="AO1091" i="4"/>
  <c r="AN1091" i="4"/>
  <c r="AM1091" i="4"/>
  <c r="AL1091" i="4"/>
  <c r="AK1091" i="4"/>
  <c r="AJ1091" i="4"/>
  <c r="AI1091" i="4"/>
  <c r="AH1091" i="4"/>
  <c r="AG1091" i="4"/>
  <c r="AW1090" i="4"/>
  <c r="AV1090" i="4"/>
  <c r="AT1090" i="4"/>
  <c r="AS1090" i="4"/>
  <c r="AR1090" i="4"/>
  <c r="AQ1090" i="4"/>
  <c r="AP1090" i="4"/>
  <c r="AO1090" i="4"/>
  <c r="AN1090" i="4"/>
  <c r="AM1090" i="4"/>
  <c r="AL1090" i="4"/>
  <c r="AK1090" i="4"/>
  <c r="AJ1090" i="4"/>
  <c r="AI1090" i="4"/>
  <c r="AH1090" i="4"/>
  <c r="AG1090" i="4"/>
  <c r="AT1089" i="4"/>
  <c r="AS1089" i="4"/>
  <c r="AW1089" i="4" s="1"/>
  <c r="AR1089" i="4"/>
  <c r="AV1089" i="4" s="1"/>
  <c r="AQ1089" i="4"/>
  <c r="AU1089" i="4" s="1"/>
  <c r="AP1089" i="4"/>
  <c r="AO1089" i="4"/>
  <c r="AN1089" i="4"/>
  <c r="AM1089" i="4"/>
  <c r="AL1089" i="4"/>
  <c r="AK1089" i="4"/>
  <c r="AJ1089" i="4"/>
  <c r="AI1089" i="4"/>
  <c r="AH1089" i="4"/>
  <c r="AG1089" i="4"/>
  <c r="AU1088" i="4"/>
  <c r="AT1088" i="4"/>
  <c r="AS1088" i="4"/>
  <c r="AW1088" i="4" s="1"/>
  <c r="AR1088" i="4"/>
  <c r="AV1088" i="4" s="1"/>
  <c r="AQ1088" i="4"/>
  <c r="AX1088" i="4" s="1"/>
  <c r="AP1088" i="4"/>
  <c r="AO1088" i="4"/>
  <c r="AN1088" i="4"/>
  <c r="AM1088" i="4"/>
  <c r="AL1088" i="4"/>
  <c r="AK1088" i="4"/>
  <c r="AJ1088" i="4"/>
  <c r="AI1088" i="4"/>
  <c r="AH1088" i="4"/>
  <c r="AG1088" i="4"/>
  <c r="AX1087" i="4"/>
  <c r="AW1087" i="4"/>
  <c r="AV1087" i="4"/>
  <c r="AU1087" i="4"/>
  <c r="AT1087" i="4"/>
  <c r="AS1087" i="4"/>
  <c r="AR1087" i="4"/>
  <c r="AQ1087" i="4"/>
  <c r="AP1087" i="4"/>
  <c r="AO1087" i="4"/>
  <c r="AN1087" i="4"/>
  <c r="AM1087" i="4"/>
  <c r="AL1087" i="4"/>
  <c r="AK1087" i="4"/>
  <c r="AJ1087" i="4"/>
  <c r="AI1087" i="4"/>
  <c r="AH1087" i="4"/>
  <c r="AG1087" i="4"/>
  <c r="AW1086" i="4"/>
  <c r="AV1086" i="4"/>
  <c r="AT1086" i="4"/>
  <c r="AS1086" i="4"/>
  <c r="AR1086" i="4"/>
  <c r="AQ1086" i="4"/>
  <c r="AP1086" i="4"/>
  <c r="AO1086" i="4"/>
  <c r="AN1086" i="4"/>
  <c r="AM1086" i="4"/>
  <c r="AL1086" i="4"/>
  <c r="AK1086" i="4"/>
  <c r="AJ1086" i="4"/>
  <c r="AI1086" i="4"/>
  <c r="AH1086" i="4"/>
  <c r="AG1086" i="4"/>
  <c r="AT1085" i="4"/>
  <c r="AS1085" i="4"/>
  <c r="AW1085" i="4" s="1"/>
  <c r="AR1085" i="4"/>
  <c r="AV1085" i="4" s="1"/>
  <c r="AQ1085" i="4"/>
  <c r="AU1085" i="4" s="1"/>
  <c r="AP1085" i="4"/>
  <c r="AO1085" i="4"/>
  <c r="AN1085" i="4"/>
  <c r="AM1085" i="4"/>
  <c r="AL1085" i="4"/>
  <c r="AK1085" i="4"/>
  <c r="AJ1085" i="4"/>
  <c r="AI1085" i="4"/>
  <c r="AH1085" i="4"/>
  <c r="AG1085" i="4"/>
  <c r="AU1084" i="4"/>
  <c r="AT1084" i="4"/>
  <c r="AS1084" i="4"/>
  <c r="AW1084" i="4" s="1"/>
  <c r="AR1084" i="4"/>
  <c r="AV1084" i="4" s="1"/>
  <c r="AQ1084" i="4"/>
  <c r="AX1084" i="4" s="1"/>
  <c r="AP1084" i="4"/>
  <c r="AO1084" i="4"/>
  <c r="AN1084" i="4"/>
  <c r="AM1084" i="4"/>
  <c r="AL1084" i="4"/>
  <c r="AK1084" i="4"/>
  <c r="AJ1084" i="4"/>
  <c r="AI1084" i="4"/>
  <c r="AH1084" i="4"/>
  <c r="AG1084" i="4"/>
  <c r="AX1083" i="4"/>
  <c r="AW1083" i="4"/>
  <c r="AV1083" i="4"/>
  <c r="AU1083" i="4"/>
  <c r="AT1083" i="4"/>
  <c r="AS1083" i="4"/>
  <c r="AR1083" i="4"/>
  <c r="AQ1083" i="4"/>
  <c r="AP1083" i="4"/>
  <c r="AO1083" i="4"/>
  <c r="AN1083" i="4"/>
  <c r="AM1083" i="4"/>
  <c r="AL1083" i="4"/>
  <c r="AK1083" i="4"/>
  <c r="AJ1083" i="4"/>
  <c r="AI1083" i="4"/>
  <c r="AH1083" i="4"/>
  <c r="AG1083" i="4"/>
  <c r="AW1082" i="4"/>
  <c r="AV1082" i="4"/>
  <c r="AT1082" i="4"/>
  <c r="AS1082" i="4"/>
  <c r="AR1082" i="4"/>
  <c r="AQ1082" i="4"/>
  <c r="AP1082" i="4"/>
  <c r="AO1082" i="4"/>
  <c r="AN1082" i="4"/>
  <c r="AM1082" i="4"/>
  <c r="AL1082" i="4"/>
  <c r="AK1082" i="4"/>
  <c r="AJ1082" i="4"/>
  <c r="AI1082" i="4"/>
  <c r="AH1082" i="4"/>
  <c r="AG1082" i="4"/>
  <c r="AX1081" i="4"/>
  <c r="AT1081" i="4"/>
  <c r="AS1081" i="4"/>
  <c r="AW1081" i="4" s="1"/>
  <c r="AR1081" i="4"/>
  <c r="AV1081" i="4" s="1"/>
  <c r="AQ1081" i="4"/>
  <c r="AU1081" i="4" s="1"/>
  <c r="AP1081" i="4"/>
  <c r="AO1081" i="4"/>
  <c r="AN1081" i="4"/>
  <c r="AM1081" i="4"/>
  <c r="AL1081" i="4"/>
  <c r="AK1081" i="4"/>
  <c r="AJ1081" i="4"/>
  <c r="AI1081" i="4"/>
  <c r="AH1081" i="4"/>
  <c r="AG1081" i="4"/>
  <c r="AU1080" i="4"/>
  <c r="AT1080" i="4"/>
  <c r="AS1080" i="4"/>
  <c r="AW1080" i="4" s="1"/>
  <c r="AR1080" i="4"/>
  <c r="AV1080" i="4" s="1"/>
  <c r="AQ1080" i="4"/>
  <c r="AX1080" i="4" s="1"/>
  <c r="AP1080" i="4"/>
  <c r="AO1080" i="4"/>
  <c r="AN1080" i="4"/>
  <c r="AM1080" i="4"/>
  <c r="AL1080" i="4"/>
  <c r="AK1080" i="4"/>
  <c r="AJ1080" i="4"/>
  <c r="AI1080" i="4"/>
  <c r="AH1080" i="4"/>
  <c r="AG1080" i="4"/>
  <c r="AX1079" i="4"/>
  <c r="AW1079" i="4"/>
  <c r="AV1079" i="4"/>
  <c r="AU1079" i="4"/>
  <c r="AT1079" i="4"/>
  <c r="AS1079" i="4"/>
  <c r="AR1079" i="4"/>
  <c r="AQ1079" i="4"/>
  <c r="AP1079" i="4"/>
  <c r="AO1079" i="4"/>
  <c r="AN1079" i="4"/>
  <c r="AM1079" i="4"/>
  <c r="AL1079" i="4"/>
  <c r="AK1079" i="4"/>
  <c r="AJ1079" i="4"/>
  <c r="AI1079" i="4"/>
  <c r="AH1079" i="4"/>
  <c r="AG1079" i="4"/>
  <c r="AW1078" i="4"/>
  <c r="AV1078" i="4"/>
  <c r="AT1078" i="4"/>
  <c r="AS1078" i="4"/>
  <c r="AR1078" i="4"/>
  <c r="AQ1078" i="4"/>
  <c r="AP1078" i="4"/>
  <c r="AO1078" i="4"/>
  <c r="AN1078" i="4"/>
  <c r="AM1078" i="4"/>
  <c r="AL1078" i="4"/>
  <c r="AK1078" i="4"/>
  <c r="AJ1078" i="4"/>
  <c r="AI1078" i="4"/>
  <c r="AH1078" i="4"/>
  <c r="AG1078" i="4"/>
  <c r="AX1077" i="4"/>
  <c r="AT1077" i="4"/>
  <c r="AS1077" i="4"/>
  <c r="AW1077" i="4" s="1"/>
  <c r="AR1077" i="4"/>
  <c r="AV1077" i="4" s="1"/>
  <c r="AQ1077" i="4"/>
  <c r="AU1077" i="4" s="1"/>
  <c r="AP1077" i="4"/>
  <c r="AO1077" i="4"/>
  <c r="AN1077" i="4"/>
  <c r="AM1077" i="4"/>
  <c r="AL1077" i="4"/>
  <c r="AK1077" i="4"/>
  <c r="AJ1077" i="4"/>
  <c r="AI1077" i="4"/>
  <c r="AH1077" i="4"/>
  <c r="AG1077" i="4"/>
  <c r="AU1076" i="4"/>
  <c r="AT1076" i="4"/>
  <c r="AS1076" i="4"/>
  <c r="AW1076" i="4" s="1"/>
  <c r="AR1076" i="4"/>
  <c r="AV1076" i="4" s="1"/>
  <c r="AQ1076" i="4"/>
  <c r="AX1076" i="4" s="1"/>
  <c r="AP1076" i="4"/>
  <c r="AO1076" i="4"/>
  <c r="AN1076" i="4"/>
  <c r="AM1076" i="4"/>
  <c r="AL1076" i="4"/>
  <c r="AK1076" i="4"/>
  <c r="AJ1076" i="4"/>
  <c r="AI1076" i="4"/>
  <c r="AH1076" i="4"/>
  <c r="AG1076" i="4"/>
  <c r="AX1075" i="4"/>
  <c r="AW1075" i="4"/>
  <c r="AV1075" i="4"/>
  <c r="AU1075" i="4"/>
  <c r="AT1075" i="4"/>
  <c r="AS1075" i="4"/>
  <c r="AR1075" i="4"/>
  <c r="AQ1075" i="4"/>
  <c r="AP1075" i="4"/>
  <c r="AO1075" i="4"/>
  <c r="AN1075" i="4"/>
  <c r="AM1075" i="4"/>
  <c r="AL1075" i="4"/>
  <c r="AK1075" i="4"/>
  <c r="AJ1075" i="4"/>
  <c r="AI1075" i="4"/>
  <c r="AH1075" i="4"/>
  <c r="AG1075" i="4"/>
  <c r="AW1074" i="4"/>
  <c r="AV1074" i="4"/>
  <c r="AT1074" i="4"/>
  <c r="AS1074" i="4"/>
  <c r="AR1074" i="4"/>
  <c r="AQ1074" i="4"/>
  <c r="AP1074" i="4"/>
  <c r="AO1074" i="4"/>
  <c r="AN1074" i="4"/>
  <c r="AM1074" i="4"/>
  <c r="AL1074" i="4"/>
  <c r="AK1074" i="4"/>
  <c r="AJ1074" i="4"/>
  <c r="AI1074" i="4"/>
  <c r="AH1074" i="4"/>
  <c r="AG1074" i="4"/>
  <c r="AX1073" i="4"/>
  <c r="AT1073" i="4"/>
  <c r="AS1073" i="4"/>
  <c r="AW1073" i="4" s="1"/>
  <c r="AR1073" i="4"/>
  <c r="AV1073" i="4" s="1"/>
  <c r="AQ1073" i="4"/>
  <c r="AU1073" i="4" s="1"/>
  <c r="AP1073" i="4"/>
  <c r="AO1073" i="4"/>
  <c r="AN1073" i="4"/>
  <c r="AM1073" i="4"/>
  <c r="AL1073" i="4"/>
  <c r="AK1073" i="4"/>
  <c r="AJ1073" i="4"/>
  <c r="AI1073" i="4"/>
  <c r="AH1073" i="4"/>
  <c r="AG1073" i="4"/>
  <c r="AU1072" i="4"/>
  <c r="AT1072" i="4"/>
  <c r="AS1072" i="4"/>
  <c r="AW1072" i="4" s="1"/>
  <c r="AR1072" i="4"/>
  <c r="AV1072" i="4" s="1"/>
  <c r="AQ1072" i="4"/>
  <c r="AX1072" i="4" s="1"/>
  <c r="AP1072" i="4"/>
  <c r="AO1072" i="4"/>
  <c r="AN1072" i="4"/>
  <c r="AM1072" i="4"/>
  <c r="AL1072" i="4"/>
  <c r="AK1072" i="4"/>
  <c r="AJ1072" i="4"/>
  <c r="AI1072" i="4"/>
  <c r="AH1072" i="4"/>
  <c r="AG1072" i="4"/>
  <c r="AX1071" i="4"/>
  <c r="AW1071" i="4"/>
  <c r="AV1071" i="4"/>
  <c r="AU1071" i="4"/>
  <c r="AT1071" i="4"/>
  <c r="AS1071" i="4"/>
  <c r="AR1071" i="4"/>
  <c r="AQ1071" i="4"/>
  <c r="AP1071" i="4"/>
  <c r="AO1071" i="4"/>
  <c r="AN1071" i="4"/>
  <c r="AM1071" i="4"/>
  <c r="AL1071" i="4"/>
  <c r="AK1071" i="4"/>
  <c r="AJ1071" i="4"/>
  <c r="AI1071" i="4"/>
  <c r="AH1071" i="4"/>
  <c r="AG1071" i="4"/>
  <c r="AW1070" i="4"/>
  <c r="AV1070" i="4"/>
  <c r="AT1070" i="4"/>
  <c r="AS1070" i="4"/>
  <c r="AR1070" i="4"/>
  <c r="AQ1070" i="4"/>
  <c r="AP1070" i="4"/>
  <c r="AO1070" i="4"/>
  <c r="AN1070" i="4"/>
  <c r="AM1070" i="4"/>
  <c r="AL1070" i="4"/>
  <c r="AK1070" i="4"/>
  <c r="AJ1070" i="4"/>
  <c r="AI1070" i="4"/>
  <c r="AH1070" i="4"/>
  <c r="AG1070" i="4"/>
  <c r="AX1069" i="4"/>
  <c r="AT1069" i="4"/>
  <c r="AS1069" i="4"/>
  <c r="AW1069" i="4" s="1"/>
  <c r="AR1069" i="4"/>
  <c r="AV1069" i="4" s="1"/>
  <c r="AQ1069" i="4"/>
  <c r="AU1069" i="4" s="1"/>
  <c r="AP1069" i="4"/>
  <c r="AO1069" i="4"/>
  <c r="AN1069" i="4"/>
  <c r="AM1069" i="4"/>
  <c r="AL1069" i="4"/>
  <c r="AK1069" i="4"/>
  <c r="AJ1069" i="4"/>
  <c r="AI1069" i="4"/>
  <c r="AH1069" i="4"/>
  <c r="AG1069" i="4"/>
  <c r="AU1068" i="4"/>
  <c r="AT1068" i="4"/>
  <c r="AS1068" i="4"/>
  <c r="AW1068" i="4" s="1"/>
  <c r="AR1068" i="4"/>
  <c r="AV1068" i="4" s="1"/>
  <c r="AQ1068" i="4"/>
  <c r="AX1068" i="4" s="1"/>
  <c r="AP1068" i="4"/>
  <c r="AO1068" i="4"/>
  <c r="AN1068" i="4"/>
  <c r="AM1068" i="4"/>
  <c r="AL1068" i="4"/>
  <c r="AK1068" i="4"/>
  <c r="AJ1068" i="4"/>
  <c r="AI1068" i="4"/>
  <c r="AH1068" i="4"/>
  <c r="AG1068" i="4"/>
  <c r="AX1067" i="4"/>
  <c r="AW1067" i="4"/>
  <c r="AV1067" i="4"/>
  <c r="AU1067" i="4"/>
  <c r="AT1067" i="4"/>
  <c r="AS1067" i="4"/>
  <c r="AR1067" i="4"/>
  <c r="AQ1067" i="4"/>
  <c r="AP1067" i="4"/>
  <c r="AO1067" i="4"/>
  <c r="AN1067" i="4"/>
  <c r="AM1067" i="4"/>
  <c r="AL1067" i="4"/>
  <c r="AK1067" i="4"/>
  <c r="AJ1067" i="4"/>
  <c r="AI1067" i="4"/>
  <c r="AH1067" i="4"/>
  <c r="AG1067" i="4"/>
  <c r="AW1066" i="4"/>
  <c r="AV1066" i="4"/>
  <c r="AT1066" i="4"/>
  <c r="AS1066" i="4"/>
  <c r="AR1066" i="4"/>
  <c r="AQ1066" i="4"/>
  <c r="AP1066" i="4"/>
  <c r="AO1066" i="4"/>
  <c r="AN1066" i="4"/>
  <c r="AM1066" i="4"/>
  <c r="AL1066" i="4"/>
  <c r="AK1066" i="4"/>
  <c r="AJ1066" i="4"/>
  <c r="AI1066" i="4"/>
  <c r="AH1066" i="4"/>
  <c r="AG1066" i="4"/>
  <c r="AX1065" i="4"/>
  <c r="AT1065" i="4"/>
  <c r="AS1065" i="4"/>
  <c r="AW1065" i="4" s="1"/>
  <c r="AR1065" i="4"/>
  <c r="AV1065" i="4" s="1"/>
  <c r="AQ1065" i="4"/>
  <c r="AU1065" i="4" s="1"/>
  <c r="AP1065" i="4"/>
  <c r="AO1065" i="4"/>
  <c r="AN1065" i="4"/>
  <c r="AM1065" i="4"/>
  <c r="AL1065" i="4"/>
  <c r="AK1065" i="4"/>
  <c r="AJ1065" i="4"/>
  <c r="AI1065" i="4"/>
  <c r="AH1065" i="4"/>
  <c r="AG1065" i="4"/>
  <c r="AU1064" i="4"/>
  <c r="AT1064" i="4"/>
  <c r="AS1064" i="4"/>
  <c r="AW1064" i="4" s="1"/>
  <c r="AR1064" i="4"/>
  <c r="AV1064" i="4" s="1"/>
  <c r="AQ1064" i="4"/>
  <c r="AX1064" i="4" s="1"/>
  <c r="AP1064" i="4"/>
  <c r="AO1064" i="4"/>
  <c r="AN1064" i="4"/>
  <c r="AM1064" i="4"/>
  <c r="AL1064" i="4"/>
  <c r="AK1064" i="4"/>
  <c r="AJ1064" i="4"/>
  <c r="AI1064" i="4"/>
  <c r="AH1064" i="4"/>
  <c r="AG1064" i="4"/>
  <c r="AX1063" i="4"/>
  <c r="AW1063" i="4"/>
  <c r="AV1063" i="4"/>
  <c r="AU1063" i="4"/>
  <c r="AT1063" i="4"/>
  <c r="AS1063" i="4"/>
  <c r="AR1063" i="4"/>
  <c r="AQ1063" i="4"/>
  <c r="AP1063" i="4"/>
  <c r="AO1063" i="4"/>
  <c r="AN1063" i="4"/>
  <c r="AM1063" i="4"/>
  <c r="AL1063" i="4"/>
  <c r="AK1063" i="4"/>
  <c r="AJ1063" i="4"/>
  <c r="AI1063" i="4"/>
  <c r="AH1063" i="4"/>
  <c r="AG1063" i="4"/>
  <c r="AW1062" i="4"/>
  <c r="AV1062" i="4"/>
  <c r="AT1062" i="4"/>
  <c r="AS1062" i="4"/>
  <c r="AR1062" i="4"/>
  <c r="AQ1062" i="4"/>
  <c r="AP1062" i="4"/>
  <c r="AO1062" i="4"/>
  <c r="AN1062" i="4"/>
  <c r="AM1062" i="4"/>
  <c r="AL1062" i="4"/>
  <c r="AK1062" i="4"/>
  <c r="AJ1062" i="4"/>
  <c r="AI1062" i="4"/>
  <c r="AH1062" i="4"/>
  <c r="AG1062" i="4"/>
  <c r="AX1061" i="4"/>
  <c r="AT1061" i="4"/>
  <c r="AS1061" i="4"/>
  <c r="AW1061" i="4" s="1"/>
  <c r="AR1061" i="4"/>
  <c r="AV1061" i="4" s="1"/>
  <c r="AQ1061" i="4"/>
  <c r="AU1061" i="4" s="1"/>
  <c r="AP1061" i="4"/>
  <c r="AO1061" i="4"/>
  <c r="AN1061" i="4"/>
  <c r="AM1061" i="4"/>
  <c r="AL1061" i="4"/>
  <c r="AK1061" i="4"/>
  <c r="AJ1061" i="4"/>
  <c r="AI1061" i="4"/>
  <c r="AH1061" i="4"/>
  <c r="AG1061" i="4"/>
  <c r="AU1060" i="4"/>
  <c r="AT1060" i="4"/>
  <c r="AS1060" i="4"/>
  <c r="AW1060" i="4" s="1"/>
  <c r="AR1060" i="4"/>
  <c r="AV1060" i="4" s="1"/>
  <c r="AQ1060" i="4"/>
  <c r="AX1060" i="4" s="1"/>
  <c r="AP1060" i="4"/>
  <c r="AO1060" i="4"/>
  <c r="AN1060" i="4"/>
  <c r="AM1060" i="4"/>
  <c r="AL1060" i="4"/>
  <c r="AK1060" i="4"/>
  <c r="AJ1060" i="4"/>
  <c r="AI1060" i="4"/>
  <c r="AH1060" i="4"/>
  <c r="AG1060" i="4"/>
  <c r="AX1059" i="4"/>
  <c r="AW1059" i="4"/>
  <c r="AV1059" i="4"/>
  <c r="AU1059" i="4"/>
  <c r="AT1059" i="4"/>
  <c r="AS1059" i="4"/>
  <c r="AR1059" i="4"/>
  <c r="AQ1059" i="4"/>
  <c r="AP1059" i="4"/>
  <c r="AO1059" i="4"/>
  <c r="AN1059" i="4"/>
  <c r="AM1059" i="4"/>
  <c r="AL1059" i="4"/>
  <c r="AK1059" i="4"/>
  <c r="AJ1059" i="4"/>
  <c r="AI1059" i="4"/>
  <c r="AH1059" i="4"/>
  <c r="AG1059" i="4"/>
  <c r="AW1058" i="4"/>
  <c r="AV1058" i="4"/>
  <c r="AT1058" i="4"/>
  <c r="AS1058" i="4"/>
  <c r="AR1058" i="4"/>
  <c r="AQ1058" i="4"/>
  <c r="AP1058" i="4"/>
  <c r="AO1058" i="4"/>
  <c r="AN1058" i="4"/>
  <c r="AM1058" i="4"/>
  <c r="AL1058" i="4"/>
  <c r="AK1058" i="4"/>
  <c r="AJ1058" i="4"/>
  <c r="AI1058" i="4"/>
  <c r="AH1058" i="4"/>
  <c r="AG1058" i="4"/>
  <c r="AX1057" i="4"/>
  <c r="AT1057" i="4"/>
  <c r="AS1057" i="4"/>
  <c r="AW1057" i="4" s="1"/>
  <c r="AR1057" i="4"/>
  <c r="AV1057" i="4" s="1"/>
  <c r="AQ1057" i="4"/>
  <c r="AU1057" i="4" s="1"/>
  <c r="AP1057" i="4"/>
  <c r="AO1057" i="4"/>
  <c r="AN1057" i="4"/>
  <c r="AM1057" i="4"/>
  <c r="AL1057" i="4"/>
  <c r="AK1057" i="4"/>
  <c r="AJ1057" i="4"/>
  <c r="AI1057" i="4"/>
  <c r="AH1057" i="4"/>
  <c r="AG1057" i="4"/>
  <c r="AU1056" i="4"/>
  <c r="AT1056" i="4"/>
  <c r="AS1056" i="4"/>
  <c r="AW1056" i="4" s="1"/>
  <c r="AR1056" i="4"/>
  <c r="AV1056" i="4" s="1"/>
  <c r="AQ1056" i="4"/>
  <c r="AX1056" i="4" s="1"/>
  <c r="AP1056" i="4"/>
  <c r="AO1056" i="4"/>
  <c r="AN1056" i="4"/>
  <c r="AM1056" i="4"/>
  <c r="AL1056" i="4"/>
  <c r="AK1056" i="4"/>
  <c r="AJ1056" i="4"/>
  <c r="AI1056" i="4"/>
  <c r="AH1056" i="4"/>
  <c r="AG1056" i="4"/>
  <c r="AX1055" i="4"/>
  <c r="AW1055" i="4"/>
  <c r="AV1055" i="4"/>
  <c r="AU1055" i="4"/>
  <c r="AT1055" i="4"/>
  <c r="AS1055" i="4"/>
  <c r="AR1055" i="4"/>
  <c r="AQ1055" i="4"/>
  <c r="AP1055" i="4"/>
  <c r="AO1055" i="4"/>
  <c r="AN1055" i="4"/>
  <c r="AM1055" i="4"/>
  <c r="AL1055" i="4"/>
  <c r="AK1055" i="4"/>
  <c r="AJ1055" i="4"/>
  <c r="AI1055" i="4"/>
  <c r="AH1055" i="4"/>
  <c r="AG1055" i="4"/>
  <c r="AW1054" i="4"/>
  <c r="AV1054" i="4"/>
  <c r="AT1054" i="4"/>
  <c r="AS1054" i="4"/>
  <c r="AR1054" i="4"/>
  <c r="AQ1054" i="4"/>
  <c r="AP1054" i="4"/>
  <c r="AO1054" i="4"/>
  <c r="AN1054" i="4"/>
  <c r="AM1054" i="4"/>
  <c r="AL1054" i="4"/>
  <c r="AK1054" i="4"/>
  <c r="AJ1054" i="4"/>
  <c r="AI1054" i="4"/>
  <c r="AH1054" i="4"/>
  <c r="AG1054" i="4"/>
  <c r="AX1053" i="4"/>
  <c r="AT1053" i="4"/>
  <c r="AS1053" i="4"/>
  <c r="AW1053" i="4" s="1"/>
  <c r="AR1053" i="4"/>
  <c r="AV1053" i="4" s="1"/>
  <c r="AQ1053" i="4"/>
  <c r="AU1053" i="4" s="1"/>
  <c r="AP1053" i="4"/>
  <c r="AO1053" i="4"/>
  <c r="AN1053" i="4"/>
  <c r="AM1053" i="4"/>
  <c r="AL1053" i="4"/>
  <c r="AK1053" i="4"/>
  <c r="AJ1053" i="4"/>
  <c r="AI1053" i="4"/>
  <c r="AH1053" i="4"/>
  <c r="AG1053" i="4"/>
  <c r="AU1052" i="4"/>
  <c r="AT1052" i="4"/>
  <c r="AS1052" i="4"/>
  <c r="AW1052" i="4" s="1"/>
  <c r="AR1052" i="4"/>
  <c r="AV1052" i="4" s="1"/>
  <c r="AQ1052" i="4"/>
  <c r="AX1052" i="4" s="1"/>
  <c r="AP1052" i="4"/>
  <c r="AO1052" i="4"/>
  <c r="AN1052" i="4"/>
  <c r="AM1052" i="4"/>
  <c r="AL1052" i="4"/>
  <c r="AK1052" i="4"/>
  <c r="AJ1052" i="4"/>
  <c r="AI1052" i="4"/>
  <c r="AH1052" i="4"/>
  <c r="AG1052" i="4"/>
  <c r="AX1051" i="4"/>
  <c r="AW1051" i="4"/>
  <c r="AV1051" i="4"/>
  <c r="AU1051" i="4"/>
  <c r="AT1051" i="4"/>
  <c r="AS1051" i="4"/>
  <c r="AR1051" i="4"/>
  <c r="AQ1051" i="4"/>
  <c r="AP1051" i="4"/>
  <c r="AO1051" i="4"/>
  <c r="AN1051" i="4"/>
  <c r="AM1051" i="4"/>
  <c r="AL1051" i="4"/>
  <c r="AK1051" i="4"/>
  <c r="AJ1051" i="4"/>
  <c r="AI1051" i="4"/>
  <c r="AH1051" i="4"/>
  <c r="AG1051" i="4"/>
  <c r="AW1050" i="4"/>
  <c r="AV1050" i="4"/>
  <c r="AT1050" i="4"/>
  <c r="AS1050" i="4"/>
  <c r="AR1050" i="4"/>
  <c r="AQ1050" i="4"/>
  <c r="AP1050" i="4"/>
  <c r="AO1050" i="4"/>
  <c r="AN1050" i="4"/>
  <c r="AM1050" i="4"/>
  <c r="AL1050" i="4"/>
  <c r="AK1050" i="4"/>
  <c r="AJ1050" i="4"/>
  <c r="AI1050" i="4"/>
  <c r="AH1050" i="4"/>
  <c r="AG1050" i="4"/>
  <c r="AX1049" i="4"/>
  <c r="AT1049" i="4"/>
  <c r="AS1049" i="4"/>
  <c r="AW1049" i="4" s="1"/>
  <c r="AR1049" i="4"/>
  <c r="AV1049" i="4" s="1"/>
  <c r="AQ1049" i="4"/>
  <c r="AU1049" i="4" s="1"/>
  <c r="AP1049" i="4"/>
  <c r="AO1049" i="4"/>
  <c r="AN1049" i="4"/>
  <c r="AM1049" i="4"/>
  <c r="AL1049" i="4"/>
  <c r="AK1049" i="4"/>
  <c r="AJ1049" i="4"/>
  <c r="AI1049" i="4"/>
  <c r="AH1049" i="4"/>
  <c r="AG1049" i="4"/>
  <c r="AU1048" i="4"/>
  <c r="AT1048" i="4"/>
  <c r="AS1048" i="4"/>
  <c r="AW1048" i="4" s="1"/>
  <c r="AR1048" i="4"/>
  <c r="AV1048" i="4" s="1"/>
  <c r="AQ1048" i="4"/>
  <c r="AX1048" i="4" s="1"/>
  <c r="AP1048" i="4"/>
  <c r="AO1048" i="4"/>
  <c r="AN1048" i="4"/>
  <c r="AM1048" i="4"/>
  <c r="AL1048" i="4"/>
  <c r="AK1048" i="4"/>
  <c r="AJ1048" i="4"/>
  <c r="AI1048" i="4"/>
  <c r="AH1048" i="4"/>
  <c r="AG1048" i="4"/>
  <c r="AX1047" i="4"/>
  <c r="AW1047" i="4"/>
  <c r="AV1047" i="4"/>
  <c r="AU1047" i="4"/>
  <c r="AT1047" i="4"/>
  <c r="AS1047" i="4"/>
  <c r="AR1047" i="4"/>
  <c r="AQ1047" i="4"/>
  <c r="AP1047" i="4"/>
  <c r="AO1047" i="4"/>
  <c r="AN1047" i="4"/>
  <c r="AM1047" i="4"/>
  <c r="AL1047" i="4"/>
  <c r="AK1047" i="4"/>
  <c r="AJ1047" i="4"/>
  <c r="AI1047" i="4"/>
  <c r="AH1047" i="4"/>
  <c r="AG1047" i="4"/>
  <c r="AW1046" i="4"/>
  <c r="AV1046" i="4"/>
  <c r="AT1046" i="4"/>
  <c r="AS1046" i="4"/>
  <c r="AR1046" i="4"/>
  <c r="AQ1046" i="4"/>
  <c r="AP1046" i="4"/>
  <c r="AO1046" i="4"/>
  <c r="AN1046" i="4"/>
  <c r="AM1046" i="4"/>
  <c r="AL1046" i="4"/>
  <c r="AK1046" i="4"/>
  <c r="AJ1046" i="4"/>
  <c r="AI1046" i="4"/>
  <c r="AH1046" i="4"/>
  <c r="AG1046" i="4"/>
  <c r="AX1045" i="4"/>
  <c r="AT1045" i="4"/>
  <c r="AS1045" i="4"/>
  <c r="AW1045" i="4" s="1"/>
  <c r="AR1045" i="4"/>
  <c r="AV1045" i="4" s="1"/>
  <c r="AQ1045" i="4"/>
  <c r="AU1045" i="4" s="1"/>
  <c r="AP1045" i="4"/>
  <c r="AO1045" i="4"/>
  <c r="AN1045" i="4"/>
  <c r="AM1045" i="4"/>
  <c r="AL1045" i="4"/>
  <c r="AK1045" i="4"/>
  <c r="AJ1045" i="4"/>
  <c r="AI1045" i="4"/>
  <c r="AH1045" i="4"/>
  <c r="AG1045" i="4"/>
  <c r="AU1044" i="4"/>
  <c r="AT1044" i="4"/>
  <c r="AS1044" i="4"/>
  <c r="AW1044" i="4" s="1"/>
  <c r="AR1044" i="4"/>
  <c r="AV1044" i="4" s="1"/>
  <c r="AQ1044" i="4"/>
  <c r="AX1044" i="4" s="1"/>
  <c r="AP1044" i="4"/>
  <c r="AO1044" i="4"/>
  <c r="AN1044" i="4"/>
  <c r="AM1044" i="4"/>
  <c r="AL1044" i="4"/>
  <c r="AK1044" i="4"/>
  <c r="AJ1044" i="4"/>
  <c r="AI1044" i="4"/>
  <c r="AH1044" i="4"/>
  <c r="AG1044" i="4"/>
  <c r="AX1043" i="4"/>
  <c r="AW1043" i="4"/>
  <c r="AV1043" i="4"/>
  <c r="AU1043" i="4"/>
  <c r="AT1043" i="4"/>
  <c r="AS1043" i="4"/>
  <c r="AR1043" i="4"/>
  <c r="AQ1043" i="4"/>
  <c r="AP1043" i="4"/>
  <c r="AO1043" i="4"/>
  <c r="AN1043" i="4"/>
  <c r="AM1043" i="4"/>
  <c r="AL1043" i="4"/>
  <c r="AK1043" i="4"/>
  <c r="AJ1043" i="4"/>
  <c r="AI1043" i="4"/>
  <c r="AH1043" i="4"/>
  <c r="AG1043" i="4"/>
  <c r="AW1042" i="4"/>
  <c r="AV1042" i="4"/>
  <c r="AT1042" i="4"/>
  <c r="AS1042" i="4"/>
  <c r="AR1042" i="4"/>
  <c r="AQ1042" i="4"/>
  <c r="AP1042" i="4"/>
  <c r="AO1042" i="4"/>
  <c r="AN1042" i="4"/>
  <c r="AM1042" i="4"/>
  <c r="AL1042" i="4"/>
  <c r="AK1042" i="4"/>
  <c r="AJ1042" i="4"/>
  <c r="AI1042" i="4"/>
  <c r="AH1042" i="4"/>
  <c r="AG1042" i="4"/>
  <c r="AX1041" i="4"/>
  <c r="AT1041" i="4"/>
  <c r="AS1041" i="4"/>
  <c r="AW1041" i="4" s="1"/>
  <c r="AR1041" i="4"/>
  <c r="AV1041" i="4" s="1"/>
  <c r="AQ1041" i="4"/>
  <c r="AU1041" i="4" s="1"/>
  <c r="AP1041" i="4"/>
  <c r="AO1041" i="4"/>
  <c r="AN1041" i="4"/>
  <c r="AM1041" i="4"/>
  <c r="AL1041" i="4"/>
  <c r="AK1041" i="4"/>
  <c r="AJ1041" i="4"/>
  <c r="AI1041" i="4"/>
  <c r="AH1041" i="4"/>
  <c r="AG1041" i="4"/>
  <c r="AU1040" i="4"/>
  <c r="AT1040" i="4"/>
  <c r="AS1040" i="4"/>
  <c r="AW1040" i="4" s="1"/>
  <c r="AR1040" i="4"/>
  <c r="AV1040" i="4" s="1"/>
  <c r="AQ1040" i="4"/>
  <c r="AX1040" i="4" s="1"/>
  <c r="AP1040" i="4"/>
  <c r="AO1040" i="4"/>
  <c r="AN1040" i="4"/>
  <c r="AM1040" i="4"/>
  <c r="AL1040" i="4"/>
  <c r="AK1040" i="4"/>
  <c r="AJ1040" i="4"/>
  <c r="AI1040" i="4"/>
  <c r="AH1040" i="4"/>
  <c r="AG1040" i="4"/>
  <c r="AX1039" i="4"/>
  <c r="AW1039" i="4"/>
  <c r="AV1039" i="4"/>
  <c r="AU1039" i="4"/>
  <c r="AT1039" i="4"/>
  <c r="AS1039" i="4"/>
  <c r="AR1039" i="4"/>
  <c r="AQ1039" i="4"/>
  <c r="AP1039" i="4"/>
  <c r="AO1039" i="4"/>
  <c r="AN1039" i="4"/>
  <c r="AM1039" i="4"/>
  <c r="AL1039" i="4"/>
  <c r="AK1039" i="4"/>
  <c r="AJ1039" i="4"/>
  <c r="AI1039" i="4"/>
  <c r="AH1039" i="4"/>
  <c r="AG1039" i="4"/>
  <c r="AW1038" i="4"/>
  <c r="AV1038" i="4"/>
  <c r="AT1038" i="4"/>
  <c r="AS1038" i="4"/>
  <c r="AR1038" i="4"/>
  <c r="AQ1038" i="4"/>
  <c r="AP1038" i="4"/>
  <c r="AO1038" i="4"/>
  <c r="AN1038" i="4"/>
  <c r="AM1038" i="4"/>
  <c r="AL1038" i="4"/>
  <c r="AK1038" i="4"/>
  <c r="AJ1038" i="4"/>
  <c r="AI1038" i="4"/>
  <c r="AH1038" i="4"/>
  <c r="AG1038" i="4"/>
  <c r="AX1037" i="4"/>
  <c r="AT1037" i="4"/>
  <c r="AS1037" i="4"/>
  <c r="AW1037" i="4" s="1"/>
  <c r="AR1037" i="4"/>
  <c r="AV1037" i="4" s="1"/>
  <c r="AQ1037" i="4"/>
  <c r="AU1037" i="4" s="1"/>
  <c r="AP1037" i="4"/>
  <c r="AO1037" i="4"/>
  <c r="AN1037" i="4"/>
  <c r="AM1037" i="4"/>
  <c r="AL1037" i="4"/>
  <c r="AK1037" i="4"/>
  <c r="AJ1037" i="4"/>
  <c r="AI1037" i="4"/>
  <c r="AH1037" i="4"/>
  <c r="AG1037" i="4"/>
  <c r="AU1036" i="4"/>
  <c r="AT1036" i="4"/>
  <c r="AS1036" i="4"/>
  <c r="AW1036" i="4" s="1"/>
  <c r="AR1036" i="4"/>
  <c r="AV1036" i="4" s="1"/>
  <c r="AQ1036" i="4"/>
  <c r="AX1036" i="4" s="1"/>
  <c r="AP1036" i="4"/>
  <c r="AO1036" i="4"/>
  <c r="AN1036" i="4"/>
  <c r="AM1036" i="4"/>
  <c r="AL1036" i="4"/>
  <c r="AK1036" i="4"/>
  <c r="AJ1036" i="4"/>
  <c r="AI1036" i="4"/>
  <c r="AH1036" i="4"/>
  <c r="AG1036" i="4"/>
  <c r="AX1035" i="4"/>
  <c r="AW1035" i="4"/>
  <c r="AV1035" i="4"/>
  <c r="AU1035" i="4"/>
  <c r="AT1035" i="4"/>
  <c r="AS1035" i="4"/>
  <c r="AR1035" i="4"/>
  <c r="AQ1035" i="4"/>
  <c r="AP1035" i="4"/>
  <c r="AO1035" i="4"/>
  <c r="AN1035" i="4"/>
  <c r="AM1035" i="4"/>
  <c r="AL1035" i="4"/>
  <c r="AK1035" i="4"/>
  <c r="AJ1035" i="4"/>
  <c r="AI1035" i="4"/>
  <c r="AH1035" i="4"/>
  <c r="AG1035" i="4"/>
  <c r="AW1034" i="4"/>
  <c r="AV1034" i="4"/>
  <c r="AT1034" i="4"/>
  <c r="AS1034" i="4"/>
  <c r="AR1034" i="4"/>
  <c r="AQ1034" i="4"/>
  <c r="AP1034" i="4"/>
  <c r="AO1034" i="4"/>
  <c r="AN1034" i="4"/>
  <c r="AM1034" i="4"/>
  <c r="AL1034" i="4"/>
  <c r="AK1034" i="4"/>
  <c r="AJ1034" i="4"/>
  <c r="AI1034" i="4"/>
  <c r="AH1034" i="4"/>
  <c r="AG1034" i="4"/>
  <c r="AX1033" i="4"/>
  <c r="AT1033" i="4"/>
  <c r="AS1033" i="4"/>
  <c r="AW1033" i="4" s="1"/>
  <c r="AR1033" i="4"/>
  <c r="AV1033" i="4" s="1"/>
  <c r="AQ1033" i="4"/>
  <c r="AU1033" i="4" s="1"/>
  <c r="AP1033" i="4"/>
  <c r="AO1033" i="4"/>
  <c r="AN1033" i="4"/>
  <c r="AM1033" i="4"/>
  <c r="AL1033" i="4"/>
  <c r="AK1033" i="4"/>
  <c r="AJ1033" i="4"/>
  <c r="AI1033" i="4"/>
  <c r="AH1033" i="4"/>
  <c r="AG1033" i="4"/>
  <c r="AU1032" i="4"/>
  <c r="AT1032" i="4"/>
  <c r="AS1032" i="4"/>
  <c r="AW1032" i="4" s="1"/>
  <c r="AR1032" i="4"/>
  <c r="AV1032" i="4" s="1"/>
  <c r="AQ1032" i="4"/>
  <c r="AX1032" i="4" s="1"/>
  <c r="AP1032" i="4"/>
  <c r="AO1032" i="4"/>
  <c r="AN1032" i="4"/>
  <c r="AM1032" i="4"/>
  <c r="AL1032" i="4"/>
  <c r="AK1032" i="4"/>
  <c r="AJ1032" i="4"/>
  <c r="AI1032" i="4"/>
  <c r="AH1032" i="4"/>
  <c r="AG1032" i="4"/>
  <c r="AX1031" i="4"/>
  <c r="AW1031" i="4"/>
  <c r="AV1031" i="4"/>
  <c r="AU1031" i="4"/>
  <c r="AT1031" i="4"/>
  <c r="AS1031" i="4"/>
  <c r="AR1031" i="4"/>
  <c r="AQ1031" i="4"/>
  <c r="AP1031" i="4"/>
  <c r="AO1031" i="4"/>
  <c r="AN1031" i="4"/>
  <c r="AM1031" i="4"/>
  <c r="AL1031" i="4"/>
  <c r="AK1031" i="4"/>
  <c r="AJ1031" i="4"/>
  <c r="AI1031" i="4"/>
  <c r="AH1031" i="4"/>
  <c r="AG1031" i="4"/>
  <c r="AW1030" i="4"/>
  <c r="AV1030" i="4"/>
  <c r="AT1030" i="4"/>
  <c r="AS1030" i="4"/>
  <c r="AR1030" i="4"/>
  <c r="AQ1030" i="4"/>
  <c r="AP1030" i="4"/>
  <c r="AO1030" i="4"/>
  <c r="AN1030" i="4"/>
  <c r="AM1030" i="4"/>
  <c r="AL1030" i="4"/>
  <c r="AK1030" i="4"/>
  <c r="AJ1030" i="4"/>
  <c r="AI1030" i="4"/>
  <c r="AH1030" i="4"/>
  <c r="AG1030" i="4"/>
  <c r="AX1029" i="4"/>
  <c r="AT1029" i="4"/>
  <c r="AS1029" i="4"/>
  <c r="AW1029" i="4" s="1"/>
  <c r="AR1029" i="4"/>
  <c r="AV1029" i="4" s="1"/>
  <c r="AQ1029" i="4"/>
  <c r="AU1029" i="4" s="1"/>
  <c r="AP1029" i="4"/>
  <c r="AO1029" i="4"/>
  <c r="AN1029" i="4"/>
  <c r="AM1029" i="4"/>
  <c r="AL1029" i="4"/>
  <c r="AK1029" i="4"/>
  <c r="AJ1029" i="4"/>
  <c r="AI1029" i="4"/>
  <c r="AH1029" i="4"/>
  <c r="AG1029" i="4"/>
  <c r="AU1028" i="4"/>
  <c r="AT1028" i="4"/>
  <c r="AS1028" i="4"/>
  <c r="AW1028" i="4" s="1"/>
  <c r="AR1028" i="4"/>
  <c r="AV1028" i="4" s="1"/>
  <c r="AQ1028" i="4"/>
  <c r="AX1028" i="4" s="1"/>
  <c r="AP1028" i="4"/>
  <c r="AO1028" i="4"/>
  <c r="AN1028" i="4"/>
  <c r="AM1028" i="4"/>
  <c r="AL1028" i="4"/>
  <c r="AK1028" i="4"/>
  <c r="AJ1028" i="4"/>
  <c r="AI1028" i="4"/>
  <c r="AH1028" i="4"/>
  <c r="AG1028" i="4"/>
  <c r="AX1027" i="4"/>
  <c r="AW1027" i="4"/>
  <c r="AV1027" i="4"/>
  <c r="AU1027" i="4"/>
  <c r="AT1027" i="4"/>
  <c r="AS1027" i="4"/>
  <c r="AR1027" i="4"/>
  <c r="AQ1027" i="4"/>
  <c r="AP1027" i="4"/>
  <c r="AO1027" i="4"/>
  <c r="AN1027" i="4"/>
  <c r="AM1027" i="4"/>
  <c r="AL1027" i="4"/>
  <c r="AK1027" i="4"/>
  <c r="AJ1027" i="4"/>
  <c r="AI1027" i="4"/>
  <c r="AH1027" i="4"/>
  <c r="AG1027" i="4"/>
  <c r="AW1026" i="4"/>
  <c r="AV1026" i="4"/>
  <c r="AT1026" i="4"/>
  <c r="AS1026" i="4"/>
  <c r="AR1026" i="4"/>
  <c r="AQ1026" i="4"/>
  <c r="AP1026" i="4"/>
  <c r="AO1026" i="4"/>
  <c r="AN1026" i="4"/>
  <c r="AM1026" i="4"/>
  <c r="AL1026" i="4"/>
  <c r="AK1026" i="4"/>
  <c r="AJ1026" i="4"/>
  <c r="AI1026" i="4"/>
  <c r="AH1026" i="4"/>
  <c r="AG1026" i="4"/>
  <c r="AX1025" i="4"/>
  <c r="AT1025" i="4"/>
  <c r="AS1025" i="4"/>
  <c r="AW1025" i="4" s="1"/>
  <c r="AR1025" i="4"/>
  <c r="AV1025" i="4" s="1"/>
  <c r="AQ1025" i="4"/>
  <c r="AU1025" i="4" s="1"/>
  <c r="AP1025" i="4"/>
  <c r="AO1025" i="4"/>
  <c r="AN1025" i="4"/>
  <c r="AM1025" i="4"/>
  <c r="AL1025" i="4"/>
  <c r="AK1025" i="4"/>
  <c r="AJ1025" i="4"/>
  <c r="AI1025" i="4"/>
  <c r="AH1025" i="4"/>
  <c r="AG1025" i="4"/>
  <c r="AU1024" i="4"/>
  <c r="AT1024" i="4"/>
  <c r="AS1024" i="4"/>
  <c r="AW1024" i="4" s="1"/>
  <c r="AR1024" i="4"/>
  <c r="AV1024" i="4" s="1"/>
  <c r="AQ1024" i="4"/>
  <c r="AX1024" i="4" s="1"/>
  <c r="AP1024" i="4"/>
  <c r="AO1024" i="4"/>
  <c r="AN1024" i="4"/>
  <c r="AM1024" i="4"/>
  <c r="AL1024" i="4"/>
  <c r="AK1024" i="4"/>
  <c r="AJ1024" i="4"/>
  <c r="AI1024" i="4"/>
  <c r="AH1024" i="4"/>
  <c r="AG1024" i="4"/>
  <c r="AX1023" i="4"/>
  <c r="AW1023" i="4"/>
  <c r="AV1023" i="4"/>
  <c r="AU1023" i="4"/>
  <c r="AT1023" i="4"/>
  <c r="AS1023" i="4"/>
  <c r="AR1023" i="4"/>
  <c r="AQ1023" i="4"/>
  <c r="AP1023" i="4"/>
  <c r="AO1023" i="4"/>
  <c r="AN1023" i="4"/>
  <c r="AM1023" i="4"/>
  <c r="AL1023" i="4"/>
  <c r="AK1023" i="4"/>
  <c r="AJ1023" i="4"/>
  <c r="AI1023" i="4"/>
  <c r="AH1023" i="4"/>
  <c r="AG1023" i="4"/>
  <c r="AW1022" i="4"/>
  <c r="AV1022" i="4"/>
  <c r="AT1022" i="4"/>
  <c r="AS1022" i="4"/>
  <c r="AR1022" i="4"/>
  <c r="AQ1022" i="4"/>
  <c r="AP1022" i="4"/>
  <c r="AO1022" i="4"/>
  <c r="AN1022" i="4"/>
  <c r="AM1022" i="4"/>
  <c r="AL1022" i="4"/>
  <c r="AK1022" i="4"/>
  <c r="AJ1022" i="4"/>
  <c r="AI1022" i="4"/>
  <c r="AH1022" i="4"/>
  <c r="AG1022" i="4"/>
  <c r="AX1021" i="4"/>
  <c r="AT1021" i="4"/>
  <c r="AS1021" i="4"/>
  <c r="AW1021" i="4" s="1"/>
  <c r="AR1021" i="4"/>
  <c r="AV1021" i="4" s="1"/>
  <c r="AQ1021" i="4"/>
  <c r="AU1021" i="4" s="1"/>
  <c r="AP1021" i="4"/>
  <c r="AO1021" i="4"/>
  <c r="AN1021" i="4"/>
  <c r="AM1021" i="4"/>
  <c r="AL1021" i="4"/>
  <c r="AK1021" i="4"/>
  <c r="AJ1021" i="4"/>
  <c r="AI1021" i="4"/>
  <c r="AH1021" i="4"/>
  <c r="AG1021" i="4"/>
  <c r="AU1020" i="4"/>
  <c r="AT1020" i="4"/>
  <c r="AS1020" i="4"/>
  <c r="AW1020" i="4" s="1"/>
  <c r="AR1020" i="4"/>
  <c r="AV1020" i="4" s="1"/>
  <c r="AQ1020" i="4"/>
  <c r="AX1020" i="4" s="1"/>
  <c r="AP1020" i="4"/>
  <c r="AO1020" i="4"/>
  <c r="AN1020" i="4"/>
  <c r="AM1020" i="4"/>
  <c r="AL1020" i="4"/>
  <c r="AK1020" i="4"/>
  <c r="AJ1020" i="4"/>
  <c r="AI1020" i="4"/>
  <c r="AH1020" i="4"/>
  <c r="AG1020" i="4"/>
  <c r="AX1019" i="4"/>
  <c r="AW1019" i="4"/>
  <c r="AV1019" i="4"/>
  <c r="AU1019" i="4"/>
  <c r="AT1019" i="4"/>
  <c r="AS1019" i="4"/>
  <c r="AR1019" i="4"/>
  <c r="AQ1019" i="4"/>
  <c r="AP1019" i="4"/>
  <c r="AO1019" i="4"/>
  <c r="AN1019" i="4"/>
  <c r="AM1019" i="4"/>
  <c r="AL1019" i="4"/>
  <c r="AK1019" i="4"/>
  <c r="AJ1019" i="4"/>
  <c r="AI1019" i="4"/>
  <c r="AH1019" i="4"/>
  <c r="AG1019" i="4"/>
  <c r="AW1018" i="4"/>
  <c r="AV1018" i="4"/>
  <c r="AT1018" i="4"/>
  <c r="AS1018" i="4"/>
  <c r="AR1018" i="4"/>
  <c r="AQ1018" i="4"/>
  <c r="AP1018" i="4"/>
  <c r="AO1018" i="4"/>
  <c r="AN1018" i="4"/>
  <c r="AM1018" i="4"/>
  <c r="AL1018" i="4"/>
  <c r="AK1018" i="4"/>
  <c r="AJ1018" i="4"/>
  <c r="AI1018" i="4"/>
  <c r="AH1018" i="4"/>
  <c r="AG1018" i="4"/>
  <c r="AX1017" i="4"/>
  <c r="AT1017" i="4"/>
  <c r="AS1017" i="4"/>
  <c r="AW1017" i="4" s="1"/>
  <c r="AR1017" i="4"/>
  <c r="AV1017" i="4" s="1"/>
  <c r="AQ1017" i="4"/>
  <c r="AU1017" i="4" s="1"/>
  <c r="AP1017" i="4"/>
  <c r="AO1017" i="4"/>
  <c r="AN1017" i="4"/>
  <c r="AM1017" i="4"/>
  <c r="AL1017" i="4"/>
  <c r="AK1017" i="4"/>
  <c r="AJ1017" i="4"/>
  <c r="AI1017" i="4"/>
  <c r="AH1017" i="4"/>
  <c r="AG1017" i="4"/>
  <c r="AU1016" i="4"/>
  <c r="AT1016" i="4"/>
  <c r="AS1016" i="4"/>
  <c r="AW1016" i="4" s="1"/>
  <c r="AR1016" i="4"/>
  <c r="AV1016" i="4" s="1"/>
  <c r="AQ1016" i="4"/>
  <c r="AX1016" i="4" s="1"/>
  <c r="AP1016" i="4"/>
  <c r="AO1016" i="4"/>
  <c r="AN1016" i="4"/>
  <c r="AM1016" i="4"/>
  <c r="AL1016" i="4"/>
  <c r="AK1016" i="4"/>
  <c r="AJ1016" i="4"/>
  <c r="AI1016" i="4"/>
  <c r="AH1016" i="4"/>
  <c r="AG1016" i="4"/>
  <c r="AX1015" i="4"/>
  <c r="AW1015" i="4"/>
  <c r="AV1015" i="4"/>
  <c r="AU1015" i="4"/>
  <c r="AT1015" i="4"/>
  <c r="AS1015" i="4"/>
  <c r="AR1015" i="4"/>
  <c r="AQ1015" i="4"/>
  <c r="AP1015" i="4"/>
  <c r="AO1015" i="4"/>
  <c r="AN1015" i="4"/>
  <c r="AM1015" i="4"/>
  <c r="AL1015" i="4"/>
  <c r="AK1015" i="4"/>
  <c r="AJ1015" i="4"/>
  <c r="AI1015" i="4"/>
  <c r="AH1015" i="4"/>
  <c r="AG1015" i="4"/>
  <c r="AW1014" i="4"/>
  <c r="AV1014" i="4"/>
  <c r="AT1014" i="4"/>
  <c r="AS1014" i="4"/>
  <c r="AR1014" i="4"/>
  <c r="AQ1014" i="4"/>
  <c r="AP1014" i="4"/>
  <c r="AO1014" i="4"/>
  <c r="AN1014" i="4"/>
  <c r="AM1014" i="4"/>
  <c r="AL1014" i="4"/>
  <c r="AK1014" i="4"/>
  <c r="AJ1014" i="4"/>
  <c r="AI1014" i="4"/>
  <c r="AH1014" i="4"/>
  <c r="AG1014" i="4"/>
  <c r="AX1013" i="4"/>
  <c r="AT1013" i="4"/>
  <c r="AS1013" i="4"/>
  <c r="AW1013" i="4" s="1"/>
  <c r="AR1013" i="4"/>
  <c r="AV1013" i="4" s="1"/>
  <c r="AQ1013" i="4"/>
  <c r="AU1013" i="4" s="1"/>
  <c r="AP1013" i="4"/>
  <c r="AO1013" i="4"/>
  <c r="AN1013" i="4"/>
  <c r="AM1013" i="4"/>
  <c r="AL1013" i="4"/>
  <c r="AK1013" i="4"/>
  <c r="AJ1013" i="4"/>
  <c r="AI1013" i="4"/>
  <c r="AH1013" i="4"/>
  <c r="AG1013" i="4"/>
  <c r="AU1012" i="4"/>
  <c r="AT1012" i="4"/>
  <c r="AS1012" i="4"/>
  <c r="AW1012" i="4" s="1"/>
  <c r="AR1012" i="4"/>
  <c r="AV1012" i="4" s="1"/>
  <c r="AQ1012" i="4"/>
  <c r="AX1012" i="4" s="1"/>
  <c r="AP1012" i="4"/>
  <c r="AO1012" i="4"/>
  <c r="AN1012" i="4"/>
  <c r="AM1012" i="4"/>
  <c r="AL1012" i="4"/>
  <c r="AK1012" i="4"/>
  <c r="AJ1012" i="4"/>
  <c r="AI1012" i="4"/>
  <c r="AH1012" i="4"/>
  <c r="AG1012" i="4"/>
  <c r="AX1011" i="4"/>
  <c r="AW1011" i="4"/>
  <c r="AV1011" i="4"/>
  <c r="AU1011" i="4"/>
  <c r="AT1011" i="4"/>
  <c r="AS1011" i="4"/>
  <c r="AR1011" i="4"/>
  <c r="AQ1011" i="4"/>
  <c r="AP1011" i="4"/>
  <c r="AO1011" i="4"/>
  <c r="AN1011" i="4"/>
  <c r="AM1011" i="4"/>
  <c r="AL1011" i="4"/>
  <c r="AK1011" i="4"/>
  <c r="AJ1011" i="4"/>
  <c r="AI1011" i="4"/>
  <c r="AH1011" i="4"/>
  <c r="AG1011" i="4"/>
  <c r="AW1010" i="4"/>
  <c r="AV1010" i="4"/>
  <c r="AT1010" i="4"/>
  <c r="AS1010" i="4"/>
  <c r="AR1010" i="4"/>
  <c r="AQ1010" i="4"/>
  <c r="AP1010" i="4"/>
  <c r="AO1010" i="4"/>
  <c r="AN1010" i="4"/>
  <c r="AM1010" i="4"/>
  <c r="AL1010" i="4"/>
  <c r="AK1010" i="4"/>
  <c r="AJ1010" i="4"/>
  <c r="AI1010" i="4"/>
  <c r="AH1010" i="4"/>
  <c r="AG1010" i="4"/>
  <c r="AX1009" i="4"/>
  <c r="AT1009" i="4"/>
  <c r="AS1009" i="4"/>
  <c r="AW1009" i="4" s="1"/>
  <c r="AR1009" i="4"/>
  <c r="AV1009" i="4" s="1"/>
  <c r="AQ1009" i="4"/>
  <c r="AU1009" i="4" s="1"/>
  <c r="AP1009" i="4"/>
  <c r="AO1009" i="4"/>
  <c r="AN1009" i="4"/>
  <c r="AM1009" i="4"/>
  <c r="AL1009" i="4"/>
  <c r="AK1009" i="4"/>
  <c r="AJ1009" i="4"/>
  <c r="AI1009" i="4"/>
  <c r="AH1009" i="4"/>
  <c r="AG1009" i="4"/>
  <c r="AU1008" i="4"/>
  <c r="AT1008" i="4"/>
  <c r="AS1008" i="4"/>
  <c r="AW1008" i="4" s="1"/>
  <c r="AR1008" i="4"/>
  <c r="AV1008" i="4" s="1"/>
  <c r="AQ1008" i="4"/>
  <c r="AX1008" i="4" s="1"/>
  <c r="AP1008" i="4"/>
  <c r="AO1008" i="4"/>
  <c r="AN1008" i="4"/>
  <c r="AM1008" i="4"/>
  <c r="AL1008" i="4"/>
  <c r="AK1008" i="4"/>
  <c r="AJ1008" i="4"/>
  <c r="AI1008" i="4"/>
  <c r="AH1008" i="4"/>
  <c r="AG1008" i="4"/>
  <c r="AX1007" i="4"/>
  <c r="AW1007" i="4"/>
  <c r="AV1007" i="4"/>
  <c r="AU1007" i="4"/>
  <c r="AT1007" i="4"/>
  <c r="AS1007" i="4"/>
  <c r="AR1007" i="4"/>
  <c r="AQ1007" i="4"/>
  <c r="AP1007" i="4"/>
  <c r="AO1007" i="4"/>
  <c r="AN1007" i="4"/>
  <c r="AM1007" i="4"/>
  <c r="AL1007" i="4"/>
  <c r="AK1007" i="4"/>
  <c r="AJ1007" i="4"/>
  <c r="AI1007" i="4"/>
  <c r="AH1007" i="4"/>
  <c r="AG1007" i="4"/>
  <c r="AW1006" i="4"/>
  <c r="AV1006" i="4"/>
  <c r="AT1006" i="4"/>
  <c r="AS1006" i="4"/>
  <c r="AR1006" i="4"/>
  <c r="AQ1006" i="4"/>
  <c r="AP1006" i="4"/>
  <c r="AO1006" i="4"/>
  <c r="AN1006" i="4"/>
  <c r="AM1006" i="4"/>
  <c r="AL1006" i="4"/>
  <c r="AK1006" i="4"/>
  <c r="AJ1006" i="4"/>
  <c r="AI1006" i="4"/>
  <c r="AH1006" i="4"/>
  <c r="AG1006" i="4"/>
  <c r="AX1005" i="4"/>
  <c r="AT1005" i="4"/>
  <c r="AS1005" i="4"/>
  <c r="AW1005" i="4" s="1"/>
  <c r="AR1005" i="4"/>
  <c r="AV1005" i="4" s="1"/>
  <c r="AQ1005" i="4"/>
  <c r="AU1005" i="4" s="1"/>
  <c r="AP1005" i="4"/>
  <c r="AO1005" i="4"/>
  <c r="AN1005" i="4"/>
  <c r="AM1005" i="4"/>
  <c r="AL1005" i="4"/>
  <c r="AK1005" i="4"/>
  <c r="AJ1005" i="4"/>
  <c r="AI1005" i="4"/>
  <c r="AH1005" i="4"/>
  <c r="AG1005" i="4"/>
  <c r="AU1004" i="4"/>
  <c r="AT1004" i="4"/>
  <c r="AS1004" i="4"/>
  <c r="AW1004" i="4" s="1"/>
  <c r="AR1004" i="4"/>
  <c r="AV1004" i="4" s="1"/>
  <c r="AQ1004" i="4"/>
  <c r="AX1004" i="4" s="1"/>
  <c r="AP1004" i="4"/>
  <c r="AO1004" i="4"/>
  <c r="AN1004" i="4"/>
  <c r="AM1004" i="4"/>
  <c r="AL1004" i="4"/>
  <c r="AK1004" i="4"/>
  <c r="AJ1004" i="4"/>
  <c r="AI1004" i="4"/>
  <c r="AH1004" i="4"/>
  <c r="AG1004" i="4"/>
  <c r="AX1003" i="4"/>
  <c r="AW1003" i="4"/>
  <c r="AV1003" i="4"/>
  <c r="AU1003" i="4"/>
  <c r="AT1003" i="4"/>
  <c r="AS1003" i="4"/>
  <c r="AR1003" i="4"/>
  <c r="AQ1003" i="4"/>
  <c r="AP1003" i="4"/>
  <c r="AO1003" i="4"/>
  <c r="AN1003" i="4"/>
  <c r="AM1003" i="4"/>
  <c r="AL1003" i="4"/>
  <c r="AK1003" i="4"/>
  <c r="AJ1003" i="4"/>
  <c r="AI1003" i="4"/>
  <c r="AH1003" i="4"/>
  <c r="AG1003" i="4"/>
  <c r="AW1002" i="4"/>
  <c r="AV1002" i="4"/>
  <c r="AT1002" i="4"/>
  <c r="AS1002" i="4"/>
  <c r="AR1002" i="4"/>
  <c r="AQ1002" i="4"/>
  <c r="AP1002" i="4"/>
  <c r="AO1002" i="4"/>
  <c r="AN1002" i="4"/>
  <c r="AM1002" i="4"/>
  <c r="AL1002" i="4"/>
  <c r="AK1002" i="4"/>
  <c r="AJ1002" i="4"/>
  <c r="AI1002" i="4"/>
  <c r="AH1002" i="4"/>
  <c r="AG1002" i="4"/>
  <c r="AX1001" i="4"/>
  <c r="AT1001" i="4"/>
  <c r="AS1001" i="4"/>
  <c r="AW1001" i="4" s="1"/>
  <c r="AR1001" i="4"/>
  <c r="AV1001" i="4" s="1"/>
  <c r="AQ1001" i="4"/>
  <c r="AU1001" i="4" s="1"/>
  <c r="AP1001" i="4"/>
  <c r="AO1001" i="4"/>
  <c r="AN1001" i="4"/>
  <c r="AM1001" i="4"/>
  <c r="AL1001" i="4"/>
  <c r="AK1001" i="4"/>
  <c r="AJ1001" i="4"/>
  <c r="AI1001" i="4"/>
  <c r="AH1001" i="4"/>
  <c r="AG1001" i="4"/>
  <c r="AU1000" i="4"/>
  <c r="AT1000" i="4"/>
  <c r="AS1000" i="4"/>
  <c r="AW1000" i="4" s="1"/>
  <c r="AR1000" i="4"/>
  <c r="AV1000" i="4" s="1"/>
  <c r="AQ1000" i="4"/>
  <c r="AX1000" i="4" s="1"/>
  <c r="AP1000" i="4"/>
  <c r="AO1000" i="4"/>
  <c r="AN1000" i="4"/>
  <c r="AM1000" i="4"/>
  <c r="AL1000" i="4"/>
  <c r="AK1000" i="4"/>
  <c r="AJ1000" i="4"/>
  <c r="AI1000" i="4"/>
  <c r="AH1000" i="4"/>
  <c r="AG1000" i="4"/>
  <c r="AX999" i="4"/>
  <c r="AW999" i="4"/>
  <c r="AV999" i="4"/>
  <c r="AU999" i="4"/>
  <c r="AT999" i="4"/>
  <c r="AS999" i="4"/>
  <c r="AR999" i="4"/>
  <c r="AQ999" i="4"/>
  <c r="AP999" i="4"/>
  <c r="AO999" i="4"/>
  <c r="AN999" i="4"/>
  <c r="AM999" i="4"/>
  <c r="AL999" i="4"/>
  <c r="AK999" i="4"/>
  <c r="AJ999" i="4"/>
  <c r="AI999" i="4"/>
  <c r="AH999" i="4"/>
  <c r="AG999" i="4"/>
  <c r="AW998" i="4"/>
  <c r="AV998" i="4"/>
  <c r="AT998" i="4"/>
  <c r="AS998" i="4"/>
  <c r="AR998" i="4"/>
  <c r="AQ998" i="4"/>
  <c r="AP998" i="4"/>
  <c r="AO998" i="4"/>
  <c r="AN998" i="4"/>
  <c r="AM998" i="4"/>
  <c r="AL998" i="4"/>
  <c r="AK998" i="4"/>
  <c r="AJ998" i="4"/>
  <c r="AI998" i="4"/>
  <c r="AH998" i="4"/>
  <c r="AG998" i="4"/>
  <c r="AX997" i="4"/>
  <c r="AT997" i="4"/>
  <c r="AS997" i="4"/>
  <c r="AW997" i="4" s="1"/>
  <c r="AR997" i="4"/>
  <c r="AV997" i="4" s="1"/>
  <c r="AQ997" i="4"/>
  <c r="AU997" i="4" s="1"/>
  <c r="AP997" i="4"/>
  <c r="AO997" i="4"/>
  <c r="AN997" i="4"/>
  <c r="AM997" i="4"/>
  <c r="AL997" i="4"/>
  <c r="AK997" i="4"/>
  <c r="AJ997" i="4"/>
  <c r="AI997" i="4"/>
  <c r="AH997" i="4"/>
  <c r="AG997" i="4"/>
  <c r="AU996" i="4"/>
  <c r="AT996" i="4"/>
  <c r="AS996" i="4"/>
  <c r="AW996" i="4" s="1"/>
  <c r="AR996" i="4"/>
  <c r="AV996" i="4" s="1"/>
  <c r="AQ996" i="4"/>
  <c r="AX996" i="4" s="1"/>
  <c r="AP996" i="4"/>
  <c r="AO996" i="4"/>
  <c r="AN996" i="4"/>
  <c r="AM996" i="4"/>
  <c r="AL996" i="4"/>
  <c r="AK996" i="4"/>
  <c r="AJ996" i="4"/>
  <c r="AI996" i="4"/>
  <c r="AH996" i="4"/>
  <c r="AG996" i="4"/>
  <c r="AX995" i="4"/>
  <c r="AW995" i="4"/>
  <c r="AV995" i="4"/>
  <c r="AU995" i="4"/>
  <c r="AT995" i="4"/>
  <c r="AS995" i="4"/>
  <c r="AR995" i="4"/>
  <c r="AQ995" i="4"/>
  <c r="AP995" i="4"/>
  <c r="AO995" i="4"/>
  <c r="AN995" i="4"/>
  <c r="AM995" i="4"/>
  <c r="AL995" i="4"/>
  <c r="AK995" i="4"/>
  <c r="AJ995" i="4"/>
  <c r="AI995" i="4"/>
  <c r="AH995" i="4"/>
  <c r="AG995" i="4"/>
  <c r="AW994" i="4"/>
  <c r="AV994" i="4"/>
  <c r="AT994" i="4"/>
  <c r="AS994" i="4"/>
  <c r="AR994" i="4"/>
  <c r="AQ994" i="4"/>
  <c r="AP994" i="4"/>
  <c r="AO994" i="4"/>
  <c r="AN994" i="4"/>
  <c r="AM994" i="4"/>
  <c r="AL994" i="4"/>
  <c r="AK994" i="4"/>
  <c r="AJ994" i="4"/>
  <c r="AI994" i="4"/>
  <c r="AH994" i="4"/>
  <c r="AG994" i="4"/>
  <c r="AX993" i="4"/>
  <c r="AT993" i="4"/>
  <c r="AS993" i="4"/>
  <c r="AW993" i="4" s="1"/>
  <c r="AR993" i="4"/>
  <c r="AV993" i="4" s="1"/>
  <c r="AQ993" i="4"/>
  <c r="AU993" i="4" s="1"/>
  <c r="AP993" i="4"/>
  <c r="AO993" i="4"/>
  <c r="AN993" i="4"/>
  <c r="AM993" i="4"/>
  <c r="AL993" i="4"/>
  <c r="AK993" i="4"/>
  <c r="AJ993" i="4"/>
  <c r="AI993" i="4"/>
  <c r="AH993" i="4"/>
  <c r="AG993" i="4"/>
  <c r="AU992" i="4"/>
  <c r="AT992" i="4"/>
  <c r="AS992" i="4"/>
  <c r="AW992" i="4" s="1"/>
  <c r="AR992" i="4"/>
  <c r="AV992" i="4" s="1"/>
  <c r="AQ992" i="4"/>
  <c r="AX992" i="4" s="1"/>
  <c r="AP992" i="4"/>
  <c r="AO992" i="4"/>
  <c r="AN992" i="4"/>
  <c r="AM992" i="4"/>
  <c r="AL992" i="4"/>
  <c r="AK992" i="4"/>
  <c r="AJ992" i="4"/>
  <c r="AI992" i="4"/>
  <c r="AH992" i="4"/>
  <c r="AG992" i="4"/>
  <c r="AX991" i="4"/>
  <c r="AW991" i="4"/>
  <c r="AV991" i="4"/>
  <c r="AU991" i="4"/>
  <c r="AT991" i="4"/>
  <c r="AS991" i="4"/>
  <c r="AR991" i="4"/>
  <c r="AQ991" i="4"/>
  <c r="AP991" i="4"/>
  <c r="AO991" i="4"/>
  <c r="AN991" i="4"/>
  <c r="AM991" i="4"/>
  <c r="AL991" i="4"/>
  <c r="AK991" i="4"/>
  <c r="AJ991" i="4"/>
  <c r="AI991" i="4"/>
  <c r="AH991" i="4"/>
  <c r="AG991" i="4"/>
  <c r="AW990" i="4"/>
  <c r="AV990" i="4"/>
  <c r="AT990" i="4"/>
  <c r="AS990" i="4"/>
  <c r="AR990" i="4"/>
  <c r="AQ990" i="4"/>
  <c r="AP990" i="4"/>
  <c r="AO990" i="4"/>
  <c r="AN990" i="4"/>
  <c r="AM990" i="4"/>
  <c r="AL990" i="4"/>
  <c r="AK990" i="4"/>
  <c r="AJ990" i="4"/>
  <c r="AI990" i="4"/>
  <c r="AH990" i="4"/>
  <c r="AG990" i="4"/>
  <c r="AX989" i="4"/>
  <c r="AT989" i="4"/>
  <c r="AS989" i="4"/>
  <c r="AW989" i="4" s="1"/>
  <c r="AR989" i="4"/>
  <c r="AV989" i="4" s="1"/>
  <c r="AQ989" i="4"/>
  <c r="AU989" i="4" s="1"/>
  <c r="AP989" i="4"/>
  <c r="AO989" i="4"/>
  <c r="AN989" i="4"/>
  <c r="AM989" i="4"/>
  <c r="AL989" i="4"/>
  <c r="AK989" i="4"/>
  <c r="AJ989" i="4"/>
  <c r="AI989" i="4"/>
  <c r="AH989" i="4"/>
  <c r="AG989" i="4"/>
  <c r="AU988" i="4"/>
  <c r="AT988" i="4"/>
  <c r="AS988" i="4"/>
  <c r="AW988" i="4" s="1"/>
  <c r="AR988" i="4"/>
  <c r="AV988" i="4" s="1"/>
  <c r="AQ988" i="4"/>
  <c r="AX988" i="4" s="1"/>
  <c r="AP988" i="4"/>
  <c r="AO988" i="4"/>
  <c r="AN988" i="4"/>
  <c r="AM988" i="4"/>
  <c r="AL988" i="4"/>
  <c r="AK988" i="4"/>
  <c r="AJ988" i="4"/>
  <c r="AI988" i="4"/>
  <c r="AH988" i="4"/>
  <c r="AG988" i="4"/>
  <c r="AX987" i="4"/>
  <c r="AW987" i="4"/>
  <c r="AV987" i="4"/>
  <c r="AU987" i="4"/>
  <c r="AT987" i="4"/>
  <c r="AS987" i="4"/>
  <c r="AR987" i="4"/>
  <c r="AQ987" i="4"/>
  <c r="AP987" i="4"/>
  <c r="AO987" i="4"/>
  <c r="AN987" i="4"/>
  <c r="AM987" i="4"/>
  <c r="AL987" i="4"/>
  <c r="AK987" i="4"/>
  <c r="AJ987" i="4"/>
  <c r="AI987" i="4"/>
  <c r="AH987" i="4"/>
  <c r="AG987" i="4"/>
  <c r="AW986" i="4"/>
  <c r="AV986" i="4"/>
  <c r="AU986" i="4"/>
  <c r="AT986" i="4"/>
  <c r="AS986" i="4"/>
  <c r="AR986" i="4"/>
  <c r="AQ986" i="4"/>
  <c r="AX986" i="4" s="1"/>
  <c r="AP986" i="4"/>
  <c r="AO986" i="4"/>
  <c r="AN986" i="4"/>
  <c r="AM986" i="4"/>
  <c r="AL986" i="4"/>
  <c r="AK986" i="4"/>
  <c r="AJ986" i="4"/>
  <c r="AI986" i="4"/>
  <c r="AH986" i="4"/>
  <c r="AG986" i="4"/>
  <c r="AX985" i="4"/>
  <c r="AW985" i="4"/>
  <c r="AT985" i="4"/>
  <c r="AS985" i="4"/>
  <c r="AR985" i="4"/>
  <c r="AV985" i="4" s="1"/>
  <c r="AQ985" i="4"/>
  <c r="AU985" i="4" s="1"/>
  <c r="AP985" i="4"/>
  <c r="AO985" i="4"/>
  <c r="AN985" i="4"/>
  <c r="AM985" i="4"/>
  <c r="AL985" i="4"/>
  <c r="AK985" i="4"/>
  <c r="AJ985" i="4"/>
  <c r="AI985" i="4"/>
  <c r="AH985" i="4"/>
  <c r="AG985" i="4"/>
  <c r="AU984" i="4"/>
  <c r="AT984" i="4"/>
  <c r="AS984" i="4"/>
  <c r="AW984" i="4" s="1"/>
  <c r="AR984" i="4"/>
  <c r="AV984" i="4" s="1"/>
  <c r="AQ984" i="4"/>
  <c r="AX984" i="4" s="1"/>
  <c r="AP984" i="4"/>
  <c r="AO984" i="4"/>
  <c r="AN984" i="4"/>
  <c r="AM984" i="4"/>
  <c r="AL984" i="4"/>
  <c r="AK984" i="4"/>
  <c r="AJ984" i="4"/>
  <c r="AI984" i="4"/>
  <c r="AH984" i="4"/>
  <c r="AG984" i="4"/>
  <c r="AX983" i="4"/>
  <c r="AW983" i="4"/>
  <c r="AV983" i="4"/>
  <c r="AU983" i="4"/>
  <c r="AT983" i="4"/>
  <c r="AS983" i="4"/>
  <c r="AR983" i="4"/>
  <c r="AQ983" i="4"/>
  <c r="AP983" i="4"/>
  <c r="AO983" i="4"/>
  <c r="AN983" i="4"/>
  <c r="AM983" i="4"/>
  <c r="AL983" i="4"/>
  <c r="AK983" i="4"/>
  <c r="AJ983" i="4"/>
  <c r="AI983" i="4"/>
  <c r="AH983" i="4"/>
  <c r="AG983" i="4"/>
  <c r="AW982" i="4"/>
  <c r="AV982" i="4"/>
  <c r="AU982" i="4"/>
  <c r="AT982" i="4"/>
  <c r="AS982" i="4"/>
  <c r="AR982" i="4"/>
  <c r="AQ982" i="4"/>
  <c r="AX982" i="4" s="1"/>
  <c r="AP982" i="4"/>
  <c r="AO982" i="4"/>
  <c r="AN982" i="4"/>
  <c r="AM982" i="4"/>
  <c r="AL982" i="4"/>
  <c r="AK982" i="4"/>
  <c r="AJ982" i="4"/>
  <c r="AI982" i="4"/>
  <c r="AH982" i="4"/>
  <c r="AG982" i="4"/>
  <c r="AX981" i="4"/>
  <c r="AW981" i="4"/>
  <c r="AT981" i="4"/>
  <c r="AS981" i="4"/>
  <c r="AR981" i="4"/>
  <c r="AV981" i="4" s="1"/>
  <c r="AQ981" i="4"/>
  <c r="AU981" i="4" s="1"/>
  <c r="AP981" i="4"/>
  <c r="AO981" i="4"/>
  <c r="AN981" i="4"/>
  <c r="AM981" i="4"/>
  <c r="AL981" i="4"/>
  <c r="AK981" i="4"/>
  <c r="AJ981" i="4"/>
  <c r="AI981" i="4"/>
  <c r="AH981" i="4"/>
  <c r="AG981" i="4"/>
  <c r="AT980" i="4"/>
  <c r="AS980" i="4"/>
  <c r="AW980" i="4" s="1"/>
  <c r="AR980" i="4"/>
  <c r="AV980" i="4" s="1"/>
  <c r="AQ980" i="4"/>
  <c r="AX980" i="4" s="1"/>
  <c r="AP980" i="4"/>
  <c r="AO980" i="4"/>
  <c r="AN980" i="4"/>
  <c r="AM980" i="4"/>
  <c r="AL980" i="4"/>
  <c r="AK980" i="4"/>
  <c r="AJ980" i="4"/>
  <c r="AI980" i="4"/>
  <c r="AH980" i="4"/>
  <c r="AG980" i="4"/>
  <c r="AX979" i="4"/>
  <c r="AV979" i="4"/>
  <c r="AU979" i="4"/>
  <c r="AT979" i="4"/>
  <c r="AS979" i="4"/>
  <c r="AW979" i="4" s="1"/>
  <c r="AR979" i="4"/>
  <c r="AQ979" i="4"/>
  <c r="AP979" i="4"/>
  <c r="AO979" i="4"/>
  <c r="AN979" i="4"/>
  <c r="AM979" i="4"/>
  <c r="AL979" i="4"/>
  <c r="AK979" i="4"/>
  <c r="AJ979" i="4"/>
  <c r="AI979" i="4"/>
  <c r="AH979" i="4"/>
  <c r="AG979" i="4"/>
  <c r="AW978" i="4"/>
  <c r="AV978" i="4"/>
  <c r="AU978" i="4"/>
  <c r="AT978" i="4"/>
  <c r="AS978" i="4"/>
  <c r="AR978" i="4"/>
  <c r="AQ978" i="4"/>
  <c r="AX978" i="4" s="1"/>
  <c r="AP978" i="4"/>
  <c r="AO978" i="4"/>
  <c r="AN978" i="4"/>
  <c r="AM978" i="4"/>
  <c r="AL978" i="4"/>
  <c r="AK978" i="4"/>
  <c r="AJ978" i="4"/>
  <c r="AI978" i="4"/>
  <c r="AH978" i="4"/>
  <c r="AG978" i="4"/>
  <c r="AX977" i="4"/>
  <c r="AT977" i="4"/>
  <c r="AS977" i="4"/>
  <c r="AW977" i="4" s="1"/>
  <c r="AR977" i="4"/>
  <c r="AV977" i="4" s="1"/>
  <c r="AQ977" i="4"/>
  <c r="AU977" i="4" s="1"/>
  <c r="AP977" i="4"/>
  <c r="AO977" i="4"/>
  <c r="AN977" i="4"/>
  <c r="AM977" i="4"/>
  <c r="AL977" i="4"/>
  <c r="AK977" i="4"/>
  <c r="AJ977" i="4"/>
  <c r="AI977" i="4"/>
  <c r="AH977" i="4"/>
  <c r="AG977" i="4"/>
  <c r="AT976" i="4"/>
  <c r="AS976" i="4"/>
  <c r="AW976" i="4" s="1"/>
  <c r="AR976" i="4"/>
  <c r="AV976" i="4" s="1"/>
  <c r="AQ976" i="4"/>
  <c r="AX976" i="4" s="1"/>
  <c r="AP976" i="4"/>
  <c r="AO976" i="4"/>
  <c r="AN976" i="4"/>
  <c r="AM976" i="4"/>
  <c r="AL976" i="4"/>
  <c r="AK976" i="4"/>
  <c r="AJ976" i="4"/>
  <c r="AI976" i="4"/>
  <c r="AH976" i="4"/>
  <c r="AG976" i="4"/>
  <c r="AX975" i="4"/>
  <c r="AV975" i="4"/>
  <c r="AU975" i="4"/>
  <c r="AT975" i="4"/>
  <c r="AS975" i="4"/>
  <c r="AW975" i="4" s="1"/>
  <c r="AR975" i="4"/>
  <c r="AQ975" i="4"/>
  <c r="AP975" i="4"/>
  <c r="AO975" i="4"/>
  <c r="AN975" i="4"/>
  <c r="AM975" i="4"/>
  <c r="AL975" i="4"/>
  <c r="AK975" i="4"/>
  <c r="AJ975" i="4"/>
  <c r="AI975" i="4"/>
  <c r="AH975" i="4"/>
  <c r="AG975" i="4"/>
  <c r="AX974" i="4"/>
  <c r="AW974" i="4"/>
  <c r="AV974" i="4"/>
  <c r="AU974" i="4"/>
  <c r="AT974" i="4"/>
  <c r="AS974" i="4"/>
  <c r="AR974" i="4"/>
  <c r="AQ974" i="4"/>
  <c r="AP974" i="4"/>
  <c r="AO974" i="4"/>
  <c r="AN974" i="4"/>
  <c r="AM974" i="4"/>
  <c r="AL974" i="4"/>
  <c r="AK974" i="4"/>
  <c r="AJ974" i="4"/>
  <c r="AI974" i="4"/>
  <c r="AH974" i="4"/>
  <c r="AG974" i="4"/>
  <c r="AX973" i="4"/>
  <c r="AW973" i="4"/>
  <c r="AT973" i="4"/>
  <c r="AS973" i="4"/>
  <c r="AR973" i="4"/>
  <c r="AV973" i="4" s="1"/>
  <c r="AQ973" i="4"/>
  <c r="AU973" i="4" s="1"/>
  <c r="AP973" i="4"/>
  <c r="AO973" i="4"/>
  <c r="AN973" i="4"/>
  <c r="AM973" i="4"/>
  <c r="AL973" i="4"/>
  <c r="AK973" i="4"/>
  <c r="AJ973" i="4"/>
  <c r="AI973" i="4"/>
  <c r="AH973" i="4"/>
  <c r="AG973" i="4"/>
  <c r="AU972" i="4"/>
  <c r="AT972" i="4"/>
  <c r="AS972" i="4"/>
  <c r="AW972" i="4" s="1"/>
  <c r="AR972" i="4"/>
  <c r="AV972" i="4" s="1"/>
  <c r="AQ972" i="4"/>
  <c r="AX972" i="4" s="1"/>
  <c r="AP972" i="4"/>
  <c r="AO972" i="4"/>
  <c r="AN972" i="4"/>
  <c r="AM972" i="4"/>
  <c r="AL972" i="4"/>
  <c r="AK972" i="4"/>
  <c r="AJ972" i="4"/>
  <c r="AI972" i="4"/>
  <c r="AH972" i="4"/>
  <c r="AG972" i="4"/>
  <c r="AX971" i="4"/>
  <c r="AW971" i="4"/>
  <c r="AV971" i="4"/>
  <c r="AU971" i="4"/>
  <c r="AT971" i="4"/>
  <c r="AS971" i="4"/>
  <c r="AR971" i="4"/>
  <c r="AQ971" i="4"/>
  <c r="AP971" i="4"/>
  <c r="AO971" i="4"/>
  <c r="AN971" i="4"/>
  <c r="AM971" i="4"/>
  <c r="AL971" i="4"/>
  <c r="AK971" i="4"/>
  <c r="AJ971" i="4"/>
  <c r="AI971" i="4"/>
  <c r="AH971" i="4"/>
  <c r="AG971" i="4"/>
  <c r="AW970" i="4"/>
  <c r="AV970" i="4"/>
  <c r="AT970" i="4"/>
  <c r="AS970" i="4"/>
  <c r="AR970" i="4"/>
  <c r="AQ970" i="4"/>
  <c r="AX970" i="4" s="1"/>
  <c r="AP970" i="4"/>
  <c r="AO970" i="4"/>
  <c r="AN970" i="4"/>
  <c r="AM970" i="4"/>
  <c r="AL970" i="4"/>
  <c r="AK970" i="4"/>
  <c r="AJ970" i="4"/>
  <c r="AI970" i="4"/>
  <c r="AH970" i="4"/>
  <c r="AG970" i="4"/>
  <c r="AT969" i="4"/>
  <c r="AS969" i="4"/>
  <c r="AW969" i="4" s="1"/>
  <c r="AR969" i="4"/>
  <c r="AV969" i="4" s="1"/>
  <c r="AQ969" i="4"/>
  <c r="AU969" i="4" s="1"/>
  <c r="AP969" i="4"/>
  <c r="AO969" i="4"/>
  <c r="AN969" i="4"/>
  <c r="AM969" i="4"/>
  <c r="AL969" i="4"/>
  <c r="AK969" i="4"/>
  <c r="AJ969" i="4"/>
  <c r="AI969" i="4"/>
  <c r="AH969" i="4"/>
  <c r="AG969" i="4"/>
  <c r="AU968" i="4"/>
  <c r="AT968" i="4"/>
  <c r="AS968" i="4"/>
  <c r="AW968" i="4" s="1"/>
  <c r="AR968" i="4"/>
  <c r="AV968" i="4" s="1"/>
  <c r="AQ968" i="4"/>
  <c r="AX968" i="4" s="1"/>
  <c r="AP968" i="4"/>
  <c r="AO968" i="4"/>
  <c r="AN968" i="4"/>
  <c r="AM968" i="4"/>
  <c r="AL968" i="4"/>
  <c r="AK968" i="4"/>
  <c r="AJ968" i="4"/>
  <c r="AI968" i="4"/>
  <c r="AH968" i="4"/>
  <c r="AG968" i="4"/>
  <c r="AX967" i="4"/>
  <c r="AW967" i="4"/>
  <c r="AV967" i="4"/>
  <c r="AU967" i="4"/>
  <c r="AT967" i="4"/>
  <c r="AS967" i="4"/>
  <c r="AR967" i="4"/>
  <c r="AQ967" i="4"/>
  <c r="AP967" i="4"/>
  <c r="AO967" i="4"/>
  <c r="AN967" i="4"/>
  <c r="AM967" i="4"/>
  <c r="AL967" i="4"/>
  <c r="AK967" i="4"/>
  <c r="AJ967" i="4"/>
  <c r="AI967" i="4"/>
  <c r="AH967" i="4"/>
  <c r="AG967" i="4"/>
  <c r="AX966" i="4"/>
  <c r="AW966" i="4"/>
  <c r="AV966" i="4"/>
  <c r="AT966" i="4"/>
  <c r="AS966" i="4"/>
  <c r="AR966" i="4"/>
  <c r="AQ966" i="4"/>
  <c r="AU966" i="4" s="1"/>
  <c r="AP966" i="4"/>
  <c r="AO966" i="4"/>
  <c r="AN966" i="4"/>
  <c r="AM966" i="4"/>
  <c r="AL966" i="4"/>
  <c r="AK966" i="4"/>
  <c r="AJ966" i="4"/>
  <c r="AI966" i="4"/>
  <c r="AH966" i="4"/>
  <c r="AG966" i="4"/>
  <c r="AX965" i="4"/>
  <c r="AT965" i="4"/>
  <c r="AS965" i="4"/>
  <c r="AW965" i="4" s="1"/>
  <c r="AR965" i="4"/>
  <c r="AV965" i="4" s="1"/>
  <c r="AQ965" i="4"/>
  <c r="AU965" i="4" s="1"/>
  <c r="AP965" i="4"/>
  <c r="AO965" i="4"/>
  <c r="AN965" i="4"/>
  <c r="AM965" i="4"/>
  <c r="AL965" i="4"/>
  <c r="AK965" i="4"/>
  <c r="AJ965" i="4"/>
  <c r="AI965" i="4"/>
  <c r="AH965" i="4"/>
  <c r="AG965" i="4"/>
  <c r="AU964" i="4"/>
  <c r="AT964" i="4"/>
  <c r="AS964" i="4"/>
  <c r="AW964" i="4" s="1"/>
  <c r="AR964" i="4"/>
  <c r="AV964" i="4" s="1"/>
  <c r="AQ964" i="4"/>
  <c r="AX964" i="4" s="1"/>
  <c r="AP964" i="4"/>
  <c r="AO964" i="4"/>
  <c r="AN964" i="4"/>
  <c r="AM964" i="4"/>
  <c r="AL964" i="4"/>
  <c r="AK964" i="4"/>
  <c r="AJ964" i="4"/>
  <c r="AI964" i="4"/>
  <c r="AH964" i="4"/>
  <c r="AG964" i="4"/>
  <c r="AX963" i="4"/>
  <c r="AW963" i="4"/>
  <c r="AV963" i="4"/>
  <c r="AU963" i="4"/>
  <c r="AT963" i="4"/>
  <c r="AS963" i="4"/>
  <c r="AR963" i="4"/>
  <c r="AQ963" i="4"/>
  <c r="AP963" i="4"/>
  <c r="AO963" i="4"/>
  <c r="AN963" i="4"/>
  <c r="AM963" i="4"/>
  <c r="AL963" i="4"/>
  <c r="AK963" i="4"/>
  <c r="AJ963" i="4"/>
  <c r="AI963" i="4"/>
  <c r="AH963" i="4"/>
  <c r="AG963" i="4"/>
  <c r="AW962" i="4"/>
  <c r="AV962" i="4"/>
  <c r="AT962" i="4"/>
  <c r="AS962" i="4"/>
  <c r="AR962" i="4"/>
  <c r="AQ962" i="4"/>
  <c r="AX962" i="4" s="1"/>
  <c r="AP962" i="4"/>
  <c r="AO962" i="4"/>
  <c r="AN962" i="4"/>
  <c r="AM962" i="4"/>
  <c r="AL962" i="4"/>
  <c r="AK962" i="4"/>
  <c r="AJ962" i="4"/>
  <c r="AI962" i="4"/>
  <c r="AH962" i="4"/>
  <c r="AG962" i="4"/>
  <c r="AX961" i="4"/>
  <c r="AW961" i="4"/>
  <c r="AT961" i="4"/>
  <c r="AS961" i="4"/>
  <c r="AR961" i="4"/>
  <c r="AV961" i="4" s="1"/>
  <c r="AQ961" i="4"/>
  <c r="AU961" i="4" s="1"/>
  <c r="AP961" i="4"/>
  <c r="AO961" i="4"/>
  <c r="AN961" i="4"/>
  <c r="AM961" i="4"/>
  <c r="AL961" i="4"/>
  <c r="AK961" i="4"/>
  <c r="AJ961" i="4"/>
  <c r="AI961" i="4"/>
  <c r="AH961" i="4"/>
  <c r="AG961" i="4"/>
  <c r="AU960" i="4"/>
  <c r="AT960" i="4"/>
  <c r="AS960" i="4"/>
  <c r="AW960" i="4" s="1"/>
  <c r="AR960" i="4"/>
  <c r="AV960" i="4" s="1"/>
  <c r="AQ960" i="4"/>
  <c r="AX960" i="4" s="1"/>
  <c r="AP960" i="4"/>
  <c r="AO960" i="4"/>
  <c r="AN960" i="4"/>
  <c r="AM960" i="4"/>
  <c r="AL960" i="4"/>
  <c r="AK960" i="4"/>
  <c r="AJ960" i="4"/>
  <c r="AI960" i="4"/>
  <c r="AH960" i="4"/>
  <c r="AG960" i="4"/>
  <c r="AX959" i="4"/>
  <c r="AW959" i="4"/>
  <c r="AV959" i="4"/>
  <c r="AU959" i="4"/>
  <c r="AT959" i="4"/>
  <c r="AS959" i="4"/>
  <c r="AR959" i="4"/>
  <c r="AQ959" i="4"/>
  <c r="AP959" i="4"/>
  <c r="AO959" i="4"/>
  <c r="AN959" i="4"/>
  <c r="AM959" i="4"/>
  <c r="AL959" i="4"/>
  <c r="AK959" i="4"/>
  <c r="AJ959" i="4"/>
  <c r="AI959" i="4"/>
  <c r="AH959" i="4"/>
  <c r="AG959" i="4"/>
  <c r="AW958" i="4"/>
  <c r="AV958" i="4"/>
  <c r="AT958" i="4"/>
  <c r="AS958" i="4"/>
  <c r="AR958" i="4"/>
  <c r="AQ958" i="4"/>
  <c r="AX958" i="4" s="1"/>
  <c r="AP958" i="4"/>
  <c r="AO958" i="4"/>
  <c r="AN958" i="4"/>
  <c r="AM958" i="4"/>
  <c r="AL958" i="4"/>
  <c r="AK958" i="4"/>
  <c r="AJ958" i="4"/>
  <c r="AI958" i="4"/>
  <c r="AH958" i="4"/>
  <c r="AG958" i="4"/>
  <c r="AW957" i="4"/>
  <c r="AT957" i="4"/>
  <c r="AS957" i="4"/>
  <c r="AR957" i="4"/>
  <c r="AV957" i="4" s="1"/>
  <c r="AQ957" i="4"/>
  <c r="AU957" i="4" s="1"/>
  <c r="AP957" i="4"/>
  <c r="AO957" i="4"/>
  <c r="AN957" i="4"/>
  <c r="AM957" i="4"/>
  <c r="AL957" i="4"/>
  <c r="AK957" i="4"/>
  <c r="AJ957" i="4"/>
  <c r="AI957" i="4"/>
  <c r="AH957" i="4"/>
  <c r="AG957" i="4"/>
  <c r="AT956" i="4"/>
  <c r="AS956" i="4"/>
  <c r="AW956" i="4" s="1"/>
  <c r="AR956" i="4"/>
  <c r="AV956" i="4" s="1"/>
  <c r="AQ956" i="4"/>
  <c r="AX956" i="4" s="1"/>
  <c r="AP956" i="4"/>
  <c r="AO956" i="4"/>
  <c r="AN956" i="4"/>
  <c r="AM956" i="4"/>
  <c r="AL956" i="4"/>
  <c r="AK956" i="4"/>
  <c r="AJ956" i="4"/>
  <c r="AI956" i="4"/>
  <c r="AH956" i="4"/>
  <c r="AG956" i="4"/>
  <c r="AX955" i="4"/>
  <c r="AV955" i="4"/>
  <c r="AU955" i="4"/>
  <c r="AT955" i="4"/>
  <c r="AS955" i="4"/>
  <c r="AW955" i="4" s="1"/>
  <c r="AR955" i="4"/>
  <c r="AQ955" i="4"/>
  <c r="AP955" i="4"/>
  <c r="AO955" i="4"/>
  <c r="AN955" i="4"/>
  <c r="AM955" i="4"/>
  <c r="AL955" i="4"/>
  <c r="AK955" i="4"/>
  <c r="AJ955" i="4"/>
  <c r="AI955" i="4"/>
  <c r="AH955" i="4"/>
  <c r="AG955" i="4"/>
  <c r="AW954" i="4"/>
  <c r="AV954" i="4"/>
  <c r="AU954" i="4"/>
  <c r="AT954" i="4"/>
  <c r="AS954" i="4"/>
  <c r="AR954" i="4"/>
  <c r="AQ954" i="4"/>
  <c r="AX954" i="4" s="1"/>
  <c r="AP954" i="4"/>
  <c r="AO954" i="4"/>
  <c r="AN954" i="4"/>
  <c r="AM954" i="4"/>
  <c r="AL954" i="4"/>
  <c r="AK954" i="4"/>
  <c r="AJ954" i="4"/>
  <c r="AI954" i="4"/>
  <c r="AH954" i="4"/>
  <c r="AG954" i="4"/>
  <c r="AW953" i="4"/>
  <c r="AT953" i="4"/>
  <c r="AS953" i="4"/>
  <c r="AR953" i="4"/>
  <c r="AV953" i="4" s="1"/>
  <c r="AQ953" i="4"/>
  <c r="AU953" i="4" s="1"/>
  <c r="AP953" i="4"/>
  <c r="AO953" i="4"/>
  <c r="AN953" i="4"/>
  <c r="AM953" i="4"/>
  <c r="AL953" i="4"/>
  <c r="AK953" i="4"/>
  <c r="AJ953" i="4"/>
  <c r="AI953" i="4"/>
  <c r="AH953" i="4"/>
  <c r="AG953" i="4"/>
  <c r="AT952" i="4"/>
  <c r="AS952" i="4"/>
  <c r="AW952" i="4" s="1"/>
  <c r="AR952" i="4"/>
  <c r="AV952" i="4" s="1"/>
  <c r="AQ952" i="4"/>
  <c r="AX952" i="4" s="1"/>
  <c r="AP952" i="4"/>
  <c r="AO952" i="4"/>
  <c r="AN952" i="4"/>
  <c r="AM952" i="4"/>
  <c r="AL952" i="4"/>
  <c r="AK952" i="4"/>
  <c r="AJ952" i="4"/>
  <c r="AI952" i="4"/>
  <c r="AH952" i="4"/>
  <c r="AG952" i="4"/>
  <c r="AX951" i="4"/>
  <c r="AV951" i="4"/>
  <c r="AU951" i="4"/>
  <c r="AT951" i="4"/>
  <c r="AS951" i="4"/>
  <c r="AW951" i="4" s="1"/>
  <c r="AR951" i="4"/>
  <c r="AQ951" i="4"/>
  <c r="AP951" i="4"/>
  <c r="AO951" i="4"/>
  <c r="AN951" i="4"/>
  <c r="AM951" i="4"/>
  <c r="AL951" i="4"/>
  <c r="AK951" i="4"/>
  <c r="AJ951" i="4"/>
  <c r="AI951" i="4"/>
  <c r="AH951" i="4"/>
  <c r="AG951" i="4"/>
  <c r="AX950" i="4"/>
  <c r="AW950" i="4"/>
  <c r="AV950" i="4"/>
  <c r="AU950" i="4"/>
  <c r="AT950" i="4"/>
  <c r="AS950" i="4"/>
  <c r="AR950" i="4"/>
  <c r="AQ950" i="4"/>
  <c r="AP950" i="4"/>
  <c r="AO950" i="4"/>
  <c r="AN950" i="4"/>
  <c r="AM950" i="4"/>
  <c r="AL950" i="4"/>
  <c r="AK950" i="4"/>
  <c r="AJ950" i="4"/>
  <c r="AI950" i="4"/>
  <c r="AH950" i="4"/>
  <c r="AG950" i="4"/>
  <c r="AX949" i="4"/>
  <c r="AW949" i="4"/>
  <c r="AT949" i="4"/>
  <c r="AS949" i="4"/>
  <c r="AR949" i="4"/>
  <c r="AV949" i="4" s="1"/>
  <c r="AQ949" i="4"/>
  <c r="AU949" i="4" s="1"/>
  <c r="AP949" i="4"/>
  <c r="AO949" i="4"/>
  <c r="AN949" i="4"/>
  <c r="AM949" i="4"/>
  <c r="AL949" i="4"/>
  <c r="AK949" i="4"/>
  <c r="AJ949" i="4"/>
  <c r="AI949" i="4"/>
  <c r="AH949" i="4"/>
  <c r="AG949" i="4"/>
  <c r="AU948" i="4"/>
  <c r="AT948" i="4"/>
  <c r="AS948" i="4"/>
  <c r="AW948" i="4" s="1"/>
  <c r="AR948" i="4"/>
  <c r="AV948" i="4" s="1"/>
  <c r="AQ948" i="4"/>
  <c r="AX948" i="4" s="1"/>
  <c r="AP948" i="4"/>
  <c r="AO948" i="4"/>
  <c r="AN948" i="4"/>
  <c r="AM948" i="4"/>
  <c r="AL948" i="4"/>
  <c r="AK948" i="4"/>
  <c r="AJ948" i="4"/>
  <c r="AI948" i="4"/>
  <c r="AH948" i="4"/>
  <c r="AG948" i="4"/>
  <c r="AX947" i="4"/>
  <c r="AW947" i="4"/>
  <c r="AV947" i="4"/>
  <c r="AU947" i="4"/>
  <c r="AT947" i="4"/>
  <c r="AS947" i="4"/>
  <c r="AR947" i="4"/>
  <c r="AQ947" i="4"/>
  <c r="AP947" i="4"/>
  <c r="AO947" i="4"/>
  <c r="AN947" i="4"/>
  <c r="AM947" i="4"/>
  <c r="AL947" i="4"/>
  <c r="AK947" i="4"/>
  <c r="AJ947" i="4"/>
  <c r="AI947" i="4"/>
  <c r="AH947" i="4"/>
  <c r="AG947" i="4"/>
  <c r="AW946" i="4"/>
  <c r="AV946" i="4"/>
  <c r="AT946" i="4"/>
  <c r="AS946" i="4"/>
  <c r="AR946" i="4"/>
  <c r="AQ946" i="4"/>
  <c r="AU946" i="4" s="1"/>
  <c r="AP946" i="4"/>
  <c r="AO946" i="4"/>
  <c r="AN946" i="4"/>
  <c r="AM946" i="4"/>
  <c r="AL946" i="4"/>
  <c r="AK946" i="4"/>
  <c r="AJ946" i="4"/>
  <c r="AI946" i="4"/>
  <c r="AH946" i="4"/>
  <c r="AG946" i="4"/>
  <c r="AT945" i="4"/>
  <c r="AS945" i="4"/>
  <c r="AW945" i="4" s="1"/>
  <c r="AR945" i="4"/>
  <c r="AV945" i="4" s="1"/>
  <c r="AQ945" i="4"/>
  <c r="AU945" i="4" s="1"/>
  <c r="AP945" i="4"/>
  <c r="AO945" i="4"/>
  <c r="AN945" i="4"/>
  <c r="AM945" i="4"/>
  <c r="AL945" i="4"/>
  <c r="AK945" i="4"/>
  <c r="AJ945" i="4"/>
  <c r="AI945" i="4"/>
  <c r="AH945" i="4"/>
  <c r="AG945" i="4"/>
  <c r="AX944" i="4"/>
  <c r="AT944" i="4"/>
  <c r="AS944" i="4"/>
  <c r="AW944" i="4" s="1"/>
  <c r="AR944" i="4"/>
  <c r="AV944" i="4" s="1"/>
  <c r="AQ944" i="4"/>
  <c r="AU944" i="4" s="1"/>
  <c r="AP944" i="4"/>
  <c r="AO944" i="4"/>
  <c r="AN944" i="4"/>
  <c r="AM944" i="4"/>
  <c r="AL944" i="4"/>
  <c r="AK944" i="4"/>
  <c r="AJ944" i="4"/>
  <c r="AI944" i="4"/>
  <c r="AH944" i="4"/>
  <c r="AG944" i="4"/>
  <c r="AX943" i="4"/>
  <c r="AV943" i="4"/>
  <c r="AU943" i="4"/>
  <c r="AT943" i="4"/>
  <c r="AS943" i="4"/>
  <c r="AW943" i="4" s="1"/>
  <c r="AR943" i="4"/>
  <c r="AQ943" i="4"/>
  <c r="AP943" i="4"/>
  <c r="AO943" i="4"/>
  <c r="AN943" i="4"/>
  <c r="AM943" i="4"/>
  <c r="AL943" i="4"/>
  <c r="AK943" i="4"/>
  <c r="AJ943" i="4"/>
  <c r="AI943" i="4"/>
  <c r="AH943" i="4"/>
  <c r="AG943" i="4"/>
  <c r="AX942" i="4"/>
  <c r="AW942" i="4"/>
  <c r="AV942" i="4"/>
  <c r="AU942" i="4"/>
  <c r="AT942" i="4"/>
  <c r="AS942" i="4"/>
  <c r="AR942" i="4"/>
  <c r="AQ942" i="4"/>
  <c r="AP942" i="4"/>
  <c r="AO942" i="4"/>
  <c r="AN942" i="4"/>
  <c r="AM942" i="4"/>
  <c r="AL942" i="4"/>
  <c r="AK942" i="4"/>
  <c r="AJ942" i="4"/>
  <c r="AI942" i="4"/>
  <c r="AH942" i="4"/>
  <c r="AG942" i="4"/>
  <c r="AV941" i="4"/>
  <c r="AT941" i="4"/>
  <c r="AS941" i="4"/>
  <c r="AW941" i="4" s="1"/>
  <c r="AR941" i="4"/>
  <c r="AQ941" i="4"/>
  <c r="AU941" i="4" s="1"/>
  <c r="AP941" i="4"/>
  <c r="AO941" i="4"/>
  <c r="AN941" i="4"/>
  <c r="AM941" i="4"/>
  <c r="AL941" i="4"/>
  <c r="AK941" i="4"/>
  <c r="AJ941" i="4"/>
  <c r="AI941" i="4"/>
  <c r="AH941" i="4"/>
  <c r="AG941" i="4"/>
  <c r="AT940" i="4"/>
  <c r="AS940" i="4"/>
  <c r="AW940" i="4" s="1"/>
  <c r="AR940" i="4"/>
  <c r="AV940" i="4" s="1"/>
  <c r="AQ940" i="4"/>
  <c r="AX940" i="4" s="1"/>
  <c r="AP940" i="4"/>
  <c r="AO940" i="4"/>
  <c r="AN940" i="4"/>
  <c r="AM940" i="4"/>
  <c r="AL940" i="4"/>
  <c r="AK940" i="4"/>
  <c r="AJ940" i="4"/>
  <c r="AI940" i="4"/>
  <c r="AH940" i="4"/>
  <c r="AG940" i="4"/>
  <c r="AX939" i="4"/>
  <c r="AU939" i="4"/>
  <c r="AT939" i="4"/>
  <c r="AS939" i="4"/>
  <c r="AW939" i="4" s="1"/>
  <c r="AR939" i="4"/>
  <c r="AV939" i="4" s="1"/>
  <c r="AQ939" i="4"/>
  <c r="AP939" i="4"/>
  <c r="AO939" i="4"/>
  <c r="AN939" i="4"/>
  <c r="AM939" i="4"/>
  <c r="AL939" i="4"/>
  <c r="AK939" i="4"/>
  <c r="AJ939" i="4"/>
  <c r="AI939" i="4"/>
  <c r="AH939" i="4"/>
  <c r="AG939" i="4"/>
  <c r="AW938" i="4"/>
  <c r="AV938" i="4"/>
  <c r="AU938" i="4"/>
  <c r="AT938" i="4"/>
  <c r="AS938" i="4"/>
  <c r="AR938" i="4"/>
  <c r="AQ938" i="4"/>
  <c r="AX938" i="4" s="1"/>
  <c r="AP938" i="4"/>
  <c r="AO938" i="4"/>
  <c r="AN938" i="4"/>
  <c r="AM938" i="4"/>
  <c r="AL938" i="4"/>
  <c r="AK938" i="4"/>
  <c r="AJ938" i="4"/>
  <c r="AI938" i="4"/>
  <c r="AH938" i="4"/>
  <c r="AG938" i="4"/>
  <c r="AW937" i="4"/>
  <c r="AV937" i="4"/>
  <c r="AT937" i="4"/>
  <c r="AS937" i="4"/>
  <c r="AR937" i="4"/>
  <c r="AQ937" i="4"/>
  <c r="AU937" i="4" s="1"/>
  <c r="AP937" i="4"/>
  <c r="AO937" i="4"/>
  <c r="AN937" i="4"/>
  <c r="AM937" i="4"/>
  <c r="AL937" i="4"/>
  <c r="AK937" i="4"/>
  <c r="AJ937" i="4"/>
  <c r="AI937" i="4"/>
  <c r="AH937" i="4"/>
  <c r="AG937" i="4"/>
  <c r="AX936" i="4"/>
  <c r="AU936" i="4"/>
  <c r="AT936" i="4"/>
  <c r="AS936" i="4"/>
  <c r="AW936" i="4" s="1"/>
  <c r="AR936" i="4"/>
  <c r="AV936" i="4" s="1"/>
  <c r="AQ936" i="4"/>
  <c r="AP936" i="4"/>
  <c r="AO936" i="4"/>
  <c r="AN936" i="4"/>
  <c r="AM936" i="4"/>
  <c r="AL936" i="4"/>
  <c r="AK936" i="4"/>
  <c r="AJ936" i="4"/>
  <c r="AI936" i="4"/>
  <c r="AH936" i="4"/>
  <c r="AG936" i="4"/>
  <c r="AX935" i="4"/>
  <c r="AW935" i="4"/>
  <c r="AV935" i="4"/>
  <c r="AU935" i="4"/>
  <c r="AT935" i="4"/>
  <c r="AS935" i="4"/>
  <c r="AR935" i="4"/>
  <c r="AQ935" i="4"/>
  <c r="AP935" i="4"/>
  <c r="AO935" i="4"/>
  <c r="AN935" i="4"/>
  <c r="AM935" i="4"/>
  <c r="AL935" i="4"/>
  <c r="AK935" i="4"/>
  <c r="AJ935" i="4"/>
  <c r="AI935" i="4"/>
  <c r="AH935" i="4"/>
  <c r="AG935" i="4"/>
  <c r="AW934" i="4"/>
  <c r="AV934" i="4"/>
  <c r="AT934" i="4"/>
  <c r="AS934" i="4"/>
  <c r="AR934" i="4"/>
  <c r="AQ934" i="4"/>
  <c r="AX934" i="4" s="1"/>
  <c r="AP934" i="4"/>
  <c r="AO934" i="4"/>
  <c r="AN934" i="4"/>
  <c r="AM934" i="4"/>
  <c r="AL934" i="4"/>
  <c r="AK934" i="4"/>
  <c r="AJ934" i="4"/>
  <c r="AI934" i="4"/>
  <c r="AH934" i="4"/>
  <c r="AG934" i="4"/>
  <c r="AT933" i="4"/>
  <c r="AS933" i="4"/>
  <c r="AW933" i="4" s="1"/>
  <c r="AR933" i="4"/>
  <c r="AV933" i="4" s="1"/>
  <c r="AQ933" i="4"/>
  <c r="AU933" i="4" s="1"/>
  <c r="AP933" i="4"/>
  <c r="AO933" i="4"/>
  <c r="AN933" i="4"/>
  <c r="AM933" i="4"/>
  <c r="AL933" i="4"/>
  <c r="AK933" i="4"/>
  <c r="AJ933" i="4"/>
  <c r="AI933" i="4"/>
  <c r="AH933" i="4"/>
  <c r="AG933" i="4"/>
  <c r="AT932" i="4"/>
  <c r="AS932" i="4"/>
  <c r="AW932" i="4" s="1"/>
  <c r="AR932" i="4"/>
  <c r="AV932" i="4" s="1"/>
  <c r="AQ932" i="4"/>
  <c r="AU932" i="4" s="1"/>
  <c r="AP932" i="4"/>
  <c r="AO932" i="4"/>
  <c r="AN932" i="4"/>
  <c r="AM932" i="4"/>
  <c r="AL932" i="4"/>
  <c r="AK932" i="4"/>
  <c r="AJ932" i="4"/>
  <c r="AI932" i="4"/>
  <c r="AH932" i="4"/>
  <c r="AG932" i="4"/>
  <c r="AX931" i="4"/>
  <c r="AU931" i="4"/>
  <c r="AT931" i="4"/>
  <c r="AS931" i="4"/>
  <c r="AW931" i="4" s="1"/>
  <c r="AR931" i="4"/>
  <c r="AV931" i="4" s="1"/>
  <c r="AQ931" i="4"/>
  <c r="AP931" i="4"/>
  <c r="AO931" i="4"/>
  <c r="AN931" i="4"/>
  <c r="AM931" i="4"/>
  <c r="AL931" i="4"/>
  <c r="AK931" i="4"/>
  <c r="AJ931" i="4"/>
  <c r="AI931" i="4"/>
  <c r="AH931" i="4"/>
  <c r="AG931" i="4"/>
  <c r="AW930" i="4"/>
  <c r="AV930" i="4"/>
  <c r="AU930" i="4"/>
  <c r="AT930" i="4"/>
  <c r="AS930" i="4"/>
  <c r="AR930" i="4"/>
  <c r="AQ930" i="4"/>
  <c r="AX930" i="4" s="1"/>
  <c r="AP930" i="4"/>
  <c r="AO930" i="4"/>
  <c r="AN930" i="4"/>
  <c r="AM930" i="4"/>
  <c r="AL930" i="4"/>
  <c r="AK930" i="4"/>
  <c r="AJ930" i="4"/>
  <c r="AI930" i="4"/>
  <c r="AH930" i="4"/>
  <c r="AG930" i="4"/>
  <c r="AX929" i="4"/>
  <c r="AW929" i="4"/>
  <c r="AT929" i="4"/>
  <c r="AS929" i="4"/>
  <c r="AR929" i="4"/>
  <c r="AV929" i="4" s="1"/>
  <c r="AQ929" i="4"/>
  <c r="AU929" i="4" s="1"/>
  <c r="AP929" i="4"/>
  <c r="AO929" i="4"/>
  <c r="AN929" i="4"/>
  <c r="AM929" i="4"/>
  <c r="AL929" i="4"/>
  <c r="AK929" i="4"/>
  <c r="AJ929" i="4"/>
  <c r="AI929" i="4"/>
  <c r="AH929" i="4"/>
  <c r="AG929" i="4"/>
  <c r="AX928" i="4"/>
  <c r="AU928" i="4"/>
  <c r="AT928" i="4"/>
  <c r="AS928" i="4"/>
  <c r="AW928" i="4" s="1"/>
  <c r="AR928" i="4"/>
  <c r="AV928" i="4" s="1"/>
  <c r="AQ928" i="4"/>
  <c r="AP928" i="4"/>
  <c r="AO928" i="4"/>
  <c r="AN928" i="4"/>
  <c r="AM928" i="4"/>
  <c r="AL928" i="4"/>
  <c r="AK928" i="4"/>
  <c r="AJ928" i="4"/>
  <c r="AI928" i="4"/>
  <c r="AH928" i="4"/>
  <c r="AG928" i="4"/>
  <c r="AX927" i="4"/>
  <c r="AW927" i="4"/>
  <c r="AU927" i="4"/>
  <c r="AT927" i="4"/>
  <c r="AS927" i="4"/>
  <c r="AR927" i="4"/>
  <c r="AV927" i="4" s="1"/>
  <c r="AQ927" i="4"/>
  <c r="AP927" i="4"/>
  <c r="AO927" i="4"/>
  <c r="AN927" i="4"/>
  <c r="AM927" i="4"/>
  <c r="AL927" i="4"/>
  <c r="AK927" i="4"/>
  <c r="AJ927" i="4"/>
  <c r="AI927" i="4"/>
  <c r="AH927" i="4"/>
  <c r="AG927" i="4"/>
  <c r="AX926" i="4"/>
  <c r="AW926" i="4"/>
  <c r="AV926" i="4"/>
  <c r="AT926" i="4"/>
  <c r="AS926" i="4"/>
  <c r="AR926" i="4"/>
  <c r="AQ926" i="4"/>
  <c r="AU926" i="4" s="1"/>
  <c r="AP926" i="4"/>
  <c r="AO926" i="4"/>
  <c r="AN926" i="4"/>
  <c r="AM926" i="4"/>
  <c r="AL926" i="4"/>
  <c r="AK926" i="4"/>
  <c r="AJ926" i="4"/>
  <c r="AI926" i="4"/>
  <c r="AH926" i="4"/>
  <c r="AG926" i="4"/>
  <c r="AX925" i="4"/>
  <c r="AV925" i="4"/>
  <c r="AT925" i="4"/>
  <c r="AS925" i="4"/>
  <c r="AW925" i="4" s="1"/>
  <c r="AR925" i="4"/>
  <c r="AQ925" i="4"/>
  <c r="AU925" i="4" s="1"/>
  <c r="AP925" i="4"/>
  <c r="AO925" i="4"/>
  <c r="AN925" i="4"/>
  <c r="AM925" i="4"/>
  <c r="AL925" i="4"/>
  <c r="AK925" i="4"/>
  <c r="AJ925" i="4"/>
  <c r="AI925" i="4"/>
  <c r="AH925" i="4"/>
  <c r="AG925" i="4"/>
  <c r="AU924" i="4"/>
  <c r="AT924" i="4"/>
  <c r="AS924" i="4"/>
  <c r="AW924" i="4" s="1"/>
  <c r="AR924" i="4"/>
  <c r="AV924" i="4" s="1"/>
  <c r="AQ924" i="4"/>
  <c r="AX924" i="4" s="1"/>
  <c r="AP924" i="4"/>
  <c r="AO924" i="4"/>
  <c r="AN924" i="4"/>
  <c r="AM924" i="4"/>
  <c r="AL924" i="4"/>
  <c r="AK924" i="4"/>
  <c r="AJ924" i="4"/>
  <c r="AI924" i="4"/>
  <c r="AH924" i="4"/>
  <c r="AG924" i="4"/>
  <c r="AX923" i="4"/>
  <c r="AW923" i="4"/>
  <c r="AV923" i="4"/>
  <c r="AU923" i="4"/>
  <c r="AT923" i="4"/>
  <c r="AS923" i="4"/>
  <c r="AR923" i="4"/>
  <c r="AQ923" i="4"/>
  <c r="AP923" i="4"/>
  <c r="AO923" i="4"/>
  <c r="AN923" i="4"/>
  <c r="AM923" i="4"/>
  <c r="AL923" i="4"/>
  <c r="AK923" i="4"/>
  <c r="AJ923" i="4"/>
  <c r="AI923" i="4"/>
  <c r="AH923" i="4"/>
  <c r="AG923" i="4"/>
  <c r="AW922" i="4"/>
  <c r="AV922" i="4"/>
  <c r="AT922" i="4"/>
  <c r="AS922" i="4"/>
  <c r="AR922" i="4"/>
  <c r="AQ922" i="4"/>
  <c r="AX922" i="4" s="1"/>
  <c r="AP922" i="4"/>
  <c r="AO922" i="4"/>
  <c r="AN922" i="4"/>
  <c r="AM922" i="4"/>
  <c r="AL922" i="4"/>
  <c r="AK922" i="4"/>
  <c r="AJ922" i="4"/>
  <c r="AI922" i="4"/>
  <c r="AH922" i="4"/>
  <c r="AG922" i="4"/>
  <c r="AW921" i="4"/>
  <c r="AT921" i="4"/>
  <c r="AS921" i="4"/>
  <c r="AR921" i="4"/>
  <c r="AV921" i="4" s="1"/>
  <c r="AQ921" i="4"/>
  <c r="AU921" i="4" s="1"/>
  <c r="AP921" i="4"/>
  <c r="AO921" i="4"/>
  <c r="AN921" i="4"/>
  <c r="AM921" i="4"/>
  <c r="AL921" i="4"/>
  <c r="AK921" i="4"/>
  <c r="AJ921" i="4"/>
  <c r="AI921" i="4"/>
  <c r="AH921" i="4"/>
  <c r="AG921" i="4"/>
  <c r="AT920" i="4"/>
  <c r="AS920" i="4"/>
  <c r="AW920" i="4" s="1"/>
  <c r="AR920" i="4"/>
  <c r="AV920" i="4" s="1"/>
  <c r="AQ920" i="4"/>
  <c r="AX920" i="4" s="1"/>
  <c r="AP920" i="4"/>
  <c r="AO920" i="4"/>
  <c r="AN920" i="4"/>
  <c r="AM920" i="4"/>
  <c r="AL920" i="4"/>
  <c r="AK920" i="4"/>
  <c r="AJ920" i="4"/>
  <c r="AI920" i="4"/>
  <c r="AH920" i="4"/>
  <c r="AG920" i="4"/>
  <c r="AX919" i="4"/>
  <c r="AU919" i="4"/>
  <c r="AT919" i="4"/>
  <c r="AS919" i="4"/>
  <c r="AW919" i="4" s="1"/>
  <c r="AR919" i="4"/>
  <c r="AV919" i="4" s="1"/>
  <c r="AQ919" i="4"/>
  <c r="AP919" i="4"/>
  <c r="AO919" i="4"/>
  <c r="AN919" i="4"/>
  <c r="AM919" i="4"/>
  <c r="AL919" i="4"/>
  <c r="AK919" i="4"/>
  <c r="AJ919" i="4"/>
  <c r="AI919" i="4"/>
  <c r="AH919" i="4"/>
  <c r="AG919" i="4"/>
  <c r="AX918" i="4"/>
  <c r="AW918" i="4"/>
  <c r="AV918" i="4"/>
  <c r="AU918" i="4"/>
  <c r="AT918" i="4"/>
  <c r="AS918" i="4"/>
  <c r="AR918" i="4"/>
  <c r="AQ918" i="4"/>
  <c r="AP918" i="4"/>
  <c r="AO918" i="4"/>
  <c r="AN918" i="4"/>
  <c r="AM918" i="4"/>
  <c r="AL918" i="4"/>
  <c r="AK918" i="4"/>
  <c r="AJ918" i="4"/>
  <c r="AI918" i="4"/>
  <c r="AH918" i="4"/>
  <c r="AG918" i="4"/>
  <c r="AX917" i="4"/>
  <c r="AW917" i="4"/>
  <c r="AV917" i="4"/>
  <c r="AT917" i="4"/>
  <c r="AS917" i="4"/>
  <c r="AR917" i="4"/>
  <c r="AQ917" i="4"/>
  <c r="AU917" i="4" s="1"/>
  <c r="AP917" i="4"/>
  <c r="AO917" i="4"/>
  <c r="AN917" i="4"/>
  <c r="AM917" i="4"/>
  <c r="AL917" i="4"/>
  <c r="AK917" i="4"/>
  <c r="AJ917" i="4"/>
  <c r="AI917" i="4"/>
  <c r="AH917" i="4"/>
  <c r="AG917" i="4"/>
  <c r="AX916" i="4"/>
  <c r="AU916" i="4"/>
  <c r="AT916" i="4"/>
  <c r="AS916" i="4"/>
  <c r="AW916" i="4" s="1"/>
  <c r="AR916" i="4"/>
  <c r="AV916" i="4" s="1"/>
  <c r="AQ916" i="4"/>
  <c r="AP916" i="4"/>
  <c r="AO916" i="4"/>
  <c r="AN916" i="4"/>
  <c r="AM916" i="4"/>
  <c r="AL916" i="4"/>
  <c r="AK916" i="4"/>
  <c r="AJ916" i="4"/>
  <c r="AI916" i="4"/>
  <c r="AH916" i="4"/>
  <c r="AG916" i="4"/>
  <c r="AX915" i="4"/>
  <c r="AW915" i="4"/>
  <c r="AV915" i="4"/>
  <c r="AU915" i="4"/>
  <c r="AT915" i="4"/>
  <c r="AS915" i="4"/>
  <c r="AR915" i="4"/>
  <c r="AQ915" i="4"/>
  <c r="AP915" i="4"/>
  <c r="AO915" i="4"/>
  <c r="AN915" i="4"/>
  <c r="AM915" i="4"/>
  <c r="AL915" i="4"/>
  <c r="AK915" i="4"/>
  <c r="AJ915" i="4"/>
  <c r="AI915" i="4"/>
  <c r="AH915" i="4"/>
  <c r="AG915" i="4"/>
  <c r="AW914" i="4"/>
  <c r="AV914" i="4"/>
  <c r="AT914" i="4"/>
  <c r="AS914" i="4"/>
  <c r="AR914" i="4"/>
  <c r="AQ914" i="4"/>
  <c r="AU914" i="4" s="1"/>
  <c r="AP914" i="4"/>
  <c r="AO914" i="4"/>
  <c r="AN914" i="4"/>
  <c r="AM914" i="4"/>
  <c r="AL914" i="4"/>
  <c r="AK914" i="4"/>
  <c r="AJ914" i="4"/>
  <c r="AI914" i="4"/>
  <c r="AH914" i="4"/>
  <c r="AG914" i="4"/>
  <c r="AT913" i="4"/>
  <c r="AS913" i="4"/>
  <c r="AW913" i="4" s="1"/>
  <c r="AR913" i="4"/>
  <c r="AV913" i="4" s="1"/>
  <c r="AQ913" i="4"/>
  <c r="AU913" i="4" s="1"/>
  <c r="AP913" i="4"/>
  <c r="AO913" i="4"/>
  <c r="AN913" i="4"/>
  <c r="AM913" i="4"/>
  <c r="AL913" i="4"/>
  <c r="AK913" i="4"/>
  <c r="AJ913" i="4"/>
  <c r="AI913" i="4"/>
  <c r="AH913" i="4"/>
  <c r="AG913" i="4"/>
  <c r="AX912" i="4"/>
  <c r="AT912" i="4"/>
  <c r="AS912" i="4"/>
  <c r="AW912" i="4" s="1"/>
  <c r="AR912" i="4"/>
  <c r="AV912" i="4" s="1"/>
  <c r="AQ912" i="4"/>
  <c r="AU912" i="4" s="1"/>
  <c r="AP912" i="4"/>
  <c r="AO912" i="4"/>
  <c r="AN912" i="4"/>
  <c r="AM912" i="4"/>
  <c r="AL912" i="4"/>
  <c r="AK912" i="4"/>
  <c r="AJ912" i="4"/>
  <c r="AI912" i="4"/>
  <c r="AH912" i="4"/>
  <c r="AG912" i="4"/>
  <c r="AX911" i="4"/>
  <c r="AV911" i="4"/>
  <c r="AU911" i="4"/>
  <c r="AT911" i="4"/>
  <c r="AS911" i="4"/>
  <c r="AW911" i="4" s="1"/>
  <c r="AR911" i="4"/>
  <c r="AQ911" i="4"/>
  <c r="AP911" i="4"/>
  <c r="AO911" i="4"/>
  <c r="AN911" i="4"/>
  <c r="AM911" i="4"/>
  <c r="AL911" i="4"/>
  <c r="AK911" i="4"/>
  <c r="AJ911" i="4"/>
  <c r="AI911" i="4"/>
  <c r="AH911" i="4"/>
  <c r="AG911" i="4"/>
  <c r="AX910" i="4"/>
  <c r="AW910" i="4"/>
  <c r="AV910" i="4"/>
  <c r="AU910" i="4"/>
  <c r="AT910" i="4"/>
  <c r="AS910" i="4"/>
  <c r="AR910" i="4"/>
  <c r="AQ910" i="4"/>
  <c r="AP910" i="4"/>
  <c r="AO910" i="4"/>
  <c r="AN910" i="4"/>
  <c r="AM910" i="4"/>
  <c r="AL910" i="4"/>
  <c r="AK910" i="4"/>
  <c r="AJ910" i="4"/>
  <c r="AI910" i="4"/>
  <c r="AH910" i="4"/>
  <c r="AG910" i="4"/>
  <c r="AV909" i="4"/>
  <c r="AT909" i="4"/>
  <c r="AS909" i="4"/>
  <c r="AW909" i="4" s="1"/>
  <c r="AR909" i="4"/>
  <c r="AQ909" i="4"/>
  <c r="AU909" i="4" s="1"/>
  <c r="AP909" i="4"/>
  <c r="AO909" i="4"/>
  <c r="AN909" i="4"/>
  <c r="AM909" i="4"/>
  <c r="AL909" i="4"/>
  <c r="AK909" i="4"/>
  <c r="AJ909" i="4"/>
  <c r="AI909" i="4"/>
  <c r="AH909" i="4"/>
  <c r="AG909" i="4"/>
  <c r="AT908" i="4"/>
  <c r="AS908" i="4"/>
  <c r="AW908" i="4" s="1"/>
  <c r="AR908" i="4"/>
  <c r="AV908" i="4" s="1"/>
  <c r="AQ908" i="4"/>
  <c r="AX908" i="4" s="1"/>
  <c r="AP908" i="4"/>
  <c r="AO908" i="4"/>
  <c r="AN908" i="4"/>
  <c r="AM908" i="4"/>
  <c r="AL908" i="4"/>
  <c r="AK908" i="4"/>
  <c r="AJ908" i="4"/>
  <c r="AI908" i="4"/>
  <c r="AH908" i="4"/>
  <c r="AG908" i="4"/>
  <c r="AX907" i="4"/>
  <c r="AU907" i="4"/>
  <c r="AT907" i="4"/>
  <c r="AS907" i="4"/>
  <c r="AW907" i="4" s="1"/>
  <c r="AR907" i="4"/>
  <c r="AV907" i="4" s="1"/>
  <c r="AQ907" i="4"/>
  <c r="AP907" i="4"/>
  <c r="AO907" i="4"/>
  <c r="AN907" i="4"/>
  <c r="AM907" i="4"/>
  <c r="AL907" i="4"/>
  <c r="AK907" i="4"/>
  <c r="AJ907" i="4"/>
  <c r="AI907" i="4"/>
  <c r="AH907" i="4"/>
  <c r="AG907" i="4"/>
  <c r="AW906" i="4"/>
  <c r="AV906" i="4"/>
  <c r="AU906" i="4"/>
  <c r="AT906" i="4"/>
  <c r="AS906" i="4"/>
  <c r="AR906" i="4"/>
  <c r="AQ906" i="4"/>
  <c r="AX906" i="4" s="1"/>
  <c r="AP906" i="4"/>
  <c r="AO906" i="4"/>
  <c r="AN906" i="4"/>
  <c r="AM906" i="4"/>
  <c r="AL906" i="4"/>
  <c r="AK906" i="4"/>
  <c r="AJ906" i="4"/>
  <c r="AI906" i="4"/>
  <c r="AH906" i="4"/>
  <c r="AG906" i="4"/>
  <c r="AW905" i="4"/>
  <c r="AV905" i="4"/>
  <c r="AT905" i="4"/>
  <c r="AS905" i="4"/>
  <c r="AR905" i="4"/>
  <c r="AQ905" i="4"/>
  <c r="AU905" i="4" s="1"/>
  <c r="AP905" i="4"/>
  <c r="AO905" i="4"/>
  <c r="AN905" i="4"/>
  <c r="AM905" i="4"/>
  <c r="AL905" i="4"/>
  <c r="AK905" i="4"/>
  <c r="AJ905" i="4"/>
  <c r="AI905" i="4"/>
  <c r="AH905" i="4"/>
  <c r="AG905" i="4"/>
  <c r="AX904" i="4"/>
  <c r="AU904" i="4"/>
  <c r="AT904" i="4"/>
  <c r="AS904" i="4"/>
  <c r="AW904" i="4" s="1"/>
  <c r="AR904" i="4"/>
  <c r="AV904" i="4" s="1"/>
  <c r="AQ904" i="4"/>
  <c r="AP904" i="4"/>
  <c r="AO904" i="4"/>
  <c r="AN904" i="4"/>
  <c r="AM904" i="4"/>
  <c r="AL904" i="4"/>
  <c r="AK904" i="4"/>
  <c r="AJ904" i="4"/>
  <c r="AI904" i="4"/>
  <c r="AH904" i="4"/>
  <c r="AG904" i="4"/>
  <c r="AX903" i="4"/>
  <c r="AW903" i="4"/>
  <c r="AV903" i="4"/>
  <c r="AU903" i="4"/>
  <c r="AT903" i="4"/>
  <c r="AS903" i="4"/>
  <c r="AR903" i="4"/>
  <c r="AQ903" i="4"/>
  <c r="AP903" i="4"/>
  <c r="AO903" i="4"/>
  <c r="AN903" i="4"/>
  <c r="AM903" i="4"/>
  <c r="AL903" i="4"/>
  <c r="AK903" i="4"/>
  <c r="AJ903" i="4"/>
  <c r="AI903" i="4"/>
  <c r="AH903" i="4"/>
  <c r="AG903" i="4"/>
  <c r="AW902" i="4"/>
  <c r="AV902" i="4"/>
  <c r="AT902" i="4"/>
  <c r="AS902" i="4"/>
  <c r="AR902" i="4"/>
  <c r="AQ902" i="4"/>
  <c r="AX902" i="4" s="1"/>
  <c r="AP902" i="4"/>
  <c r="AO902" i="4"/>
  <c r="AN902" i="4"/>
  <c r="AM902" i="4"/>
  <c r="AL902" i="4"/>
  <c r="AK902" i="4"/>
  <c r="AJ902" i="4"/>
  <c r="AI902" i="4"/>
  <c r="AH902" i="4"/>
  <c r="AG902" i="4"/>
  <c r="AT901" i="4"/>
  <c r="AS901" i="4"/>
  <c r="AW901" i="4" s="1"/>
  <c r="AR901" i="4"/>
  <c r="AV901" i="4" s="1"/>
  <c r="AQ901" i="4"/>
  <c r="AU901" i="4" s="1"/>
  <c r="AP901" i="4"/>
  <c r="AO901" i="4"/>
  <c r="AN901" i="4"/>
  <c r="AM901" i="4"/>
  <c r="AL901" i="4"/>
  <c r="AK901" i="4"/>
  <c r="AJ901" i="4"/>
  <c r="AI901" i="4"/>
  <c r="AH901" i="4"/>
  <c r="AG901" i="4"/>
  <c r="AT900" i="4"/>
  <c r="AS900" i="4"/>
  <c r="AW900" i="4" s="1"/>
  <c r="AR900" i="4"/>
  <c r="AV900" i="4" s="1"/>
  <c r="AQ900" i="4"/>
  <c r="AU900" i="4" s="1"/>
  <c r="AP900" i="4"/>
  <c r="AO900" i="4"/>
  <c r="AN900" i="4"/>
  <c r="AM900" i="4"/>
  <c r="AL900" i="4"/>
  <c r="AK900" i="4"/>
  <c r="AJ900" i="4"/>
  <c r="AI900" i="4"/>
  <c r="AH900" i="4"/>
  <c r="AG900" i="4"/>
  <c r="AX899" i="4"/>
  <c r="AV899" i="4"/>
  <c r="AU899" i="4"/>
  <c r="AT899" i="4"/>
  <c r="AS899" i="4"/>
  <c r="AW899" i="4" s="1"/>
  <c r="AR899" i="4"/>
  <c r="AQ899" i="4"/>
  <c r="AP899" i="4"/>
  <c r="AO899" i="4"/>
  <c r="AN899" i="4"/>
  <c r="AM899" i="4"/>
  <c r="AL899" i="4"/>
  <c r="AK899" i="4"/>
  <c r="AJ899" i="4"/>
  <c r="AI899" i="4"/>
  <c r="AH899" i="4"/>
  <c r="AG899" i="4"/>
  <c r="AX898" i="4"/>
  <c r="AW898" i="4"/>
  <c r="AV898" i="4"/>
  <c r="AU898" i="4"/>
  <c r="AT898" i="4"/>
  <c r="AS898" i="4"/>
  <c r="AR898" i="4"/>
  <c r="AQ898" i="4"/>
  <c r="AP898" i="4"/>
  <c r="AO898" i="4"/>
  <c r="AN898" i="4"/>
  <c r="AM898" i="4"/>
  <c r="AL898" i="4"/>
  <c r="AK898" i="4"/>
  <c r="AJ898" i="4"/>
  <c r="AI898" i="4"/>
  <c r="AH898" i="4"/>
  <c r="AG898" i="4"/>
  <c r="AV897" i="4"/>
  <c r="AT897" i="4"/>
  <c r="AS897" i="4"/>
  <c r="AW897" i="4" s="1"/>
  <c r="AR897" i="4"/>
  <c r="AQ897" i="4"/>
  <c r="AU897" i="4" s="1"/>
  <c r="AP897" i="4"/>
  <c r="AO897" i="4"/>
  <c r="AN897" i="4"/>
  <c r="AM897" i="4"/>
  <c r="AL897" i="4"/>
  <c r="AK897" i="4"/>
  <c r="AJ897" i="4"/>
  <c r="AI897" i="4"/>
  <c r="AH897" i="4"/>
  <c r="AG897" i="4"/>
  <c r="AT896" i="4"/>
  <c r="AS896" i="4"/>
  <c r="AW896" i="4" s="1"/>
  <c r="AR896" i="4"/>
  <c r="AV896" i="4" s="1"/>
  <c r="AQ896" i="4"/>
  <c r="AX896" i="4" s="1"/>
  <c r="AP896" i="4"/>
  <c r="AO896" i="4"/>
  <c r="AN896" i="4"/>
  <c r="AM896" i="4"/>
  <c r="AL896" i="4"/>
  <c r="AK896" i="4"/>
  <c r="AJ896" i="4"/>
  <c r="AI896" i="4"/>
  <c r="AH896" i="4"/>
  <c r="AG896" i="4"/>
  <c r="AX895" i="4"/>
  <c r="AU895" i="4"/>
  <c r="AT895" i="4"/>
  <c r="AS895" i="4"/>
  <c r="AW895" i="4" s="1"/>
  <c r="AR895" i="4"/>
  <c r="AV895" i="4" s="1"/>
  <c r="AQ895" i="4"/>
  <c r="AP895" i="4"/>
  <c r="AO895" i="4"/>
  <c r="AN895" i="4"/>
  <c r="AM895" i="4"/>
  <c r="AL895" i="4"/>
  <c r="AK895" i="4"/>
  <c r="AJ895" i="4"/>
  <c r="AI895" i="4"/>
  <c r="AH895" i="4"/>
  <c r="AG895" i="4"/>
  <c r="AX894" i="4"/>
  <c r="AW894" i="4"/>
  <c r="AV894" i="4"/>
  <c r="AU894" i="4"/>
  <c r="AT894" i="4"/>
  <c r="AS894" i="4"/>
  <c r="AR894" i="4"/>
  <c r="AQ894" i="4"/>
  <c r="AP894" i="4"/>
  <c r="AO894" i="4"/>
  <c r="AN894" i="4"/>
  <c r="AM894" i="4"/>
  <c r="AL894" i="4"/>
  <c r="AK894" i="4"/>
  <c r="AJ894" i="4"/>
  <c r="AI894" i="4"/>
  <c r="AH894" i="4"/>
  <c r="AG894" i="4"/>
  <c r="AX893" i="4"/>
  <c r="AW893" i="4"/>
  <c r="AV893" i="4"/>
  <c r="AT893" i="4"/>
  <c r="AS893" i="4"/>
  <c r="AR893" i="4"/>
  <c r="AQ893" i="4"/>
  <c r="AU893" i="4" s="1"/>
  <c r="AP893" i="4"/>
  <c r="AO893" i="4"/>
  <c r="AN893" i="4"/>
  <c r="AM893" i="4"/>
  <c r="AL893" i="4"/>
  <c r="AK893" i="4"/>
  <c r="AJ893" i="4"/>
  <c r="AI893" i="4"/>
  <c r="AH893" i="4"/>
  <c r="AG893" i="4"/>
  <c r="AX892" i="4"/>
  <c r="AV892" i="4"/>
  <c r="AU892" i="4"/>
  <c r="AT892" i="4"/>
  <c r="AS892" i="4"/>
  <c r="AW892" i="4" s="1"/>
  <c r="AR892" i="4"/>
  <c r="AQ892" i="4"/>
  <c r="AP892" i="4"/>
  <c r="AO892" i="4"/>
  <c r="AN892" i="4"/>
  <c r="AM892" i="4"/>
  <c r="AL892" i="4"/>
  <c r="AK892" i="4"/>
  <c r="AJ892" i="4"/>
  <c r="AI892" i="4"/>
  <c r="AH892" i="4"/>
  <c r="AG892" i="4"/>
  <c r="AX891" i="4"/>
  <c r="AW891" i="4"/>
  <c r="AU891" i="4"/>
  <c r="AT891" i="4"/>
  <c r="AS891" i="4"/>
  <c r="AR891" i="4"/>
  <c r="AV891" i="4" s="1"/>
  <c r="AQ891" i="4"/>
  <c r="AP891" i="4"/>
  <c r="AO891" i="4"/>
  <c r="AN891" i="4"/>
  <c r="AM891" i="4"/>
  <c r="AL891" i="4"/>
  <c r="AK891" i="4"/>
  <c r="AJ891" i="4"/>
  <c r="AI891" i="4"/>
  <c r="AH891" i="4"/>
  <c r="AG891" i="4"/>
  <c r="AX890" i="4"/>
  <c r="AW890" i="4"/>
  <c r="AT890" i="4"/>
  <c r="AS890" i="4"/>
  <c r="AR890" i="4"/>
  <c r="AV890" i="4" s="1"/>
  <c r="AQ890" i="4"/>
  <c r="AU890" i="4" s="1"/>
  <c r="AP890" i="4"/>
  <c r="AO890" i="4"/>
  <c r="AN890" i="4"/>
  <c r="AM890" i="4"/>
  <c r="AL890" i="4"/>
  <c r="AK890" i="4"/>
  <c r="AJ890" i="4"/>
  <c r="AI890" i="4"/>
  <c r="AH890" i="4"/>
  <c r="AG890" i="4"/>
  <c r="AX889" i="4"/>
  <c r="AV889" i="4"/>
  <c r="AT889" i="4"/>
  <c r="AS889" i="4"/>
  <c r="AW889" i="4" s="1"/>
  <c r="AR889" i="4"/>
  <c r="AQ889" i="4"/>
  <c r="AU889" i="4" s="1"/>
  <c r="AP889" i="4"/>
  <c r="AO889" i="4"/>
  <c r="AN889" i="4"/>
  <c r="AM889" i="4"/>
  <c r="AL889" i="4"/>
  <c r="AK889" i="4"/>
  <c r="AJ889" i="4"/>
  <c r="AI889" i="4"/>
  <c r="AH889" i="4"/>
  <c r="AG889" i="4"/>
  <c r="AV888" i="4"/>
  <c r="AU888" i="4"/>
  <c r="AT888" i="4"/>
  <c r="AS888" i="4"/>
  <c r="AW888" i="4" s="1"/>
  <c r="AR888" i="4"/>
  <c r="AQ888" i="4"/>
  <c r="AX888" i="4" s="1"/>
  <c r="AP888" i="4"/>
  <c r="AO888" i="4"/>
  <c r="AN888" i="4"/>
  <c r="AM888" i="4"/>
  <c r="AL888" i="4"/>
  <c r="AK888" i="4"/>
  <c r="AJ888" i="4"/>
  <c r="AI888" i="4"/>
  <c r="AH888" i="4"/>
  <c r="AG888" i="4"/>
  <c r="AX887" i="4"/>
  <c r="AW887" i="4"/>
  <c r="AV887" i="4"/>
  <c r="AU887" i="4"/>
  <c r="AT887" i="4"/>
  <c r="AS887" i="4"/>
  <c r="AR887" i="4"/>
  <c r="AQ887" i="4"/>
  <c r="AP887" i="4"/>
  <c r="AO887" i="4"/>
  <c r="AN887" i="4"/>
  <c r="AM887" i="4"/>
  <c r="AL887" i="4"/>
  <c r="AK887" i="4"/>
  <c r="AJ887" i="4"/>
  <c r="AI887" i="4"/>
  <c r="AH887" i="4"/>
  <c r="AG887" i="4"/>
  <c r="AX886" i="4"/>
  <c r="AW886" i="4"/>
  <c r="AT886" i="4"/>
  <c r="AS886" i="4"/>
  <c r="AR886" i="4"/>
  <c r="AV886" i="4" s="1"/>
  <c r="AQ886" i="4"/>
  <c r="AU886" i="4" s="1"/>
  <c r="AP886" i="4"/>
  <c r="AO886" i="4"/>
  <c r="AN886" i="4"/>
  <c r="AM886" i="4"/>
  <c r="AL886" i="4"/>
  <c r="AK886" i="4"/>
  <c r="AJ886" i="4"/>
  <c r="AI886" i="4"/>
  <c r="AH886" i="4"/>
  <c r="AG886" i="4"/>
  <c r="AT885" i="4"/>
  <c r="AS885" i="4"/>
  <c r="AW885" i="4" s="1"/>
  <c r="AR885" i="4"/>
  <c r="AV885" i="4" s="1"/>
  <c r="AQ885" i="4"/>
  <c r="AU885" i="4" s="1"/>
  <c r="AP885" i="4"/>
  <c r="AO885" i="4"/>
  <c r="AN885" i="4"/>
  <c r="AM885" i="4"/>
  <c r="AL885" i="4"/>
  <c r="AK885" i="4"/>
  <c r="AJ885" i="4"/>
  <c r="AI885" i="4"/>
  <c r="AH885" i="4"/>
  <c r="AG885" i="4"/>
  <c r="AU884" i="4"/>
  <c r="AT884" i="4"/>
  <c r="AS884" i="4"/>
  <c r="AW884" i="4" s="1"/>
  <c r="AR884" i="4"/>
  <c r="AV884" i="4" s="1"/>
  <c r="AQ884" i="4"/>
  <c r="AX884" i="4" s="1"/>
  <c r="AP884" i="4"/>
  <c r="AO884" i="4"/>
  <c r="AN884" i="4"/>
  <c r="AM884" i="4"/>
  <c r="AL884" i="4"/>
  <c r="AK884" i="4"/>
  <c r="AJ884" i="4"/>
  <c r="AI884" i="4"/>
  <c r="AH884" i="4"/>
  <c r="AG884" i="4"/>
  <c r="AW883" i="4"/>
  <c r="AV883" i="4"/>
  <c r="AU883" i="4"/>
  <c r="AT883" i="4"/>
  <c r="AS883" i="4"/>
  <c r="AR883" i="4"/>
  <c r="AQ883" i="4"/>
  <c r="AX883" i="4" s="1"/>
  <c r="AP883" i="4"/>
  <c r="AO883" i="4"/>
  <c r="AN883" i="4"/>
  <c r="AM883" i="4"/>
  <c r="AL883" i="4"/>
  <c r="AK883" i="4"/>
  <c r="AJ883" i="4"/>
  <c r="AI883" i="4"/>
  <c r="AH883" i="4"/>
  <c r="AG883" i="4"/>
  <c r="AW882" i="4"/>
  <c r="AV882" i="4"/>
  <c r="AT882" i="4"/>
  <c r="AS882" i="4"/>
  <c r="AR882" i="4"/>
  <c r="AQ882" i="4"/>
  <c r="AX882" i="4" s="1"/>
  <c r="AP882" i="4"/>
  <c r="AO882" i="4"/>
  <c r="AN882" i="4"/>
  <c r="AM882" i="4"/>
  <c r="AL882" i="4"/>
  <c r="AK882" i="4"/>
  <c r="AJ882" i="4"/>
  <c r="AI882" i="4"/>
  <c r="AH882" i="4"/>
  <c r="AG882" i="4"/>
  <c r="AT881" i="4"/>
  <c r="AS881" i="4"/>
  <c r="AW881" i="4" s="1"/>
  <c r="AR881" i="4"/>
  <c r="AV881" i="4" s="1"/>
  <c r="AQ881" i="4"/>
  <c r="AU881" i="4" s="1"/>
  <c r="AP881" i="4"/>
  <c r="AO881" i="4"/>
  <c r="AN881" i="4"/>
  <c r="AM881" i="4"/>
  <c r="AL881" i="4"/>
  <c r="AK881" i="4"/>
  <c r="AJ881" i="4"/>
  <c r="AI881" i="4"/>
  <c r="AH881" i="4"/>
  <c r="AG881" i="4"/>
  <c r="AU880" i="4"/>
  <c r="AT880" i="4"/>
  <c r="AS880" i="4"/>
  <c r="AW880" i="4" s="1"/>
  <c r="AR880" i="4"/>
  <c r="AV880" i="4" s="1"/>
  <c r="AQ880" i="4"/>
  <c r="AX880" i="4" s="1"/>
  <c r="AP880" i="4"/>
  <c r="AO880" i="4"/>
  <c r="AN880" i="4"/>
  <c r="AM880" i="4"/>
  <c r="AL880" i="4"/>
  <c r="AK880" i="4"/>
  <c r="AJ880" i="4"/>
  <c r="AI880" i="4"/>
  <c r="AH880" i="4"/>
  <c r="AG880" i="4"/>
  <c r="AW879" i="4"/>
  <c r="AV879" i="4"/>
  <c r="AU879" i="4"/>
  <c r="AT879" i="4"/>
  <c r="AS879" i="4"/>
  <c r="AR879" i="4"/>
  <c r="AQ879" i="4"/>
  <c r="AX879" i="4" s="1"/>
  <c r="AP879" i="4"/>
  <c r="AO879" i="4"/>
  <c r="AN879" i="4"/>
  <c r="AM879" i="4"/>
  <c r="AL879" i="4"/>
  <c r="AK879" i="4"/>
  <c r="AJ879" i="4"/>
  <c r="AI879" i="4"/>
  <c r="AH879" i="4"/>
  <c r="AG879" i="4"/>
  <c r="AW878" i="4"/>
  <c r="AV878" i="4"/>
  <c r="AT878" i="4"/>
  <c r="AS878" i="4"/>
  <c r="AR878" i="4"/>
  <c r="AQ878" i="4"/>
  <c r="AX878" i="4" s="1"/>
  <c r="AP878" i="4"/>
  <c r="AO878" i="4"/>
  <c r="AN878" i="4"/>
  <c r="AM878" i="4"/>
  <c r="AL878" i="4"/>
  <c r="AK878" i="4"/>
  <c r="AJ878" i="4"/>
  <c r="AI878" i="4"/>
  <c r="AH878" i="4"/>
  <c r="AG878" i="4"/>
  <c r="AT877" i="4"/>
  <c r="AS877" i="4"/>
  <c r="AW877" i="4" s="1"/>
  <c r="AR877" i="4"/>
  <c r="AV877" i="4" s="1"/>
  <c r="AQ877" i="4"/>
  <c r="AU877" i="4" s="1"/>
  <c r="AP877" i="4"/>
  <c r="AO877" i="4"/>
  <c r="AN877" i="4"/>
  <c r="AM877" i="4"/>
  <c r="AL877" i="4"/>
  <c r="AK877" i="4"/>
  <c r="AJ877" i="4"/>
  <c r="AI877" i="4"/>
  <c r="AH877" i="4"/>
  <c r="AG877" i="4"/>
  <c r="AU876" i="4"/>
  <c r="AT876" i="4"/>
  <c r="AS876" i="4"/>
  <c r="AW876" i="4" s="1"/>
  <c r="AR876" i="4"/>
  <c r="AV876" i="4" s="1"/>
  <c r="AQ876" i="4"/>
  <c r="AX876" i="4" s="1"/>
  <c r="AP876" i="4"/>
  <c r="AO876" i="4"/>
  <c r="AN876" i="4"/>
  <c r="AM876" i="4"/>
  <c r="AL876" i="4"/>
  <c r="AK876" i="4"/>
  <c r="AJ876" i="4"/>
  <c r="AI876" i="4"/>
  <c r="AH876" i="4"/>
  <c r="AG876" i="4"/>
  <c r="AW875" i="4"/>
  <c r="AV875" i="4"/>
  <c r="AU875" i="4"/>
  <c r="AT875" i="4"/>
  <c r="AS875" i="4"/>
  <c r="AR875" i="4"/>
  <c r="AQ875" i="4"/>
  <c r="AX875" i="4" s="1"/>
  <c r="AP875" i="4"/>
  <c r="AO875" i="4"/>
  <c r="AN875" i="4"/>
  <c r="AM875" i="4"/>
  <c r="AL875" i="4"/>
  <c r="AK875" i="4"/>
  <c r="AJ875" i="4"/>
  <c r="AI875" i="4"/>
  <c r="AH875" i="4"/>
  <c r="AG875" i="4"/>
  <c r="AW874" i="4"/>
  <c r="AV874" i="4"/>
  <c r="AT874" i="4"/>
  <c r="AS874" i="4"/>
  <c r="AR874" i="4"/>
  <c r="AQ874" i="4"/>
  <c r="AX874" i="4" s="1"/>
  <c r="AP874" i="4"/>
  <c r="AO874" i="4"/>
  <c r="AN874" i="4"/>
  <c r="AM874" i="4"/>
  <c r="AL874" i="4"/>
  <c r="AK874" i="4"/>
  <c r="AJ874" i="4"/>
  <c r="AI874" i="4"/>
  <c r="AH874" i="4"/>
  <c r="AG874" i="4"/>
  <c r="AT873" i="4"/>
  <c r="AS873" i="4"/>
  <c r="AW873" i="4" s="1"/>
  <c r="AR873" i="4"/>
  <c r="AV873" i="4" s="1"/>
  <c r="AQ873" i="4"/>
  <c r="AU873" i="4" s="1"/>
  <c r="AP873" i="4"/>
  <c r="AO873" i="4"/>
  <c r="AN873" i="4"/>
  <c r="AM873" i="4"/>
  <c r="AL873" i="4"/>
  <c r="AK873" i="4"/>
  <c r="AJ873" i="4"/>
  <c r="AI873" i="4"/>
  <c r="AH873" i="4"/>
  <c r="AG873" i="4"/>
  <c r="AU872" i="4"/>
  <c r="AT872" i="4"/>
  <c r="AS872" i="4"/>
  <c r="AW872" i="4" s="1"/>
  <c r="AR872" i="4"/>
  <c r="AV872" i="4" s="1"/>
  <c r="AQ872" i="4"/>
  <c r="AX872" i="4" s="1"/>
  <c r="AP872" i="4"/>
  <c r="AO872" i="4"/>
  <c r="AN872" i="4"/>
  <c r="AM872" i="4"/>
  <c r="AL872" i="4"/>
  <c r="AK872" i="4"/>
  <c r="AJ872" i="4"/>
  <c r="AI872" i="4"/>
  <c r="AH872" i="4"/>
  <c r="AG872" i="4"/>
  <c r="AW871" i="4"/>
  <c r="AV871" i="4"/>
  <c r="AU871" i="4"/>
  <c r="AT871" i="4"/>
  <c r="AS871" i="4"/>
  <c r="AR871" i="4"/>
  <c r="AQ871" i="4"/>
  <c r="AX871" i="4" s="1"/>
  <c r="AP871" i="4"/>
  <c r="AO871" i="4"/>
  <c r="AN871" i="4"/>
  <c r="AM871" i="4"/>
  <c r="AL871" i="4"/>
  <c r="AK871" i="4"/>
  <c r="AJ871" i="4"/>
  <c r="AI871" i="4"/>
  <c r="AH871" i="4"/>
  <c r="AG871" i="4"/>
  <c r="AW870" i="4"/>
  <c r="AV870" i="4"/>
  <c r="AT870" i="4"/>
  <c r="AS870" i="4"/>
  <c r="AR870" i="4"/>
  <c r="AQ870" i="4"/>
  <c r="AX870" i="4" s="1"/>
  <c r="AP870" i="4"/>
  <c r="AO870" i="4"/>
  <c r="AN870" i="4"/>
  <c r="AM870" i="4"/>
  <c r="AL870" i="4"/>
  <c r="AK870" i="4"/>
  <c r="AJ870" i="4"/>
  <c r="AI870" i="4"/>
  <c r="AH870" i="4"/>
  <c r="AG870" i="4"/>
  <c r="AT869" i="4"/>
  <c r="AS869" i="4"/>
  <c r="AW869" i="4" s="1"/>
  <c r="AR869" i="4"/>
  <c r="AV869" i="4" s="1"/>
  <c r="AQ869" i="4"/>
  <c r="AU869" i="4" s="1"/>
  <c r="AP869" i="4"/>
  <c r="AO869" i="4"/>
  <c r="AN869" i="4"/>
  <c r="AM869" i="4"/>
  <c r="AL869" i="4"/>
  <c r="AK869" i="4"/>
  <c r="AJ869" i="4"/>
  <c r="AI869" i="4"/>
  <c r="AH869" i="4"/>
  <c r="AG869" i="4"/>
  <c r="AU868" i="4"/>
  <c r="AT868" i="4"/>
  <c r="AS868" i="4"/>
  <c r="AW868" i="4" s="1"/>
  <c r="AR868" i="4"/>
  <c r="AV868" i="4" s="1"/>
  <c r="AQ868" i="4"/>
  <c r="AX868" i="4" s="1"/>
  <c r="AP868" i="4"/>
  <c r="AO868" i="4"/>
  <c r="AN868" i="4"/>
  <c r="AM868" i="4"/>
  <c r="AL868" i="4"/>
  <c r="AK868" i="4"/>
  <c r="AJ868" i="4"/>
  <c r="AI868" i="4"/>
  <c r="AH868" i="4"/>
  <c r="AG868" i="4"/>
  <c r="AW867" i="4"/>
  <c r="AV867" i="4"/>
  <c r="AU867" i="4"/>
  <c r="AT867" i="4"/>
  <c r="AS867" i="4"/>
  <c r="AR867" i="4"/>
  <c r="AQ867" i="4"/>
  <c r="AX867" i="4" s="1"/>
  <c r="AP867" i="4"/>
  <c r="AO867" i="4"/>
  <c r="AN867" i="4"/>
  <c r="AM867" i="4"/>
  <c r="AL867" i="4"/>
  <c r="AK867" i="4"/>
  <c r="AJ867" i="4"/>
  <c r="AI867" i="4"/>
  <c r="AH867" i="4"/>
  <c r="AG867" i="4"/>
  <c r="AW866" i="4"/>
  <c r="AV866" i="4"/>
  <c r="AT866" i="4"/>
  <c r="AS866" i="4"/>
  <c r="AR866" i="4"/>
  <c r="AQ866" i="4"/>
  <c r="AX866" i="4" s="1"/>
  <c r="AP866" i="4"/>
  <c r="AO866" i="4"/>
  <c r="AN866" i="4"/>
  <c r="AM866" i="4"/>
  <c r="AL866" i="4"/>
  <c r="AK866" i="4"/>
  <c r="AJ866" i="4"/>
  <c r="AI866" i="4"/>
  <c r="AH866" i="4"/>
  <c r="AG866" i="4"/>
  <c r="AT865" i="4"/>
  <c r="AS865" i="4"/>
  <c r="AW865" i="4" s="1"/>
  <c r="AR865" i="4"/>
  <c r="AV865" i="4" s="1"/>
  <c r="AQ865" i="4"/>
  <c r="AU865" i="4" s="1"/>
  <c r="AP865" i="4"/>
  <c r="AO865" i="4"/>
  <c r="AN865" i="4"/>
  <c r="AM865" i="4"/>
  <c r="AL865" i="4"/>
  <c r="AK865" i="4"/>
  <c r="AJ865" i="4"/>
  <c r="AI865" i="4"/>
  <c r="AH865" i="4"/>
  <c r="AG865" i="4"/>
  <c r="AU864" i="4"/>
  <c r="AT864" i="4"/>
  <c r="AS864" i="4"/>
  <c r="AW864" i="4" s="1"/>
  <c r="AR864" i="4"/>
  <c r="AV864" i="4" s="1"/>
  <c r="AQ864" i="4"/>
  <c r="AX864" i="4" s="1"/>
  <c r="AP864" i="4"/>
  <c r="AO864" i="4"/>
  <c r="AN864" i="4"/>
  <c r="AM864" i="4"/>
  <c r="AL864" i="4"/>
  <c r="AK864" i="4"/>
  <c r="AJ864" i="4"/>
  <c r="AI864" i="4"/>
  <c r="AH864" i="4"/>
  <c r="AG864" i="4"/>
  <c r="AW863" i="4"/>
  <c r="AV863" i="4"/>
  <c r="AU863" i="4"/>
  <c r="AT863" i="4"/>
  <c r="AS863" i="4"/>
  <c r="AR863" i="4"/>
  <c r="AQ863" i="4"/>
  <c r="AX863" i="4" s="1"/>
  <c r="AP863" i="4"/>
  <c r="AO863" i="4"/>
  <c r="AN863" i="4"/>
  <c r="AM863" i="4"/>
  <c r="AL863" i="4"/>
  <c r="AK863" i="4"/>
  <c r="AJ863" i="4"/>
  <c r="AI863" i="4"/>
  <c r="AH863" i="4"/>
  <c r="AG863" i="4"/>
  <c r="AW862" i="4"/>
  <c r="AV862" i="4"/>
  <c r="AT862" i="4"/>
  <c r="AS862" i="4"/>
  <c r="AR862" i="4"/>
  <c r="AQ862" i="4"/>
  <c r="AX862" i="4" s="1"/>
  <c r="AP862" i="4"/>
  <c r="AO862" i="4"/>
  <c r="AN862" i="4"/>
  <c r="AM862" i="4"/>
  <c r="AL862" i="4"/>
  <c r="AK862" i="4"/>
  <c r="AJ862" i="4"/>
  <c r="AI862" i="4"/>
  <c r="AH862" i="4"/>
  <c r="AG862" i="4"/>
  <c r="AT861" i="4"/>
  <c r="AS861" i="4"/>
  <c r="AW861" i="4" s="1"/>
  <c r="AR861" i="4"/>
  <c r="AV861" i="4" s="1"/>
  <c r="AQ861" i="4"/>
  <c r="AU861" i="4" s="1"/>
  <c r="AP861" i="4"/>
  <c r="AO861" i="4"/>
  <c r="AN861" i="4"/>
  <c r="AM861" i="4"/>
  <c r="AL861" i="4"/>
  <c r="AK861" i="4"/>
  <c r="AJ861" i="4"/>
  <c r="AI861" i="4"/>
  <c r="AH861" i="4"/>
  <c r="AG861" i="4"/>
  <c r="AU860" i="4"/>
  <c r="AT860" i="4"/>
  <c r="AS860" i="4"/>
  <c r="AW860" i="4" s="1"/>
  <c r="AR860" i="4"/>
  <c r="AV860" i="4" s="1"/>
  <c r="AQ860" i="4"/>
  <c r="AX860" i="4" s="1"/>
  <c r="AP860" i="4"/>
  <c r="AO860" i="4"/>
  <c r="AN860" i="4"/>
  <c r="AM860" i="4"/>
  <c r="AL860" i="4"/>
  <c r="AK860" i="4"/>
  <c r="AJ860" i="4"/>
  <c r="AI860" i="4"/>
  <c r="AH860" i="4"/>
  <c r="AG860" i="4"/>
  <c r="AW859" i="4"/>
  <c r="AV859" i="4"/>
  <c r="AU859" i="4"/>
  <c r="AT859" i="4"/>
  <c r="AS859" i="4"/>
  <c r="AR859" i="4"/>
  <c r="AQ859" i="4"/>
  <c r="AX859" i="4" s="1"/>
  <c r="AP859" i="4"/>
  <c r="AO859" i="4"/>
  <c r="AN859" i="4"/>
  <c r="AM859" i="4"/>
  <c r="AL859" i="4"/>
  <c r="AK859" i="4"/>
  <c r="AJ859" i="4"/>
  <c r="AI859" i="4"/>
  <c r="AH859" i="4"/>
  <c r="AG859" i="4"/>
  <c r="AW858" i="4"/>
  <c r="AV858" i="4"/>
  <c r="AT858" i="4"/>
  <c r="AS858" i="4"/>
  <c r="AR858" i="4"/>
  <c r="AQ858" i="4"/>
  <c r="AX858" i="4" s="1"/>
  <c r="AP858" i="4"/>
  <c r="AO858" i="4"/>
  <c r="AN858" i="4"/>
  <c r="AM858" i="4"/>
  <c r="AL858" i="4"/>
  <c r="AK858" i="4"/>
  <c r="AJ858" i="4"/>
  <c r="AI858" i="4"/>
  <c r="AH858" i="4"/>
  <c r="AG858" i="4"/>
  <c r="AT857" i="4"/>
  <c r="AS857" i="4"/>
  <c r="AW857" i="4" s="1"/>
  <c r="AR857" i="4"/>
  <c r="AV857" i="4" s="1"/>
  <c r="AQ857" i="4"/>
  <c r="AU857" i="4" s="1"/>
  <c r="AP857" i="4"/>
  <c r="AO857" i="4"/>
  <c r="AN857" i="4"/>
  <c r="AM857" i="4"/>
  <c r="AL857" i="4"/>
  <c r="AK857" i="4"/>
  <c r="AJ857" i="4"/>
  <c r="AI857" i="4"/>
  <c r="AH857" i="4"/>
  <c r="AG857" i="4"/>
  <c r="AU856" i="4"/>
  <c r="AT856" i="4"/>
  <c r="AS856" i="4"/>
  <c r="AW856" i="4" s="1"/>
  <c r="AR856" i="4"/>
  <c r="AV856" i="4" s="1"/>
  <c r="AQ856" i="4"/>
  <c r="AX856" i="4" s="1"/>
  <c r="AP856" i="4"/>
  <c r="AO856" i="4"/>
  <c r="AN856" i="4"/>
  <c r="AM856" i="4"/>
  <c r="AL856" i="4"/>
  <c r="AK856" i="4"/>
  <c r="AJ856" i="4"/>
  <c r="AI856" i="4"/>
  <c r="AH856" i="4"/>
  <c r="AG856" i="4"/>
  <c r="AW855" i="4"/>
  <c r="AV855" i="4"/>
  <c r="AU855" i="4"/>
  <c r="AT855" i="4"/>
  <c r="AS855" i="4"/>
  <c r="AR855" i="4"/>
  <c r="AQ855" i="4"/>
  <c r="AX855" i="4" s="1"/>
  <c r="AP855" i="4"/>
  <c r="AO855" i="4"/>
  <c r="AN855" i="4"/>
  <c r="AM855" i="4"/>
  <c r="AL855" i="4"/>
  <c r="AK855" i="4"/>
  <c r="AJ855" i="4"/>
  <c r="AI855" i="4"/>
  <c r="AH855" i="4"/>
  <c r="AG855" i="4"/>
  <c r="AW854" i="4"/>
  <c r="AV854" i="4"/>
  <c r="AT854" i="4"/>
  <c r="AS854" i="4"/>
  <c r="AR854" i="4"/>
  <c r="AQ854" i="4"/>
  <c r="AX854" i="4" s="1"/>
  <c r="AP854" i="4"/>
  <c r="AO854" i="4"/>
  <c r="AN854" i="4"/>
  <c r="AM854" i="4"/>
  <c r="AL854" i="4"/>
  <c r="AK854" i="4"/>
  <c r="AJ854" i="4"/>
  <c r="AI854" i="4"/>
  <c r="AH854" i="4"/>
  <c r="AG854" i="4"/>
  <c r="AT853" i="4"/>
  <c r="AS853" i="4"/>
  <c r="AW853" i="4" s="1"/>
  <c r="AR853" i="4"/>
  <c r="AV853" i="4" s="1"/>
  <c r="AQ853" i="4"/>
  <c r="AU853" i="4" s="1"/>
  <c r="AP853" i="4"/>
  <c r="AO853" i="4"/>
  <c r="AN853" i="4"/>
  <c r="AM853" i="4"/>
  <c r="AL853" i="4"/>
  <c r="AK853" i="4"/>
  <c r="AJ853" i="4"/>
  <c r="AI853" i="4"/>
  <c r="AH853" i="4"/>
  <c r="AG853" i="4"/>
  <c r="AU852" i="4"/>
  <c r="AT852" i="4"/>
  <c r="AS852" i="4"/>
  <c r="AW852" i="4" s="1"/>
  <c r="AR852" i="4"/>
  <c r="AV852" i="4" s="1"/>
  <c r="AQ852" i="4"/>
  <c r="AX852" i="4" s="1"/>
  <c r="AP852" i="4"/>
  <c r="AO852" i="4"/>
  <c r="AN852" i="4"/>
  <c r="AM852" i="4"/>
  <c r="AL852" i="4"/>
  <c r="AK852" i="4"/>
  <c r="AJ852" i="4"/>
  <c r="AI852" i="4"/>
  <c r="AH852" i="4"/>
  <c r="AG852" i="4"/>
  <c r="AW851" i="4"/>
  <c r="AV851" i="4"/>
  <c r="AU851" i="4"/>
  <c r="AT851" i="4"/>
  <c r="AS851" i="4"/>
  <c r="AR851" i="4"/>
  <c r="AQ851" i="4"/>
  <c r="AX851" i="4" s="1"/>
  <c r="AP851" i="4"/>
  <c r="AO851" i="4"/>
  <c r="AN851" i="4"/>
  <c r="AM851" i="4"/>
  <c r="AL851" i="4"/>
  <c r="AK851" i="4"/>
  <c r="AJ851" i="4"/>
  <c r="AI851" i="4"/>
  <c r="AH851" i="4"/>
  <c r="AG851" i="4"/>
  <c r="AW850" i="4"/>
  <c r="AV850" i="4"/>
  <c r="AT850" i="4"/>
  <c r="AS850" i="4"/>
  <c r="AR850" i="4"/>
  <c r="AQ850" i="4"/>
  <c r="AX850" i="4" s="1"/>
  <c r="AP850" i="4"/>
  <c r="AO850" i="4"/>
  <c r="AN850" i="4"/>
  <c r="AM850" i="4"/>
  <c r="AL850" i="4"/>
  <c r="AK850" i="4"/>
  <c r="AJ850" i="4"/>
  <c r="AI850" i="4"/>
  <c r="AH850" i="4"/>
  <c r="AG850" i="4"/>
  <c r="AT849" i="4"/>
  <c r="AS849" i="4"/>
  <c r="AW849" i="4" s="1"/>
  <c r="AR849" i="4"/>
  <c r="AV849" i="4" s="1"/>
  <c r="AQ849" i="4"/>
  <c r="AU849" i="4" s="1"/>
  <c r="AP849" i="4"/>
  <c r="AO849" i="4"/>
  <c r="AN849" i="4"/>
  <c r="AM849" i="4"/>
  <c r="AL849" i="4"/>
  <c r="AK849" i="4"/>
  <c r="AJ849" i="4"/>
  <c r="AI849" i="4"/>
  <c r="AH849" i="4"/>
  <c r="AG849" i="4"/>
  <c r="AU848" i="4"/>
  <c r="AT848" i="4"/>
  <c r="AS848" i="4"/>
  <c r="AW848" i="4" s="1"/>
  <c r="AR848" i="4"/>
  <c r="AV848" i="4" s="1"/>
  <c r="AQ848" i="4"/>
  <c r="AX848" i="4" s="1"/>
  <c r="AP848" i="4"/>
  <c r="AO848" i="4"/>
  <c r="AN848" i="4"/>
  <c r="AM848" i="4"/>
  <c r="AL848" i="4"/>
  <c r="AK848" i="4"/>
  <c r="AJ848" i="4"/>
  <c r="AI848" i="4"/>
  <c r="AH848" i="4"/>
  <c r="AG848" i="4"/>
  <c r="AW847" i="4"/>
  <c r="AV847" i="4"/>
  <c r="AU847" i="4"/>
  <c r="AT847" i="4"/>
  <c r="AS847" i="4"/>
  <c r="AR847" i="4"/>
  <c r="AQ847" i="4"/>
  <c r="AX847" i="4" s="1"/>
  <c r="AP847" i="4"/>
  <c r="AO847" i="4"/>
  <c r="AN847" i="4"/>
  <c r="AM847" i="4"/>
  <c r="AL847" i="4"/>
  <c r="AK847" i="4"/>
  <c r="AJ847" i="4"/>
  <c r="AI847" i="4"/>
  <c r="AH847" i="4"/>
  <c r="AG847" i="4"/>
  <c r="AW846" i="4"/>
  <c r="AV846" i="4"/>
  <c r="AT846" i="4"/>
  <c r="AS846" i="4"/>
  <c r="AR846" i="4"/>
  <c r="AQ846" i="4"/>
  <c r="AX846" i="4" s="1"/>
  <c r="AP846" i="4"/>
  <c r="AO846" i="4"/>
  <c r="AN846" i="4"/>
  <c r="AM846" i="4"/>
  <c r="AL846" i="4"/>
  <c r="AK846" i="4"/>
  <c r="AJ846" i="4"/>
  <c r="AI846" i="4"/>
  <c r="AH846" i="4"/>
  <c r="AG846" i="4"/>
  <c r="AT845" i="4"/>
  <c r="AS845" i="4"/>
  <c r="AW845" i="4" s="1"/>
  <c r="AR845" i="4"/>
  <c r="AV845" i="4" s="1"/>
  <c r="AQ845" i="4"/>
  <c r="AU845" i="4" s="1"/>
  <c r="AP845" i="4"/>
  <c r="AO845" i="4"/>
  <c r="AN845" i="4"/>
  <c r="AM845" i="4"/>
  <c r="AL845" i="4"/>
  <c r="AK845" i="4"/>
  <c r="AJ845" i="4"/>
  <c r="AI845" i="4"/>
  <c r="AH845" i="4"/>
  <c r="AG845" i="4"/>
  <c r="AU844" i="4"/>
  <c r="AT844" i="4"/>
  <c r="AS844" i="4"/>
  <c r="AW844" i="4" s="1"/>
  <c r="AR844" i="4"/>
  <c r="AV844" i="4" s="1"/>
  <c r="AQ844" i="4"/>
  <c r="AX844" i="4" s="1"/>
  <c r="AP844" i="4"/>
  <c r="AO844" i="4"/>
  <c r="AN844" i="4"/>
  <c r="AM844" i="4"/>
  <c r="AL844" i="4"/>
  <c r="AK844" i="4"/>
  <c r="AJ844" i="4"/>
  <c r="AI844" i="4"/>
  <c r="AH844" i="4"/>
  <c r="AG844" i="4"/>
  <c r="AW843" i="4"/>
  <c r="AV843" i="4"/>
  <c r="AU843" i="4"/>
  <c r="AT843" i="4"/>
  <c r="AS843" i="4"/>
  <c r="AR843" i="4"/>
  <c r="AQ843" i="4"/>
  <c r="AX843" i="4" s="1"/>
  <c r="AP843" i="4"/>
  <c r="AO843" i="4"/>
  <c r="AN843" i="4"/>
  <c r="AM843" i="4"/>
  <c r="AL843" i="4"/>
  <c r="AK843" i="4"/>
  <c r="AJ843" i="4"/>
  <c r="AI843" i="4"/>
  <c r="AH843" i="4"/>
  <c r="AG843" i="4"/>
  <c r="AW842" i="4"/>
  <c r="AV842" i="4"/>
  <c r="AT842" i="4"/>
  <c r="AS842" i="4"/>
  <c r="AR842" i="4"/>
  <c r="AQ842" i="4"/>
  <c r="AX842" i="4" s="1"/>
  <c r="AP842" i="4"/>
  <c r="AO842" i="4"/>
  <c r="AN842" i="4"/>
  <c r="AM842" i="4"/>
  <c r="AL842" i="4"/>
  <c r="AK842" i="4"/>
  <c r="AJ842" i="4"/>
  <c r="AI842" i="4"/>
  <c r="AH842" i="4"/>
  <c r="AG842" i="4"/>
  <c r="AT841" i="4"/>
  <c r="AS841" i="4"/>
  <c r="AW841" i="4" s="1"/>
  <c r="AR841" i="4"/>
  <c r="AV841" i="4" s="1"/>
  <c r="AQ841" i="4"/>
  <c r="AU841" i="4" s="1"/>
  <c r="AP841" i="4"/>
  <c r="AO841" i="4"/>
  <c r="AN841" i="4"/>
  <c r="AM841" i="4"/>
  <c r="AL841" i="4"/>
  <c r="AK841" i="4"/>
  <c r="AJ841" i="4"/>
  <c r="AI841" i="4"/>
  <c r="AH841" i="4"/>
  <c r="AG841" i="4"/>
  <c r="AU840" i="4"/>
  <c r="AT840" i="4"/>
  <c r="AS840" i="4"/>
  <c r="AW840" i="4" s="1"/>
  <c r="AR840" i="4"/>
  <c r="AV840" i="4" s="1"/>
  <c r="AQ840" i="4"/>
  <c r="AX840" i="4" s="1"/>
  <c r="AP840" i="4"/>
  <c r="AO840" i="4"/>
  <c r="AN840" i="4"/>
  <c r="AM840" i="4"/>
  <c r="AL840" i="4"/>
  <c r="AK840" i="4"/>
  <c r="AJ840" i="4"/>
  <c r="AI840" i="4"/>
  <c r="AH840" i="4"/>
  <c r="AG840" i="4"/>
  <c r="AW839" i="4"/>
  <c r="AV839" i="4"/>
  <c r="AU839" i="4"/>
  <c r="AT839" i="4"/>
  <c r="AS839" i="4"/>
  <c r="AR839" i="4"/>
  <c r="AQ839" i="4"/>
  <c r="AX839" i="4" s="1"/>
  <c r="AP839" i="4"/>
  <c r="AO839" i="4"/>
  <c r="AN839" i="4"/>
  <c r="AM839" i="4"/>
  <c r="AL839" i="4"/>
  <c r="AK839" i="4"/>
  <c r="AJ839" i="4"/>
  <c r="AI839" i="4"/>
  <c r="AH839" i="4"/>
  <c r="AG839" i="4"/>
  <c r="AW838" i="4"/>
  <c r="AV838" i="4"/>
  <c r="AT838" i="4"/>
  <c r="AS838" i="4"/>
  <c r="AR838" i="4"/>
  <c r="AQ838" i="4"/>
  <c r="AX838" i="4" s="1"/>
  <c r="AP838" i="4"/>
  <c r="AO838" i="4"/>
  <c r="AN838" i="4"/>
  <c r="AM838" i="4"/>
  <c r="AL838" i="4"/>
  <c r="AK838" i="4"/>
  <c r="AJ838" i="4"/>
  <c r="AI838" i="4"/>
  <c r="AH838" i="4"/>
  <c r="AG838" i="4"/>
  <c r="AT837" i="4"/>
  <c r="AS837" i="4"/>
  <c r="AW837" i="4" s="1"/>
  <c r="AR837" i="4"/>
  <c r="AV837" i="4" s="1"/>
  <c r="AQ837" i="4"/>
  <c r="AU837" i="4" s="1"/>
  <c r="AP837" i="4"/>
  <c r="AO837" i="4"/>
  <c r="AN837" i="4"/>
  <c r="AM837" i="4"/>
  <c r="AL837" i="4"/>
  <c r="AK837" i="4"/>
  <c r="AJ837" i="4"/>
  <c r="AI837" i="4"/>
  <c r="AH837" i="4"/>
  <c r="AG837" i="4"/>
  <c r="AU836" i="4"/>
  <c r="AT836" i="4"/>
  <c r="AS836" i="4"/>
  <c r="AW836" i="4" s="1"/>
  <c r="AR836" i="4"/>
  <c r="AV836" i="4" s="1"/>
  <c r="AQ836" i="4"/>
  <c r="AX836" i="4" s="1"/>
  <c r="AP836" i="4"/>
  <c r="AO836" i="4"/>
  <c r="AN836" i="4"/>
  <c r="AM836" i="4"/>
  <c r="AL836" i="4"/>
  <c r="AK836" i="4"/>
  <c r="AJ836" i="4"/>
  <c r="AI836" i="4"/>
  <c r="AH836" i="4"/>
  <c r="AG836" i="4"/>
  <c r="AW835" i="4"/>
  <c r="AV835" i="4"/>
  <c r="AU835" i="4"/>
  <c r="AT835" i="4"/>
  <c r="AS835" i="4"/>
  <c r="AR835" i="4"/>
  <c r="AQ835" i="4"/>
  <c r="AX835" i="4" s="1"/>
  <c r="AP835" i="4"/>
  <c r="AO835" i="4"/>
  <c r="AN835" i="4"/>
  <c r="AM835" i="4"/>
  <c r="AL835" i="4"/>
  <c r="AK835" i="4"/>
  <c r="AJ835" i="4"/>
  <c r="AI835" i="4"/>
  <c r="AH835" i="4"/>
  <c r="AG835" i="4"/>
  <c r="AW834" i="4"/>
  <c r="AV834" i="4"/>
  <c r="AT834" i="4"/>
  <c r="AS834" i="4"/>
  <c r="AR834" i="4"/>
  <c r="AQ834" i="4"/>
  <c r="AX834" i="4" s="1"/>
  <c r="AP834" i="4"/>
  <c r="AO834" i="4"/>
  <c r="AN834" i="4"/>
  <c r="AM834" i="4"/>
  <c r="AL834" i="4"/>
  <c r="AK834" i="4"/>
  <c r="AJ834" i="4"/>
  <c r="AI834" i="4"/>
  <c r="AH834" i="4"/>
  <c r="AG834" i="4"/>
  <c r="AT833" i="4"/>
  <c r="AS833" i="4"/>
  <c r="AW833" i="4" s="1"/>
  <c r="AR833" i="4"/>
  <c r="AV833" i="4" s="1"/>
  <c r="AQ833" i="4"/>
  <c r="AU833" i="4" s="1"/>
  <c r="AP833" i="4"/>
  <c r="AO833" i="4"/>
  <c r="AN833" i="4"/>
  <c r="AM833" i="4"/>
  <c r="AL833" i="4"/>
  <c r="AK833" i="4"/>
  <c r="AJ833" i="4"/>
  <c r="AI833" i="4"/>
  <c r="AH833" i="4"/>
  <c r="AG833" i="4"/>
  <c r="AU832" i="4"/>
  <c r="AT832" i="4"/>
  <c r="AS832" i="4"/>
  <c r="AW832" i="4" s="1"/>
  <c r="AR832" i="4"/>
  <c r="AV832" i="4" s="1"/>
  <c r="AQ832" i="4"/>
  <c r="AX832" i="4" s="1"/>
  <c r="AP832" i="4"/>
  <c r="AO832" i="4"/>
  <c r="AN832" i="4"/>
  <c r="AM832" i="4"/>
  <c r="AL832" i="4"/>
  <c r="AK832" i="4"/>
  <c r="AJ832" i="4"/>
  <c r="AI832" i="4"/>
  <c r="AH832" i="4"/>
  <c r="AG832" i="4"/>
  <c r="AW831" i="4"/>
  <c r="AV831" i="4"/>
  <c r="AU831" i="4"/>
  <c r="AT831" i="4"/>
  <c r="AS831" i="4"/>
  <c r="AR831" i="4"/>
  <c r="AQ831" i="4"/>
  <c r="AX831" i="4" s="1"/>
  <c r="AP831" i="4"/>
  <c r="AO831" i="4"/>
  <c r="AN831" i="4"/>
  <c r="AM831" i="4"/>
  <c r="AL831" i="4"/>
  <c r="AK831" i="4"/>
  <c r="AJ831" i="4"/>
  <c r="AI831" i="4"/>
  <c r="AH831" i="4"/>
  <c r="AG831" i="4"/>
  <c r="AW830" i="4"/>
  <c r="AV830" i="4"/>
  <c r="AT830" i="4"/>
  <c r="AS830" i="4"/>
  <c r="AR830" i="4"/>
  <c r="AQ830" i="4"/>
  <c r="AX830" i="4" s="1"/>
  <c r="AP830" i="4"/>
  <c r="AO830" i="4"/>
  <c r="AN830" i="4"/>
  <c r="AM830" i="4"/>
  <c r="AL830" i="4"/>
  <c r="AK830" i="4"/>
  <c r="AJ830" i="4"/>
  <c r="AI830" i="4"/>
  <c r="AH830" i="4"/>
  <c r="AG830" i="4"/>
  <c r="AT829" i="4"/>
  <c r="AS829" i="4"/>
  <c r="AW829" i="4" s="1"/>
  <c r="AR829" i="4"/>
  <c r="AV829" i="4" s="1"/>
  <c r="AQ829" i="4"/>
  <c r="AU829" i="4" s="1"/>
  <c r="AP829" i="4"/>
  <c r="AO829" i="4"/>
  <c r="AN829" i="4"/>
  <c r="AM829" i="4"/>
  <c r="AL829" i="4"/>
  <c r="AK829" i="4"/>
  <c r="AJ829" i="4"/>
  <c r="AI829" i="4"/>
  <c r="AH829" i="4"/>
  <c r="AG829" i="4"/>
  <c r="AU828" i="4"/>
  <c r="AT828" i="4"/>
  <c r="AS828" i="4"/>
  <c r="AW828" i="4" s="1"/>
  <c r="AR828" i="4"/>
  <c r="AV828" i="4" s="1"/>
  <c r="AQ828" i="4"/>
  <c r="AX828" i="4" s="1"/>
  <c r="AP828" i="4"/>
  <c r="AO828" i="4"/>
  <c r="AN828" i="4"/>
  <c r="AM828" i="4"/>
  <c r="AL828" i="4"/>
  <c r="AK828" i="4"/>
  <c r="AJ828" i="4"/>
  <c r="AI828" i="4"/>
  <c r="AH828" i="4"/>
  <c r="AG828" i="4"/>
  <c r="AW827" i="4"/>
  <c r="AV827" i="4"/>
  <c r="AU827" i="4"/>
  <c r="AT827" i="4"/>
  <c r="AS827" i="4"/>
  <c r="AR827" i="4"/>
  <c r="AQ827" i="4"/>
  <c r="AX827" i="4" s="1"/>
  <c r="AP827" i="4"/>
  <c r="AO827" i="4"/>
  <c r="AN827" i="4"/>
  <c r="AM827" i="4"/>
  <c r="AL827" i="4"/>
  <c r="AK827" i="4"/>
  <c r="AJ827" i="4"/>
  <c r="AI827" i="4"/>
  <c r="AH827" i="4"/>
  <c r="AG827" i="4"/>
  <c r="AW826" i="4"/>
  <c r="AV826" i="4"/>
  <c r="AT826" i="4"/>
  <c r="AS826" i="4"/>
  <c r="AR826" i="4"/>
  <c r="AQ826" i="4"/>
  <c r="AX826" i="4" s="1"/>
  <c r="AP826" i="4"/>
  <c r="AO826" i="4"/>
  <c r="AN826" i="4"/>
  <c r="AM826" i="4"/>
  <c r="AL826" i="4"/>
  <c r="AK826" i="4"/>
  <c r="AJ826" i="4"/>
  <c r="AI826" i="4"/>
  <c r="AH826" i="4"/>
  <c r="AG826" i="4"/>
  <c r="AT825" i="4"/>
  <c r="AS825" i="4"/>
  <c r="AW825" i="4" s="1"/>
  <c r="AR825" i="4"/>
  <c r="AV825" i="4" s="1"/>
  <c r="AQ825" i="4"/>
  <c r="AU825" i="4" s="1"/>
  <c r="AP825" i="4"/>
  <c r="AO825" i="4"/>
  <c r="AN825" i="4"/>
  <c r="AM825" i="4"/>
  <c r="AL825" i="4"/>
  <c r="AK825" i="4"/>
  <c r="AJ825" i="4"/>
  <c r="AI825" i="4"/>
  <c r="AH825" i="4"/>
  <c r="AG825" i="4"/>
  <c r="AU824" i="4"/>
  <c r="AT824" i="4"/>
  <c r="AS824" i="4"/>
  <c r="AW824" i="4" s="1"/>
  <c r="AR824" i="4"/>
  <c r="AV824" i="4" s="1"/>
  <c r="AQ824" i="4"/>
  <c r="AX824" i="4" s="1"/>
  <c r="AP824" i="4"/>
  <c r="AO824" i="4"/>
  <c r="AN824" i="4"/>
  <c r="AM824" i="4"/>
  <c r="AL824" i="4"/>
  <c r="AK824" i="4"/>
  <c r="AJ824" i="4"/>
  <c r="AI824" i="4"/>
  <c r="AH824" i="4"/>
  <c r="AG824" i="4"/>
  <c r="AW823" i="4"/>
  <c r="AV823" i="4"/>
  <c r="AU823" i="4"/>
  <c r="AT823" i="4"/>
  <c r="AS823" i="4"/>
  <c r="AR823" i="4"/>
  <c r="AQ823" i="4"/>
  <c r="AX823" i="4" s="1"/>
  <c r="AP823" i="4"/>
  <c r="AO823" i="4"/>
  <c r="AN823" i="4"/>
  <c r="AM823" i="4"/>
  <c r="AL823" i="4"/>
  <c r="AK823" i="4"/>
  <c r="AJ823" i="4"/>
  <c r="AI823" i="4"/>
  <c r="AH823" i="4"/>
  <c r="AG823" i="4"/>
  <c r="AW822" i="4"/>
  <c r="AV822" i="4"/>
  <c r="AT822" i="4"/>
  <c r="AS822" i="4"/>
  <c r="AR822" i="4"/>
  <c r="AQ822" i="4"/>
  <c r="AX822" i="4" s="1"/>
  <c r="AP822" i="4"/>
  <c r="AO822" i="4"/>
  <c r="AN822" i="4"/>
  <c r="AM822" i="4"/>
  <c r="AL822" i="4"/>
  <c r="AK822" i="4"/>
  <c r="AJ822" i="4"/>
  <c r="AI822" i="4"/>
  <c r="AH822" i="4"/>
  <c r="AG822" i="4"/>
  <c r="AT821" i="4"/>
  <c r="AS821" i="4"/>
  <c r="AW821" i="4" s="1"/>
  <c r="AR821" i="4"/>
  <c r="AV821" i="4" s="1"/>
  <c r="AQ821" i="4"/>
  <c r="AU821" i="4" s="1"/>
  <c r="AP821" i="4"/>
  <c r="AO821" i="4"/>
  <c r="AN821" i="4"/>
  <c r="AM821" i="4"/>
  <c r="AL821" i="4"/>
  <c r="AK821" i="4"/>
  <c r="AJ821" i="4"/>
  <c r="AI821" i="4"/>
  <c r="AH821" i="4"/>
  <c r="AG821" i="4"/>
  <c r="AU820" i="4"/>
  <c r="AT820" i="4"/>
  <c r="AS820" i="4"/>
  <c r="AW820" i="4" s="1"/>
  <c r="AR820" i="4"/>
  <c r="AV820" i="4" s="1"/>
  <c r="AQ820" i="4"/>
  <c r="AX820" i="4" s="1"/>
  <c r="AP820" i="4"/>
  <c r="AO820" i="4"/>
  <c r="AN820" i="4"/>
  <c r="AM820" i="4"/>
  <c r="AL820" i="4"/>
  <c r="AK820" i="4"/>
  <c r="AJ820" i="4"/>
  <c r="AI820" i="4"/>
  <c r="AH820" i="4"/>
  <c r="AG820" i="4"/>
  <c r="AW819" i="4"/>
  <c r="AV819" i="4"/>
  <c r="AU819" i="4"/>
  <c r="AT819" i="4"/>
  <c r="AS819" i="4"/>
  <c r="AR819" i="4"/>
  <c r="AQ819" i="4"/>
  <c r="AX819" i="4" s="1"/>
  <c r="AP819" i="4"/>
  <c r="AO819" i="4"/>
  <c r="AN819" i="4"/>
  <c r="AM819" i="4"/>
  <c r="AL819" i="4"/>
  <c r="AK819" i="4"/>
  <c r="AJ819" i="4"/>
  <c r="AI819" i="4"/>
  <c r="AH819" i="4"/>
  <c r="AG819" i="4"/>
  <c r="AW818" i="4"/>
  <c r="AV818" i="4"/>
  <c r="AT818" i="4"/>
  <c r="AS818" i="4"/>
  <c r="AR818" i="4"/>
  <c r="AQ818" i="4"/>
  <c r="AX818" i="4" s="1"/>
  <c r="AP818" i="4"/>
  <c r="AO818" i="4"/>
  <c r="AN818" i="4"/>
  <c r="AM818" i="4"/>
  <c r="AL818" i="4"/>
  <c r="AK818" i="4"/>
  <c r="AJ818" i="4"/>
  <c r="AI818" i="4"/>
  <c r="AH818" i="4"/>
  <c r="AG818" i="4"/>
  <c r="AT817" i="4"/>
  <c r="AS817" i="4"/>
  <c r="AW817" i="4" s="1"/>
  <c r="AR817" i="4"/>
  <c r="AV817" i="4" s="1"/>
  <c r="AQ817" i="4"/>
  <c r="AU817" i="4" s="1"/>
  <c r="AP817" i="4"/>
  <c r="AO817" i="4"/>
  <c r="AN817" i="4"/>
  <c r="AM817" i="4"/>
  <c r="AL817" i="4"/>
  <c r="AK817" i="4"/>
  <c r="AJ817" i="4"/>
  <c r="AI817" i="4"/>
  <c r="AH817" i="4"/>
  <c r="AG817" i="4"/>
  <c r="AU816" i="4"/>
  <c r="AT816" i="4"/>
  <c r="AS816" i="4"/>
  <c r="AW816" i="4" s="1"/>
  <c r="AR816" i="4"/>
  <c r="AV816" i="4" s="1"/>
  <c r="AQ816" i="4"/>
  <c r="AX816" i="4" s="1"/>
  <c r="AP816" i="4"/>
  <c r="AO816" i="4"/>
  <c r="AN816" i="4"/>
  <c r="AM816" i="4"/>
  <c r="AL816" i="4"/>
  <c r="AK816" i="4"/>
  <c r="AJ816" i="4"/>
  <c r="AI816" i="4"/>
  <c r="AH816" i="4"/>
  <c r="AG816" i="4"/>
  <c r="AW815" i="4"/>
  <c r="AV815" i="4"/>
  <c r="AU815" i="4"/>
  <c r="AT815" i="4"/>
  <c r="AS815" i="4"/>
  <c r="AR815" i="4"/>
  <c r="AQ815" i="4"/>
  <c r="AX815" i="4" s="1"/>
  <c r="AP815" i="4"/>
  <c r="AO815" i="4"/>
  <c r="AN815" i="4"/>
  <c r="AM815" i="4"/>
  <c r="AL815" i="4"/>
  <c r="AK815" i="4"/>
  <c r="AJ815" i="4"/>
  <c r="AI815" i="4"/>
  <c r="AH815" i="4"/>
  <c r="AG815" i="4"/>
  <c r="AW814" i="4"/>
  <c r="AV814" i="4"/>
  <c r="AT814" i="4"/>
  <c r="AS814" i="4"/>
  <c r="AR814" i="4"/>
  <c r="AQ814" i="4"/>
  <c r="AX814" i="4" s="1"/>
  <c r="AP814" i="4"/>
  <c r="AO814" i="4"/>
  <c r="AN814" i="4"/>
  <c r="AM814" i="4"/>
  <c r="AL814" i="4"/>
  <c r="AK814" i="4"/>
  <c r="AJ814" i="4"/>
  <c r="AI814" i="4"/>
  <c r="AH814" i="4"/>
  <c r="AG814" i="4"/>
  <c r="AT813" i="4"/>
  <c r="AS813" i="4"/>
  <c r="AW813" i="4" s="1"/>
  <c r="AR813" i="4"/>
  <c r="AV813" i="4" s="1"/>
  <c r="AQ813" i="4"/>
  <c r="AU813" i="4" s="1"/>
  <c r="AP813" i="4"/>
  <c r="AO813" i="4"/>
  <c r="AN813" i="4"/>
  <c r="AM813" i="4"/>
  <c r="AL813" i="4"/>
  <c r="AK813" i="4"/>
  <c r="AJ813" i="4"/>
  <c r="AI813" i="4"/>
  <c r="AH813" i="4"/>
  <c r="AG813" i="4"/>
  <c r="AU812" i="4"/>
  <c r="AT812" i="4"/>
  <c r="AS812" i="4"/>
  <c r="AW812" i="4" s="1"/>
  <c r="AR812" i="4"/>
  <c r="AV812" i="4" s="1"/>
  <c r="AQ812" i="4"/>
  <c r="AX812" i="4" s="1"/>
  <c r="AP812" i="4"/>
  <c r="AO812" i="4"/>
  <c r="AN812" i="4"/>
  <c r="AM812" i="4"/>
  <c r="AL812" i="4"/>
  <c r="AK812" i="4"/>
  <c r="AJ812" i="4"/>
  <c r="AI812" i="4"/>
  <c r="AH812" i="4"/>
  <c r="AG812" i="4"/>
  <c r="AW811" i="4"/>
  <c r="AV811" i="4"/>
  <c r="AU811" i="4"/>
  <c r="AT811" i="4"/>
  <c r="AS811" i="4"/>
  <c r="AR811" i="4"/>
  <c r="AQ811" i="4"/>
  <c r="AX811" i="4" s="1"/>
  <c r="AP811" i="4"/>
  <c r="AO811" i="4"/>
  <c r="AN811" i="4"/>
  <c r="AM811" i="4"/>
  <c r="AL811" i="4"/>
  <c r="AK811" i="4"/>
  <c r="AJ811" i="4"/>
  <c r="AI811" i="4"/>
  <c r="AH811" i="4"/>
  <c r="AG811" i="4"/>
  <c r="AW810" i="4"/>
  <c r="AV810" i="4"/>
  <c r="AT810" i="4"/>
  <c r="AS810" i="4"/>
  <c r="AR810" i="4"/>
  <c r="AQ810" i="4"/>
  <c r="AX810" i="4" s="1"/>
  <c r="AP810" i="4"/>
  <c r="AO810" i="4"/>
  <c r="AN810" i="4"/>
  <c r="AM810" i="4"/>
  <c r="AL810" i="4"/>
  <c r="AK810" i="4"/>
  <c r="AJ810" i="4"/>
  <c r="AI810" i="4"/>
  <c r="AH810" i="4"/>
  <c r="AG810" i="4"/>
  <c r="AT809" i="4"/>
  <c r="AS809" i="4"/>
  <c r="AW809" i="4" s="1"/>
  <c r="AR809" i="4"/>
  <c r="AV809" i="4" s="1"/>
  <c r="AQ809" i="4"/>
  <c r="AU809" i="4" s="1"/>
  <c r="AP809" i="4"/>
  <c r="AO809" i="4"/>
  <c r="AN809" i="4"/>
  <c r="AM809" i="4"/>
  <c r="AL809" i="4"/>
  <c r="AK809" i="4"/>
  <c r="AJ809" i="4"/>
  <c r="AI809" i="4"/>
  <c r="AH809" i="4"/>
  <c r="AG809" i="4"/>
  <c r="AU808" i="4"/>
  <c r="AT808" i="4"/>
  <c r="AS808" i="4"/>
  <c r="AW808" i="4" s="1"/>
  <c r="AR808" i="4"/>
  <c r="AV808" i="4" s="1"/>
  <c r="AQ808" i="4"/>
  <c r="AX808" i="4" s="1"/>
  <c r="AP808" i="4"/>
  <c r="AO808" i="4"/>
  <c r="AN808" i="4"/>
  <c r="AM808" i="4"/>
  <c r="AL808" i="4"/>
  <c r="AK808" i="4"/>
  <c r="AJ808" i="4"/>
  <c r="AI808" i="4"/>
  <c r="AH808" i="4"/>
  <c r="AG808" i="4"/>
  <c r="AW807" i="4"/>
  <c r="AV807" i="4"/>
  <c r="AU807" i="4"/>
  <c r="AT807" i="4"/>
  <c r="AS807" i="4"/>
  <c r="AR807" i="4"/>
  <c r="AQ807" i="4"/>
  <c r="AX807" i="4" s="1"/>
  <c r="AP807" i="4"/>
  <c r="AO807" i="4"/>
  <c r="AN807" i="4"/>
  <c r="AM807" i="4"/>
  <c r="AL807" i="4"/>
  <c r="AK807" i="4"/>
  <c r="AJ807" i="4"/>
  <c r="AI807" i="4"/>
  <c r="AH807" i="4"/>
  <c r="AG807" i="4"/>
  <c r="AW806" i="4"/>
  <c r="AV806" i="4"/>
  <c r="AT806" i="4"/>
  <c r="AS806" i="4"/>
  <c r="AR806" i="4"/>
  <c r="AQ806" i="4"/>
  <c r="AX806" i="4" s="1"/>
  <c r="AP806" i="4"/>
  <c r="AO806" i="4"/>
  <c r="AN806" i="4"/>
  <c r="AM806" i="4"/>
  <c r="AL806" i="4"/>
  <c r="AK806" i="4"/>
  <c r="AJ806" i="4"/>
  <c r="AI806" i="4"/>
  <c r="AH806" i="4"/>
  <c r="AG806" i="4"/>
  <c r="AT805" i="4"/>
  <c r="AS805" i="4"/>
  <c r="AW805" i="4" s="1"/>
  <c r="AR805" i="4"/>
  <c r="AV805" i="4" s="1"/>
  <c r="AQ805" i="4"/>
  <c r="AU805" i="4" s="1"/>
  <c r="AP805" i="4"/>
  <c r="AO805" i="4"/>
  <c r="AN805" i="4"/>
  <c r="AM805" i="4"/>
  <c r="AL805" i="4"/>
  <c r="AK805" i="4"/>
  <c r="AJ805" i="4"/>
  <c r="AI805" i="4"/>
  <c r="AH805" i="4"/>
  <c r="AG805" i="4"/>
  <c r="AU804" i="4"/>
  <c r="AT804" i="4"/>
  <c r="AS804" i="4"/>
  <c r="AW804" i="4" s="1"/>
  <c r="AR804" i="4"/>
  <c r="AV804" i="4" s="1"/>
  <c r="AQ804" i="4"/>
  <c r="AX804" i="4" s="1"/>
  <c r="AP804" i="4"/>
  <c r="AO804" i="4"/>
  <c r="AN804" i="4"/>
  <c r="AM804" i="4"/>
  <c r="AL804" i="4"/>
  <c r="AK804" i="4"/>
  <c r="AJ804" i="4"/>
  <c r="AI804" i="4"/>
  <c r="AH804" i="4"/>
  <c r="AG804" i="4"/>
  <c r="AW803" i="4"/>
  <c r="AV803" i="4"/>
  <c r="AU803" i="4"/>
  <c r="AT803" i="4"/>
  <c r="AS803" i="4"/>
  <c r="AR803" i="4"/>
  <c r="AQ803" i="4"/>
  <c r="AX803" i="4" s="1"/>
  <c r="AP803" i="4"/>
  <c r="AO803" i="4"/>
  <c r="AN803" i="4"/>
  <c r="AM803" i="4"/>
  <c r="AL803" i="4"/>
  <c r="AK803" i="4"/>
  <c r="AJ803" i="4"/>
  <c r="AI803" i="4"/>
  <c r="AH803" i="4"/>
  <c r="AG803" i="4"/>
  <c r="AW802" i="4"/>
  <c r="AV802" i="4"/>
  <c r="AT802" i="4"/>
  <c r="AS802" i="4"/>
  <c r="AR802" i="4"/>
  <c r="AQ802" i="4"/>
  <c r="AX802" i="4" s="1"/>
  <c r="AP802" i="4"/>
  <c r="AO802" i="4"/>
  <c r="AN802" i="4"/>
  <c r="AM802" i="4"/>
  <c r="AL802" i="4"/>
  <c r="AK802" i="4"/>
  <c r="AJ802" i="4"/>
  <c r="AI802" i="4"/>
  <c r="AH802" i="4"/>
  <c r="AG802" i="4"/>
  <c r="AT801" i="4"/>
  <c r="AS801" i="4"/>
  <c r="AW801" i="4" s="1"/>
  <c r="AR801" i="4"/>
  <c r="AV801" i="4" s="1"/>
  <c r="AQ801" i="4"/>
  <c r="AU801" i="4" s="1"/>
  <c r="AP801" i="4"/>
  <c r="AO801" i="4"/>
  <c r="AN801" i="4"/>
  <c r="AM801" i="4"/>
  <c r="AL801" i="4"/>
  <c r="AK801" i="4"/>
  <c r="AJ801" i="4"/>
  <c r="AI801" i="4"/>
  <c r="AH801" i="4"/>
  <c r="AG801" i="4"/>
  <c r="AU800" i="4"/>
  <c r="AT800" i="4"/>
  <c r="AS800" i="4"/>
  <c r="AW800" i="4" s="1"/>
  <c r="AR800" i="4"/>
  <c r="AV800" i="4" s="1"/>
  <c r="AQ800" i="4"/>
  <c r="AX800" i="4" s="1"/>
  <c r="AP800" i="4"/>
  <c r="AO800" i="4"/>
  <c r="AN800" i="4"/>
  <c r="AM800" i="4"/>
  <c r="AL800" i="4"/>
  <c r="AK800" i="4"/>
  <c r="AJ800" i="4"/>
  <c r="AI800" i="4"/>
  <c r="AH800" i="4"/>
  <c r="AG800" i="4"/>
  <c r="AW799" i="4"/>
  <c r="AV799" i="4"/>
  <c r="AU799" i="4"/>
  <c r="AT799" i="4"/>
  <c r="AS799" i="4"/>
  <c r="AR799" i="4"/>
  <c r="AQ799" i="4"/>
  <c r="AX799" i="4" s="1"/>
  <c r="AP799" i="4"/>
  <c r="AO799" i="4"/>
  <c r="AN799" i="4"/>
  <c r="AM799" i="4"/>
  <c r="AL799" i="4"/>
  <c r="AK799" i="4"/>
  <c r="AJ799" i="4"/>
  <c r="AI799" i="4"/>
  <c r="AH799" i="4"/>
  <c r="AG799" i="4"/>
  <c r="AW798" i="4"/>
  <c r="AV798" i="4"/>
  <c r="AT798" i="4"/>
  <c r="AS798" i="4"/>
  <c r="AR798" i="4"/>
  <c r="AQ798" i="4"/>
  <c r="AX798" i="4" s="1"/>
  <c r="AP798" i="4"/>
  <c r="AO798" i="4"/>
  <c r="AN798" i="4"/>
  <c r="AM798" i="4"/>
  <c r="AL798" i="4"/>
  <c r="AK798" i="4"/>
  <c r="AJ798" i="4"/>
  <c r="AI798" i="4"/>
  <c r="AH798" i="4"/>
  <c r="AG798" i="4"/>
  <c r="AT797" i="4"/>
  <c r="AS797" i="4"/>
  <c r="AW797" i="4" s="1"/>
  <c r="AR797" i="4"/>
  <c r="AV797" i="4" s="1"/>
  <c r="AQ797" i="4"/>
  <c r="AU797" i="4" s="1"/>
  <c r="AP797" i="4"/>
  <c r="AO797" i="4"/>
  <c r="AN797" i="4"/>
  <c r="AM797" i="4"/>
  <c r="AL797" i="4"/>
  <c r="AK797" i="4"/>
  <c r="AJ797" i="4"/>
  <c r="AI797" i="4"/>
  <c r="AH797" i="4"/>
  <c r="AG797" i="4"/>
  <c r="AU796" i="4"/>
  <c r="AT796" i="4"/>
  <c r="AS796" i="4"/>
  <c r="AW796" i="4" s="1"/>
  <c r="AR796" i="4"/>
  <c r="AV796" i="4" s="1"/>
  <c r="AQ796" i="4"/>
  <c r="AX796" i="4" s="1"/>
  <c r="AP796" i="4"/>
  <c r="AO796" i="4"/>
  <c r="AN796" i="4"/>
  <c r="AM796" i="4"/>
  <c r="AL796" i="4"/>
  <c r="AK796" i="4"/>
  <c r="AJ796" i="4"/>
  <c r="AI796" i="4"/>
  <c r="AH796" i="4"/>
  <c r="AG796" i="4"/>
  <c r="AW795" i="4"/>
  <c r="AV795" i="4"/>
  <c r="AU795" i="4"/>
  <c r="AT795" i="4"/>
  <c r="AS795" i="4"/>
  <c r="AR795" i="4"/>
  <c r="AQ795" i="4"/>
  <c r="AX795" i="4" s="1"/>
  <c r="AP795" i="4"/>
  <c r="AO795" i="4"/>
  <c r="AN795" i="4"/>
  <c r="AM795" i="4"/>
  <c r="AL795" i="4"/>
  <c r="AK795" i="4"/>
  <c r="AJ795" i="4"/>
  <c r="AI795" i="4"/>
  <c r="AH795" i="4"/>
  <c r="AG795" i="4"/>
  <c r="AW794" i="4"/>
  <c r="AV794" i="4"/>
  <c r="AT794" i="4"/>
  <c r="AS794" i="4"/>
  <c r="AR794" i="4"/>
  <c r="AQ794" i="4"/>
  <c r="AX794" i="4" s="1"/>
  <c r="AP794" i="4"/>
  <c r="AO794" i="4"/>
  <c r="AN794" i="4"/>
  <c r="AM794" i="4"/>
  <c r="AL794" i="4"/>
  <c r="AK794" i="4"/>
  <c r="AJ794" i="4"/>
  <c r="AI794" i="4"/>
  <c r="AH794" i="4"/>
  <c r="AG794" i="4"/>
  <c r="AW793" i="4"/>
  <c r="AT793" i="4"/>
  <c r="AS793" i="4"/>
  <c r="AR793" i="4"/>
  <c r="AV793" i="4" s="1"/>
  <c r="AQ793" i="4"/>
  <c r="AU793" i="4" s="1"/>
  <c r="AP793" i="4"/>
  <c r="AO793" i="4"/>
  <c r="AN793" i="4"/>
  <c r="AM793" i="4"/>
  <c r="AL793" i="4"/>
  <c r="AK793" i="4"/>
  <c r="AJ793" i="4"/>
  <c r="AI793" i="4"/>
  <c r="AH793" i="4"/>
  <c r="AG793" i="4"/>
  <c r="AT792" i="4"/>
  <c r="AS792" i="4"/>
  <c r="AW792" i="4" s="1"/>
  <c r="AR792" i="4"/>
  <c r="AV792" i="4" s="1"/>
  <c r="AQ792" i="4"/>
  <c r="AU792" i="4" s="1"/>
  <c r="AP792" i="4"/>
  <c r="AO792" i="4"/>
  <c r="AN792" i="4"/>
  <c r="AM792" i="4"/>
  <c r="AL792" i="4"/>
  <c r="AK792" i="4"/>
  <c r="AJ792" i="4"/>
  <c r="AI792" i="4"/>
  <c r="AH792" i="4"/>
  <c r="AG792" i="4"/>
  <c r="AV791" i="4"/>
  <c r="AU791" i="4"/>
  <c r="AT791" i="4"/>
  <c r="AS791" i="4"/>
  <c r="AW791" i="4" s="1"/>
  <c r="AR791" i="4"/>
  <c r="AQ791" i="4"/>
  <c r="AX791" i="4" s="1"/>
  <c r="AP791" i="4"/>
  <c r="AO791" i="4"/>
  <c r="AN791" i="4"/>
  <c r="AM791" i="4"/>
  <c r="AL791" i="4"/>
  <c r="AK791" i="4"/>
  <c r="AJ791" i="4"/>
  <c r="AI791" i="4"/>
  <c r="AH791" i="4"/>
  <c r="AG791" i="4"/>
  <c r="AW790" i="4"/>
  <c r="AV790" i="4"/>
  <c r="AU790" i="4"/>
  <c r="AT790" i="4"/>
  <c r="AS790" i="4"/>
  <c r="AR790" i="4"/>
  <c r="AQ790" i="4"/>
  <c r="AX790" i="4" s="1"/>
  <c r="AP790" i="4"/>
  <c r="AO790" i="4"/>
  <c r="AN790" i="4"/>
  <c r="AM790" i="4"/>
  <c r="AL790" i="4"/>
  <c r="AK790" i="4"/>
  <c r="AJ790" i="4"/>
  <c r="AI790" i="4"/>
  <c r="AH790" i="4"/>
  <c r="AG790" i="4"/>
  <c r="AW789" i="4"/>
  <c r="AT789" i="4"/>
  <c r="AS789" i="4"/>
  <c r="AR789" i="4"/>
  <c r="AV789" i="4" s="1"/>
  <c r="AQ789" i="4"/>
  <c r="AU789" i="4" s="1"/>
  <c r="AP789" i="4"/>
  <c r="AO789" i="4"/>
  <c r="AN789" i="4"/>
  <c r="AM789" i="4"/>
  <c r="AL789" i="4"/>
  <c r="AK789" i="4"/>
  <c r="AJ789" i="4"/>
  <c r="AI789" i="4"/>
  <c r="AH789" i="4"/>
  <c r="AG789" i="4"/>
  <c r="AT788" i="4"/>
  <c r="AS788" i="4"/>
  <c r="AW788" i="4" s="1"/>
  <c r="AR788" i="4"/>
  <c r="AV788" i="4" s="1"/>
  <c r="AQ788" i="4"/>
  <c r="AU788" i="4" s="1"/>
  <c r="AP788" i="4"/>
  <c r="AO788" i="4"/>
  <c r="AN788" i="4"/>
  <c r="AM788" i="4"/>
  <c r="AL788" i="4"/>
  <c r="AK788" i="4"/>
  <c r="AJ788" i="4"/>
  <c r="AI788" i="4"/>
  <c r="AH788" i="4"/>
  <c r="AG788" i="4"/>
  <c r="AV787" i="4"/>
  <c r="AU787" i="4"/>
  <c r="AT787" i="4"/>
  <c r="AS787" i="4"/>
  <c r="AW787" i="4" s="1"/>
  <c r="AR787" i="4"/>
  <c r="AQ787" i="4"/>
  <c r="AX787" i="4" s="1"/>
  <c r="AP787" i="4"/>
  <c r="AO787" i="4"/>
  <c r="AN787" i="4"/>
  <c r="AM787" i="4"/>
  <c r="AL787" i="4"/>
  <c r="AK787" i="4"/>
  <c r="AJ787" i="4"/>
  <c r="AI787" i="4"/>
  <c r="AH787" i="4"/>
  <c r="AG787" i="4"/>
  <c r="AW786" i="4"/>
  <c r="AV786" i="4"/>
  <c r="AU786" i="4"/>
  <c r="AT786" i="4"/>
  <c r="AS786" i="4"/>
  <c r="AR786" i="4"/>
  <c r="AQ786" i="4"/>
  <c r="AX786" i="4" s="1"/>
  <c r="AP786" i="4"/>
  <c r="AO786" i="4"/>
  <c r="AN786" i="4"/>
  <c r="AM786" i="4"/>
  <c r="AL786" i="4"/>
  <c r="AK786" i="4"/>
  <c r="AJ786" i="4"/>
  <c r="AI786" i="4"/>
  <c r="AH786" i="4"/>
  <c r="AG786" i="4"/>
  <c r="AW785" i="4"/>
  <c r="AT785" i="4"/>
  <c r="AS785" i="4"/>
  <c r="AR785" i="4"/>
  <c r="AV785" i="4" s="1"/>
  <c r="AQ785" i="4"/>
  <c r="AU785" i="4" s="1"/>
  <c r="AP785" i="4"/>
  <c r="AO785" i="4"/>
  <c r="AN785" i="4"/>
  <c r="AM785" i="4"/>
  <c r="AL785" i="4"/>
  <c r="AK785" i="4"/>
  <c r="AJ785" i="4"/>
  <c r="AI785" i="4"/>
  <c r="AH785" i="4"/>
  <c r="AG785" i="4"/>
  <c r="AT784" i="4"/>
  <c r="AS784" i="4"/>
  <c r="AW784" i="4" s="1"/>
  <c r="AR784" i="4"/>
  <c r="AV784" i="4" s="1"/>
  <c r="AQ784" i="4"/>
  <c r="AU784" i="4" s="1"/>
  <c r="AP784" i="4"/>
  <c r="AO784" i="4"/>
  <c r="AN784" i="4"/>
  <c r="AM784" i="4"/>
  <c r="AL784" i="4"/>
  <c r="AK784" i="4"/>
  <c r="AJ784" i="4"/>
  <c r="AI784" i="4"/>
  <c r="AH784" i="4"/>
  <c r="AG784" i="4"/>
  <c r="AV783" i="4"/>
  <c r="AU783" i="4"/>
  <c r="AT783" i="4"/>
  <c r="AS783" i="4"/>
  <c r="AW783" i="4" s="1"/>
  <c r="AR783" i="4"/>
  <c r="AQ783" i="4"/>
  <c r="AX783" i="4" s="1"/>
  <c r="AP783" i="4"/>
  <c r="AO783" i="4"/>
  <c r="AN783" i="4"/>
  <c r="AM783" i="4"/>
  <c r="AL783" i="4"/>
  <c r="AK783" i="4"/>
  <c r="AJ783" i="4"/>
  <c r="AI783" i="4"/>
  <c r="AH783" i="4"/>
  <c r="AG783" i="4"/>
  <c r="AW782" i="4"/>
  <c r="AV782" i="4"/>
  <c r="AU782" i="4"/>
  <c r="AT782" i="4"/>
  <c r="AS782" i="4"/>
  <c r="AR782" i="4"/>
  <c r="AQ782" i="4"/>
  <c r="AX782" i="4" s="1"/>
  <c r="AP782" i="4"/>
  <c r="AO782" i="4"/>
  <c r="AN782" i="4"/>
  <c r="AM782" i="4"/>
  <c r="AL782" i="4"/>
  <c r="AK782" i="4"/>
  <c r="AJ782" i="4"/>
  <c r="AI782" i="4"/>
  <c r="AH782" i="4"/>
  <c r="AG782" i="4"/>
  <c r="AW781" i="4"/>
  <c r="AT781" i="4"/>
  <c r="AS781" i="4"/>
  <c r="AR781" i="4"/>
  <c r="AV781" i="4" s="1"/>
  <c r="AQ781" i="4"/>
  <c r="AU781" i="4" s="1"/>
  <c r="AP781" i="4"/>
  <c r="AO781" i="4"/>
  <c r="AN781" i="4"/>
  <c r="AM781" i="4"/>
  <c r="AL781" i="4"/>
  <c r="AK781" i="4"/>
  <c r="AJ781" i="4"/>
  <c r="AI781" i="4"/>
  <c r="AH781" i="4"/>
  <c r="AG781" i="4"/>
  <c r="AT780" i="4"/>
  <c r="AS780" i="4"/>
  <c r="AW780" i="4" s="1"/>
  <c r="AR780" i="4"/>
  <c r="AV780" i="4" s="1"/>
  <c r="AQ780" i="4"/>
  <c r="AU780" i="4" s="1"/>
  <c r="AP780" i="4"/>
  <c r="AO780" i="4"/>
  <c r="AN780" i="4"/>
  <c r="AM780" i="4"/>
  <c r="AL780" i="4"/>
  <c r="AK780" i="4"/>
  <c r="AJ780" i="4"/>
  <c r="AI780" i="4"/>
  <c r="AH780" i="4"/>
  <c r="AG780" i="4"/>
  <c r="AV779" i="4"/>
  <c r="AU779" i="4"/>
  <c r="AT779" i="4"/>
  <c r="AS779" i="4"/>
  <c r="AW779" i="4" s="1"/>
  <c r="AR779" i="4"/>
  <c r="AQ779" i="4"/>
  <c r="AX779" i="4" s="1"/>
  <c r="AP779" i="4"/>
  <c r="AO779" i="4"/>
  <c r="AN779" i="4"/>
  <c r="AM779" i="4"/>
  <c r="AL779" i="4"/>
  <c r="AK779" i="4"/>
  <c r="AJ779" i="4"/>
  <c r="AI779" i="4"/>
  <c r="AH779" i="4"/>
  <c r="AG779" i="4"/>
  <c r="AW778" i="4"/>
  <c r="AV778" i="4"/>
  <c r="AU778" i="4"/>
  <c r="AT778" i="4"/>
  <c r="AS778" i="4"/>
  <c r="AR778" i="4"/>
  <c r="AQ778" i="4"/>
  <c r="AX778" i="4" s="1"/>
  <c r="AP778" i="4"/>
  <c r="AO778" i="4"/>
  <c r="AN778" i="4"/>
  <c r="AM778" i="4"/>
  <c r="AL778" i="4"/>
  <c r="AK778" i="4"/>
  <c r="AJ778" i="4"/>
  <c r="AI778" i="4"/>
  <c r="AH778" i="4"/>
  <c r="AG778" i="4"/>
  <c r="AW777" i="4"/>
  <c r="AT777" i="4"/>
  <c r="AS777" i="4"/>
  <c r="AR777" i="4"/>
  <c r="AV777" i="4" s="1"/>
  <c r="AQ777" i="4"/>
  <c r="AU777" i="4" s="1"/>
  <c r="AP777" i="4"/>
  <c r="AO777" i="4"/>
  <c r="AN777" i="4"/>
  <c r="AM777" i="4"/>
  <c r="AL777" i="4"/>
  <c r="AK777" i="4"/>
  <c r="AJ777" i="4"/>
  <c r="AI777" i="4"/>
  <c r="AH777" i="4"/>
  <c r="AG777" i="4"/>
  <c r="AT776" i="4"/>
  <c r="AS776" i="4"/>
  <c r="AW776" i="4" s="1"/>
  <c r="AR776" i="4"/>
  <c r="AV776" i="4" s="1"/>
  <c r="AQ776" i="4"/>
  <c r="AU776" i="4" s="1"/>
  <c r="AP776" i="4"/>
  <c r="AO776" i="4"/>
  <c r="AN776" i="4"/>
  <c r="AM776" i="4"/>
  <c r="AL776" i="4"/>
  <c r="AK776" i="4"/>
  <c r="AJ776" i="4"/>
  <c r="AI776" i="4"/>
  <c r="AH776" i="4"/>
  <c r="AG776" i="4"/>
  <c r="AV775" i="4"/>
  <c r="AU775" i="4"/>
  <c r="AT775" i="4"/>
  <c r="AS775" i="4"/>
  <c r="AW775" i="4" s="1"/>
  <c r="AR775" i="4"/>
  <c r="AQ775" i="4"/>
  <c r="AX775" i="4" s="1"/>
  <c r="AP775" i="4"/>
  <c r="AO775" i="4"/>
  <c r="AN775" i="4"/>
  <c r="AM775" i="4"/>
  <c r="AL775" i="4"/>
  <c r="AK775" i="4"/>
  <c r="AJ775" i="4"/>
  <c r="AI775" i="4"/>
  <c r="AH775" i="4"/>
  <c r="AG775" i="4"/>
  <c r="AW774" i="4"/>
  <c r="AV774" i="4"/>
  <c r="AU774" i="4"/>
  <c r="AT774" i="4"/>
  <c r="AS774" i="4"/>
  <c r="AR774" i="4"/>
  <c r="AQ774" i="4"/>
  <c r="AX774" i="4" s="1"/>
  <c r="AP774" i="4"/>
  <c r="AO774" i="4"/>
  <c r="AN774" i="4"/>
  <c r="AM774" i="4"/>
  <c r="AL774" i="4"/>
  <c r="AK774" i="4"/>
  <c r="AJ774" i="4"/>
  <c r="AI774" i="4"/>
  <c r="AH774" i="4"/>
  <c r="AG774" i="4"/>
  <c r="AW773" i="4"/>
  <c r="AT773" i="4"/>
  <c r="AS773" i="4"/>
  <c r="AR773" i="4"/>
  <c r="AV773" i="4" s="1"/>
  <c r="AQ773" i="4"/>
  <c r="AU773" i="4" s="1"/>
  <c r="AP773" i="4"/>
  <c r="AO773" i="4"/>
  <c r="AN773" i="4"/>
  <c r="AM773" i="4"/>
  <c r="AL773" i="4"/>
  <c r="AK773" i="4"/>
  <c r="AJ773" i="4"/>
  <c r="AI773" i="4"/>
  <c r="AH773" i="4"/>
  <c r="AG773" i="4"/>
  <c r="AT772" i="4"/>
  <c r="AS772" i="4"/>
  <c r="AW772" i="4" s="1"/>
  <c r="AR772" i="4"/>
  <c r="AV772" i="4" s="1"/>
  <c r="AQ772" i="4"/>
  <c r="AU772" i="4" s="1"/>
  <c r="AP772" i="4"/>
  <c r="AO772" i="4"/>
  <c r="AN772" i="4"/>
  <c r="AM772" i="4"/>
  <c r="AL772" i="4"/>
  <c r="AK772" i="4"/>
  <c r="AJ772" i="4"/>
  <c r="AI772" i="4"/>
  <c r="AH772" i="4"/>
  <c r="AG772" i="4"/>
  <c r="AV771" i="4"/>
  <c r="AU771" i="4"/>
  <c r="AT771" i="4"/>
  <c r="AS771" i="4"/>
  <c r="AW771" i="4" s="1"/>
  <c r="AR771" i="4"/>
  <c r="AQ771" i="4"/>
  <c r="AX771" i="4" s="1"/>
  <c r="AP771" i="4"/>
  <c r="AO771" i="4"/>
  <c r="AN771" i="4"/>
  <c r="AM771" i="4"/>
  <c r="AL771" i="4"/>
  <c r="AK771" i="4"/>
  <c r="AJ771" i="4"/>
  <c r="AI771" i="4"/>
  <c r="AH771" i="4"/>
  <c r="AG771" i="4"/>
  <c r="AW770" i="4"/>
  <c r="AV770" i="4"/>
  <c r="AU770" i="4"/>
  <c r="AT770" i="4"/>
  <c r="AS770" i="4"/>
  <c r="AR770" i="4"/>
  <c r="AQ770" i="4"/>
  <c r="AX770" i="4" s="1"/>
  <c r="AP770" i="4"/>
  <c r="AO770" i="4"/>
  <c r="AN770" i="4"/>
  <c r="AM770" i="4"/>
  <c r="AL770" i="4"/>
  <c r="AK770" i="4"/>
  <c r="AJ770" i="4"/>
  <c r="AI770" i="4"/>
  <c r="AH770" i="4"/>
  <c r="AG770" i="4"/>
  <c r="AW769" i="4"/>
  <c r="AT769" i="4"/>
  <c r="AS769" i="4"/>
  <c r="AR769" i="4"/>
  <c r="AV769" i="4" s="1"/>
  <c r="AQ769" i="4"/>
  <c r="AU769" i="4" s="1"/>
  <c r="AP769" i="4"/>
  <c r="AO769" i="4"/>
  <c r="AN769" i="4"/>
  <c r="AM769" i="4"/>
  <c r="AL769" i="4"/>
  <c r="AK769" i="4"/>
  <c r="AJ769" i="4"/>
  <c r="AI769" i="4"/>
  <c r="AH769" i="4"/>
  <c r="AG769" i="4"/>
  <c r="AT768" i="4"/>
  <c r="AS768" i="4"/>
  <c r="AW768" i="4" s="1"/>
  <c r="AR768" i="4"/>
  <c r="AV768" i="4" s="1"/>
  <c r="AQ768" i="4"/>
  <c r="AU768" i="4" s="1"/>
  <c r="AP768" i="4"/>
  <c r="AO768" i="4"/>
  <c r="AN768" i="4"/>
  <c r="AM768" i="4"/>
  <c r="AL768" i="4"/>
  <c r="AK768" i="4"/>
  <c r="AJ768" i="4"/>
  <c r="AI768" i="4"/>
  <c r="AH768" i="4"/>
  <c r="AG768" i="4"/>
  <c r="AV767" i="4"/>
  <c r="AU767" i="4"/>
  <c r="AT767" i="4"/>
  <c r="AS767" i="4"/>
  <c r="AW767" i="4" s="1"/>
  <c r="AR767" i="4"/>
  <c r="AQ767" i="4"/>
  <c r="AX767" i="4" s="1"/>
  <c r="AP767" i="4"/>
  <c r="AO767" i="4"/>
  <c r="AN767" i="4"/>
  <c r="AM767" i="4"/>
  <c r="AL767" i="4"/>
  <c r="AK767" i="4"/>
  <c r="AJ767" i="4"/>
  <c r="AI767" i="4"/>
  <c r="AH767" i="4"/>
  <c r="AG767" i="4"/>
  <c r="AW766" i="4"/>
  <c r="AV766" i="4"/>
  <c r="AU766" i="4"/>
  <c r="AT766" i="4"/>
  <c r="AS766" i="4"/>
  <c r="AR766" i="4"/>
  <c r="AQ766" i="4"/>
  <c r="AX766" i="4" s="1"/>
  <c r="AP766" i="4"/>
  <c r="AO766" i="4"/>
  <c r="AN766" i="4"/>
  <c r="AM766" i="4"/>
  <c r="AL766" i="4"/>
  <c r="AK766" i="4"/>
  <c r="AJ766" i="4"/>
  <c r="AI766" i="4"/>
  <c r="AH766" i="4"/>
  <c r="AG766" i="4"/>
  <c r="AW765" i="4"/>
  <c r="AT765" i="4"/>
  <c r="AS765" i="4"/>
  <c r="AR765" i="4"/>
  <c r="AV765" i="4" s="1"/>
  <c r="AQ765" i="4"/>
  <c r="AU765" i="4" s="1"/>
  <c r="AP765" i="4"/>
  <c r="AO765" i="4"/>
  <c r="AN765" i="4"/>
  <c r="AM765" i="4"/>
  <c r="AL765" i="4"/>
  <c r="AK765" i="4"/>
  <c r="AJ765" i="4"/>
  <c r="AI765" i="4"/>
  <c r="AH765" i="4"/>
  <c r="AG765" i="4"/>
  <c r="AT764" i="4"/>
  <c r="AS764" i="4"/>
  <c r="AW764" i="4" s="1"/>
  <c r="AR764" i="4"/>
  <c r="AV764" i="4" s="1"/>
  <c r="AQ764" i="4"/>
  <c r="AU764" i="4" s="1"/>
  <c r="AP764" i="4"/>
  <c r="AO764" i="4"/>
  <c r="AN764" i="4"/>
  <c r="AM764" i="4"/>
  <c r="AL764" i="4"/>
  <c r="AK764" i="4"/>
  <c r="AJ764" i="4"/>
  <c r="AI764" i="4"/>
  <c r="AH764" i="4"/>
  <c r="AG764" i="4"/>
  <c r="AV763" i="4"/>
  <c r="AU763" i="4"/>
  <c r="AT763" i="4"/>
  <c r="AS763" i="4"/>
  <c r="AW763" i="4" s="1"/>
  <c r="AR763" i="4"/>
  <c r="AQ763" i="4"/>
  <c r="AX763" i="4" s="1"/>
  <c r="AP763" i="4"/>
  <c r="AO763" i="4"/>
  <c r="AN763" i="4"/>
  <c r="AM763" i="4"/>
  <c r="AL763" i="4"/>
  <c r="AK763" i="4"/>
  <c r="AJ763" i="4"/>
  <c r="AI763" i="4"/>
  <c r="AH763" i="4"/>
  <c r="AG763" i="4"/>
  <c r="AW762" i="4"/>
  <c r="AV762" i="4"/>
  <c r="AU762" i="4"/>
  <c r="AT762" i="4"/>
  <c r="AS762" i="4"/>
  <c r="AR762" i="4"/>
  <c r="AQ762" i="4"/>
  <c r="AX762" i="4" s="1"/>
  <c r="AP762" i="4"/>
  <c r="AO762" i="4"/>
  <c r="AN762" i="4"/>
  <c r="AM762" i="4"/>
  <c r="AL762" i="4"/>
  <c r="AK762" i="4"/>
  <c r="AJ762" i="4"/>
  <c r="AI762" i="4"/>
  <c r="AH762" i="4"/>
  <c r="AG762" i="4"/>
  <c r="AW761" i="4"/>
  <c r="AT761" i="4"/>
  <c r="AS761" i="4"/>
  <c r="AR761" i="4"/>
  <c r="AV761" i="4" s="1"/>
  <c r="AQ761" i="4"/>
  <c r="AU761" i="4" s="1"/>
  <c r="AP761" i="4"/>
  <c r="AO761" i="4"/>
  <c r="AN761" i="4"/>
  <c r="AM761" i="4"/>
  <c r="AL761" i="4"/>
  <c r="AK761" i="4"/>
  <c r="AJ761" i="4"/>
  <c r="AI761" i="4"/>
  <c r="AH761" i="4"/>
  <c r="AG761" i="4"/>
  <c r="AT760" i="4"/>
  <c r="AS760" i="4"/>
  <c r="AW760" i="4" s="1"/>
  <c r="AR760" i="4"/>
  <c r="AV760" i="4" s="1"/>
  <c r="AQ760" i="4"/>
  <c r="AU760" i="4" s="1"/>
  <c r="AP760" i="4"/>
  <c r="AO760" i="4"/>
  <c r="AN760" i="4"/>
  <c r="AM760" i="4"/>
  <c r="AL760" i="4"/>
  <c r="AK760" i="4"/>
  <c r="AJ760" i="4"/>
  <c r="AI760" i="4"/>
  <c r="AH760" i="4"/>
  <c r="AG760" i="4"/>
  <c r="AV759" i="4"/>
  <c r="AU759" i="4"/>
  <c r="AT759" i="4"/>
  <c r="AS759" i="4"/>
  <c r="AW759" i="4" s="1"/>
  <c r="AR759" i="4"/>
  <c r="AQ759" i="4"/>
  <c r="AX759" i="4" s="1"/>
  <c r="AP759" i="4"/>
  <c r="AO759" i="4"/>
  <c r="AN759" i="4"/>
  <c r="AM759" i="4"/>
  <c r="AL759" i="4"/>
  <c r="AK759" i="4"/>
  <c r="AJ759" i="4"/>
  <c r="AI759" i="4"/>
  <c r="AH759" i="4"/>
  <c r="AG759" i="4"/>
  <c r="AW758" i="4"/>
  <c r="AV758" i="4"/>
  <c r="AU758" i="4"/>
  <c r="AT758" i="4"/>
  <c r="AS758" i="4"/>
  <c r="AR758" i="4"/>
  <c r="AQ758" i="4"/>
  <c r="AX758" i="4" s="1"/>
  <c r="AP758" i="4"/>
  <c r="AO758" i="4"/>
  <c r="AN758" i="4"/>
  <c r="AM758" i="4"/>
  <c r="AL758" i="4"/>
  <c r="AK758" i="4"/>
  <c r="AJ758" i="4"/>
  <c r="AI758" i="4"/>
  <c r="AH758" i="4"/>
  <c r="AG758" i="4"/>
  <c r="AW757" i="4"/>
  <c r="AT757" i="4"/>
  <c r="AS757" i="4"/>
  <c r="AR757" i="4"/>
  <c r="AV757" i="4" s="1"/>
  <c r="AQ757" i="4"/>
  <c r="AU757" i="4" s="1"/>
  <c r="AP757" i="4"/>
  <c r="AO757" i="4"/>
  <c r="AN757" i="4"/>
  <c r="AM757" i="4"/>
  <c r="AL757" i="4"/>
  <c r="AK757" i="4"/>
  <c r="AJ757" i="4"/>
  <c r="AI757" i="4"/>
  <c r="AH757" i="4"/>
  <c r="AG757" i="4"/>
  <c r="AT756" i="4"/>
  <c r="AS756" i="4"/>
  <c r="AW756" i="4" s="1"/>
  <c r="AR756" i="4"/>
  <c r="AV756" i="4" s="1"/>
  <c r="AQ756" i="4"/>
  <c r="AU756" i="4" s="1"/>
  <c r="AP756" i="4"/>
  <c r="AO756" i="4"/>
  <c r="AN756" i="4"/>
  <c r="AM756" i="4"/>
  <c r="AL756" i="4"/>
  <c r="AK756" i="4"/>
  <c r="AJ756" i="4"/>
  <c r="AI756" i="4"/>
  <c r="AH756" i="4"/>
  <c r="AG756" i="4"/>
  <c r="AV755" i="4"/>
  <c r="AU755" i="4"/>
  <c r="AT755" i="4"/>
  <c r="AS755" i="4"/>
  <c r="AW755" i="4" s="1"/>
  <c r="AR755" i="4"/>
  <c r="AQ755" i="4"/>
  <c r="AX755" i="4" s="1"/>
  <c r="AP755" i="4"/>
  <c r="AO755" i="4"/>
  <c r="AN755" i="4"/>
  <c r="AM755" i="4"/>
  <c r="AL755" i="4"/>
  <c r="AK755" i="4"/>
  <c r="AJ755" i="4"/>
  <c r="AI755" i="4"/>
  <c r="AH755" i="4"/>
  <c r="AG755" i="4"/>
  <c r="AW754" i="4"/>
  <c r="AV754" i="4"/>
  <c r="AU754" i="4"/>
  <c r="AT754" i="4"/>
  <c r="AS754" i="4"/>
  <c r="AR754" i="4"/>
  <c r="AQ754" i="4"/>
  <c r="AX754" i="4" s="1"/>
  <c r="AP754" i="4"/>
  <c r="AO754" i="4"/>
  <c r="AN754" i="4"/>
  <c r="AM754" i="4"/>
  <c r="AL754" i="4"/>
  <c r="AK754" i="4"/>
  <c r="AJ754" i="4"/>
  <c r="AI754" i="4"/>
  <c r="AH754" i="4"/>
  <c r="AG754" i="4"/>
  <c r="AW753" i="4"/>
  <c r="AT753" i="4"/>
  <c r="AS753" i="4"/>
  <c r="AR753" i="4"/>
  <c r="AV753" i="4" s="1"/>
  <c r="AQ753" i="4"/>
  <c r="AU753" i="4" s="1"/>
  <c r="AP753" i="4"/>
  <c r="AO753" i="4"/>
  <c r="AN753" i="4"/>
  <c r="AM753" i="4"/>
  <c r="AL753" i="4"/>
  <c r="AK753" i="4"/>
  <c r="AJ753" i="4"/>
  <c r="AI753" i="4"/>
  <c r="AH753" i="4"/>
  <c r="AG753" i="4"/>
  <c r="AT752" i="4"/>
  <c r="AS752" i="4"/>
  <c r="AW752" i="4" s="1"/>
  <c r="AR752" i="4"/>
  <c r="AV752" i="4" s="1"/>
  <c r="AQ752" i="4"/>
  <c r="AU752" i="4" s="1"/>
  <c r="AP752" i="4"/>
  <c r="AO752" i="4"/>
  <c r="AN752" i="4"/>
  <c r="AM752" i="4"/>
  <c r="AL752" i="4"/>
  <c r="AK752" i="4"/>
  <c r="AJ752" i="4"/>
  <c r="AI752" i="4"/>
  <c r="AH752" i="4"/>
  <c r="AG752" i="4"/>
  <c r="AV751" i="4"/>
  <c r="AU751" i="4"/>
  <c r="AT751" i="4"/>
  <c r="AS751" i="4"/>
  <c r="AW751" i="4" s="1"/>
  <c r="AR751" i="4"/>
  <c r="AQ751" i="4"/>
  <c r="AX751" i="4" s="1"/>
  <c r="AP751" i="4"/>
  <c r="AO751" i="4"/>
  <c r="AN751" i="4"/>
  <c r="AM751" i="4"/>
  <c r="AL751" i="4"/>
  <c r="AK751" i="4"/>
  <c r="AJ751" i="4"/>
  <c r="AI751" i="4"/>
  <c r="AH751" i="4"/>
  <c r="AG751" i="4"/>
  <c r="AW750" i="4"/>
  <c r="AV750" i="4"/>
  <c r="AU750" i="4"/>
  <c r="AT750" i="4"/>
  <c r="AS750" i="4"/>
  <c r="AR750" i="4"/>
  <c r="AQ750" i="4"/>
  <c r="AX750" i="4" s="1"/>
  <c r="AP750" i="4"/>
  <c r="AO750" i="4"/>
  <c r="AN750" i="4"/>
  <c r="AM750" i="4"/>
  <c r="AL750" i="4"/>
  <c r="AK750" i="4"/>
  <c r="AJ750" i="4"/>
  <c r="AI750" i="4"/>
  <c r="AH750" i="4"/>
  <c r="AG750" i="4"/>
  <c r="AW749" i="4"/>
  <c r="AT749" i="4"/>
  <c r="AS749" i="4"/>
  <c r="AR749" i="4"/>
  <c r="AV749" i="4" s="1"/>
  <c r="AQ749" i="4"/>
  <c r="AU749" i="4" s="1"/>
  <c r="AP749" i="4"/>
  <c r="AO749" i="4"/>
  <c r="AN749" i="4"/>
  <c r="AM749" i="4"/>
  <c r="AL749" i="4"/>
  <c r="AK749" i="4"/>
  <c r="AJ749" i="4"/>
  <c r="AI749" i="4"/>
  <c r="AH749" i="4"/>
  <c r="AG749" i="4"/>
  <c r="AT748" i="4"/>
  <c r="AS748" i="4"/>
  <c r="AW748" i="4" s="1"/>
  <c r="AR748" i="4"/>
  <c r="AV748" i="4" s="1"/>
  <c r="AQ748" i="4"/>
  <c r="AU748" i="4" s="1"/>
  <c r="AP748" i="4"/>
  <c r="AO748" i="4"/>
  <c r="AN748" i="4"/>
  <c r="AM748" i="4"/>
  <c r="AL748" i="4"/>
  <c r="AK748" i="4"/>
  <c r="AJ748" i="4"/>
  <c r="AI748" i="4"/>
  <c r="AH748" i="4"/>
  <c r="AG748" i="4"/>
  <c r="AV747" i="4"/>
  <c r="AU747" i="4"/>
  <c r="AT747" i="4"/>
  <c r="AS747" i="4"/>
  <c r="AW747" i="4" s="1"/>
  <c r="AR747" i="4"/>
  <c r="AQ747" i="4"/>
  <c r="AX747" i="4" s="1"/>
  <c r="AP747" i="4"/>
  <c r="AO747" i="4"/>
  <c r="AN747" i="4"/>
  <c r="AM747" i="4"/>
  <c r="AL747" i="4"/>
  <c r="AK747" i="4"/>
  <c r="AJ747" i="4"/>
  <c r="AI747" i="4"/>
  <c r="AH747" i="4"/>
  <c r="AG747" i="4"/>
  <c r="AW746" i="4"/>
  <c r="AV746" i="4"/>
  <c r="AU746" i="4"/>
  <c r="AT746" i="4"/>
  <c r="AS746" i="4"/>
  <c r="AR746" i="4"/>
  <c r="AQ746" i="4"/>
  <c r="AX746" i="4" s="1"/>
  <c r="AP746" i="4"/>
  <c r="AO746" i="4"/>
  <c r="AN746" i="4"/>
  <c r="AM746" i="4"/>
  <c r="AL746" i="4"/>
  <c r="AK746" i="4"/>
  <c r="AJ746" i="4"/>
  <c r="AI746" i="4"/>
  <c r="AH746" i="4"/>
  <c r="AG746" i="4"/>
  <c r="AW745" i="4"/>
  <c r="AT745" i="4"/>
  <c r="AS745" i="4"/>
  <c r="AR745" i="4"/>
  <c r="AV745" i="4" s="1"/>
  <c r="AQ745" i="4"/>
  <c r="AU745" i="4" s="1"/>
  <c r="AP745" i="4"/>
  <c r="AO745" i="4"/>
  <c r="AN745" i="4"/>
  <c r="AM745" i="4"/>
  <c r="AL745" i="4"/>
  <c r="AK745" i="4"/>
  <c r="AJ745" i="4"/>
  <c r="AI745" i="4"/>
  <c r="AH745" i="4"/>
  <c r="AG745" i="4"/>
  <c r="AT744" i="4"/>
  <c r="AS744" i="4"/>
  <c r="AW744" i="4" s="1"/>
  <c r="AR744" i="4"/>
  <c r="AV744" i="4" s="1"/>
  <c r="AQ744" i="4"/>
  <c r="AU744" i="4" s="1"/>
  <c r="AP744" i="4"/>
  <c r="AO744" i="4"/>
  <c r="AN744" i="4"/>
  <c r="AM744" i="4"/>
  <c r="AL744" i="4"/>
  <c r="AK744" i="4"/>
  <c r="AJ744" i="4"/>
  <c r="AI744" i="4"/>
  <c r="AH744" i="4"/>
  <c r="AG744" i="4"/>
  <c r="AV743" i="4"/>
  <c r="AU743" i="4"/>
  <c r="AT743" i="4"/>
  <c r="AS743" i="4"/>
  <c r="AW743" i="4" s="1"/>
  <c r="AR743" i="4"/>
  <c r="AQ743" i="4"/>
  <c r="AX743" i="4" s="1"/>
  <c r="AP743" i="4"/>
  <c r="AO743" i="4"/>
  <c r="AN743" i="4"/>
  <c r="AM743" i="4"/>
  <c r="AL743" i="4"/>
  <c r="AK743" i="4"/>
  <c r="AJ743" i="4"/>
  <c r="AI743" i="4"/>
  <c r="AH743" i="4"/>
  <c r="AG743" i="4"/>
  <c r="AW742" i="4"/>
  <c r="AV742" i="4"/>
  <c r="AU742" i="4"/>
  <c r="AT742" i="4"/>
  <c r="AS742" i="4"/>
  <c r="AR742" i="4"/>
  <c r="AQ742" i="4"/>
  <c r="AX742" i="4" s="1"/>
  <c r="AP742" i="4"/>
  <c r="AO742" i="4"/>
  <c r="AN742" i="4"/>
  <c r="AM742" i="4"/>
  <c r="AL742" i="4"/>
  <c r="AK742" i="4"/>
  <c r="AJ742" i="4"/>
  <c r="AI742" i="4"/>
  <c r="AH742" i="4"/>
  <c r="AG742" i="4"/>
  <c r="AW741" i="4"/>
  <c r="AT741" i="4"/>
  <c r="AS741" i="4"/>
  <c r="AR741" i="4"/>
  <c r="AV741" i="4" s="1"/>
  <c r="AQ741" i="4"/>
  <c r="AU741" i="4" s="1"/>
  <c r="AP741" i="4"/>
  <c r="AO741" i="4"/>
  <c r="AN741" i="4"/>
  <c r="AM741" i="4"/>
  <c r="AL741" i="4"/>
  <c r="AK741" i="4"/>
  <c r="AJ741" i="4"/>
  <c r="AI741" i="4"/>
  <c r="AH741" i="4"/>
  <c r="AG741" i="4"/>
  <c r="AT740" i="4"/>
  <c r="AS740" i="4"/>
  <c r="AW740" i="4" s="1"/>
  <c r="AR740" i="4"/>
  <c r="AV740" i="4" s="1"/>
  <c r="AQ740" i="4"/>
  <c r="AU740" i="4" s="1"/>
  <c r="AP740" i="4"/>
  <c r="AO740" i="4"/>
  <c r="AN740" i="4"/>
  <c r="AM740" i="4"/>
  <c r="AL740" i="4"/>
  <c r="AK740" i="4"/>
  <c r="AJ740" i="4"/>
  <c r="AI740" i="4"/>
  <c r="AH740" i="4"/>
  <c r="AG740" i="4"/>
  <c r="AV739" i="4"/>
  <c r="AU739" i="4"/>
  <c r="AT739" i="4"/>
  <c r="AS739" i="4"/>
  <c r="AW739" i="4" s="1"/>
  <c r="AR739" i="4"/>
  <c r="AQ739" i="4"/>
  <c r="AX739" i="4" s="1"/>
  <c r="AP739" i="4"/>
  <c r="AO739" i="4"/>
  <c r="AN739" i="4"/>
  <c r="AM739" i="4"/>
  <c r="AL739" i="4"/>
  <c r="AK739" i="4"/>
  <c r="AJ739" i="4"/>
  <c r="AI739" i="4"/>
  <c r="AH739" i="4"/>
  <c r="AG739" i="4"/>
  <c r="AW738" i="4"/>
  <c r="AV738" i="4"/>
  <c r="AU738" i="4"/>
  <c r="AT738" i="4"/>
  <c r="AS738" i="4"/>
  <c r="AR738" i="4"/>
  <c r="AQ738" i="4"/>
  <c r="AX738" i="4" s="1"/>
  <c r="AP738" i="4"/>
  <c r="AO738" i="4"/>
  <c r="AN738" i="4"/>
  <c r="AM738" i="4"/>
  <c r="AL738" i="4"/>
  <c r="AK738" i="4"/>
  <c r="AJ738" i="4"/>
  <c r="AI738" i="4"/>
  <c r="AH738" i="4"/>
  <c r="AG738" i="4"/>
  <c r="AW737" i="4"/>
  <c r="AT737" i="4"/>
  <c r="AS737" i="4"/>
  <c r="AR737" i="4"/>
  <c r="AV737" i="4" s="1"/>
  <c r="AQ737" i="4"/>
  <c r="AP737" i="4"/>
  <c r="AO737" i="4"/>
  <c r="AN737" i="4"/>
  <c r="AM737" i="4"/>
  <c r="AL737" i="4"/>
  <c r="AK737" i="4"/>
  <c r="AJ737" i="4"/>
  <c r="AI737" i="4"/>
  <c r="AH737" i="4"/>
  <c r="AG737" i="4"/>
  <c r="AT736" i="4"/>
  <c r="AS736" i="4"/>
  <c r="AW736" i="4" s="1"/>
  <c r="AR736" i="4"/>
  <c r="AV736" i="4" s="1"/>
  <c r="AQ736" i="4"/>
  <c r="AU736" i="4" s="1"/>
  <c r="AP736" i="4"/>
  <c r="AO736" i="4"/>
  <c r="AN736" i="4"/>
  <c r="AM736" i="4"/>
  <c r="AL736" i="4"/>
  <c r="AK736" i="4"/>
  <c r="AJ736" i="4"/>
  <c r="AI736" i="4"/>
  <c r="AH736" i="4"/>
  <c r="AG736" i="4"/>
  <c r="AV735" i="4"/>
  <c r="AU735" i="4"/>
  <c r="AT735" i="4"/>
  <c r="AS735" i="4"/>
  <c r="AW735" i="4" s="1"/>
  <c r="AR735" i="4"/>
  <c r="AQ735" i="4"/>
  <c r="AX735" i="4" s="1"/>
  <c r="AP735" i="4"/>
  <c r="AO735" i="4"/>
  <c r="AN735" i="4"/>
  <c r="AM735" i="4"/>
  <c r="AL735" i="4"/>
  <c r="AK735" i="4"/>
  <c r="AJ735" i="4"/>
  <c r="AI735" i="4"/>
  <c r="AH735" i="4"/>
  <c r="AG735" i="4"/>
  <c r="AW734" i="4"/>
  <c r="AV734" i="4"/>
  <c r="AU734" i="4"/>
  <c r="AT734" i="4"/>
  <c r="AS734" i="4"/>
  <c r="AR734" i="4"/>
  <c r="AQ734" i="4"/>
  <c r="AX734" i="4" s="1"/>
  <c r="AP734" i="4"/>
  <c r="AO734" i="4"/>
  <c r="AN734" i="4"/>
  <c r="AM734" i="4"/>
  <c r="AL734" i="4"/>
  <c r="AK734" i="4"/>
  <c r="AJ734" i="4"/>
  <c r="AI734" i="4"/>
  <c r="AH734" i="4"/>
  <c r="AG734" i="4"/>
  <c r="AW733" i="4"/>
  <c r="AT733" i="4"/>
  <c r="AS733" i="4"/>
  <c r="AR733" i="4"/>
  <c r="AV733" i="4" s="1"/>
  <c r="AQ733" i="4"/>
  <c r="AP733" i="4"/>
  <c r="AO733" i="4"/>
  <c r="AN733" i="4"/>
  <c r="AM733" i="4"/>
  <c r="AL733" i="4"/>
  <c r="AK733" i="4"/>
  <c r="AJ733" i="4"/>
  <c r="AI733" i="4"/>
  <c r="AH733" i="4"/>
  <c r="AG733" i="4"/>
  <c r="AT732" i="4"/>
  <c r="AS732" i="4"/>
  <c r="AW732" i="4" s="1"/>
  <c r="AR732" i="4"/>
  <c r="AV732" i="4" s="1"/>
  <c r="AQ732" i="4"/>
  <c r="AU732" i="4" s="1"/>
  <c r="AP732" i="4"/>
  <c r="AO732" i="4"/>
  <c r="AN732" i="4"/>
  <c r="AM732" i="4"/>
  <c r="AL732" i="4"/>
  <c r="AK732" i="4"/>
  <c r="AJ732" i="4"/>
  <c r="AI732" i="4"/>
  <c r="AH732" i="4"/>
  <c r="AG732" i="4"/>
  <c r="AV731" i="4"/>
  <c r="AU731" i="4"/>
  <c r="AT731" i="4"/>
  <c r="AS731" i="4"/>
  <c r="AW731" i="4" s="1"/>
  <c r="AR731" i="4"/>
  <c r="AQ731" i="4"/>
  <c r="AX731" i="4" s="1"/>
  <c r="AP731" i="4"/>
  <c r="AO731" i="4"/>
  <c r="AN731" i="4"/>
  <c r="AM731" i="4"/>
  <c r="AL731" i="4"/>
  <c r="AK731" i="4"/>
  <c r="AJ731" i="4"/>
  <c r="AI731" i="4"/>
  <c r="AH731" i="4"/>
  <c r="AG731" i="4"/>
  <c r="AW730" i="4"/>
  <c r="AV730" i="4"/>
  <c r="AU730" i="4"/>
  <c r="AT730" i="4"/>
  <c r="AS730" i="4"/>
  <c r="AR730" i="4"/>
  <c r="AQ730" i="4"/>
  <c r="AX730" i="4" s="1"/>
  <c r="AP730" i="4"/>
  <c r="AO730" i="4"/>
  <c r="AN730" i="4"/>
  <c r="AM730" i="4"/>
  <c r="AL730" i="4"/>
  <c r="AK730" i="4"/>
  <c r="AJ730" i="4"/>
  <c r="AI730" i="4"/>
  <c r="AH730" i="4"/>
  <c r="AG730" i="4"/>
  <c r="AW729" i="4"/>
  <c r="AT729" i="4"/>
  <c r="AS729" i="4"/>
  <c r="AR729" i="4"/>
  <c r="AV729" i="4" s="1"/>
  <c r="AQ729" i="4"/>
  <c r="AP729" i="4"/>
  <c r="AO729" i="4"/>
  <c r="AN729" i="4"/>
  <c r="AM729" i="4"/>
  <c r="AL729" i="4"/>
  <c r="AK729" i="4"/>
  <c r="AJ729" i="4"/>
  <c r="AI729" i="4"/>
  <c r="AH729" i="4"/>
  <c r="AG729" i="4"/>
  <c r="AT728" i="4"/>
  <c r="AS728" i="4"/>
  <c r="AW728" i="4" s="1"/>
  <c r="AR728" i="4"/>
  <c r="AV728" i="4" s="1"/>
  <c r="AQ728" i="4"/>
  <c r="AU728" i="4" s="1"/>
  <c r="AP728" i="4"/>
  <c r="AO728" i="4"/>
  <c r="AN728" i="4"/>
  <c r="AM728" i="4"/>
  <c r="AL728" i="4"/>
  <c r="AK728" i="4"/>
  <c r="AJ728" i="4"/>
  <c r="AI728" i="4"/>
  <c r="AH728" i="4"/>
  <c r="AG728" i="4"/>
  <c r="AV727" i="4"/>
  <c r="AU727" i="4"/>
  <c r="AT727" i="4"/>
  <c r="AS727" i="4"/>
  <c r="AW727" i="4" s="1"/>
  <c r="AR727" i="4"/>
  <c r="AQ727" i="4"/>
  <c r="AX727" i="4" s="1"/>
  <c r="AP727" i="4"/>
  <c r="AO727" i="4"/>
  <c r="AN727" i="4"/>
  <c r="AM727" i="4"/>
  <c r="AL727" i="4"/>
  <c r="AJ727" i="4"/>
  <c r="AI727" i="4"/>
  <c r="AH727" i="4"/>
  <c r="AG727" i="4"/>
  <c r="AX726" i="4"/>
  <c r="AW726" i="4"/>
  <c r="AV726" i="4"/>
  <c r="AU726" i="4"/>
  <c r="AT726" i="4"/>
  <c r="AS726" i="4"/>
  <c r="AR726" i="4"/>
  <c r="AQ726" i="4"/>
  <c r="AP726" i="4"/>
  <c r="AO726" i="4"/>
  <c r="AN726" i="4"/>
  <c r="AM726" i="4"/>
  <c r="AL726" i="4"/>
  <c r="AJ726" i="4"/>
  <c r="AI726" i="4"/>
  <c r="AH726" i="4"/>
  <c r="AG726" i="4"/>
  <c r="AW725" i="4"/>
  <c r="AV725" i="4"/>
  <c r="AU725" i="4"/>
  <c r="AT725" i="4"/>
  <c r="AS725" i="4"/>
  <c r="AR725" i="4"/>
  <c r="AQ725" i="4"/>
  <c r="AX725" i="4" s="1"/>
  <c r="AP725" i="4"/>
  <c r="AO725" i="4"/>
  <c r="AN725" i="4"/>
  <c r="AM725" i="4"/>
  <c r="AL725" i="4"/>
  <c r="AJ725" i="4"/>
  <c r="AI725" i="4"/>
  <c r="AH725" i="4"/>
  <c r="AG725" i="4"/>
  <c r="AX724" i="4"/>
  <c r="AW724" i="4"/>
  <c r="AV724" i="4"/>
  <c r="AT724" i="4"/>
  <c r="AS724" i="4"/>
  <c r="AR724" i="4"/>
  <c r="AQ724" i="4"/>
  <c r="AU724" i="4" s="1"/>
  <c r="AP724" i="4"/>
  <c r="AO724" i="4"/>
  <c r="AN724" i="4"/>
  <c r="AM724" i="4"/>
  <c r="AL724" i="4"/>
  <c r="AJ724" i="4"/>
  <c r="AI724" i="4"/>
  <c r="AH724" i="4"/>
  <c r="AG724" i="4"/>
  <c r="AW723" i="4"/>
  <c r="AT723" i="4"/>
  <c r="AS723" i="4"/>
  <c r="AR723" i="4"/>
  <c r="AV723" i="4" s="1"/>
  <c r="AQ723" i="4"/>
  <c r="AP723" i="4"/>
  <c r="AO723" i="4"/>
  <c r="AN723" i="4"/>
  <c r="AM723" i="4"/>
  <c r="AL723" i="4"/>
  <c r="AJ723" i="4"/>
  <c r="AI723" i="4"/>
  <c r="AH723" i="4"/>
  <c r="AG723" i="4"/>
  <c r="AX722" i="4"/>
  <c r="AT722" i="4"/>
  <c r="AS722" i="4"/>
  <c r="AW722" i="4" s="1"/>
  <c r="AR722" i="4"/>
  <c r="AV722" i="4" s="1"/>
  <c r="AQ722" i="4"/>
  <c r="AU722" i="4" s="1"/>
  <c r="AP722" i="4"/>
  <c r="AO722" i="4"/>
  <c r="AN722" i="4"/>
  <c r="AM722" i="4"/>
  <c r="AL722" i="4"/>
  <c r="AJ722" i="4"/>
  <c r="AI722" i="4"/>
  <c r="AH722" i="4"/>
  <c r="AG722" i="4"/>
  <c r="AT721" i="4"/>
  <c r="AS721" i="4"/>
  <c r="AW721" i="4" s="1"/>
  <c r="AR721" i="4"/>
  <c r="AV721" i="4" s="1"/>
  <c r="AQ721" i="4"/>
  <c r="AP721" i="4"/>
  <c r="AO721" i="4"/>
  <c r="AN721" i="4"/>
  <c r="AM721" i="4"/>
  <c r="AL721" i="4"/>
  <c r="AJ721" i="4"/>
  <c r="AI721" i="4"/>
  <c r="AH721" i="4"/>
  <c r="AG721" i="4"/>
  <c r="AX720" i="4"/>
  <c r="AU720" i="4"/>
  <c r="AT720" i="4"/>
  <c r="AS720" i="4"/>
  <c r="AW720" i="4" s="1"/>
  <c r="AR720" i="4"/>
  <c r="AV720" i="4" s="1"/>
  <c r="AQ720" i="4"/>
  <c r="AP720" i="4"/>
  <c r="AO720" i="4"/>
  <c r="AN720" i="4"/>
  <c r="AM720" i="4"/>
  <c r="AL720" i="4"/>
  <c r="AJ720" i="4"/>
  <c r="AI720" i="4"/>
  <c r="AH720" i="4"/>
  <c r="AG720" i="4"/>
  <c r="AV719" i="4"/>
  <c r="AU719" i="4"/>
  <c r="AT719" i="4"/>
  <c r="AS719" i="4"/>
  <c r="AW719" i="4" s="1"/>
  <c r="AR719" i="4"/>
  <c r="AQ719" i="4"/>
  <c r="AX719" i="4" s="1"/>
  <c r="AP719" i="4"/>
  <c r="AO719" i="4"/>
  <c r="AN719" i="4"/>
  <c r="AM719" i="4"/>
  <c r="AL719" i="4"/>
  <c r="AJ719" i="4"/>
  <c r="AI719" i="4"/>
  <c r="AH719" i="4"/>
  <c r="AG719" i="4"/>
  <c r="AX718" i="4"/>
  <c r="AW718" i="4"/>
  <c r="AV718" i="4"/>
  <c r="AU718" i="4"/>
  <c r="AT718" i="4"/>
  <c r="AS718" i="4"/>
  <c r="AR718" i="4"/>
  <c r="AQ718" i="4"/>
  <c r="AP718" i="4"/>
  <c r="AO718" i="4"/>
  <c r="AN718" i="4"/>
  <c r="AM718" i="4"/>
  <c r="AL718" i="4"/>
  <c r="AJ718" i="4"/>
  <c r="AI718" i="4"/>
  <c r="AH718" i="4"/>
  <c r="AG718" i="4"/>
  <c r="AW717" i="4"/>
  <c r="AV717" i="4"/>
  <c r="AU717" i="4"/>
  <c r="AT717" i="4"/>
  <c r="AS717" i="4"/>
  <c r="AR717" i="4"/>
  <c r="AQ717" i="4"/>
  <c r="AX717" i="4" s="1"/>
  <c r="AP717" i="4"/>
  <c r="AO717" i="4"/>
  <c r="AN717" i="4"/>
  <c r="AM717" i="4"/>
  <c r="AL717" i="4"/>
  <c r="AJ717" i="4"/>
  <c r="AI717" i="4"/>
  <c r="AH717" i="4"/>
  <c r="AG717" i="4"/>
  <c r="AX716" i="4"/>
  <c r="AW716" i="4"/>
  <c r="AV716" i="4"/>
  <c r="AT716" i="4"/>
  <c r="AS716" i="4"/>
  <c r="AR716" i="4"/>
  <c r="AQ716" i="4"/>
  <c r="AU716" i="4" s="1"/>
  <c r="AP716" i="4"/>
  <c r="AO716" i="4"/>
  <c r="AN716" i="4"/>
  <c r="AM716" i="4"/>
  <c r="AL716" i="4"/>
  <c r="AJ716" i="4"/>
  <c r="AI716" i="4"/>
  <c r="AH716" i="4"/>
  <c r="AG716" i="4"/>
  <c r="AW715" i="4"/>
  <c r="AT715" i="4"/>
  <c r="AS715" i="4"/>
  <c r="AR715" i="4"/>
  <c r="AV715" i="4" s="1"/>
  <c r="AQ715" i="4"/>
  <c r="AP715" i="4"/>
  <c r="AO715" i="4"/>
  <c r="AN715" i="4"/>
  <c r="AM715" i="4"/>
  <c r="AL715" i="4"/>
  <c r="AJ715" i="4"/>
  <c r="AI715" i="4"/>
  <c r="AH715" i="4"/>
  <c r="AG715" i="4"/>
  <c r="AX714" i="4"/>
  <c r="AT714" i="4"/>
  <c r="AS714" i="4"/>
  <c r="AW714" i="4" s="1"/>
  <c r="AR714" i="4"/>
  <c r="AV714" i="4" s="1"/>
  <c r="AQ714" i="4"/>
  <c r="AU714" i="4" s="1"/>
  <c r="AP714" i="4"/>
  <c r="AO714" i="4"/>
  <c r="AN714" i="4"/>
  <c r="AM714" i="4"/>
  <c r="AL714" i="4"/>
  <c r="AJ714" i="4"/>
  <c r="AI714" i="4"/>
  <c r="AH714" i="4"/>
  <c r="AG714" i="4"/>
  <c r="AT713" i="4"/>
  <c r="AS713" i="4"/>
  <c r="AW713" i="4" s="1"/>
  <c r="AR713" i="4"/>
  <c r="AV713" i="4" s="1"/>
  <c r="AQ713" i="4"/>
  <c r="AP713" i="4"/>
  <c r="AO713" i="4"/>
  <c r="AN713" i="4"/>
  <c r="AM713" i="4"/>
  <c r="AL713" i="4"/>
  <c r="AJ713" i="4"/>
  <c r="AI713" i="4"/>
  <c r="AH713" i="4"/>
  <c r="AG713" i="4"/>
  <c r="AX712" i="4"/>
  <c r="AU712" i="4"/>
  <c r="AT712" i="4"/>
  <c r="AS712" i="4"/>
  <c r="AW712" i="4" s="1"/>
  <c r="AR712" i="4"/>
  <c r="AV712" i="4" s="1"/>
  <c r="AQ712" i="4"/>
  <c r="AP712" i="4"/>
  <c r="AO712" i="4"/>
  <c r="AN712" i="4"/>
  <c r="AM712" i="4"/>
  <c r="AL712" i="4"/>
  <c r="AJ712" i="4"/>
  <c r="AI712" i="4"/>
  <c r="AH712" i="4"/>
  <c r="AG712" i="4"/>
  <c r="AV711" i="4"/>
  <c r="AU711" i="4"/>
  <c r="AT711" i="4"/>
  <c r="AS711" i="4"/>
  <c r="AW711" i="4" s="1"/>
  <c r="AR711" i="4"/>
  <c r="AQ711" i="4"/>
  <c r="AX711" i="4" s="1"/>
  <c r="AP711" i="4"/>
  <c r="AO711" i="4"/>
  <c r="AN711" i="4"/>
  <c r="AM711" i="4"/>
  <c r="AL711" i="4"/>
  <c r="AJ711" i="4"/>
  <c r="AI711" i="4"/>
  <c r="AH711" i="4"/>
  <c r="AG711" i="4"/>
  <c r="AX710" i="4"/>
  <c r="AW710" i="4"/>
  <c r="AV710" i="4"/>
  <c r="AU710" i="4"/>
  <c r="AT710" i="4"/>
  <c r="AS710" i="4"/>
  <c r="AR710" i="4"/>
  <c r="AQ710" i="4"/>
  <c r="AP710" i="4"/>
  <c r="AO710" i="4"/>
  <c r="AN710" i="4"/>
  <c r="AM710" i="4"/>
  <c r="AL710" i="4"/>
  <c r="AJ710" i="4"/>
  <c r="AI710" i="4"/>
  <c r="AH710" i="4"/>
  <c r="AG710" i="4"/>
  <c r="AW709" i="4"/>
  <c r="AV709" i="4"/>
  <c r="AU709" i="4"/>
  <c r="AT709" i="4"/>
  <c r="AS709" i="4"/>
  <c r="AR709" i="4"/>
  <c r="AQ709" i="4"/>
  <c r="AX709" i="4" s="1"/>
  <c r="AP709" i="4"/>
  <c r="AO709" i="4"/>
  <c r="AN709" i="4"/>
  <c r="AM709" i="4"/>
  <c r="AL709" i="4"/>
  <c r="AJ709" i="4"/>
  <c r="AI709" i="4"/>
  <c r="AH709" i="4"/>
  <c r="AG709" i="4"/>
  <c r="AX708" i="4"/>
  <c r="AW708" i="4"/>
  <c r="AV708" i="4"/>
  <c r="AT708" i="4"/>
  <c r="AS708" i="4"/>
  <c r="AR708" i="4"/>
  <c r="AQ708" i="4"/>
  <c r="AU708" i="4" s="1"/>
  <c r="AP708" i="4"/>
  <c r="AO708" i="4"/>
  <c r="AN708" i="4"/>
  <c r="AM708" i="4"/>
  <c r="AL708" i="4"/>
  <c r="AJ708" i="4"/>
  <c r="AI708" i="4"/>
  <c r="AH708" i="4"/>
  <c r="AG708" i="4"/>
  <c r="AW707" i="4"/>
  <c r="AT707" i="4"/>
  <c r="AS707" i="4"/>
  <c r="AR707" i="4"/>
  <c r="AV707" i="4" s="1"/>
  <c r="AQ707" i="4"/>
  <c r="AP707" i="4"/>
  <c r="AO707" i="4"/>
  <c r="AN707" i="4"/>
  <c r="AM707" i="4"/>
  <c r="AL707" i="4"/>
  <c r="AJ707" i="4"/>
  <c r="AI707" i="4"/>
  <c r="AH707" i="4"/>
  <c r="AG707" i="4"/>
  <c r="AX706" i="4"/>
  <c r="AT706" i="4"/>
  <c r="AS706" i="4"/>
  <c r="AW706" i="4" s="1"/>
  <c r="AR706" i="4"/>
  <c r="AV706" i="4" s="1"/>
  <c r="AQ706" i="4"/>
  <c r="AU706" i="4" s="1"/>
  <c r="AP706" i="4"/>
  <c r="AO706" i="4"/>
  <c r="AN706" i="4"/>
  <c r="AM706" i="4"/>
  <c r="AL706" i="4"/>
  <c r="AJ706" i="4"/>
  <c r="AI706" i="4"/>
  <c r="AH706" i="4"/>
  <c r="AG706" i="4"/>
  <c r="AT705" i="4"/>
  <c r="AS705" i="4"/>
  <c r="AW705" i="4" s="1"/>
  <c r="AR705" i="4"/>
  <c r="AV705" i="4" s="1"/>
  <c r="AQ705" i="4"/>
  <c r="AX705" i="4" s="1"/>
  <c r="AP705" i="4"/>
  <c r="AO705" i="4"/>
  <c r="AN705" i="4"/>
  <c r="AM705" i="4"/>
  <c r="AL705" i="4"/>
  <c r="AJ705" i="4"/>
  <c r="AI705" i="4"/>
  <c r="AH705" i="4"/>
  <c r="AG705" i="4"/>
  <c r="AX704" i="4"/>
  <c r="AV704" i="4"/>
  <c r="AU704" i="4"/>
  <c r="AT704" i="4"/>
  <c r="AS704" i="4"/>
  <c r="AW704" i="4" s="1"/>
  <c r="AR704" i="4"/>
  <c r="AQ704" i="4"/>
  <c r="AP704" i="4"/>
  <c r="AO704" i="4"/>
  <c r="AN704" i="4"/>
  <c r="AM704" i="4"/>
  <c r="AL704" i="4"/>
  <c r="AJ704" i="4"/>
  <c r="AI704" i="4"/>
  <c r="AH704" i="4"/>
  <c r="AG704" i="4"/>
  <c r="AW703" i="4"/>
  <c r="AV703" i="4"/>
  <c r="AU703" i="4"/>
  <c r="AT703" i="4"/>
  <c r="AS703" i="4"/>
  <c r="AR703" i="4"/>
  <c r="AQ703" i="4"/>
  <c r="AX703" i="4" s="1"/>
  <c r="AP703" i="4"/>
  <c r="AO703" i="4"/>
  <c r="AN703" i="4"/>
  <c r="AM703" i="4"/>
  <c r="AL703" i="4"/>
  <c r="AJ703" i="4"/>
  <c r="AI703" i="4"/>
  <c r="AH703" i="4"/>
  <c r="AG703" i="4"/>
  <c r="AX702" i="4"/>
  <c r="AW702" i="4"/>
  <c r="AV702" i="4"/>
  <c r="AU702" i="4"/>
  <c r="AT702" i="4"/>
  <c r="AS702" i="4"/>
  <c r="AR702" i="4"/>
  <c r="AQ702" i="4"/>
  <c r="AP702" i="4"/>
  <c r="AO702" i="4"/>
  <c r="AN702" i="4"/>
  <c r="AM702" i="4"/>
  <c r="AL702" i="4"/>
  <c r="AJ702" i="4"/>
  <c r="AI702" i="4"/>
  <c r="AH702" i="4"/>
  <c r="AG702" i="4"/>
  <c r="AW701" i="4"/>
  <c r="AV701" i="4"/>
  <c r="AT701" i="4"/>
  <c r="AS701" i="4"/>
  <c r="AR701" i="4"/>
  <c r="AQ701" i="4"/>
  <c r="AP701" i="4"/>
  <c r="AO701" i="4"/>
  <c r="AN701" i="4"/>
  <c r="AM701" i="4"/>
  <c r="AL701" i="4"/>
  <c r="AJ701" i="4"/>
  <c r="AI701" i="4"/>
  <c r="AH701" i="4"/>
  <c r="AG701" i="4"/>
  <c r="AX700" i="4"/>
  <c r="AW700" i="4"/>
  <c r="AT700" i="4"/>
  <c r="AS700" i="4"/>
  <c r="AR700" i="4"/>
  <c r="AV700" i="4" s="1"/>
  <c r="AQ700" i="4"/>
  <c r="AU700" i="4" s="1"/>
  <c r="AP700" i="4"/>
  <c r="AO700" i="4"/>
  <c r="AN700" i="4"/>
  <c r="AM700" i="4"/>
  <c r="AL700" i="4"/>
  <c r="AJ700" i="4"/>
  <c r="AI700" i="4"/>
  <c r="AH700" i="4"/>
  <c r="AG700" i="4"/>
  <c r="AX699" i="4"/>
  <c r="AW699" i="4"/>
  <c r="AT699" i="4"/>
  <c r="AS699" i="4"/>
  <c r="AR699" i="4"/>
  <c r="AV699" i="4" s="1"/>
  <c r="AQ699" i="4"/>
  <c r="AU699" i="4" s="1"/>
  <c r="AP699" i="4"/>
  <c r="AO699" i="4"/>
  <c r="AN699" i="4"/>
  <c r="AM699" i="4"/>
  <c r="AL699" i="4"/>
  <c r="AJ699" i="4"/>
  <c r="AI699" i="4"/>
  <c r="AH699" i="4"/>
  <c r="AG699" i="4"/>
  <c r="AX698" i="4"/>
  <c r="AT698" i="4"/>
  <c r="AS698" i="4"/>
  <c r="AW698" i="4" s="1"/>
  <c r="AR698" i="4"/>
  <c r="AV698" i="4" s="1"/>
  <c r="AQ698" i="4"/>
  <c r="AU698" i="4" s="1"/>
  <c r="AP698" i="4"/>
  <c r="AO698" i="4"/>
  <c r="AN698" i="4"/>
  <c r="AM698" i="4"/>
  <c r="AL698" i="4"/>
  <c r="AJ698" i="4"/>
  <c r="AI698" i="4"/>
  <c r="AH698" i="4"/>
  <c r="AG698" i="4"/>
  <c r="AU697" i="4"/>
  <c r="AT697" i="4"/>
  <c r="AS697" i="4"/>
  <c r="AW697" i="4" s="1"/>
  <c r="AR697" i="4"/>
  <c r="AV697" i="4" s="1"/>
  <c r="AQ697" i="4"/>
  <c r="AX697" i="4" s="1"/>
  <c r="AP697" i="4"/>
  <c r="AO697" i="4"/>
  <c r="AN697" i="4"/>
  <c r="AM697" i="4"/>
  <c r="AL697" i="4"/>
  <c r="AJ697" i="4"/>
  <c r="AI697" i="4"/>
  <c r="AH697" i="4"/>
  <c r="AG697" i="4"/>
  <c r="AX696" i="4"/>
  <c r="AU696" i="4"/>
  <c r="AT696" i="4"/>
  <c r="AS696" i="4"/>
  <c r="AW696" i="4" s="1"/>
  <c r="AR696" i="4"/>
  <c r="AV696" i="4" s="1"/>
  <c r="AQ696" i="4"/>
  <c r="AP696" i="4"/>
  <c r="AO696" i="4"/>
  <c r="AN696" i="4"/>
  <c r="AM696" i="4"/>
  <c r="AL696" i="4"/>
  <c r="AJ696" i="4"/>
  <c r="AI696" i="4"/>
  <c r="AH696" i="4"/>
  <c r="AG696" i="4"/>
  <c r="AV695" i="4"/>
  <c r="AU695" i="4"/>
  <c r="AT695" i="4"/>
  <c r="AS695" i="4"/>
  <c r="AW695" i="4" s="1"/>
  <c r="AR695" i="4"/>
  <c r="AQ695" i="4"/>
  <c r="AX695" i="4" s="1"/>
  <c r="AP695" i="4"/>
  <c r="AO695" i="4"/>
  <c r="AN695" i="4"/>
  <c r="AM695" i="4"/>
  <c r="AL695" i="4"/>
  <c r="AJ695" i="4"/>
  <c r="AI695" i="4"/>
  <c r="AH695" i="4"/>
  <c r="AG695" i="4"/>
  <c r="AX694" i="4"/>
  <c r="AW694" i="4"/>
  <c r="AV694" i="4"/>
  <c r="AU694" i="4"/>
  <c r="AT694" i="4"/>
  <c r="AS694" i="4"/>
  <c r="AR694" i="4"/>
  <c r="AQ694" i="4"/>
  <c r="AP694" i="4"/>
  <c r="AO694" i="4"/>
  <c r="AN694" i="4"/>
  <c r="AM694" i="4"/>
  <c r="AL694" i="4"/>
  <c r="AJ694" i="4"/>
  <c r="AI694" i="4"/>
  <c r="AH694" i="4"/>
  <c r="AG694" i="4"/>
  <c r="AW693" i="4"/>
  <c r="AV693" i="4"/>
  <c r="AU693" i="4"/>
  <c r="AT693" i="4"/>
  <c r="AS693" i="4"/>
  <c r="AR693" i="4"/>
  <c r="AQ693" i="4"/>
  <c r="AX693" i="4" s="1"/>
  <c r="AP693" i="4"/>
  <c r="AO693" i="4"/>
  <c r="AN693" i="4"/>
  <c r="AM693" i="4"/>
  <c r="AL693" i="4"/>
  <c r="AJ693" i="4"/>
  <c r="AI693" i="4"/>
  <c r="AH693" i="4"/>
  <c r="AG693" i="4"/>
  <c r="AX692" i="4"/>
  <c r="AW692" i="4"/>
  <c r="AV692" i="4"/>
  <c r="AT692" i="4"/>
  <c r="AS692" i="4"/>
  <c r="AR692" i="4"/>
  <c r="AQ692" i="4"/>
  <c r="AU692" i="4" s="1"/>
  <c r="AP692" i="4"/>
  <c r="AO692" i="4"/>
  <c r="AN692" i="4"/>
  <c r="AM692" i="4"/>
  <c r="AL692" i="4"/>
  <c r="AJ692" i="4"/>
  <c r="AI692" i="4"/>
  <c r="AH692" i="4"/>
  <c r="AG692" i="4"/>
  <c r="AX691" i="4"/>
  <c r="AW691" i="4"/>
  <c r="AT691" i="4"/>
  <c r="AS691" i="4"/>
  <c r="AR691" i="4"/>
  <c r="AV691" i="4" s="1"/>
  <c r="AQ691" i="4"/>
  <c r="AU691" i="4" s="1"/>
  <c r="AP691" i="4"/>
  <c r="AO691" i="4"/>
  <c r="AN691" i="4"/>
  <c r="AM691" i="4"/>
  <c r="AL691" i="4"/>
  <c r="AJ691" i="4"/>
  <c r="AI691" i="4"/>
  <c r="AH691" i="4"/>
  <c r="AG691" i="4"/>
  <c r="AT690" i="4"/>
  <c r="AS690" i="4"/>
  <c r="AW690" i="4" s="1"/>
  <c r="AR690" i="4"/>
  <c r="AV690" i="4" s="1"/>
  <c r="AQ690" i="4"/>
  <c r="AU690" i="4" s="1"/>
  <c r="AP690" i="4"/>
  <c r="AO690" i="4"/>
  <c r="AN690" i="4"/>
  <c r="AM690" i="4"/>
  <c r="AL690" i="4"/>
  <c r="AJ690" i="4"/>
  <c r="AI690" i="4"/>
  <c r="AH690" i="4"/>
  <c r="AG690" i="4"/>
  <c r="AT689" i="4"/>
  <c r="AS689" i="4"/>
  <c r="AW689" i="4" s="1"/>
  <c r="AR689" i="4"/>
  <c r="AV689" i="4" s="1"/>
  <c r="AQ689" i="4"/>
  <c r="AP689" i="4"/>
  <c r="AO689" i="4"/>
  <c r="AN689" i="4"/>
  <c r="AM689" i="4"/>
  <c r="AL689" i="4"/>
  <c r="AJ689" i="4"/>
  <c r="AI689" i="4"/>
  <c r="AH689" i="4"/>
  <c r="AG689" i="4"/>
  <c r="AX688" i="4"/>
  <c r="AU688" i="4"/>
  <c r="AT688" i="4"/>
  <c r="AS688" i="4"/>
  <c r="AW688" i="4" s="1"/>
  <c r="AR688" i="4"/>
  <c r="AV688" i="4" s="1"/>
  <c r="AQ688" i="4"/>
  <c r="AP688" i="4"/>
  <c r="AO688" i="4"/>
  <c r="AN688" i="4"/>
  <c r="AM688" i="4"/>
  <c r="AL688" i="4"/>
  <c r="AJ688" i="4"/>
  <c r="AI688" i="4"/>
  <c r="AH688" i="4"/>
  <c r="AG688" i="4"/>
  <c r="AW687" i="4"/>
  <c r="AV687" i="4"/>
  <c r="AU687" i="4"/>
  <c r="AT687" i="4"/>
  <c r="AS687" i="4"/>
  <c r="AR687" i="4"/>
  <c r="AQ687" i="4"/>
  <c r="AX687" i="4" s="1"/>
  <c r="AP687" i="4"/>
  <c r="AO687" i="4"/>
  <c r="AN687" i="4"/>
  <c r="AM687" i="4"/>
  <c r="AL687" i="4"/>
  <c r="AJ687" i="4"/>
  <c r="AI687" i="4"/>
  <c r="AH687" i="4"/>
  <c r="AG687" i="4"/>
  <c r="AX686" i="4"/>
  <c r="AW686" i="4"/>
  <c r="AV686" i="4"/>
  <c r="AU686" i="4"/>
  <c r="AT686" i="4"/>
  <c r="AS686" i="4"/>
  <c r="AR686" i="4"/>
  <c r="AQ686" i="4"/>
  <c r="AP686" i="4"/>
  <c r="AO686" i="4"/>
  <c r="AN686" i="4"/>
  <c r="AM686" i="4"/>
  <c r="AL686" i="4"/>
  <c r="AJ686" i="4"/>
  <c r="AI686" i="4"/>
  <c r="AH686" i="4"/>
  <c r="AG686" i="4"/>
  <c r="AW685" i="4"/>
  <c r="AV685" i="4"/>
  <c r="AT685" i="4"/>
  <c r="AS685" i="4"/>
  <c r="AR685" i="4"/>
  <c r="AQ685" i="4"/>
  <c r="AU685" i="4" s="1"/>
  <c r="AP685" i="4"/>
  <c r="AO685" i="4"/>
  <c r="AN685" i="4"/>
  <c r="AM685" i="4"/>
  <c r="AL685" i="4"/>
  <c r="AJ685" i="4"/>
  <c r="AI685" i="4"/>
  <c r="AH685" i="4"/>
  <c r="AG685" i="4"/>
  <c r="AW684" i="4"/>
  <c r="AT684" i="4"/>
  <c r="AS684" i="4"/>
  <c r="AR684" i="4"/>
  <c r="AV684" i="4" s="1"/>
  <c r="AQ684" i="4"/>
  <c r="AU684" i="4" s="1"/>
  <c r="AP684" i="4"/>
  <c r="AO684" i="4"/>
  <c r="AN684" i="4"/>
  <c r="AM684" i="4"/>
  <c r="AL684" i="4"/>
  <c r="AJ684" i="4"/>
  <c r="AI684" i="4"/>
  <c r="AH684" i="4"/>
  <c r="AG684" i="4"/>
  <c r="AT683" i="4"/>
  <c r="AS683" i="4"/>
  <c r="AW683" i="4" s="1"/>
  <c r="AR683" i="4"/>
  <c r="AV683" i="4" s="1"/>
  <c r="AQ683" i="4"/>
  <c r="AU683" i="4" s="1"/>
  <c r="AP683" i="4"/>
  <c r="AO683" i="4"/>
  <c r="AN683" i="4"/>
  <c r="AM683" i="4"/>
  <c r="AL683" i="4"/>
  <c r="AJ683" i="4"/>
  <c r="AI683" i="4"/>
  <c r="AH683" i="4"/>
  <c r="AG683" i="4"/>
  <c r="AT682" i="4"/>
  <c r="AS682" i="4"/>
  <c r="AW682" i="4" s="1"/>
  <c r="AR682" i="4"/>
  <c r="AV682" i="4" s="1"/>
  <c r="AQ682" i="4"/>
  <c r="AU682" i="4" s="1"/>
  <c r="AP682" i="4"/>
  <c r="AO682" i="4"/>
  <c r="AN682" i="4"/>
  <c r="AM682" i="4"/>
  <c r="AL682" i="4"/>
  <c r="AJ682" i="4"/>
  <c r="AI682" i="4"/>
  <c r="AH682" i="4"/>
  <c r="AG682" i="4"/>
  <c r="AU681" i="4"/>
  <c r="AT681" i="4"/>
  <c r="AS681" i="4"/>
  <c r="AW681" i="4" s="1"/>
  <c r="AR681" i="4"/>
  <c r="AV681" i="4" s="1"/>
  <c r="AQ681" i="4"/>
  <c r="AX681" i="4" s="1"/>
  <c r="AP681" i="4"/>
  <c r="AO681" i="4"/>
  <c r="AN681" i="4"/>
  <c r="AM681" i="4"/>
  <c r="AL681" i="4"/>
  <c r="AJ681" i="4"/>
  <c r="AI681" i="4"/>
  <c r="AH681" i="4"/>
  <c r="AG681" i="4"/>
  <c r="AX680" i="4"/>
  <c r="AV680" i="4"/>
  <c r="AU680" i="4"/>
  <c r="AT680" i="4"/>
  <c r="AS680" i="4"/>
  <c r="AW680" i="4" s="1"/>
  <c r="AR680" i="4"/>
  <c r="AQ680" i="4"/>
  <c r="AP680" i="4"/>
  <c r="AO680" i="4"/>
  <c r="AN680" i="4"/>
  <c r="AM680" i="4"/>
  <c r="AL680" i="4"/>
  <c r="AJ680" i="4"/>
  <c r="AI680" i="4"/>
  <c r="AH680" i="4"/>
  <c r="AG680" i="4"/>
  <c r="AW679" i="4"/>
  <c r="AV679" i="4"/>
  <c r="AU679" i="4"/>
  <c r="AT679" i="4"/>
  <c r="AS679" i="4"/>
  <c r="AR679" i="4"/>
  <c r="AQ679" i="4"/>
  <c r="AX679" i="4" s="1"/>
  <c r="AP679" i="4"/>
  <c r="AO679" i="4"/>
  <c r="AN679" i="4"/>
  <c r="AM679" i="4"/>
  <c r="AL679" i="4"/>
  <c r="AJ679" i="4"/>
  <c r="AI679" i="4"/>
  <c r="AH679" i="4"/>
  <c r="AG679" i="4"/>
  <c r="AX678" i="4"/>
  <c r="AW678" i="4"/>
  <c r="AV678" i="4"/>
  <c r="AU678" i="4"/>
  <c r="AT678" i="4"/>
  <c r="AS678" i="4"/>
  <c r="AR678" i="4"/>
  <c r="AQ678" i="4"/>
  <c r="AP678" i="4"/>
  <c r="AO678" i="4"/>
  <c r="AN678" i="4"/>
  <c r="AM678" i="4"/>
  <c r="AL678" i="4"/>
  <c r="AJ678" i="4"/>
  <c r="AI678" i="4"/>
  <c r="AH678" i="4"/>
  <c r="AG678" i="4"/>
  <c r="AX677" i="4"/>
  <c r="AW677" i="4"/>
  <c r="AV677" i="4"/>
  <c r="AT677" i="4"/>
  <c r="AS677" i="4"/>
  <c r="AR677" i="4"/>
  <c r="AQ677" i="4"/>
  <c r="AU677" i="4" s="1"/>
  <c r="AP677" i="4"/>
  <c r="AO677" i="4"/>
  <c r="AN677" i="4"/>
  <c r="AM677" i="4"/>
  <c r="AL677" i="4"/>
  <c r="AJ677" i="4"/>
  <c r="AI677" i="4"/>
  <c r="AH677" i="4"/>
  <c r="AG677" i="4"/>
  <c r="AW676" i="4"/>
  <c r="AV676" i="4"/>
  <c r="AT676" i="4"/>
  <c r="AS676" i="4"/>
  <c r="AR676" i="4"/>
  <c r="AQ676" i="4"/>
  <c r="AU676" i="4" s="1"/>
  <c r="AP676" i="4"/>
  <c r="AO676" i="4"/>
  <c r="AN676" i="4"/>
  <c r="AM676" i="4"/>
  <c r="AL676" i="4"/>
  <c r="AJ676" i="4"/>
  <c r="AI676" i="4"/>
  <c r="AH676" i="4"/>
  <c r="AG676" i="4"/>
  <c r="AX675" i="4"/>
  <c r="AW675" i="4"/>
  <c r="AT675" i="4"/>
  <c r="AS675" i="4"/>
  <c r="AR675" i="4"/>
  <c r="AV675" i="4" s="1"/>
  <c r="AQ675" i="4"/>
  <c r="AU675" i="4" s="1"/>
  <c r="AP675" i="4"/>
  <c r="AO675" i="4"/>
  <c r="AN675" i="4"/>
  <c r="AM675" i="4"/>
  <c r="AL675" i="4"/>
  <c r="AJ675" i="4"/>
  <c r="AI675" i="4"/>
  <c r="AH675" i="4"/>
  <c r="AG675" i="4"/>
  <c r="AX674" i="4"/>
  <c r="AV674" i="4"/>
  <c r="AT674" i="4"/>
  <c r="AS674" i="4"/>
  <c r="AW674" i="4" s="1"/>
  <c r="AR674" i="4"/>
  <c r="AQ674" i="4"/>
  <c r="AU674" i="4" s="1"/>
  <c r="AP674" i="4"/>
  <c r="AO674" i="4"/>
  <c r="AN674" i="4"/>
  <c r="AM674" i="4"/>
  <c r="AL674" i="4"/>
  <c r="AJ674" i="4"/>
  <c r="AI674" i="4"/>
  <c r="AH674" i="4"/>
  <c r="AG674" i="4"/>
  <c r="AU673" i="4"/>
  <c r="AT673" i="4"/>
  <c r="AS673" i="4"/>
  <c r="AW673" i="4" s="1"/>
  <c r="AR673" i="4"/>
  <c r="AV673" i="4" s="1"/>
  <c r="AQ673" i="4"/>
  <c r="AX673" i="4" s="1"/>
  <c r="AP673" i="4"/>
  <c r="AO673" i="4"/>
  <c r="AN673" i="4"/>
  <c r="AM673" i="4"/>
  <c r="AL673" i="4"/>
  <c r="AJ673" i="4"/>
  <c r="AI673" i="4"/>
  <c r="AH673" i="4"/>
  <c r="AG673" i="4"/>
  <c r="AX672" i="4"/>
  <c r="AV672" i="4"/>
  <c r="AU672" i="4"/>
  <c r="AT672" i="4"/>
  <c r="AS672" i="4"/>
  <c r="AW672" i="4" s="1"/>
  <c r="AR672" i="4"/>
  <c r="AQ672" i="4"/>
  <c r="AP672" i="4"/>
  <c r="AO672" i="4"/>
  <c r="AN672" i="4"/>
  <c r="AM672" i="4"/>
  <c r="AL672" i="4"/>
  <c r="AJ672" i="4"/>
  <c r="AI672" i="4"/>
  <c r="AH672" i="4"/>
  <c r="AG672" i="4"/>
  <c r="AV671" i="4"/>
  <c r="AU671" i="4"/>
  <c r="AT671" i="4"/>
  <c r="AS671" i="4"/>
  <c r="AW671" i="4" s="1"/>
  <c r="AR671" i="4"/>
  <c r="AQ671" i="4"/>
  <c r="AX671" i="4" s="1"/>
  <c r="AP671" i="4"/>
  <c r="AO671" i="4"/>
  <c r="AN671" i="4"/>
  <c r="AM671" i="4"/>
  <c r="AL671" i="4"/>
  <c r="AJ671" i="4"/>
  <c r="AI671" i="4"/>
  <c r="AH671" i="4"/>
  <c r="AG671" i="4"/>
  <c r="AX670" i="4"/>
  <c r="AW670" i="4"/>
  <c r="AV670" i="4"/>
  <c r="AU670" i="4"/>
  <c r="AT670" i="4"/>
  <c r="AS670" i="4"/>
  <c r="AR670" i="4"/>
  <c r="AQ670" i="4"/>
  <c r="AP670" i="4"/>
  <c r="AO670" i="4"/>
  <c r="AN670" i="4"/>
  <c r="AM670" i="4"/>
  <c r="AL670" i="4"/>
  <c r="AJ670" i="4"/>
  <c r="AI670" i="4"/>
  <c r="AH670" i="4"/>
  <c r="AG670" i="4"/>
  <c r="AX669" i="4"/>
  <c r="AW669" i="4"/>
  <c r="AV669" i="4"/>
  <c r="AU669" i="4"/>
  <c r="AT669" i="4"/>
  <c r="AS669" i="4"/>
  <c r="AR669" i="4"/>
  <c r="AQ669" i="4"/>
  <c r="AP669" i="4"/>
  <c r="AO669" i="4"/>
  <c r="AN669" i="4"/>
  <c r="AM669" i="4"/>
  <c r="AL669" i="4"/>
  <c r="AJ669" i="4"/>
  <c r="AI669" i="4"/>
  <c r="AH669" i="4"/>
  <c r="AG669" i="4"/>
  <c r="AX668" i="4"/>
  <c r="AW668" i="4"/>
  <c r="AV668" i="4"/>
  <c r="AT668" i="4"/>
  <c r="AS668" i="4"/>
  <c r="AR668" i="4"/>
  <c r="AQ668" i="4"/>
  <c r="AU668" i="4" s="1"/>
  <c r="AP668" i="4"/>
  <c r="AO668" i="4"/>
  <c r="AN668" i="4"/>
  <c r="AM668" i="4"/>
  <c r="AL668" i="4"/>
  <c r="AJ668" i="4"/>
  <c r="AI668" i="4"/>
  <c r="AH668" i="4"/>
  <c r="AG668" i="4"/>
  <c r="AX667" i="4"/>
  <c r="AW667" i="4"/>
  <c r="AU667" i="4"/>
  <c r="AT667" i="4"/>
  <c r="AS667" i="4"/>
  <c r="AR667" i="4"/>
  <c r="AV667" i="4" s="1"/>
  <c r="AQ667" i="4"/>
  <c r="AP667" i="4"/>
  <c r="AO667" i="4"/>
  <c r="AN667" i="4"/>
  <c r="AM667" i="4"/>
  <c r="AL667" i="4"/>
  <c r="AJ667" i="4"/>
  <c r="AI667" i="4"/>
  <c r="AH667" i="4"/>
  <c r="AG667" i="4"/>
  <c r="AX666" i="4"/>
  <c r="AV666" i="4"/>
  <c r="AT666" i="4"/>
  <c r="AS666" i="4"/>
  <c r="AW666" i="4" s="1"/>
  <c r="AR666" i="4"/>
  <c r="AQ666" i="4"/>
  <c r="AU666" i="4" s="1"/>
  <c r="AP666" i="4"/>
  <c r="AO666" i="4"/>
  <c r="AN666" i="4"/>
  <c r="AM666" i="4"/>
  <c r="AL666" i="4"/>
  <c r="AJ666" i="4"/>
  <c r="AI666" i="4"/>
  <c r="AH666" i="4"/>
  <c r="AG666" i="4"/>
  <c r="AU665" i="4"/>
  <c r="AT665" i="4"/>
  <c r="AS665" i="4"/>
  <c r="AW665" i="4" s="1"/>
  <c r="AR665" i="4"/>
  <c r="AV665" i="4" s="1"/>
  <c r="AQ665" i="4"/>
  <c r="AX665" i="4" s="1"/>
  <c r="AP665" i="4"/>
  <c r="AO665" i="4"/>
  <c r="AN665" i="4"/>
  <c r="AM665" i="4"/>
  <c r="AL665" i="4"/>
  <c r="AJ665" i="4"/>
  <c r="AI665" i="4"/>
  <c r="AH665" i="4"/>
  <c r="AG665" i="4"/>
  <c r="AX664" i="4"/>
  <c r="AV664" i="4"/>
  <c r="AU664" i="4"/>
  <c r="AT664" i="4"/>
  <c r="AS664" i="4"/>
  <c r="AW664" i="4" s="1"/>
  <c r="AR664" i="4"/>
  <c r="AQ664" i="4"/>
  <c r="AP664" i="4"/>
  <c r="AO664" i="4"/>
  <c r="AN664" i="4"/>
  <c r="AM664" i="4"/>
  <c r="AL664" i="4"/>
  <c r="AJ664" i="4"/>
  <c r="AI664" i="4"/>
  <c r="AH664" i="4"/>
  <c r="AG664" i="4"/>
  <c r="AV663" i="4"/>
  <c r="AU663" i="4"/>
  <c r="AT663" i="4"/>
  <c r="AS663" i="4"/>
  <c r="AW663" i="4" s="1"/>
  <c r="AR663" i="4"/>
  <c r="AQ663" i="4"/>
  <c r="AX663" i="4" s="1"/>
  <c r="AP663" i="4"/>
  <c r="AO663" i="4"/>
  <c r="AN663" i="4"/>
  <c r="AM663" i="4"/>
  <c r="AL663" i="4"/>
  <c r="AJ663" i="4"/>
  <c r="AI663" i="4"/>
  <c r="AH663" i="4"/>
  <c r="AG663" i="4"/>
  <c r="AX662" i="4"/>
  <c r="AW662" i="4"/>
  <c r="AV662" i="4"/>
  <c r="AU662" i="4"/>
  <c r="AT662" i="4"/>
  <c r="AS662" i="4"/>
  <c r="AR662" i="4"/>
  <c r="AQ662" i="4"/>
  <c r="AP662" i="4"/>
  <c r="AO662" i="4"/>
  <c r="AN662" i="4"/>
  <c r="AM662" i="4"/>
  <c r="AL662" i="4"/>
  <c r="AJ662" i="4"/>
  <c r="AI662" i="4"/>
  <c r="AH662" i="4"/>
  <c r="AG662" i="4"/>
  <c r="AX661" i="4"/>
  <c r="AW661" i="4"/>
  <c r="AV661" i="4"/>
  <c r="AU661" i="4"/>
  <c r="AT661" i="4"/>
  <c r="AS661" i="4"/>
  <c r="AR661" i="4"/>
  <c r="AQ661" i="4"/>
  <c r="AP661" i="4"/>
  <c r="AO661" i="4"/>
  <c r="AN661" i="4"/>
  <c r="AM661" i="4"/>
  <c r="AL661" i="4"/>
  <c r="AJ661" i="4"/>
  <c r="AI661" i="4"/>
  <c r="AH661" i="4"/>
  <c r="AG661" i="4"/>
  <c r="AX660" i="4"/>
  <c r="AW660" i="4"/>
  <c r="AV660" i="4"/>
  <c r="AT660" i="4"/>
  <c r="AS660" i="4"/>
  <c r="AR660" i="4"/>
  <c r="AQ660" i="4"/>
  <c r="AU660" i="4" s="1"/>
  <c r="AP660" i="4"/>
  <c r="AO660" i="4"/>
  <c r="AN660" i="4"/>
  <c r="AM660" i="4"/>
  <c r="AL660" i="4"/>
  <c r="AJ660" i="4"/>
  <c r="AI660" i="4"/>
  <c r="AH660" i="4"/>
  <c r="AG660" i="4"/>
  <c r="AX659" i="4"/>
  <c r="AW659" i="4"/>
  <c r="AU659" i="4"/>
  <c r="AT659" i="4"/>
  <c r="AS659" i="4"/>
  <c r="AR659" i="4"/>
  <c r="AV659" i="4" s="1"/>
  <c r="AQ659" i="4"/>
  <c r="AP659" i="4"/>
  <c r="AO659" i="4"/>
  <c r="AN659" i="4"/>
  <c r="AM659" i="4"/>
  <c r="AL659" i="4"/>
  <c r="AJ659" i="4"/>
  <c r="AI659" i="4"/>
  <c r="AH659" i="4"/>
  <c r="AG659" i="4"/>
  <c r="AX658" i="4"/>
  <c r="AV658" i="4"/>
  <c r="AT658" i="4"/>
  <c r="AS658" i="4"/>
  <c r="AW658" i="4" s="1"/>
  <c r="AR658" i="4"/>
  <c r="AQ658" i="4"/>
  <c r="AU658" i="4" s="1"/>
  <c r="AP658" i="4"/>
  <c r="AO658" i="4"/>
  <c r="AN658" i="4"/>
  <c r="AM658" i="4"/>
  <c r="AL658" i="4"/>
  <c r="AJ658" i="4"/>
  <c r="AI658" i="4"/>
  <c r="AH658" i="4"/>
  <c r="AG658" i="4"/>
  <c r="AU657" i="4"/>
  <c r="AT657" i="4"/>
  <c r="AS657" i="4"/>
  <c r="AW657" i="4" s="1"/>
  <c r="AR657" i="4"/>
  <c r="AV657" i="4" s="1"/>
  <c r="AQ657" i="4"/>
  <c r="AX657" i="4" s="1"/>
  <c r="AP657" i="4"/>
  <c r="AO657" i="4"/>
  <c r="AN657" i="4"/>
  <c r="AM657" i="4"/>
  <c r="AL657" i="4"/>
  <c r="AJ657" i="4"/>
  <c r="AI657" i="4"/>
  <c r="AH657" i="4"/>
  <c r="AG657" i="4"/>
  <c r="AX656" i="4"/>
  <c r="AV656" i="4"/>
  <c r="AU656" i="4"/>
  <c r="AT656" i="4"/>
  <c r="AS656" i="4"/>
  <c r="AW656" i="4" s="1"/>
  <c r="AR656" i="4"/>
  <c r="AQ656" i="4"/>
  <c r="AP656" i="4"/>
  <c r="AO656" i="4"/>
  <c r="AN656" i="4"/>
  <c r="AM656" i="4"/>
  <c r="AL656" i="4"/>
  <c r="AJ656" i="4"/>
  <c r="AI656" i="4"/>
  <c r="AH656" i="4"/>
  <c r="AG656" i="4"/>
  <c r="AV655" i="4"/>
  <c r="AU655" i="4"/>
  <c r="AT655" i="4"/>
  <c r="AS655" i="4"/>
  <c r="AW655" i="4" s="1"/>
  <c r="AR655" i="4"/>
  <c r="AQ655" i="4"/>
  <c r="AX655" i="4" s="1"/>
  <c r="AP655" i="4"/>
  <c r="AO655" i="4"/>
  <c r="AN655" i="4"/>
  <c r="AM655" i="4"/>
  <c r="AL655" i="4"/>
  <c r="AJ655" i="4"/>
  <c r="AI655" i="4"/>
  <c r="AH655" i="4"/>
  <c r="AG655" i="4"/>
  <c r="AW654" i="4"/>
  <c r="AV654" i="4"/>
  <c r="AU654" i="4"/>
  <c r="AT654" i="4"/>
  <c r="AS654" i="4"/>
  <c r="AR654" i="4"/>
  <c r="AQ654" i="4"/>
  <c r="AX654" i="4" s="1"/>
  <c r="AP654" i="4"/>
  <c r="AO654" i="4"/>
  <c r="AN654" i="4"/>
  <c r="AM654" i="4"/>
  <c r="AL654" i="4"/>
  <c r="AJ654" i="4"/>
  <c r="AI654" i="4"/>
  <c r="AH654" i="4"/>
  <c r="AG654" i="4"/>
  <c r="AX653" i="4"/>
  <c r="AW653" i="4"/>
  <c r="AV653" i="4"/>
  <c r="AU653" i="4"/>
  <c r="AT653" i="4"/>
  <c r="AS653" i="4"/>
  <c r="AR653" i="4"/>
  <c r="AQ653" i="4"/>
  <c r="AP653" i="4"/>
  <c r="AO653" i="4"/>
  <c r="AN653" i="4"/>
  <c r="AM653" i="4"/>
  <c r="AL653" i="4"/>
  <c r="AJ653" i="4"/>
  <c r="AI653" i="4"/>
  <c r="AH653" i="4"/>
  <c r="AG653" i="4"/>
  <c r="AX652" i="4"/>
  <c r="AW652" i="4"/>
  <c r="AV652" i="4"/>
  <c r="AT652" i="4"/>
  <c r="AS652" i="4"/>
  <c r="AR652" i="4"/>
  <c r="AQ652" i="4"/>
  <c r="AU652" i="4" s="1"/>
  <c r="AP652" i="4"/>
  <c r="AO652" i="4"/>
  <c r="AN652" i="4"/>
  <c r="AM652" i="4"/>
  <c r="AL652" i="4"/>
  <c r="AJ652" i="4"/>
  <c r="AI652" i="4"/>
  <c r="AH652" i="4"/>
  <c r="AG652" i="4"/>
  <c r="AX651" i="4"/>
  <c r="AW651" i="4"/>
  <c r="AU651" i="4"/>
  <c r="AT651" i="4"/>
  <c r="AS651" i="4"/>
  <c r="AR651" i="4"/>
  <c r="AV651" i="4" s="1"/>
  <c r="AQ651" i="4"/>
  <c r="AP651" i="4"/>
  <c r="AO651" i="4"/>
  <c r="AN651" i="4"/>
  <c r="AM651" i="4"/>
  <c r="AL651" i="4"/>
  <c r="AJ651" i="4"/>
  <c r="AI651" i="4"/>
  <c r="AH651" i="4"/>
  <c r="AG651" i="4"/>
  <c r="AX650" i="4"/>
  <c r="AV650" i="4"/>
  <c r="AU650" i="4"/>
  <c r="AT650" i="4"/>
  <c r="AS650" i="4"/>
  <c r="AW650" i="4" s="1"/>
  <c r="AR650" i="4"/>
  <c r="AQ650" i="4"/>
  <c r="AP650" i="4"/>
  <c r="AO650" i="4"/>
  <c r="AN650" i="4"/>
  <c r="AM650" i="4"/>
  <c r="AL650" i="4"/>
  <c r="AJ650" i="4"/>
  <c r="AI650" i="4"/>
  <c r="AH650" i="4"/>
  <c r="AG650" i="4"/>
  <c r="AW649" i="4"/>
  <c r="AV649" i="4"/>
  <c r="AU649" i="4"/>
  <c r="AT649" i="4"/>
  <c r="AS649" i="4"/>
  <c r="AR649" i="4"/>
  <c r="AQ649" i="4"/>
  <c r="AX649" i="4" s="1"/>
  <c r="AP649" i="4"/>
  <c r="AO649" i="4"/>
  <c r="AN649" i="4"/>
  <c r="AM649" i="4"/>
  <c r="AL649" i="4"/>
  <c r="AJ649" i="4"/>
  <c r="AI649" i="4"/>
  <c r="AH649" i="4"/>
  <c r="AG649" i="4"/>
  <c r="AX648" i="4"/>
  <c r="AW648" i="4"/>
  <c r="AV648" i="4"/>
  <c r="AU648" i="4"/>
  <c r="AT648" i="4"/>
  <c r="AS648" i="4"/>
  <c r="AR648" i="4"/>
  <c r="AQ648" i="4"/>
  <c r="AP648" i="4"/>
  <c r="AO648" i="4"/>
  <c r="AN648" i="4"/>
  <c r="AM648" i="4"/>
  <c r="AL648" i="4"/>
  <c r="AJ648" i="4"/>
  <c r="AI648" i="4"/>
  <c r="AH648" i="4"/>
  <c r="AG648" i="4"/>
  <c r="AW647" i="4"/>
  <c r="AV647" i="4"/>
  <c r="AT647" i="4"/>
  <c r="AS647" i="4"/>
  <c r="AR647" i="4"/>
  <c r="AQ647" i="4"/>
  <c r="AP647" i="4"/>
  <c r="AO647" i="4"/>
  <c r="AN647" i="4"/>
  <c r="AM647" i="4"/>
  <c r="AL647" i="4"/>
  <c r="AJ647" i="4"/>
  <c r="AI647" i="4"/>
  <c r="AH647" i="4"/>
  <c r="AG647" i="4"/>
  <c r="AX646" i="4"/>
  <c r="AW646" i="4"/>
  <c r="AT646" i="4"/>
  <c r="AS646" i="4"/>
  <c r="AR646" i="4"/>
  <c r="AV646" i="4" s="1"/>
  <c r="AQ646" i="4"/>
  <c r="AU646" i="4" s="1"/>
  <c r="AP646" i="4"/>
  <c r="AO646" i="4"/>
  <c r="AN646" i="4"/>
  <c r="AM646" i="4"/>
  <c r="AL646" i="4"/>
  <c r="AJ646" i="4"/>
  <c r="AI646" i="4"/>
  <c r="AH646" i="4"/>
  <c r="AG646" i="4"/>
  <c r="AT645" i="4"/>
  <c r="AS645" i="4"/>
  <c r="AW645" i="4" s="1"/>
  <c r="AR645" i="4"/>
  <c r="AV645" i="4" s="1"/>
  <c r="AQ645" i="4"/>
  <c r="AU645" i="4" s="1"/>
  <c r="AP645" i="4"/>
  <c r="AO645" i="4"/>
  <c r="AN645" i="4"/>
  <c r="AM645" i="4"/>
  <c r="AL645" i="4"/>
  <c r="AJ645" i="4"/>
  <c r="AI645" i="4"/>
  <c r="AH645" i="4"/>
  <c r="AG645" i="4"/>
  <c r="AT644" i="4"/>
  <c r="AS644" i="4"/>
  <c r="AW644" i="4" s="1"/>
  <c r="AR644" i="4"/>
  <c r="AV644" i="4" s="1"/>
  <c r="AQ644" i="4"/>
  <c r="AU644" i="4" s="1"/>
  <c r="AP644" i="4"/>
  <c r="AO644" i="4"/>
  <c r="AN644" i="4"/>
  <c r="AM644" i="4"/>
  <c r="AL644" i="4"/>
  <c r="AJ644" i="4"/>
  <c r="AI644" i="4"/>
  <c r="AH644" i="4"/>
  <c r="AG644" i="4"/>
  <c r="AT643" i="4"/>
  <c r="AS643" i="4"/>
  <c r="AW643" i="4" s="1"/>
  <c r="AR643" i="4"/>
  <c r="AV643" i="4" s="1"/>
  <c r="AQ643" i="4"/>
  <c r="AU643" i="4" s="1"/>
  <c r="AP643" i="4"/>
  <c r="AO643" i="4"/>
  <c r="AN643" i="4"/>
  <c r="AM643" i="4"/>
  <c r="AL643" i="4"/>
  <c r="AJ643" i="4"/>
  <c r="AI643" i="4"/>
  <c r="AH643" i="4"/>
  <c r="AG643" i="4"/>
  <c r="AT642" i="4"/>
  <c r="AS642" i="4"/>
  <c r="AW642" i="4" s="1"/>
  <c r="AR642" i="4"/>
  <c r="AV642" i="4" s="1"/>
  <c r="AQ642" i="4"/>
  <c r="AU642" i="4" s="1"/>
  <c r="AP642" i="4"/>
  <c r="AO642" i="4"/>
  <c r="AN642" i="4"/>
  <c r="AM642" i="4"/>
  <c r="AL642" i="4"/>
  <c r="AJ642" i="4"/>
  <c r="AI642" i="4"/>
  <c r="AH642" i="4"/>
  <c r="AG642" i="4"/>
  <c r="AT641" i="4"/>
  <c r="AS641" i="4"/>
  <c r="AW641" i="4" s="1"/>
  <c r="AR641" i="4"/>
  <c r="AV641" i="4" s="1"/>
  <c r="AQ641" i="4"/>
  <c r="AX641" i="4" s="1"/>
  <c r="AP641" i="4"/>
  <c r="AO641" i="4"/>
  <c r="AN641" i="4"/>
  <c r="AM641" i="4"/>
  <c r="AL641" i="4"/>
  <c r="AJ641" i="4"/>
  <c r="AI641" i="4"/>
  <c r="AH641" i="4"/>
  <c r="AG641" i="4"/>
  <c r="AX640" i="4"/>
  <c r="AU640" i="4"/>
  <c r="AT640" i="4"/>
  <c r="AS640" i="4"/>
  <c r="AW640" i="4" s="1"/>
  <c r="AR640" i="4"/>
  <c r="AV640" i="4" s="1"/>
  <c r="AQ640" i="4"/>
  <c r="AP640" i="4"/>
  <c r="AO640" i="4"/>
  <c r="AN640" i="4"/>
  <c r="AM640" i="4"/>
  <c r="AL640" i="4"/>
  <c r="AJ640" i="4"/>
  <c r="AI640" i="4"/>
  <c r="AH640" i="4"/>
  <c r="AG640" i="4"/>
  <c r="AV639" i="4"/>
  <c r="AU639" i="4"/>
  <c r="AT639" i="4"/>
  <c r="AS639" i="4"/>
  <c r="AW639" i="4" s="1"/>
  <c r="AR639" i="4"/>
  <c r="AQ639" i="4"/>
  <c r="AX639" i="4" s="1"/>
  <c r="AP639" i="4"/>
  <c r="AO639" i="4"/>
  <c r="AN639" i="4"/>
  <c r="AM639" i="4"/>
  <c r="AL639" i="4"/>
  <c r="AJ639" i="4"/>
  <c r="AI639" i="4"/>
  <c r="AH639" i="4"/>
  <c r="AG639" i="4"/>
  <c r="AX638" i="4"/>
  <c r="AW638" i="4"/>
  <c r="AV638" i="4"/>
  <c r="AU638" i="4"/>
  <c r="AT638" i="4"/>
  <c r="AS638" i="4"/>
  <c r="AR638" i="4"/>
  <c r="AQ638" i="4"/>
  <c r="AP638" i="4"/>
  <c r="AO638" i="4"/>
  <c r="AN638" i="4"/>
  <c r="AM638" i="4"/>
  <c r="AL638" i="4"/>
  <c r="AJ638" i="4"/>
  <c r="AI638" i="4"/>
  <c r="AH638" i="4"/>
  <c r="AG638" i="4"/>
  <c r="AX637" i="4"/>
  <c r="AW637" i="4"/>
  <c r="AV637" i="4"/>
  <c r="AU637" i="4"/>
  <c r="AT637" i="4"/>
  <c r="AS637" i="4"/>
  <c r="AR637" i="4"/>
  <c r="AQ637" i="4"/>
  <c r="AP637" i="4"/>
  <c r="AO637" i="4"/>
  <c r="AN637" i="4"/>
  <c r="AM637" i="4"/>
  <c r="AL637" i="4"/>
  <c r="AJ637" i="4"/>
  <c r="AI637" i="4"/>
  <c r="AH637" i="4"/>
  <c r="AG637" i="4"/>
  <c r="AX636" i="4"/>
  <c r="AW636" i="4"/>
  <c r="AV636" i="4"/>
  <c r="AT636" i="4"/>
  <c r="AS636" i="4"/>
  <c r="AR636" i="4"/>
  <c r="AQ636" i="4"/>
  <c r="AU636" i="4" s="1"/>
  <c r="AP636" i="4"/>
  <c r="AO636" i="4"/>
  <c r="AN636" i="4"/>
  <c r="AM636" i="4"/>
  <c r="AL636" i="4"/>
  <c r="AJ636" i="4"/>
  <c r="AI636" i="4"/>
  <c r="AH636" i="4"/>
  <c r="AG636" i="4"/>
  <c r="AX635" i="4"/>
  <c r="AW635" i="4"/>
  <c r="AU635" i="4"/>
  <c r="AT635" i="4"/>
  <c r="AS635" i="4"/>
  <c r="AR635" i="4"/>
  <c r="AV635" i="4" s="1"/>
  <c r="AQ635" i="4"/>
  <c r="AP635" i="4"/>
  <c r="AO635" i="4"/>
  <c r="AN635" i="4"/>
  <c r="AM635" i="4"/>
  <c r="AL635" i="4"/>
  <c r="AJ635" i="4"/>
  <c r="AI635" i="4"/>
  <c r="AH635" i="4"/>
  <c r="AG635" i="4"/>
  <c r="AX634" i="4"/>
  <c r="AV634" i="4"/>
  <c r="AU634" i="4"/>
  <c r="AT634" i="4"/>
  <c r="AS634" i="4"/>
  <c r="AW634" i="4" s="1"/>
  <c r="AR634" i="4"/>
  <c r="AQ634" i="4"/>
  <c r="AP634" i="4"/>
  <c r="AO634" i="4"/>
  <c r="AN634" i="4"/>
  <c r="AM634" i="4"/>
  <c r="AL634" i="4"/>
  <c r="AJ634" i="4"/>
  <c r="AI634" i="4"/>
  <c r="AH634" i="4"/>
  <c r="AG634" i="4"/>
  <c r="AW633" i="4"/>
  <c r="AV633" i="4"/>
  <c r="AU633" i="4"/>
  <c r="AT633" i="4"/>
  <c r="AS633" i="4"/>
  <c r="AR633" i="4"/>
  <c r="AQ633" i="4"/>
  <c r="AX633" i="4" s="1"/>
  <c r="AP633" i="4"/>
  <c r="AO633" i="4"/>
  <c r="AN633" i="4"/>
  <c r="AM633" i="4"/>
  <c r="AL633" i="4"/>
  <c r="AJ633" i="4"/>
  <c r="AI633" i="4"/>
  <c r="AH633" i="4"/>
  <c r="AG633" i="4"/>
  <c r="AX632" i="4"/>
  <c r="AW632" i="4"/>
  <c r="AV632" i="4"/>
  <c r="AU632" i="4"/>
  <c r="AT632" i="4"/>
  <c r="AS632" i="4"/>
  <c r="AR632" i="4"/>
  <c r="AQ632" i="4"/>
  <c r="AP632" i="4"/>
  <c r="AO632" i="4"/>
  <c r="AN632" i="4"/>
  <c r="AM632" i="4"/>
  <c r="AL632" i="4"/>
  <c r="AJ632" i="4"/>
  <c r="AI632" i="4"/>
  <c r="AH632" i="4"/>
  <c r="AG632" i="4"/>
  <c r="AW631" i="4"/>
  <c r="AV631" i="4"/>
  <c r="AT631" i="4"/>
  <c r="AS631" i="4"/>
  <c r="AR631" i="4"/>
  <c r="AQ631" i="4"/>
  <c r="AP631" i="4"/>
  <c r="AO631" i="4"/>
  <c r="AN631" i="4"/>
  <c r="AM631" i="4"/>
  <c r="AL631" i="4"/>
  <c r="AJ631" i="4"/>
  <c r="AI631" i="4"/>
  <c r="AH631" i="4"/>
  <c r="AG631" i="4"/>
  <c r="AX630" i="4"/>
  <c r="AW630" i="4"/>
  <c r="AT630" i="4"/>
  <c r="AS630" i="4"/>
  <c r="AR630" i="4"/>
  <c r="AV630" i="4" s="1"/>
  <c r="AQ630" i="4"/>
  <c r="AU630" i="4" s="1"/>
  <c r="AP630" i="4"/>
  <c r="AO630" i="4"/>
  <c r="AN630" i="4"/>
  <c r="AM630" i="4"/>
  <c r="AL630" i="4"/>
  <c r="AJ630" i="4"/>
  <c r="AI630" i="4"/>
  <c r="AH630" i="4"/>
  <c r="AG630" i="4"/>
  <c r="AT629" i="4"/>
  <c r="AS629" i="4"/>
  <c r="AW629" i="4" s="1"/>
  <c r="AR629" i="4"/>
  <c r="AV629" i="4" s="1"/>
  <c r="AQ629" i="4"/>
  <c r="AU629" i="4" s="1"/>
  <c r="AP629" i="4"/>
  <c r="AO629" i="4"/>
  <c r="AN629" i="4"/>
  <c r="AM629" i="4"/>
  <c r="AL629" i="4"/>
  <c r="AJ629" i="4"/>
  <c r="AI629" i="4"/>
  <c r="AH629" i="4"/>
  <c r="AG629" i="4"/>
  <c r="AT628" i="4"/>
  <c r="AS628" i="4"/>
  <c r="AW628" i="4" s="1"/>
  <c r="AR628" i="4"/>
  <c r="AV628" i="4" s="1"/>
  <c r="AQ628" i="4"/>
  <c r="AU628" i="4" s="1"/>
  <c r="AP628" i="4"/>
  <c r="AO628" i="4"/>
  <c r="AN628" i="4"/>
  <c r="AM628" i="4"/>
  <c r="AL628" i="4"/>
  <c r="AJ628" i="4"/>
  <c r="AI628" i="4"/>
  <c r="AH628" i="4"/>
  <c r="AG628" i="4"/>
  <c r="AT627" i="4"/>
  <c r="AS627" i="4"/>
  <c r="AW627" i="4" s="1"/>
  <c r="AR627" i="4"/>
  <c r="AV627" i="4" s="1"/>
  <c r="AQ627" i="4"/>
  <c r="AU627" i="4" s="1"/>
  <c r="AP627" i="4"/>
  <c r="AO627" i="4"/>
  <c r="AN627" i="4"/>
  <c r="AM627" i="4"/>
  <c r="AL627" i="4"/>
  <c r="AJ627" i="4"/>
  <c r="AI627" i="4"/>
  <c r="AH627" i="4"/>
  <c r="AG627" i="4"/>
  <c r="AT626" i="4"/>
  <c r="AS626" i="4"/>
  <c r="AW626" i="4" s="1"/>
  <c r="AR626" i="4"/>
  <c r="AV626" i="4" s="1"/>
  <c r="AQ626" i="4"/>
  <c r="AU626" i="4" s="1"/>
  <c r="AP626" i="4"/>
  <c r="AO626" i="4"/>
  <c r="AN626" i="4"/>
  <c r="AM626" i="4"/>
  <c r="AL626" i="4"/>
  <c r="AJ626" i="4"/>
  <c r="AI626" i="4"/>
  <c r="AH626" i="4"/>
  <c r="AG626" i="4"/>
  <c r="AT625" i="4"/>
  <c r="AS625" i="4"/>
  <c r="AW625" i="4" s="1"/>
  <c r="AR625" i="4"/>
  <c r="AV625" i="4" s="1"/>
  <c r="AQ625" i="4"/>
  <c r="AX625" i="4" s="1"/>
  <c r="AP625" i="4"/>
  <c r="AO625" i="4"/>
  <c r="AN625" i="4"/>
  <c r="AM625" i="4"/>
  <c r="AL625" i="4"/>
  <c r="AJ625" i="4"/>
  <c r="AI625" i="4"/>
  <c r="AH625" i="4"/>
  <c r="AG625" i="4"/>
  <c r="AX624" i="4"/>
  <c r="AU624" i="4"/>
  <c r="AT624" i="4"/>
  <c r="AS624" i="4"/>
  <c r="AW624" i="4" s="1"/>
  <c r="AR624" i="4"/>
  <c r="AV624" i="4" s="1"/>
  <c r="AQ624" i="4"/>
  <c r="AP624" i="4"/>
  <c r="AO624" i="4"/>
  <c r="AN624" i="4"/>
  <c r="AM624" i="4"/>
  <c r="AL624" i="4"/>
  <c r="AJ624" i="4"/>
  <c r="AI624" i="4"/>
  <c r="AH624" i="4"/>
  <c r="AG624" i="4"/>
  <c r="AV623" i="4"/>
  <c r="AU623" i="4"/>
  <c r="AT623" i="4"/>
  <c r="AS623" i="4"/>
  <c r="AW623" i="4" s="1"/>
  <c r="AR623" i="4"/>
  <c r="AQ623" i="4"/>
  <c r="AX623" i="4" s="1"/>
  <c r="AP623" i="4"/>
  <c r="AO623" i="4"/>
  <c r="AN623" i="4"/>
  <c r="AM623" i="4"/>
  <c r="AL623" i="4"/>
  <c r="AJ623" i="4"/>
  <c r="AI623" i="4"/>
  <c r="AH623" i="4"/>
  <c r="AG623" i="4"/>
  <c r="AX622" i="4"/>
  <c r="AW622" i="4"/>
  <c r="AV622" i="4"/>
  <c r="AU622" i="4"/>
  <c r="AT622" i="4"/>
  <c r="AS622" i="4"/>
  <c r="AR622" i="4"/>
  <c r="AQ622" i="4"/>
  <c r="AP622" i="4"/>
  <c r="AO622" i="4"/>
  <c r="AN622" i="4"/>
  <c r="AM622" i="4"/>
  <c r="AL622" i="4"/>
  <c r="AJ622" i="4"/>
  <c r="AI622" i="4"/>
  <c r="AH622" i="4"/>
  <c r="AG622" i="4"/>
  <c r="AX621" i="4"/>
  <c r="AW621" i="4"/>
  <c r="AV621" i="4"/>
  <c r="AU621" i="4"/>
  <c r="AT621" i="4"/>
  <c r="AS621" i="4"/>
  <c r="AR621" i="4"/>
  <c r="AQ621" i="4"/>
  <c r="AP621" i="4"/>
  <c r="AO621" i="4"/>
  <c r="AN621" i="4"/>
  <c r="AM621" i="4"/>
  <c r="AL621" i="4"/>
  <c r="AJ621" i="4"/>
  <c r="AI621" i="4"/>
  <c r="AH621" i="4"/>
  <c r="AG621" i="4"/>
  <c r="AX620" i="4"/>
  <c r="AW620" i="4"/>
  <c r="AV620" i="4"/>
  <c r="AT620" i="4"/>
  <c r="AS620" i="4"/>
  <c r="AR620" i="4"/>
  <c r="AQ620" i="4"/>
  <c r="AU620" i="4" s="1"/>
  <c r="AP620" i="4"/>
  <c r="AO620" i="4"/>
  <c r="AN620" i="4"/>
  <c r="AM620" i="4"/>
  <c r="AL620" i="4"/>
  <c r="AJ620" i="4"/>
  <c r="AI620" i="4"/>
  <c r="AH620" i="4"/>
  <c r="AG620" i="4"/>
  <c r="AX619" i="4"/>
  <c r="AW619" i="4"/>
  <c r="AU619" i="4"/>
  <c r="AT619" i="4"/>
  <c r="AS619" i="4"/>
  <c r="AR619" i="4"/>
  <c r="AV619" i="4" s="1"/>
  <c r="AQ619" i="4"/>
  <c r="AP619" i="4"/>
  <c r="AO619" i="4"/>
  <c r="AN619" i="4"/>
  <c r="AM619" i="4"/>
  <c r="AL619" i="4"/>
  <c r="AJ619" i="4"/>
  <c r="AI619" i="4"/>
  <c r="AH619" i="4"/>
  <c r="AG619" i="4"/>
  <c r="AX618" i="4"/>
  <c r="AV618" i="4"/>
  <c r="AU618" i="4"/>
  <c r="AT618" i="4"/>
  <c r="AS618" i="4"/>
  <c r="AW618" i="4" s="1"/>
  <c r="AR618" i="4"/>
  <c r="AQ618" i="4"/>
  <c r="AP618" i="4"/>
  <c r="AO618" i="4"/>
  <c r="AN618" i="4"/>
  <c r="AM618" i="4"/>
  <c r="AL618" i="4"/>
  <c r="AJ618" i="4"/>
  <c r="AI618" i="4"/>
  <c r="AH618" i="4"/>
  <c r="AG618" i="4"/>
  <c r="AW617" i="4"/>
  <c r="AV617" i="4"/>
  <c r="AU617" i="4"/>
  <c r="AT617" i="4"/>
  <c r="AS617" i="4"/>
  <c r="AR617" i="4"/>
  <c r="AQ617" i="4"/>
  <c r="AX617" i="4" s="1"/>
  <c r="AP617" i="4"/>
  <c r="AO617" i="4"/>
  <c r="AN617" i="4"/>
  <c r="AM617" i="4"/>
  <c r="AL617" i="4"/>
  <c r="AJ617" i="4"/>
  <c r="AI617" i="4"/>
  <c r="AH617" i="4"/>
  <c r="AG617" i="4"/>
  <c r="AX616" i="4"/>
  <c r="AW616" i="4"/>
  <c r="AV616" i="4"/>
  <c r="AU616" i="4"/>
  <c r="AT616" i="4"/>
  <c r="AS616" i="4"/>
  <c r="AR616" i="4"/>
  <c r="AQ616" i="4"/>
  <c r="AP616" i="4"/>
  <c r="AO616" i="4"/>
  <c r="AN616" i="4"/>
  <c r="AM616" i="4"/>
  <c r="AL616" i="4"/>
  <c r="AJ616" i="4"/>
  <c r="AI616" i="4"/>
  <c r="AH616" i="4"/>
  <c r="AG616" i="4"/>
  <c r="AW615" i="4"/>
  <c r="AV615" i="4"/>
  <c r="AT615" i="4"/>
  <c r="AS615" i="4"/>
  <c r="AR615" i="4"/>
  <c r="AQ615" i="4"/>
  <c r="AP615" i="4"/>
  <c r="AO615" i="4"/>
  <c r="AN615" i="4"/>
  <c r="AM615" i="4"/>
  <c r="AL615" i="4"/>
  <c r="AJ615" i="4"/>
  <c r="AI615" i="4"/>
  <c r="AH615" i="4"/>
  <c r="AG615" i="4"/>
  <c r="AX614" i="4"/>
  <c r="AW614" i="4"/>
  <c r="AT614" i="4"/>
  <c r="AS614" i="4"/>
  <c r="AR614" i="4"/>
  <c r="AV614" i="4" s="1"/>
  <c r="AQ614" i="4"/>
  <c r="AU614" i="4" s="1"/>
  <c r="AP614" i="4"/>
  <c r="AO614" i="4"/>
  <c r="AN614" i="4"/>
  <c r="AM614" i="4"/>
  <c r="AL614" i="4"/>
  <c r="AJ614" i="4"/>
  <c r="AI614" i="4"/>
  <c r="AH614" i="4"/>
  <c r="AG614" i="4"/>
  <c r="AT613" i="4"/>
  <c r="AS613" i="4"/>
  <c r="AW613" i="4" s="1"/>
  <c r="AR613" i="4"/>
  <c r="AV613" i="4" s="1"/>
  <c r="AQ613" i="4"/>
  <c r="AU613" i="4" s="1"/>
  <c r="AP613" i="4"/>
  <c r="AO613" i="4"/>
  <c r="AN613" i="4"/>
  <c r="AM613" i="4"/>
  <c r="AL613" i="4"/>
  <c r="AJ613" i="4"/>
  <c r="AI613" i="4"/>
  <c r="AH613" i="4"/>
  <c r="AG613" i="4"/>
  <c r="AT612" i="4"/>
  <c r="AS612" i="4"/>
  <c r="AW612" i="4" s="1"/>
  <c r="AR612" i="4"/>
  <c r="AV612" i="4" s="1"/>
  <c r="AQ612" i="4"/>
  <c r="AU612" i="4" s="1"/>
  <c r="AP612" i="4"/>
  <c r="AO612" i="4"/>
  <c r="AN612" i="4"/>
  <c r="AM612" i="4"/>
  <c r="AL612" i="4"/>
  <c r="AJ612" i="4"/>
  <c r="AI612" i="4"/>
  <c r="AH612" i="4"/>
  <c r="AG612" i="4"/>
  <c r="AT611" i="4"/>
  <c r="AS611" i="4"/>
  <c r="AW611" i="4" s="1"/>
  <c r="AR611" i="4"/>
  <c r="AV611" i="4" s="1"/>
  <c r="AQ611" i="4"/>
  <c r="AU611" i="4" s="1"/>
  <c r="AP611" i="4"/>
  <c r="AO611" i="4"/>
  <c r="AN611" i="4"/>
  <c r="AM611" i="4"/>
  <c r="AL611" i="4"/>
  <c r="AJ611" i="4"/>
  <c r="AI611" i="4"/>
  <c r="AH611" i="4"/>
  <c r="AG611" i="4"/>
  <c r="AT610" i="4"/>
  <c r="AS610" i="4"/>
  <c r="AW610" i="4" s="1"/>
  <c r="AR610" i="4"/>
  <c r="AV610" i="4" s="1"/>
  <c r="AQ610" i="4"/>
  <c r="AU610" i="4" s="1"/>
  <c r="AP610" i="4"/>
  <c r="AO610" i="4"/>
  <c r="AN610" i="4"/>
  <c r="AM610" i="4"/>
  <c r="AL610" i="4"/>
  <c r="AJ610" i="4"/>
  <c r="AI610" i="4"/>
  <c r="AH610" i="4"/>
  <c r="AG610" i="4"/>
  <c r="AT609" i="4"/>
  <c r="AS609" i="4"/>
  <c r="AW609" i="4" s="1"/>
  <c r="AR609" i="4"/>
  <c r="AV609" i="4" s="1"/>
  <c r="AQ609" i="4"/>
  <c r="AX609" i="4" s="1"/>
  <c r="AP609" i="4"/>
  <c r="AO609" i="4"/>
  <c r="AN609" i="4"/>
  <c r="AM609" i="4"/>
  <c r="AL609" i="4"/>
  <c r="AJ609" i="4"/>
  <c r="AI609" i="4"/>
  <c r="AH609" i="4"/>
  <c r="AG609" i="4"/>
  <c r="AX608" i="4"/>
  <c r="AU608" i="4"/>
  <c r="AT608" i="4"/>
  <c r="AS608" i="4"/>
  <c r="AW608" i="4" s="1"/>
  <c r="AR608" i="4"/>
  <c r="AV608" i="4" s="1"/>
  <c r="AQ608" i="4"/>
  <c r="AP608" i="4"/>
  <c r="AO608" i="4"/>
  <c r="AN608" i="4"/>
  <c r="AM608" i="4"/>
  <c r="AL608" i="4"/>
  <c r="AJ608" i="4"/>
  <c r="AI608" i="4"/>
  <c r="AH608" i="4"/>
  <c r="AG608" i="4"/>
  <c r="AV607" i="4"/>
  <c r="AU607" i="4"/>
  <c r="AT607" i="4"/>
  <c r="AS607" i="4"/>
  <c r="AW607" i="4" s="1"/>
  <c r="AR607" i="4"/>
  <c r="AQ607" i="4"/>
  <c r="AX607" i="4" s="1"/>
  <c r="AP607" i="4"/>
  <c r="AO607" i="4"/>
  <c r="AN607" i="4"/>
  <c r="AM607" i="4"/>
  <c r="AL607" i="4"/>
  <c r="AJ607" i="4"/>
  <c r="AI607" i="4"/>
  <c r="AH607" i="4"/>
  <c r="AG607" i="4"/>
  <c r="AX606" i="4"/>
  <c r="AW606" i="4"/>
  <c r="AV606" i="4"/>
  <c r="AU606" i="4"/>
  <c r="AT606" i="4"/>
  <c r="AS606" i="4"/>
  <c r="AR606" i="4"/>
  <c r="AQ606" i="4"/>
  <c r="AP606" i="4"/>
  <c r="AO606" i="4"/>
  <c r="AN606" i="4"/>
  <c r="AM606" i="4"/>
  <c r="AL606" i="4"/>
  <c r="AJ606" i="4"/>
  <c r="AI606" i="4"/>
  <c r="AH606" i="4"/>
  <c r="AG606" i="4"/>
  <c r="AX605" i="4"/>
  <c r="AW605" i="4"/>
  <c r="AV605" i="4"/>
  <c r="AU605" i="4"/>
  <c r="AT605" i="4"/>
  <c r="AS605" i="4"/>
  <c r="AR605" i="4"/>
  <c r="AQ605" i="4"/>
  <c r="AP605" i="4"/>
  <c r="AO605" i="4"/>
  <c r="AN605" i="4"/>
  <c r="AM605" i="4"/>
  <c r="AL605" i="4"/>
  <c r="AJ605" i="4"/>
  <c r="AI605" i="4"/>
  <c r="AH605" i="4"/>
  <c r="AG605" i="4"/>
  <c r="AX604" i="4"/>
  <c r="AW604" i="4"/>
  <c r="AV604" i="4"/>
  <c r="AT604" i="4"/>
  <c r="AS604" i="4"/>
  <c r="AR604" i="4"/>
  <c r="AQ604" i="4"/>
  <c r="AU604" i="4" s="1"/>
  <c r="AP604" i="4"/>
  <c r="AO604" i="4"/>
  <c r="AN604" i="4"/>
  <c r="AM604" i="4"/>
  <c r="AL604" i="4"/>
  <c r="AJ604" i="4"/>
  <c r="AI604" i="4"/>
  <c r="AH604" i="4"/>
  <c r="AG604" i="4"/>
  <c r="AX603" i="4"/>
  <c r="AW603" i="4"/>
  <c r="AU603" i="4"/>
  <c r="AT603" i="4"/>
  <c r="AS603" i="4"/>
  <c r="AR603" i="4"/>
  <c r="AV603" i="4" s="1"/>
  <c r="AQ603" i="4"/>
  <c r="AP603" i="4"/>
  <c r="AO603" i="4"/>
  <c r="AN603" i="4"/>
  <c r="AM603" i="4"/>
  <c r="AL603" i="4"/>
  <c r="AJ603" i="4"/>
  <c r="AI603" i="4"/>
  <c r="AH603" i="4"/>
  <c r="AG603" i="4"/>
  <c r="AX602" i="4"/>
  <c r="AV602" i="4"/>
  <c r="AU602" i="4"/>
  <c r="AT602" i="4"/>
  <c r="AS602" i="4"/>
  <c r="AW602" i="4" s="1"/>
  <c r="AR602" i="4"/>
  <c r="AQ602" i="4"/>
  <c r="AP602" i="4"/>
  <c r="AO602" i="4"/>
  <c r="AN602" i="4"/>
  <c r="AM602" i="4"/>
  <c r="AL602" i="4"/>
  <c r="AJ602" i="4"/>
  <c r="AI602" i="4"/>
  <c r="AH602" i="4"/>
  <c r="AG602" i="4"/>
  <c r="AW601" i="4"/>
  <c r="AV601" i="4"/>
  <c r="AU601" i="4"/>
  <c r="AT601" i="4"/>
  <c r="AS601" i="4"/>
  <c r="AR601" i="4"/>
  <c r="AQ601" i="4"/>
  <c r="AX601" i="4" s="1"/>
  <c r="AP601" i="4"/>
  <c r="AO601" i="4"/>
  <c r="AN601" i="4"/>
  <c r="AM601" i="4"/>
  <c r="AL601" i="4"/>
  <c r="AJ601" i="4"/>
  <c r="AI601" i="4"/>
  <c r="AH601" i="4"/>
  <c r="AG601" i="4"/>
  <c r="AX600" i="4"/>
  <c r="AW600" i="4"/>
  <c r="AV600" i="4"/>
  <c r="AU600" i="4"/>
  <c r="AT600" i="4"/>
  <c r="AS600" i="4"/>
  <c r="AR600" i="4"/>
  <c r="AQ600" i="4"/>
  <c r="AP600" i="4"/>
  <c r="AO600" i="4"/>
  <c r="AN600" i="4"/>
  <c r="AM600" i="4"/>
  <c r="AL600" i="4"/>
  <c r="AJ600" i="4"/>
  <c r="AI600" i="4"/>
  <c r="AH600" i="4"/>
  <c r="AG600" i="4"/>
  <c r="AW599" i="4"/>
  <c r="AV599" i="4"/>
  <c r="AT599" i="4"/>
  <c r="AS599" i="4"/>
  <c r="AR599" i="4"/>
  <c r="AQ599" i="4"/>
  <c r="AP599" i="4"/>
  <c r="AO599" i="4"/>
  <c r="AN599" i="4"/>
  <c r="AM599" i="4"/>
  <c r="AL599" i="4"/>
  <c r="AJ599" i="4"/>
  <c r="AI599" i="4"/>
  <c r="AH599" i="4"/>
  <c r="AG599" i="4"/>
  <c r="AX598" i="4"/>
  <c r="AW598" i="4"/>
  <c r="AT598" i="4"/>
  <c r="AS598" i="4"/>
  <c r="AR598" i="4"/>
  <c r="AV598" i="4" s="1"/>
  <c r="AQ598" i="4"/>
  <c r="AU598" i="4" s="1"/>
  <c r="AP598" i="4"/>
  <c r="AO598" i="4"/>
  <c r="AN598" i="4"/>
  <c r="AM598" i="4"/>
  <c r="AL598" i="4"/>
  <c r="AJ598" i="4"/>
  <c r="AI598" i="4"/>
  <c r="AH598" i="4"/>
  <c r="AG598" i="4"/>
  <c r="AT597" i="4"/>
  <c r="AS597" i="4"/>
  <c r="AW597" i="4" s="1"/>
  <c r="AR597" i="4"/>
  <c r="AV597" i="4" s="1"/>
  <c r="AQ597" i="4"/>
  <c r="AU597" i="4" s="1"/>
  <c r="AP597" i="4"/>
  <c r="AO597" i="4"/>
  <c r="AN597" i="4"/>
  <c r="AM597" i="4"/>
  <c r="AL597" i="4"/>
  <c r="AJ597" i="4"/>
  <c r="AI597" i="4"/>
  <c r="AH597" i="4"/>
  <c r="AG597" i="4"/>
  <c r="AT596" i="4"/>
  <c r="AS596" i="4"/>
  <c r="AW596" i="4" s="1"/>
  <c r="AR596" i="4"/>
  <c r="AV596" i="4" s="1"/>
  <c r="AQ596" i="4"/>
  <c r="AU596" i="4" s="1"/>
  <c r="AP596" i="4"/>
  <c r="AO596" i="4"/>
  <c r="AN596" i="4"/>
  <c r="AM596" i="4"/>
  <c r="AL596" i="4"/>
  <c r="AJ596" i="4"/>
  <c r="AI596" i="4"/>
  <c r="AH596" i="4"/>
  <c r="AG596" i="4"/>
  <c r="AT595" i="4"/>
  <c r="AS595" i="4"/>
  <c r="AW595" i="4" s="1"/>
  <c r="AR595" i="4"/>
  <c r="AV595" i="4" s="1"/>
  <c r="AQ595" i="4"/>
  <c r="AU595" i="4" s="1"/>
  <c r="AP595" i="4"/>
  <c r="AO595" i="4"/>
  <c r="AN595" i="4"/>
  <c r="AM595" i="4"/>
  <c r="AL595" i="4"/>
  <c r="AJ595" i="4"/>
  <c r="AI595" i="4"/>
  <c r="AH595" i="4"/>
  <c r="AG595" i="4"/>
  <c r="AT594" i="4"/>
  <c r="AS594" i="4"/>
  <c r="AW594" i="4" s="1"/>
  <c r="AR594" i="4"/>
  <c r="AV594" i="4" s="1"/>
  <c r="AQ594" i="4"/>
  <c r="AU594" i="4" s="1"/>
  <c r="AP594" i="4"/>
  <c r="AO594" i="4"/>
  <c r="AN594" i="4"/>
  <c r="AM594" i="4"/>
  <c r="AL594" i="4"/>
  <c r="AJ594" i="4"/>
  <c r="AI594" i="4"/>
  <c r="AH594" i="4"/>
  <c r="AG594" i="4"/>
  <c r="AU593" i="4"/>
  <c r="AT593" i="4"/>
  <c r="AS593" i="4"/>
  <c r="AW593" i="4" s="1"/>
  <c r="AR593" i="4"/>
  <c r="AV593" i="4" s="1"/>
  <c r="AQ593" i="4"/>
  <c r="AX593" i="4" s="1"/>
  <c r="AP593" i="4"/>
  <c r="AO593" i="4"/>
  <c r="AN593" i="4"/>
  <c r="AM593" i="4"/>
  <c r="AL593" i="4"/>
  <c r="AJ593" i="4"/>
  <c r="AI593" i="4"/>
  <c r="AH593" i="4"/>
  <c r="AG593" i="4"/>
  <c r="AV592" i="4"/>
  <c r="AU592" i="4"/>
  <c r="AT592" i="4"/>
  <c r="AS592" i="4"/>
  <c r="AW592" i="4" s="1"/>
  <c r="AR592" i="4"/>
  <c r="AQ592" i="4"/>
  <c r="AX592" i="4" s="1"/>
  <c r="AP592" i="4"/>
  <c r="AO592" i="4"/>
  <c r="AN592" i="4"/>
  <c r="AM592" i="4"/>
  <c r="AL592" i="4"/>
  <c r="AJ592" i="4"/>
  <c r="AI592" i="4"/>
  <c r="AH592" i="4"/>
  <c r="AG592" i="4"/>
  <c r="AX591" i="4"/>
  <c r="AW591" i="4"/>
  <c r="AV591" i="4"/>
  <c r="AU591" i="4"/>
  <c r="AT591" i="4"/>
  <c r="AS591" i="4"/>
  <c r="AR591" i="4"/>
  <c r="AQ591" i="4"/>
  <c r="AP591" i="4"/>
  <c r="AO591" i="4"/>
  <c r="AN591" i="4"/>
  <c r="AM591" i="4"/>
  <c r="AL591" i="4"/>
  <c r="AJ591" i="4"/>
  <c r="AI591" i="4"/>
  <c r="AH591" i="4"/>
  <c r="AG591" i="4"/>
  <c r="AX590" i="4"/>
  <c r="AW590" i="4"/>
  <c r="AV590" i="4"/>
  <c r="AU590" i="4"/>
  <c r="AT590" i="4"/>
  <c r="AS590" i="4"/>
  <c r="AR590" i="4"/>
  <c r="AQ590" i="4"/>
  <c r="AP590" i="4"/>
  <c r="AO590" i="4"/>
  <c r="AN590" i="4"/>
  <c r="AM590" i="4"/>
  <c r="AL590" i="4"/>
  <c r="AJ590" i="4"/>
  <c r="AI590" i="4"/>
  <c r="AH590" i="4"/>
  <c r="AG590" i="4"/>
  <c r="AX589" i="4"/>
  <c r="AW589" i="4"/>
  <c r="AV589" i="4"/>
  <c r="AT589" i="4"/>
  <c r="AS589" i="4"/>
  <c r="AR589" i="4"/>
  <c r="AQ589" i="4"/>
  <c r="AU589" i="4" s="1"/>
  <c r="AP589" i="4"/>
  <c r="AO589" i="4"/>
  <c r="AN589" i="4"/>
  <c r="AM589" i="4"/>
  <c r="AL589" i="4"/>
  <c r="AJ589" i="4"/>
  <c r="AI589" i="4"/>
  <c r="AH589" i="4"/>
  <c r="AG589" i="4"/>
  <c r="AW588" i="4"/>
  <c r="AT588" i="4"/>
  <c r="AS588" i="4"/>
  <c r="AR588" i="4"/>
  <c r="AV588" i="4" s="1"/>
  <c r="AQ588" i="4"/>
  <c r="AP588" i="4"/>
  <c r="AO588" i="4"/>
  <c r="AN588" i="4"/>
  <c r="AM588" i="4"/>
  <c r="AL588" i="4"/>
  <c r="AJ588" i="4"/>
  <c r="AI588" i="4"/>
  <c r="AH588" i="4"/>
  <c r="AG588" i="4"/>
  <c r="AX587" i="4"/>
  <c r="AT587" i="4"/>
  <c r="AS587" i="4"/>
  <c r="AW587" i="4" s="1"/>
  <c r="AR587" i="4"/>
  <c r="AV587" i="4" s="1"/>
  <c r="AQ587" i="4"/>
  <c r="AU587" i="4" s="1"/>
  <c r="AP587" i="4"/>
  <c r="AO587" i="4"/>
  <c r="AN587" i="4"/>
  <c r="AM587" i="4"/>
  <c r="AL587" i="4"/>
  <c r="AJ587" i="4"/>
  <c r="AI587" i="4"/>
  <c r="AH587" i="4"/>
  <c r="AG587" i="4"/>
  <c r="AT586" i="4"/>
  <c r="AS586" i="4"/>
  <c r="AW586" i="4" s="1"/>
  <c r="AR586" i="4"/>
  <c r="AV586" i="4" s="1"/>
  <c r="AQ586" i="4"/>
  <c r="AU586" i="4" s="1"/>
  <c r="AP586" i="4"/>
  <c r="AO586" i="4"/>
  <c r="AN586" i="4"/>
  <c r="AM586" i="4"/>
  <c r="AL586" i="4"/>
  <c r="AJ586" i="4"/>
  <c r="AI586" i="4"/>
  <c r="AH586" i="4"/>
  <c r="AG586" i="4"/>
  <c r="AU585" i="4"/>
  <c r="AT585" i="4"/>
  <c r="AS585" i="4"/>
  <c r="AW585" i="4" s="1"/>
  <c r="AR585" i="4"/>
  <c r="AV585" i="4" s="1"/>
  <c r="AQ585" i="4"/>
  <c r="AX585" i="4" s="1"/>
  <c r="AP585" i="4"/>
  <c r="AO585" i="4"/>
  <c r="AN585" i="4"/>
  <c r="AM585" i="4"/>
  <c r="AL585" i="4"/>
  <c r="AJ585" i="4"/>
  <c r="AI585" i="4"/>
  <c r="AH585" i="4"/>
  <c r="AG585" i="4"/>
  <c r="AV584" i="4"/>
  <c r="AU584" i="4"/>
  <c r="AT584" i="4"/>
  <c r="AS584" i="4"/>
  <c r="AW584" i="4" s="1"/>
  <c r="AR584" i="4"/>
  <c r="AQ584" i="4"/>
  <c r="AX584" i="4" s="1"/>
  <c r="AP584" i="4"/>
  <c r="AO584" i="4"/>
  <c r="AN584" i="4"/>
  <c r="AM584" i="4"/>
  <c r="AL584" i="4"/>
  <c r="AJ584" i="4"/>
  <c r="AI584" i="4"/>
  <c r="AH584" i="4"/>
  <c r="AG584" i="4"/>
  <c r="AX583" i="4"/>
  <c r="AW583" i="4"/>
  <c r="AV583" i="4"/>
  <c r="AU583" i="4"/>
  <c r="AT583" i="4"/>
  <c r="AS583" i="4"/>
  <c r="AR583" i="4"/>
  <c r="AQ583" i="4"/>
  <c r="AP583" i="4"/>
  <c r="AO583" i="4"/>
  <c r="AN583" i="4"/>
  <c r="AM583" i="4"/>
  <c r="AL583" i="4"/>
  <c r="AJ583" i="4"/>
  <c r="AI583" i="4"/>
  <c r="AH583" i="4"/>
  <c r="AG583" i="4"/>
  <c r="AX582" i="4"/>
  <c r="AW582" i="4"/>
  <c r="AV582" i="4"/>
  <c r="AU582" i="4"/>
  <c r="AT582" i="4"/>
  <c r="AS582" i="4"/>
  <c r="AR582" i="4"/>
  <c r="AQ582" i="4"/>
  <c r="AP582" i="4"/>
  <c r="AO582" i="4"/>
  <c r="AN582" i="4"/>
  <c r="AM582" i="4"/>
  <c r="AL582" i="4"/>
  <c r="AJ582" i="4"/>
  <c r="AI582" i="4"/>
  <c r="AH582" i="4"/>
  <c r="AG582" i="4"/>
  <c r="AX581" i="4"/>
  <c r="AW581" i="4"/>
  <c r="AV581" i="4"/>
  <c r="AT581" i="4"/>
  <c r="AS581" i="4"/>
  <c r="AR581" i="4"/>
  <c r="AQ581" i="4"/>
  <c r="AU581" i="4" s="1"/>
  <c r="AP581" i="4"/>
  <c r="AO581" i="4"/>
  <c r="AN581" i="4"/>
  <c r="AM581" i="4"/>
  <c r="AL581" i="4"/>
  <c r="AJ581" i="4"/>
  <c r="AI581" i="4"/>
  <c r="AH581" i="4"/>
  <c r="AG581" i="4"/>
  <c r="AW580" i="4"/>
  <c r="AT580" i="4"/>
  <c r="AS580" i="4"/>
  <c r="AR580" i="4"/>
  <c r="AV580" i="4" s="1"/>
  <c r="AQ580" i="4"/>
  <c r="AP580" i="4"/>
  <c r="AO580" i="4"/>
  <c r="AN580" i="4"/>
  <c r="AM580" i="4"/>
  <c r="AL580" i="4"/>
  <c r="AJ580" i="4"/>
  <c r="AI580" i="4"/>
  <c r="AH580" i="4"/>
  <c r="AG580" i="4"/>
  <c r="AX579" i="4"/>
  <c r="AT579" i="4"/>
  <c r="AS579" i="4"/>
  <c r="AW579" i="4" s="1"/>
  <c r="AR579" i="4"/>
  <c r="AV579" i="4" s="1"/>
  <c r="AQ579" i="4"/>
  <c r="AU579" i="4" s="1"/>
  <c r="AP579" i="4"/>
  <c r="AO579" i="4"/>
  <c r="AN579" i="4"/>
  <c r="AM579" i="4"/>
  <c r="AL579" i="4"/>
  <c r="AJ579" i="4"/>
  <c r="AI579" i="4"/>
  <c r="AH579" i="4"/>
  <c r="AG579" i="4"/>
  <c r="AT578" i="4"/>
  <c r="AS578" i="4"/>
  <c r="AW578" i="4" s="1"/>
  <c r="AR578" i="4"/>
  <c r="AV578" i="4" s="1"/>
  <c r="AQ578" i="4"/>
  <c r="AU578" i="4" s="1"/>
  <c r="AP578" i="4"/>
  <c r="AO578" i="4"/>
  <c r="AN578" i="4"/>
  <c r="AM578" i="4"/>
  <c r="AL578" i="4"/>
  <c r="AJ578" i="4"/>
  <c r="AI578" i="4"/>
  <c r="AH578" i="4"/>
  <c r="AG578" i="4"/>
  <c r="AU577" i="4"/>
  <c r="AT577" i="4"/>
  <c r="AS577" i="4"/>
  <c r="AW577" i="4" s="1"/>
  <c r="AR577" i="4"/>
  <c r="AV577" i="4" s="1"/>
  <c r="AQ577" i="4"/>
  <c r="AX577" i="4" s="1"/>
  <c r="AP577" i="4"/>
  <c r="AO577" i="4"/>
  <c r="AN577" i="4"/>
  <c r="AM577" i="4"/>
  <c r="AL577" i="4"/>
  <c r="AJ577" i="4"/>
  <c r="AI577" i="4"/>
  <c r="AH577" i="4"/>
  <c r="AG577" i="4"/>
  <c r="AV576" i="4"/>
  <c r="AU576" i="4"/>
  <c r="AT576" i="4"/>
  <c r="AS576" i="4"/>
  <c r="AW576" i="4" s="1"/>
  <c r="AR576" i="4"/>
  <c r="AQ576" i="4"/>
  <c r="AX576" i="4" s="1"/>
  <c r="AP576" i="4"/>
  <c r="AO576" i="4"/>
  <c r="AN576" i="4"/>
  <c r="AM576" i="4"/>
  <c r="AL576" i="4"/>
  <c r="AJ576" i="4"/>
  <c r="AI576" i="4"/>
  <c r="AH576" i="4"/>
  <c r="AG576" i="4"/>
  <c r="AX575" i="4"/>
  <c r="AW575" i="4"/>
  <c r="AV575" i="4"/>
  <c r="AU575" i="4"/>
  <c r="AT575" i="4"/>
  <c r="AS575" i="4"/>
  <c r="AR575" i="4"/>
  <c r="AQ575" i="4"/>
  <c r="AP575" i="4"/>
  <c r="AO575" i="4"/>
  <c r="AN575" i="4"/>
  <c r="AM575" i="4"/>
  <c r="AL575" i="4"/>
  <c r="AJ575" i="4"/>
  <c r="AI575" i="4"/>
  <c r="AH575" i="4"/>
  <c r="AG575" i="4"/>
  <c r="AX574" i="4"/>
  <c r="AW574" i="4"/>
  <c r="AV574" i="4"/>
  <c r="AU574" i="4"/>
  <c r="AT574" i="4"/>
  <c r="AS574" i="4"/>
  <c r="AR574" i="4"/>
  <c r="AQ574" i="4"/>
  <c r="AP574" i="4"/>
  <c r="AO574" i="4"/>
  <c r="AN574" i="4"/>
  <c r="AM574" i="4"/>
  <c r="AL574" i="4"/>
  <c r="AJ574" i="4"/>
  <c r="AI574" i="4"/>
  <c r="AH574" i="4"/>
  <c r="AG574" i="4"/>
  <c r="AX573" i="4"/>
  <c r="AW573" i="4"/>
  <c r="AV573" i="4"/>
  <c r="AT573" i="4"/>
  <c r="AS573" i="4"/>
  <c r="AR573" i="4"/>
  <c r="AQ573" i="4"/>
  <c r="AU573" i="4" s="1"/>
  <c r="AP573" i="4"/>
  <c r="AO573" i="4"/>
  <c r="AN573" i="4"/>
  <c r="AM573" i="4"/>
  <c r="AL573" i="4"/>
  <c r="AJ573" i="4"/>
  <c r="AI573" i="4"/>
  <c r="AH573" i="4"/>
  <c r="AG573" i="4"/>
  <c r="AW572" i="4"/>
  <c r="AT572" i="4"/>
  <c r="AS572" i="4"/>
  <c r="AR572" i="4"/>
  <c r="AV572" i="4" s="1"/>
  <c r="AQ572" i="4"/>
  <c r="AP572" i="4"/>
  <c r="AO572" i="4"/>
  <c r="AN572" i="4"/>
  <c r="AM572" i="4"/>
  <c r="AL572" i="4"/>
  <c r="AJ572" i="4"/>
  <c r="AI572" i="4"/>
  <c r="AH572" i="4"/>
  <c r="AG572" i="4"/>
  <c r="AX571" i="4"/>
  <c r="AT571" i="4"/>
  <c r="AS571" i="4"/>
  <c r="AW571" i="4" s="1"/>
  <c r="AR571" i="4"/>
  <c r="AV571" i="4" s="1"/>
  <c r="AQ571" i="4"/>
  <c r="AU571" i="4" s="1"/>
  <c r="AP571" i="4"/>
  <c r="AO571" i="4"/>
  <c r="AN571" i="4"/>
  <c r="AM571" i="4"/>
  <c r="AL571" i="4"/>
  <c r="AJ571" i="4"/>
  <c r="AI571" i="4"/>
  <c r="AH571" i="4"/>
  <c r="AG571" i="4"/>
  <c r="AT570" i="4"/>
  <c r="AS570" i="4"/>
  <c r="AW570" i="4" s="1"/>
  <c r="AR570" i="4"/>
  <c r="AV570" i="4" s="1"/>
  <c r="AQ570" i="4"/>
  <c r="AU570" i="4" s="1"/>
  <c r="AP570" i="4"/>
  <c r="AO570" i="4"/>
  <c r="AN570" i="4"/>
  <c r="AM570" i="4"/>
  <c r="AL570" i="4"/>
  <c r="AJ570" i="4"/>
  <c r="AI570" i="4"/>
  <c r="AH570" i="4"/>
  <c r="AG570" i="4"/>
  <c r="AT569" i="4"/>
  <c r="AS569" i="4"/>
  <c r="AW569" i="4" s="1"/>
  <c r="AR569" i="4"/>
  <c r="AV569" i="4" s="1"/>
  <c r="AQ569" i="4"/>
  <c r="AU569" i="4" s="1"/>
  <c r="AP569" i="4"/>
  <c r="AO569" i="4"/>
  <c r="AN569" i="4"/>
  <c r="AM569" i="4"/>
  <c r="AL569" i="4"/>
  <c r="AJ569" i="4"/>
  <c r="AI569" i="4"/>
  <c r="AH569" i="4"/>
  <c r="AG569" i="4"/>
  <c r="AV568" i="4"/>
  <c r="AU568" i="4"/>
  <c r="AT568" i="4"/>
  <c r="AS568" i="4"/>
  <c r="AW568" i="4" s="1"/>
  <c r="AR568" i="4"/>
  <c r="AQ568" i="4"/>
  <c r="AX568" i="4" s="1"/>
  <c r="AP568" i="4"/>
  <c r="AO568" i="4"/>
  <c r="AN568" i="4"/>
  <c r="AM568" i="4"/>
  <c r="AL568" i="4"/>
  <c r="AJ568" i="4"/>
  <c r="AI568" i="4"/>
  <c r="AH568" i="4"/>
  <c r="AG568" i="4"/>
  <c r="AX567" i="4"/>
  <c r="AW567" i="4"/>
  <c r="AV567" i="4"/>
  <c r="AU567" i="4"/>
  <c r="AT567" i="4"/>
  <c r="AS567" i="4"/>
  <c r="AR567" i="4"/>
  <c r="AQ567" i="4"/>
  <c r="AP567" i="4"/>
  <c r="AO567" i="4"/>
  <c r="AN567" i="4"/>
  <c r="AM567" i="4"/>
  <c r="AL567" i="4"/>
  <c r="AJ567" i="4"/>
  <c r="AI567" i="4"/>
  <c r="AH567" i="4"/>
  <c r="AG567" i="4"/>
  <c r="AX566" i="4"/>
  <c r="AW566" i="4"/>
  <c r="AV566" i="4"/>
  <c r="AU566" i="4"/>
  <c r="AT566" i="4"/>
  <c r="AS566" i="4"/>
  <c r="AR566" i="4"/>
  <c r="AQ566" i="4"/>
  <c r="AP566" i="4"/>
  <c r="AO566" i="4"/>
  <c r="AN566" i="4"/>
  <c r="AM566" i="4"/>
  <c r="AL566" i="4"/>
  <c r="AJ566" i="4"/>
  <c r="AI566" i="4"/>
  <c r="AH566" i="4"/>
  <c r="AG566" i="4"/>
  <c r="AX565" i="4"/>
  <c r="AW565" i="4"/>
  <c r="AV565" i="4"/>
  <c r="AT565" i="4"/>
  <c r="AS565" i="4"/>
  <c r="AR565" i="4"/>
  <c r="AQ565" i="4"/>
  <c r="AU565" i="4" s="1"/>
  <c r="AP565" i="4"/>
  <c r="AO565" i="4"/>
  <c r="AN565" i="4"/>
  <c r="AM565" i="4"/>
  <c r="AL565" i="4"/>
  <c r="AJ565" i="4"/>
  <c r="AI565" i="4"/>
  <c r="AH565" i="4"/>
  <c r="AG565" i="4"/>
  <c r="AW564" i="4"/>
  <c r="AT564" i="4"/>
  <c r="AS564" i="4"/>
  <c r="AR564" i="4"/>
  <c r="AV564" i="4" s="1"/>
  <c r="AQ564" i="4"/>
  <c r="AP564" i="4"/>
  <c r="AO564" i="4"/>
  <c r="AN564" i="4"/>
  <c r="AM564" i="4"/>
  <c r="AL564" i="4"/>
  <c r="AJ564" i="4"/>
  <c r="AI564" i="4"/>
  <c r="AH564" i="4"/>
  <c r="AG564" i="4"/>
  <c r="AX563" i="4"/>
  <c r="AT563" i="4"/>
  <c r="AS563" i="4"/>
  <c r="AW563" i="4" s="1"/>
  <c r="AR563" i="4"/>
  <c r="AV563" i="4" s="1"/>
  <c r="AQ563" i="4"/>
  <c r="AU563" i="4" s="1"/>
  <c r="AP563" i="4"/>
  <c r="AO563" i="4"/>
  <c r="AN563" i="4"/>
  <c r="AM563" i="4"/>
  <c r="AL563" i="4"/>
  <c r="AJ563" i="4"/>
  <c r="AI563" i="4"/>
  <c r="AH563" i="4"/>
  <c r="AG563" i="4"/>
  <c r="AT562" i="4"/>
  <c r="AS562" i="4"/>
  <c r="AW562" i="4" s="1"/>
  <c r="AR562" i="4"/>
  <c r="AV562" i="4" s="1"/>
  <c r="AQ562" i="4"/>
  <c r="AU562" i="4" s="1"/>
  <c r="AP562" i="4"/>
  <c r="AO562" i="4"/>
  <c r="AN562" i="4"/>
  <c r="AM562" i="4"/>
  <c r="AL562" i="4"/>
  <c r="AJ562" i="4"/>
  <c r="AI562" i="4"/>
  <c r="AH562" i="4"/>
  <c r="AG562" i="4"/>
  <c r="AT561" i="4"/>
  <c r="AS561" i="4"/>
  <c r="AW561" i="4" s="1"/>
  <c r="AR561" i="4"/>
  <c r="AV561" i="4" s="1"/>
  <c r="AQ561" i="4"/>
  <c r="AU561" i="4" s="1"/>
  <c r="AP561" i="4"/>
  <c r="AO561" i="4"/>
  <c r="AN561" i="4"/>
  <c r="AM561" i="4"/>
  <c r="AL561" i="4"/>
  <c r="AJ561" i="4"/>
  <c r="AI561" i="4"/>
  <c r="AH561" i="4"/>
  <c r="AG561" i="4"/>
  <c r="AV560" i="4"/>
  <c r="AU560" i="4"/>
  <c r="AT560" i="4"/>
  <c r="AS560" i="4"/>
  <c r="AW560" i="4" s="1"/>
  <c r="AR560" i="4"/>
  <c r="AQ560" i="4"/>
  <c r="AX560" i="4" s="1"/>
  <c r="AP560" i="4"/>
  <c r="AO560" i="4"/>
  <c r="AN560" i="4"/>
  <c r="AM560" i="4"/>
  <c r="AL560" i="4"/>
  <c r="AJ560" i="4"/>
  <c r="AI560" i="4"/>
  <c r="AH560" i="4"/>
  <c r="AG560" i="4"/>
  <c r="AX559" i="4"/>
  <c r="AW559" i="4"/>
  <c r="AV559" i="4"/>
  <c r="AU559" i="4"/>
  <c r="AT559" i="4"/>
  <c r="AS559" i="4"/>
  <c r="AR559" i="4"/>
  <c r="AQ559" i="4"/>
  <c r="AP559" i="4"/>
  <c r="AO559" i="4"/>
  <c r="AN559" i="4"/>
  <c r="AM559" i="4"/>
  <c r="AL559" i="4"/>
  <c r="AJ559" i="4"/>
  <c r="AI559" i="4"/>
  <c r="AH559" i="4"/>
  <c r="AG559" i="4"/>
  <c r="AX558" i="4"/>
  <c r="AW558" i="4"/>
  <c r="AV558" i="4"/>
  <c r="AU558" i="4"/>
  <c r="AT558" i="4"/>
  <c r="AS558" i="4"/>
  <c r="AR558" i="4"/>
  <c r="AQ558" i="4"/>
  <c r="AP558" i="4"/>
  <c r="AO558" i="4"/>
  <c r="AN558" i="4"/>
  <c r="AM558" i="4"/>
  <c r="AL558" i="4"/>
  <c r="AJ558" i="4"/>
  <c r="AI558" i="4"/>
  <c r="AH558" i="4"/>
  <c r="AG558" i="4"/>
  <c r="AX557" i="4"/>
  <c r="AW557" i="4"/>
  <c r="AV557" i="4"/>
  <c r="AT557" i="4"/>
  <c r="AS557" i="4"/>
  <c r="AR557" i="4"/>
  <c r="AQ557" i="4"/>
  <c r="AU557" i="4" s="1"/>
  <c r="AP557" i="4"/>
  <c r="AO557" i="4"/>
  <c r="AN557" i="4"/>
  <c r="AM557" i="4"/>
  <c r="AL557" i="4"/>
  <c r="AJ557" i="4"/>
  <c r="AI557" i="4"/>
  <c r="AH557" i="4"/>
  <c r="AG557" i="4"/>
  <c r="AW556" i="4"/>
  <c r="AT556" i="4"/>
  <c r="AS556" i="4"/>
  <c r="AR556" i="4"/>
  <c r="AV556" i="4" s="1"/>
  <c r="AQ556" i="4"/>
  <c r="AP556" i="4"/>
  <c r="AO556" i="4"/>
  <c r="AN556" i="4"/>
  <c r="AM556" i="4"/>
  <c r="AL556" i="4"/>
  <c r="AJ556" i="4"/>
  <c r="AI556" i="4"/>
  <c r="AH556" i="4"/>
  <c r="AG556" i="4"/>
  <c r="AX555" i="4"/>
  <c r="AT555" i="4"/>
  <c r="AS555" i="4"/>
  <c r="AW555" i="4" s="1"/>
  <c r="AR555" i="4"/>
  <c r="AV555" i="4" s="1"/>
  <c r="AQ555" i="4"/>
  <c r="AU555" i="4" s="1"/>
  <c r="AP555" i="4"/>
  <c r="AO555" i="4"/>
  <c r="AN555" i="4"/>
  <c r="AM555" i="4"/>
  <c r="AL555" i="4"/>
  <c r="AJ555" i="4"/>
  <c r="AI555" i="4"/>
  <c r="AH555" i="4"/>
  <c r="AG555" i="4"/>
  <c r="AT554" i="4"/>
  <c r="AS554" i="4"/>
  <c r="AW554" i="4" s="1"/>
  <c r="AR554" i="4"/>
  <c r="AV554" i="4" s="1"/>
  <c r="AQ554" i="4"/>
  <c r="AU554" i="4" s="1"/>
  <c r="AP554" i="4"/>
  <c r="AO554" i="4"/>
  <c r="AN554" i="4"/>
  <c r="AM554" i="4"/>
  <c r="AL554" i="4"/>
  <c r="AJ554" i="4"/>
  <c r="AI554" i="4"/>
  <c r="AH554" i="4"/>
  <c r="AG554" i="4"/>
  <c r="AT553" i="4"/>
  <c r="AS553" i="4"/>
  <c r="AW553" i="4" s="1"/>
  <c r="AR553" i="4"/>
  <c r="AV553" i="4" s="1"/>
  <c r="AQ553" i="4"/>
  <c r="AU553" i="4" s="1"/>
  <c r="AP553" i="4"/>
  <c r="AO553" i="4"/>
  <c r="AN553" i="4"/>
  <c r="AM553" i="4"/>
  <c r="AL553" i="4"/>
  <c r="AJ553" i="4"/>
  <c r="AI553" i="4"/>
  <c r="AH553" i="4"/>
  <c r="AG553" i="4"/>
  <c r="AV552" i="4"/>
  <c r="AU552" i="4"/>
  <c r="AT552" i="4"/>
  <c r="AS552" i="4"/>
  <c r="AW552" i="4" s="1"/>
  <c r="AR552" i="4"/>
  <c r="AQ552" i="4"/>
  <c r="AX552" i="4" s="1"/>
  <c r="AP552" i="4"/>
  <c r="AO552" i="4"/>
  <c r="AN552" i="4"/>
  <c r="AM552" i="4"/>
  <c r="AL552" i="4"/>
  <c r="AJ552" i="4"/>
  <c r="AI552" i="4"/>
  <c r="AH552" i="4"/>
  <c r="AG552" i="4"/>
  <c r="AX551" i="4"/>
  <c r="AW551" i="4"/>
  <c r="AV551" i="4"/>
  <c r="AU551" i="4"/>
  <c r="AT551" i="4"/>
  <c r="AS551" i="4"/>
  <c r="AR551" i="4"/>
  <c r="AQ551" i="4"/>
  <c r="AP551" i="4"/>
  <c r="AO551" i="4"/>
  <c r="AN551" i="4"/>
  <c r="AM551" i="4"/>
  <c r="AL551" i="4"/>
  <c r="AJ551" i="4"/>
  <c r="AI551" i="4"/>
  <c r="AH551" i="4"/>
  <c r="AG551" i="4"/>
  <c r="AX550" i="4"/>
  <c r="AW550" i="4"/>
  <c r="AV550" i="4"/>
  <c r="AU550" i="4"/>
  <c r="AT550" i="4"/>
  <c r="AS550" i="4"/>
  <c r="AR550" i="4"/>
  <c r="AQ550" i="4"/>
  <c r="AP550" i="4"/>
  <c r="AO550" i="4"/>
  <c r="AN550" i="4"/>
  <c r="AM550" i="4"/>
  <c r="AL550" i="4"/>
  <c r="AJ550" i="4"/>
  <c r="AI550" i="4"/>
  <c r="AH550" i="4"/>
  <c r="AG550" i="4"/>
  <c r="AX549" i="4"/>
  <c r="AW549" i="4"/>
  <c r="AV549" i="4"/>
  <c r="AT549" i="4"/>
  <c r="AS549" i="4"/>
  <c r="AR549" i="4"/>
  <c r="AQ549" i="4"/>
  <c r="AU549" i="4" s="1"/>
  <c r="AP549" i="4"/>
  <c r="AO549" i="4"/>
  <c r="AN549" i="4"/>
  <c r="AM549" i="4"/>
  <c r="AL549" i="4"/>
  <c r="AJ549" i="4"/>
  <c r="AI549" i="4"/>
  <c r="AH549" i="4"/>
  <c r="AG549" i="4"/>
  <c r="AW548" i="4"/>
  <c r="AT548" i="4"/>
  <c r="AS548" i="4"/>
  <c r="AR548" i="4"/>
  <c r="AV548" i="4" s="1"/>
  <c r="AQ548" i="4"/>
  <c r="AP548" i="4"/>
  <c r="AO548" i="4"/>
  <c r="AN548" i="4"/>
  <c r="AM548" i="4"/>
  <c r="AL548" i="4"/>
  <c r="AJ548" i="4"/>
  <c r="AI548" i="4"/>
  <c r="AH548" i="4"/>
  <c r="AG548" i="4"/>
  <c r="AX547" i="4"/>
  <c r="AW547" i="4"/>
  <c r="AT547" i="4"/>
  <c r="AS547" i="4"/>
  <c r="AR547" i="4"/>
  <c r="AV547" i="4" s="1"/>
  <c r="AQ547" i="4"/>
  <c r="AU547" i="4" s="1"/>
  <c r="AP547" i="4"/>
  <c r="AO547" i="4"/>
  <c r="AN547" i="4"/>
  <c r="AM547" i="4"/>
  <c r="AL547" i="4"/>
  <c r="AJ547" i="4"/>
  <c r="AI547" i="4"/>
  <c r="AH547" i="4"/>
  <c r="AG547" i="4"/>
  <c r="AT546" i="4"/>
  <c r="AS546" i="4"/>
  <c r="AW546" i="4" s="1"/>
  <c r="AR546" i="4"/>
  <c r="AV546" i="4" s="1"/>
  <c r="AQ546" i="4"/>
  <c r="AU546" i="4" s="1"/>
  <c r="AP546" i="4"/>
  <c r="AO546" i="4"/>
  <c r="AN546" i="4"/>
  <c r="AM546" i="4"/>
  <c r="AL546" i="4"/>
  <c r="AJ546" i="4"/>
  <c r="AI546" i="4"/>
  <c r="AH546" i="4"/>
  <c r="AG546" i="4"/>
  <c r="AT545" i="4"/>
  <c r="AS545" i="4"/>
  <c r="AW545" i="4" s="1"/>
  <c r="AR545" i="4"/>
  <c r="AV545" i="4" s="1"/>
  <c r="AQ545" i="4"/>
  <c r="AU545" i="4" s="1"/>
  <c r="AP545" i="4"/>
  <c r="AO545" i="4"/>
  <c r="AN545" i="4"/>
  <c r="AM545" i="4"/>
  <c r="AL545" i="4"/>
  <c r="AJ545" i="4"/>
  <c r="AI545" i="4"/>
  <c r="AH545" i="4"/>
  <c r="AG545" i="4"/>
  <c r="AU544" i="4"/>
  <c r="AT544" i="4"/>
  <c r="AS544" i="4"/>
  <c r="AW544" i="4" s="1"/>
  <c r="AR544" i="4"/>
  <c r="AV544" i="4" s="1"/>
  <c r="AQ544" i="4"/>
  <c r="AX544" i="4" s="1"/>
  <c r="AP544" i="4"/>
  <c r="AO544" i="4"/>
  <c r="AN544" i="4"/>
  <c r="AM544" i="4"/>
  <c r="AL544" i="4"/>
  <c r="AJ544" i="4"/>
  <c r="AI544" i="4"/>
  <c r="AH544" i="4"/>
  <c r="AG544" i="4"/>
  <c r="AX543" i="4"/>
  <c r="AW543" i="4"/>
  <c r="AV543" i="4"/>
  <c r="AU543" i="4"/>
  <c r="AT543" i="4"/>
  <c r="AS543" i="4"/>
  <c r="AR543" i="4"/>
  <c r="AQ543" i="4"/>
  <c r="AP543" i="4"/>
  <c r="AO543" i="4"/>
  <c r="AN543" i="4"/>
  <c r="AM543" i="4"/>
  <c r="AL543" i="4"/>
  <c r="AJ543" i="4"/>
  <c r="AI543" i="4"/>
  <c r="AH543" i="4"/>
  <c r="AG543" i="4"/>
  <c r="AX542" i="4"/>
  <c r="AW542" i="4"/>
  <c r="AV542" i="4"/>
  <c r="AU542" i="4"/>
  <c r="AT542" i="4"/>
  <c r="AS542" i="4"/>
  <c r="AR542" i="4"/>
  <c r="AQ542" i="4"/>
  <c r="AP542" i="4"/>
  <c r="AO542" i="4"/>
  <c r="AN542" i="4"/>
  <c r="AM542" i="4"/>
  <c r="AL542" i="4"/>
  <c r="AJ542" i="4"/>
  <c r="AI542" i="4"/>
  <c r="AH542" i="4"/>
  <c r="AG542" i="4"/>
  <c r="AX541" i="4"/>
  <c r="AW541" i="4"/>
  <c r="AV541" i="4"/>
  <c r="AT541" i="4"/>
  <c r="AS541" i="4"/>
  <c r="AR541" i="4"/>
  <c r="AQ541" i="4"/>
  <c r="AU541" i="4" s="1"/>
  <c r="AP541" i="4"/>
  <c r="AO541" i="4"/>
  <c r="AN541" i="4"/>
  <c r="AM541" i="4"/>
  <c r="AL541" i="4"/>
  <c r="AJ541" i="4"/>
  <c r="AI541" i="4"/>
  <c r="AH541" i="4"/>
  <c r="AG541" i="4"/>
  <c r="AW540" i="4"/>
  <c r="AV540" i="4"/>
  <c r="AT540" i="4"/>
  <c r="AS540" i="4"/>
  <c r="AR540" i="4"/>
  <c r="AQ540" i="4"/>
  <c r="AP540" i="4"/>
  <c r="AO540" i="4"/>
  <c r="AN540" i="4"/>
  <c r="AM540" i="4"/>
  <c r="AL540" i="4"/>
  <c r="AJ540" i="4"/>
  <c r="AI540" i="4"/>
  <c r="AH540" i="4"/>
  <c r="AG540" i="4"/>
  <c r="AX539" i="4"/>
  <c r="AW539" i="4"/>
  <c r="AT539" i="4"/>
  <c r="AS539" i="4"/>
  <c r="AR539" i="4"/>
  <c r="AV539" i="4" s="1"/>
  <c r="AQ539" i="4"/>
  <c r="AU539" i="4" s="1"/>
  <c r="AP539" i="4"/>
  <c r="AO539" i="4"/>
  <c r="AN539" i="4"/>
  <c r="AM539" i="4"/>
  <c r="AL539" i="4"/>
  <c r="AJ539" i="4"/>
  <c r="AI539" i="4"/>
  <c r="AH539" i="4"/>
  <c r="AG539" i="4"/>
  <c r="AT538" i="4"/>
  <c r="AS538" i="4"/>
  <c r="AW538" i="4" s="1"/>
  <c r="AR538" i="4"/>
  <c r="AV538" i="4" s="1"/>
  <c r="AQ538" i="4"/>
  <c r="AU538" i="4" s="1"/>
  <c r="AP538" i="4"/>
  <c r="AO538" i="4"/>
  <c r="AN538" i="4"/>
  <c r="AM538" i="4"/>
  <c r="AL538" i="4"/>
  <c r="AJ538" i="4"/>
  <c r="AI538" i="4"/>
  <c r="AH538" i="4"/>
  <c r="AG538" i="4"/>
  <c r="AT537" i="4"/>
  <c r="AS537" i="4"/>
  <c r="AW537" i="4" s="1"/>
  <c r="AR537" i="4"/>
  <c r="AV537" i="4" s="1"/>
  <c r="AQ537" i="4"/>
  <c r="AU537" i="4" s="1"/>
  <c r="AP537" i="4"/>
  <c r="AO537" i="4"/>
  <c r="AN537" i="4"/>
  <c r="AM537" i="4"/>
  <c r="AL537" i="4"/>
  <c r="AJ537" i="4"/>
  <c r="AI537" i="4"/>
  <c r="AH537" i="4"/>
  <c r="AG537" i="4"/>
  <c r="AU536" i="4"/>
  <c r="AT536" i="4"/>
  <c r="AS536" i="4"/>
  <c r="AW536" i="4" s="1"/>
  <c r="AR536" i="4"/>
  <c r="AV536" i="4" s="1"/>
  <c r="AQ536" i="4"/>
  <c r="AX536" i="4" s="1"/>
  <c r="AP536" i="4"/>
  <c r="AO536" i="4"/>
  <c r="AN536" i="4"/>
  <c r="AM536" i="4"/>
  <c r="AL536" i="4"/>
  <c r="AJ536" i="4"/>
  <c r="AI536" i="4"/>
  <c r="AH536" i="4"/>
  <c r="AG536" i="4"/>
  <c r="AX535" i="4"/>
  <c r="AW535" i="4"/>
  <c r="AV535" i="4"/>
  <c r="AU535" i="4"/>
  <c r="AT535" i="4"/>
  <c r="AS535" i="4"/>
  <c r="AR535" i="4"/>
  <c r="AQ535" i="4"/>
  <c r="AP535" i="4"/>
  <c r="AO535" i="4"/>
  <c r="AN535" i="4"/>
  <c r="AM535" i="4"/>
  <c r="AL535" i="4"/>
  <c r="AJ535" i="4"/>
  <c r="AI535" i="4"/>
  <c r="AH535" i="4"/>
  <c r="AG535" i="4"/>
  <c r="AX534" i="4"/>
  <c r="AW534" i="4"/>
  <c r="AV534" i="4"/>
  <c r="AU534" i="4"/>
  <c r="AT534" i="4"/>
  <c r="AS534" i="4"/>
  <c r="AR534" i="4"/>
  <c r="AQ534" i="4"/>
  <c r="AP534" i="4"/>
  <c r="AO534" i="4"/>
  <c r="AN534" i="4"/>
  <c r="AM534" i="4"/>
  <c r="AL534" i="4"/>
  <c r="AJ534" i="4"/>
  <c r="AI534" i="4"/>
  <c r="AH534" i="4"/>
  <c r="AG534" i="4"/>
  <c r="AX533" i="4"/>
  <c r="AW533" i="4"/>
  <c r="AV533" i="4"/>
  <c r="AT533" i="4"/>
  <c r="AS533" i="4"/>
  <c r="AR533" i="4"/>
  <c r="AQ533" i="4"/>
  <c r="AU533" i="4" s="1"/>
  <c r="AP533" i="4"/>
  <c r="AO533" i="4"/>
  <c r="AN533" i="4"/>
  <c r="AM533" i="4"/>
  <c r="AL533" i="4"/>
  <c r="AJ533" i="4"/>
  <c r="AI533" i="4"/>
  <c r="AH533" i="4"/>
  <c r="AG533" i="4"/>
  <c r="AW532" i="4"/>
  <c r="AV532" i="4"/>
  <c r="AT532" i="4"/>
  <c r="AS532" i="4"/>
  <c r="AR532" i="4"/>
  <c r="AQ532" i="4"/>
  <c r="AP532" i="4"/>
  <c r="AO532" i="4"/>
  <c r="AN532" i="4"/>
  <c r="AM532" i="4"/>
  <c r="AL532" i="4"/>
  <c r="AJ532" i="4"/>
  <c r="AI532" i="4"/>
  <c r="AH532" i="4"/>
  <c r="AG532" i="4"/>
  <c r="AX531" i="4"/>
  <c r="AW531" i="4"/>
  <c r="AT531" i="4"/>
  <c r="AS531" i="4"/>
  <c r="AR531" i="4"/>
  <c r="AV531" i="4" s="1"/>
  <c r="AQ531" i="4"/>
  <c r="AU531" i="4" s="1"/>
  <c r="AP531" i="4"/>
  <c r="AO531" i="4"/>
  <c r="AN531" i="4"/>
  <c r="AM531" i="4"/>
  <c r="AL531" i="4"/>
  <c r="AJ531" i="4"/>
  <c r="AI531" i="4"/>
  <c r="AH531" i="4"/>
  <c r="AG531" i="4"/>
  <c r="AT530" i="4"/>
  <c r="AS530" i="4"/>
  <c r="AW530" i="4" s="1"/>
  <c r="AR530" i="4"/>
  <c r="AV530" i="4" s="1"/>
  <c r="AQ530" i="4"/>
  <c r="AU530" i="4" s="1"/>
  <c r="AP530" i="4"/>
  <c r="AO530" i="4"/>
  <c r="AN530" i="4"/>
  <c r="AM530" i="4"/>
  <c r="AL530" i="4"/>
  <c r="AJ530" i="4"/>
  <c r="AI530" i="4"/>
  <c r="AH530" i="4"/>
  <c r="AG530" i="4"/>
  <c r="AT529" i="4"/>
  <c r="AS529" i="4"/>
  <c r="AW529" i="4" s="1"/>
  <c r="AR529" i="4"/>
  <c r="AV529" i="4" s="1"/>
  <c r="AQ529" i="4"/>
  <c r="AU529" i="4" s="1"/>
  <c r="AP529" i="4"/>
  <c r="AO529" i="4"/>
  <c r="AN529" i="4"/>
  <c r="AM529" i="4"/>
  <c r="AL529" i="4"/>
  <c r="AJ529" i="4"/>
  <c r="AI529" i="4"/>
  <c r="AH529" i="4"/>
  <c r="AG529" i="4"/>
  <c r="AU528" i="4"/>
  <c r="AT528" i="4"/>
  <c r="AS528" i="4"/>
  <c r="AW528" i="4" s="1"/>
  <c r="AR528" i="4"/>
  <c r="AV528" i="4" s="1"/>
  <c r="AQ528" i="4"/>
  <c r="AX528" i="4" s="1"/>
  <c r="AP528" i="4"/>
  <c r="AO528" i="4"/>
  <c r="AN528" i="4"/>
  <c r="AM528" i="4"/>
  <c r="AL528" i="4"/>
  <c r="AJ528" i="4"/>
  <c r="AI528" i="4"/>
  <c r="AH528" i="4"/>
  <c r="AG528" i="4"/>
  <c r="AX527" i="4"/>
  <c r="AV527" i="4"/>
  <c r="AU527" i="4"/>
  <c r="AT527" i="4"/>
  <c r="AS527" i="4"/>
  <c r="AW527" i="4" s="1"/>
  <c r="AR527" i="4"/>
  <c r="AQ527" i="4"/>
  <c r="AP527" i="4"/>
  <c r="AO527" i="4"/>
  <c r="AN527" i="4"/>
  <c r="AM527" i="4"/>
  <c r="AL527" i="4"/>
  <c r="AJ527" i="4"/>
  <c r="AI527" i="4"/>
  <c r="AH527" i="4"/>
  <c r="AG527" i="4"/>
  <c r="AX526" i="4"/>
  <c r="AW526" i="4"/>
  <c r="AV526" i="4"/>
  <c r="AU526" i="4"/>
  <c r="AT526" i="4"/>
  <c r="AS526" i="4"/>
  <c r="AR526" i="4"/>
  <c r="AQ526" i="4"/>
  <c r="AP526" i="4"/>
  <c r="AO526" i="4"/>
  <c r="AN526" i="4"/>
  <c r="AM526" i="4"/>
  <c r="AL526" i="4"/>
  <c r="AJ526" i="4"/>
  <c r="AI526" i="4"/>
  <c r="AH526" i="4"/>
  <c r="AG526" i="4"/>
  <c r="AX525" i="4"/>
  <c r="AW525" i="4"/>
  <c r="AV525" i="4"/>
  <c r="AT525" i="4"/>
  <c r="AS525" i="4"/>
  <c r="AR525" i="4"/>
  <c r="AQ525" i="4"/>
  <c r="AU525" i="4" s="1"/>
  <c r="AP525" i="4"/>
  <c r="AO525" i="4"/>
  <c r="AN525" i="4"/>
  <c r="AM525" i="4"/>
  <c r="AL525" i="4"/>
  <c r="AJ525" i="4"/>
  <c r="AI525" i="4"/>
  <c r="AH525" i="4"/>
  <c r="AG525" i="4"/>
  <c r="AW524" i="4"/>
  <c r="AV524" i="4"/>
  <c r="AT524" i="4"/>
  <c r="AS524" i="4"/>
  <c r="AR524" i="4"/>
  <c r="AQ524" i="4"/>
  <c r="AP524" i="4"/>
  <c r="AO524" i="4"/>
  <c r="AN524" i="4"/>
  <c r="AM524" i="4"/>
  <c r="AL524" i="4"/>
  <c r="AJ524" i="4"/>
  <c r="AI524" i="4"/>
  <c r="AH524" i="4"/>
  <c r="AG524" i="4"/>
  <c r="AX523" i="4"/>
  <c r="AW523" i="4"/>
  <c r="AT523" i="4"/>
  <c r="AS523" i="4"/>
  <c r="AR523" i="4"/>
  <c r="AV523" i="4" s="1"/>
  <c r="AQ523" i="4"/>
  <c r="AU523" i="4" s="1"/>
  <c r="AP523" i="4"/>
  <c r="AO523" i="4"/>
  <c r="AN523" i="4"/>
  <c r="AM523" i="4"/>
  <c r="AL523" i="4"/>
  <c r="AJ523" i="4"/>
  <c r="AI523" i="4"/>
  <c r="AH523" i="4"/>
  <c r="AG523" i="4"/>
  <c r="AT522" i="4"/>
  <c r="AS522" i="4"/>
  <c r="AW522" i="4" s="1"/>
  <c r="AR522" i="4"/>
  <c r="AV522" i="4" s="1"/>
  <c r="AQ522" i="4"/>
  <c r="AU522" i="4" s="1"/>
  <c r="AP522" i="4"/>
  <c r="AO522" i="4"/>
  <c r="AN522" i="4"/>
  <c r="AM522" i="4"/>
  <c r="AL522" i="4"/>
  <c r="AJ522" i="4"/>
  <c r="AI522" i="4"/>
  <c r="AH522" i="4"/>
  <c r="AG522" i="4"/>
  <c r="AT521" i="4"/>
  <c r="AS521" i="4"/>
  <c r="AW521" i="4" s="1"/>
  <c r="AR521" i="4"/>
  <c r="AV521" i="4" s="1"/>
  <c r="AQ521" i="4"/>
  <c r="AU521" i="4" s="1"/>
  <c r="AP521" i="4"/>
  <c r="AO521" i="4"/>
  <c r="AN521" i="4"/>
  <c r="AM521" i="4"/>
  <c r="AL521" i="4"/>
  <c r="AJ521" i="4"/>
  <c r="AI521" i="4"/>
  <c r="AH521" i="4"/>
  <c r="AG521" i="4"/>
  <c r="AU520" i="4"/>
  <c r="AT520" i="4"/>
  <c r="AS520" i="4"/>
  <c r="AW520" i="4" s="1"/>
  <c r="AR520" i="4"/>
  <c r="AV520" i="4" s="1"/>
  <c r="AQ520" i="4"/>
  <c r="AX520" i="4" s="1"/>
  <c r="AP520" i="4"/>
  <c r="AO520" i="4"/>
  <c r="AN520" i="4"/>
  <c r="AM520" i="4"/>
  <c r="AL520" i="4"/>
  <c r="AJ520" i="4"/>
  <c r="AI520" i="4"/>
  <c r="AH520" i="4"/>
  <c r="AG520" i="4"/>
  <c r="AX519" i="4"/>
  <c r="AV519" i="4"/>
  <c r="AU519" i="4"/>
  <c r="AT519" i="4"/>
  <c r="AS519" i="4"/>
  <c r="AW519" i="4" s="1"/>
  <c r="AR519" i="4"/>
  <c r="AQ519" i="4"/>
  <c r="AP519" i="4"/>
  <c r="AO519" i="4"/>
  <c r="AN519" i="4"/>
  <c r="AM519" i="4"/>
  <c r="AL519" i="4"/>
  <c r="AJ519" i="4"/>
  <c r="AI519" i="4"/>
  <c r="AH519" i="4"/>
  <c r="AG519" i="4"/>
  <c r="AX518" i="4"/>
  <c r="AW518" i="4"/>
  <c r="AV518" i="4"/>
  <c r="AU518" i="4"/>
  <c r="AT518" i="4"/>
  <c r="AS518" i="4"/>
  <c r="AR518" i="4"/>
  <c r="AQ518" i="4"/>
  <c r="AP518" i="4"/>
  <c r="AO518" i="4"/>
  <c r="AN518" i="4"/>
  <c r="AM518" i="4"/>
  <c r="AL518" i="4"/>
  <c r="AJ518" i="4"/>
  <c r="AI518" i="4"/>
  <c r="AH518" i="4"/>
  <c r="AG518" i="4"/>
  <c r="AX517" i="4"/>
  <c r="AW517" i="4"/>
  <c r="AV517" i="4"/>
  <c r="AU517" i="4"/>
  <c r="AT517" i="4"/>
  <c r="AS517" i="4"/>
  <c r="AR517" i="4"/>
  <c r="AQ517" i="4"/>
  <c r="AP517" i="4"/>
  <c r="AO517" i="4"/>
  <c r="AN517" i="4"/>
  <c r="AM517" i="4"/>
  <c r="AL517" i="4"/>
  <c r="AJ517" i="4"/>
  <c r="AI517" i="4"/>
  <c r="AH517" i="4"/>
  <c r="AG517" i="4"/>
  <c r="AW516" i="4"/>
  <c r="AV516" i="4"/>
  <c r="AT516" i="4"/>
  <c r="AS516" i="4"/>
  <c r="AR516" i="4"/>
  <c r="AQ516" i="4"/>
  <c r="AP516" i="4"/>
  <c r="AO516" i="4"/>
  <c r="AN516" i="4"/>
  <c r="AM516" i="4"/>
  <c r="AL516" i="4"/>
  <c r="AJ516" i="4"/>
  <c r="AI516" i="4"/>
  <c r="AH516" i="4"/>
  <c r="AG516" i="4"/>
  <c r="AX515" i="4"/>
  <c r="AW515" i="4"/>
  <c r="AT515" i="4"/>
  <c r="AS515" i="4"/>
  <c r="AR515" i="4"/>
  <c r="AV515" i="4" s="1"/>
  <c r="AQ515" i="4"/>
  <c r="AU515" i="4" s="1"/>
  <c r="AP515" i="4"/>
  <c r="AO515" i="4"/>
  <c r="AN515" i="4"/>
  <c r="AM515" i="4"/>
  <c r="AL515" i="4"/>
  <c r="AJ515" i="4"/>
  <c r="AI515" i="4"/>
  <c r="AH515" i="4"/>
  <c r="AG515" i="4"/>
  <c r="AT514" i="4"/>
  <c r="AS514" i="4"/>
  <c r="AW514" i="4" s="1"/>
  <c r="AR514" i="4"/>
  <c r="AV514" i="4" s="1"/>
  <c r="AQ514" i="4"/>
  <c r="AU514" i="4" s="1"/>
  <c r="AP514" i="4"/>
  <c r="AO514" i="4"/>
  <c r="AN514" i="4"/>
  <c r="AM514" i="4"/>
  <c r="AL514" i="4"/>
  <c r="AJ514" i="4"/>
  <c r="AI514" i="4"/>
  <c r="AH514" i="4"/>
  <c r="AG514" i="4"/>
  <c r="AT513" i="4"/>
  <c r="AS513" i="4"/>
  <c r="AW513" i="4" s="1"/>
  <c r="AR513" i="4"/>
  <c r="AV513" i="4" s="1"/>
  <c r="AQ513" i="4"/>
  <c r="AU513" i="4" s="1"/>
  <c r="AP513" i="4"/>
  <c r="AO513" i="4"/>
  <c r="AN513" i="4"/>
  <c r="AM513" i="4"/>
  <c r="AL513" i="4"/>
  <c r="AJ513" i="4"/>
  <c r="AI513" i="4"/>
  <c r="AH513" i="4"/>
  <c r="AG513" i="4"/>
  <c r="AU512" i="4"/>
  <c r="AT512" i="4"/>
  <c r="AS512" i="4"/>
  <c r="AW512" i="4" s="1"/>
  <c r="AR512" i="4"/>
  <c r="AV512" i="4" s="1"/>
  <c r="AQ512" i="4"/>
  <c r="AX512" i="4" s="1"/>
  <c r="AP512" i="4"/>
  <c r="AO512" i="4"/>
  <c r="AN512" i="4"/>
  <c r="AM512" i="4"/>
  <c r="AL512" i="4"/>
  <c r="AJ512" i="4"/>
  <c r="AI512" i="4"/>
  <c r="AH512" i="4"/>
  <c r="AG512" i="4"/>
  <c r="AX511" i="4"/>
  <c r="AV511" i="4"/>
  <c r="AU511" i="4"/>
  <c r="AT511" i="4"/>
  <c r="AS511" i="4"/>
  <c r="AW511" i="4" s="1"/>
  <c r="AR511" i="4"/>
  <c r="AQ511" i="4"/>
  <c r="AP511" i="4"/>
  <c r="AO511" i="4"/>
  <c r="AN511" i="4"/>
  <c r="AM511" i="4"/>
  <c r="AL511" i="4"/>
  <c r="AJ511" i="4"/>
  <c r="AI511" i="4"/>
  <c r="AH511" i="4"/>
  <c r="AG511" i="4"/>
  <c r="AX510" i="4"/>
  <c r="AW510" i="4"/>
  <c r="AV510" i="4"/>
  <c r="AU510" i="4"/>
  <c r="AT510" i="4"/>
  <c r="AS510" i="4"/>
  <c r="AR510" i="4"/>
  <c r="AQ510" i="4"/>
  <c r="AP510" i="4"/>
  <c r="AO510" i="4"/>
  <c r="AN510" i="4"/>
  <c r="AM510" i="4"/>
  <c r="AL510" i="4"/>
  <c r="AJ510" i="4"/>
  <c r="AI510" i="4"/>
  <c r="AH510" i="4"/>
  <c r="AG510" i="4"/>
  <c r="AX509" i="4"/>
  <c r="AW509" i="4"/>
  <c r="AV509" i="4"/>
  <c r="AU509" i="4"/>
  <c r="AT509" i="4"/>
  <c r="AS509" i="4"/>
  <c r="AR509" i="4"/>
  <c r="AQ509" i="4"/>
  <c r="AP509" i="4"/>
  <c r="AO509" i="4"/>
  <c r="AN509" i="4"/>
  <c r="AM509" i="4"/>
  <c r="AL509" i="4"/>
  <c r="AJ509" i="4"/>
  <c r="AI509" i="4"/>
  <c r="AH509" i="4"/>
  <c r="AG509" i="4"/>
  <c r="AW508" i="4"/>
  <c r="AV508" i="4"/>
  <c r="AT508" i="4"/>
  <c r="AS508" i="4"/>
  <c r="AR508" i="4"/>
  <c r="AQ508" i="4"/>
  <c r="AP508" i="4"/>
  <c r="AO508" i="4"/>
  <c r="AN508" i="4"/>
  <c r="AM508" i="4"/>
  <c r="AL508" i="4"/>
  <c r="AJ508" i="4"/>
  <c r="AI508" i="4"/>
  <c r="AH508" i="4"/>
  <c r="AG508" i="4"/>
  <c r="AX507" i="4"/>
  <c r="AW507" i="4"/>
  <c r="AT507" i="4"/>
  <c r="AS507" i="4"/>
  <c r="AR507" i="4"/>
  <c r="AV507" i="4" s="1"/>
  <c r="AQ507" i="4"/>
  <c r="AU507" i="4" s="1"/>
  <c r="AP507" i="4"/>
  <c r="AO507" i="4"/>
  <c r="AN507" i="4"/>
  <c r="AM507" i="4"/>
  <c r="AL507" i="4"/>
  <c r="AJ507" i="4"/>
  <c r="AI507" i="4"/>
  <c r="AH507" i="4"/>
  <c r="AG507" i="4"/>
  <c r="AT506" i="4"/>
  <c r="AS506" i="4"/>
  <c r="AW506" i="4" s="1"/>
  <c r="AR506" i="4"/>
  <c r="AV506" i="4" s="1"/>
  <c r="AQ506" i="4"/>
  <c r="AU506" i="4" s="1"/>
  <c r="AP506" i="4"/>
  <c r="AO506" i="4"/>
  <c r="AN506" i="4"/>
  <c r="AM506" i="4"/>
  <c r="AL506" i="4"/>
  <c r="AJ506" i="4"/>
  <c r="AI506" i="4"/>
  <c r="AH506" i="4"/>
  <c r="AG506" i="4"/>
  <c r="AT505" i="4"/>
  <c r="AS505" i="4"/>
  <c r="AW505" i="4" s="1"/>
  <c r="AR505" i="4"/>
  <c r="AV505" i="4" s="1"/>
  <c r="AQ505" i="4"/>
  <c r="AU505" i="4" s="1"/>
  <c r="AP505" i="4"/>
  <c r="AO505" i="4"/>
  <c r="AN505" i="4"/>
  <c r="AM505" i="4"/>
  <c r="AL505" i="4"/>
  <c r="AJ505" i="4"/>
  <c r="AI505" i="4"/>
  <c r="AH505" i="4"/>
  <c r="AG505" i="4"/>
  <c r="AU504" i="4"/>
  <c r="AT504" i="4"/>
  <c r="AS504" i="4"/>
  <c r="AW504" i="4" s="1"/>
  <c r="AR504" i="4"/>
  <c r="AV504" i="4" s="1"/>
  <c r="AQ504" i="4"/>
  <c r="AX504" i="4" s="1"/>
  <c r="AP504" i="4"/>
  <c r="AO504" i="4"/>
  <c r="AN504" i="4"/>
  <c r="AM504" i="4"/>
  <c r="AL504" i="4"/>
  <c r="AJ504" i="4"/>
  <c r="AI504" i="4"/>
  <c r="AH504" i="4"/>
  <c r="AG504" i="4"/>
  <c r="AX503" i="4"/>
  <c r="AV503" i="4"/>
  <c r="AU503" i="4"/>
  <c r="AT503" i="4"/>
  <c r="AS503" i="4"/>
  <c r="AW503" i="4" s="1"/>
  <c r="AR503" i="4"/>
  <c r="AQ503" i="4"/>
  <c r="AP503" i="4"/>
  <c r="AO503" i="4"/>
  <c r="AN503" i="4"/>
  <c r="AM503" i="4"/>
  <c r="AL503" i="4"/>
  <c r="AJ503" i="4"/>
  <c r="AI503" i="4"/>
  <c r="AH503" i="4"/>
  <c r="AG503" i="4"/>
  <c r="AX502" i="4"/>
  <c r="AW502" i="4"/>
  <c r="AV502" i="4"/>
  <c r="AU502" i="4"/>
  <c r="AT502" i="4"/>
  <c r="AS502" i="4"/>
  <c r="AR502" i="4"/>
  <c r="AQ502" i="4"/>
  <c r="AP502" i="4"/>
  <c r="AO502" i="4"/>
  <c r="AN502" i="4"/>
  <c r="AM502" i="4"/>
  <c r="AL502" i="4"/>
  <c r="AJ502" i="4"/>
  <c r="AI502" i="4"/>
  <c r="AH502" i="4"/>
  <c r="AG502" i="4"/>
  <c r="AX501" i="4"/>
  <c r="AW501" i="4"/>
  <c r="AV501" i="4"/>
  <c r="AU501" i="4"/>
  <c r="AT501" i="4"/>
  <c r="AS501" i="4"/>
  <c r="AR501" i="4"/>
  <c r="AQ501" i="4"/>
  <c r="AP501" i="4"/>
  <c r="AO501" i="4"/>
  <c r="AN501" i="4"/>
  <c r="AM501" i="4"/>
  <c r="AL501" i="4"/>
  <c r="AJ501" i="4"/>
  <c r="AI501" i="4"/>
  <c r="AH501" i="4"/>
  <c r="AG501" i="4"/>
  <c r="AW500" i="4"/>
  <c r="AV500" i="4"/>
  <c r="AT500" i="4"/>
  <c r="AS500" i="4"/>
  <c r="AR500" i="4"/>
  <c r="AQ500" i="4"/>
  <c r="AP500" i="4"/>
  <c r="AO500" i="4"/>
  <c r="AN500" i="4"/>
  <c r="AM500" i="4"/>
  <c r="AL500" i="4"/>
  <c r="AJ500" i="4"/>
  <c r="AI500" i="4"/>
  <c r="AH500" i="4"/>
  <c r="AG500" i="4"/>
  <c r="AX499" i="4"/>
  <c r="AW499" i="4"/>
  <c r="AT499" i="4"/>
  <c r="AS499" i="4"/>
  <c r="AR499" i="4"/>
  <c r="AV499" i="4" s="1"/>
  <c r="AQ499" i="4"/>
  <c r="AU499" i="4" s="1"/>
  <c r="AP499" i="4"/>
  <c r="AO499" i="4"/>
  <c r="AN499" i="4"/>
  <c r="AM499" i="4"/>
  <c r="AL499" i="4"/>
  <c r="AJ499" i="4"/>
  <c r="AI499" i="4"/>
  <c r="AH499" i="4"/>
  <c r="AG499" i="4"/>
  <c r="AT498" i="4"/>
  <c r="AS498" i="4"/>
  <c r="AW498" i="4" s="1"/>
  <c r="AR498" i="4"/>
  <c r="AV498" i="4" s="1"/>
  <c r="AQ498" i="4"/>
  <c r="AU498" i="4" s="1"/>
  <c r="AP498" i="4"/>
  <c r="AO498" i="4"/>
  <c r="AN498" i="4"/>
  <c r="AM498" i="4"/>
  <c r="AL498" i="4"/>
  <c r="AJ498" i="4"/>
  <c r="AI498" i="4"/>
  <c r="AH498" i="4"/>
  <c r="AG498" i="4"/>
  <c r="AT497" i="4"/>
  <c r="AS497" i="4"/>
  <c r="AW497" i="4" s="1"/>
  <c r="AR497" i="4"/>
  <c r="AV497" i="4" s="1"/>
  <c r="AQ497" i="4"/>
  <c r="AU497" i="4" s="1"/>
  <c r="AP497" i="4"/>
  <c r="AO497" i="4"/>
  <c r="AN497" i="4"/>
  <c r="AM497" i="4"/>
  <c r="AL497" i="4"/>
  <c r="AJ497" i="4"/>
  <c r="AI497" i="4"/>
  <c r="AH497" i="4"/>
  <c r="AG497" i="4"/>
  <c r="AU496" i="4"/>
  <c r="AT496" i="4"/>
  <c r="AS496" i="4"/>
  <c r="AW496" i="4" s="1"/>
  <c r="AR496" i="4"/>
  <c r="AV496" i="4" s="1"/>
  <c r="AQ496" i="4"/>
  <c r="AX496" i="4" s="1"/>
  <c r="AP496" i="4"/>
  <c r="AO496" i="4"/>
  <c r="AN496" i="4"/>
  <c r="AM496" i="4"/>
  <c r="AL496" i="4"/>
  <c r="AJ496" i="4"/>
  <c r="AI496" i="4"/>
  <c r="AH496" i="4"/>
  <c r="AG496" i="4"/>
  <c r="AX495" i="4"/>
  <c r="AV495" i="4"/>
  <c r="AU495" i="4"/>
  <c r="AT495" i="4"/>
  <c r="AS495" i="4"/>
  <c r="AW495" i="4" s="1"/>
  <c r="AR495" i="4"/>
  <c r="AQ495" i="4"/>
  <c r="AP495" i="4"/>
  <c r="AO495" i="4"/>
  <c r="AN495" i="4"/>
  <c r="AM495" i="4"/>
  <c r="AL495" i="4"/>
  <c r="AJ495" i="4"/>
  <c r="AI495" i="4"/>
  <c r="AH495" i="4"/>
  <c r="AG495" i="4"/>
  <c r="AX494" i="4"/>
  <c r="AW494" i="4"/>
  <c r="AV494" i="4"/>
  <c r="AU494" i="4"/>
  <c r="AT494" i="4"/>
  <c r="AS494" i="4"/>
  <c r="AR494" i="4"/>
  <c r="AQ494" i="4"/>
  <c r="AP494" i="4"/>
  <c r="AO494" i="4"/>
  <c r="AN494" i="4"/>
  <c r="AM494" i="4"/>
  <c r="AL494" i="4"/>
  <c r="AJ494" i="4"/>
  <c r="AI494" i="4"/>
  <c r="AH494" i="4"/>
  <c r="AG494" i="4"/>
  <c r="AX493" i="4"/>
  <c r="AW493" i="4"/>
  <c r="AV493" i="4"/>
  <c r="AU493" i="4"/>
  <c r="AT493" i="4"/>
  <c r="AS493" i="4"/>
  <c r="AR493" i="4"/>
  <c r="AQ493" i="4"/>
  <c r="AP493" i="4"/>
  <c r="AO493" i="4"/>
  <c r="AN493" i="4"/>
  <c r="AM493" i="4"/>
  <c r="AL493" i="4"/>
  <c r="AJ493" i="4"/>
  <c r="AI493" i="4"/>
  <c r="AH493" i="4"/>
  <c r="AG493" i="4"/>
  <c r="AW492" i="4"/>
  <c r="AV492" i="4"/>
  <c r="AT492" i="4"/>
  <c r="AS492" i="4"/>
  <c r="AR492" i="4"/>
  <c r="AQ492" i="4"/>
  <c r="AP492" i="4"/>
  <c r="AO492" i="4"/>
  <c r="AN492" i="4"/>
  <c r="AM492" i="4"/>
  <c r="AL492" i="4"/>
  <c r="AJ492" i="4"/>
  <c r="AI492" i="4"/>
  <c r="AH492" i="4"/>
  <c r="AG492" i="4"/>
  <c r="AX491" i="4"/>
  <c r="AW491" i="4"/>
  <c r="AT491" i="4"/>
  <c r="AS491" i="4"/>
  <c r="AR491" i="4"/>
  <c r="AV491" i="4" s="1"/>
  <c r="AQ491" i="4"/>
  <c r="AU491" i="4" s="1"/>
  <c r="AP491" i="4"/>
  <c r="AO491" i="4"/>
  <c r="AN491" i="4"/>
  <c r="AM491" i="4"/>
  <c r="AL491" i="4"/>
  <c r="AJ491" i="4"/>
  <c r="AI491" i="4"/>
  <c r="AH491" i="4"/>
  <c r="AG491" i="4"/>
  <c r="AT490" i="4"/>
  <c r="AS490" i="4"/>
  <c r="AW490" i="4" s="1"/>
  <c r="AR490" i="4"/>
  <c r="AV490" i="4" s="1"/>
  <c r="AQ490" i="4"/>
  <c r="AU490" i="4" s="1"/>
  <c r="AP490" i="4"/>
  <c r="AO490" i="4"/>
  <c r="AN490" i="4"/>
  <c r="AM490" i="4"/>
  <c r="AL490" i="4"/>
  <c r="AJ490" i="4"/>
  <c r="AI490" i="4"/>
  <c r="AH490" i="4"/>
  <c r="AG490" i="4"/>
  <c r="AT489" i="4"/>
  <c r="AS489" i="4"/>
  <c r="AW489" i="4" s="1"/>
  <c r="AR489" i="4"/>
  <c r="AV489" i="4" s="1"/>
  <c r="AQ489" i="4"/>
  <c r="AU489" i="4" s="1"/>
  <c r="AP489" i="4"/>
  <c r="AO489" i="4"/>
  <c r="AN489" i="4"/>
  <c r="AM489" i="4"/>
  <c r="AL489" i="4"/>
  <c r="AJ489" i="4"/>
  <c r="AI489" i="4"/>
  <c r="AH489" i="4"/>
  <c r="AG489" i="4"/>
  <c r="AU488" i="4"/>
  <c r="AT488" i="4"/>
  <c r="AS488" i="4"/>
  <c r="AW488" i="4" s="1"/>
  <c r="AR488" i="4"/>
  <c r="AV488" i="4" s="1"/>
  <c r="AQ488" i="4"/>
  <c r="AX488" i="4" s="1"/>
  <c r="AP488" i="4"/>
  <c r="AO488" i="4"/>
  <c r="AN488" i="4"/>
  <c r="AM488" i="4"/>
  <c r="AL488" i="4"/>
  <c r="AJ488" i="4"/>
  <c r="AI488" i="4"/>
  <c r="AH488" i="4"/>
  <c r="AG488" i="4"/>
  <c r="AX487" i="4"/>
  <c r="AV487" i="4"/>
  <c r="AU487" i="4"/>
  <c r="AT487" i="4"/>
  <c r="AS487" i="4"/>
  <c r="AW487" i="4" s="1"/>
  <c r="AR487" i="4"/>
  <c r="AQ487" i="4"/>
  <c r="AP487" i="4"/>
  <c r="AO487" i="4"/>
  <c r="AN487" i="4"/>
  <c r="AM487" i="4"/>
  <c r="AL487" i="4"/>
  <c r="AJ487" i="4"/>
  <c r="AI487" i="4"/>
  <c r="AH487" i="4"/>
  <c r="AG487" i="4"/>
  <c r="AX486" i="4"/>
  <c r="AW486" i="4"/>
  <c r="AV486" i="4"/>
  <c r="AU486" i="4"/>
  <c r="AT486" i="4"/>
  <c r="AS486" i="4"/>
  <c r="AR486" i="4"/>
  <c r="AQ486" i="4"/>
  <c r="AP486" i="4"/>
  <c r="AO486" i="4"/>
  <c r="AN486" i="4"/>
  <c r="AM486" i="4"/>
  <c r="AL486" i="4"/>
  <c r="AJ486" i="4"/>
  <c r="AI486" i="4"/>
  <c r="AH486" i="4"/>
  <c r="AG486" i="4"/>
  <c r="AX485" i="4"/>
  <c r="AW485" i="4"/>
  <c r="AV485" i="4"/>
  <c r="AU485" i="4"/>
  <c r="AT485" i="4"/>
  <c r="AS485" i="4"/>
  <c r="AR485" i="4"/>
  <c r="AQ485" i="4"/>
  <c r="AP485" i="4"/>
  <c r="AO485" i="4"/>
  <c r="AN485" i="4"/>
  <c r="AM485" i="4"/>
  <c r="AL485" i="4"/>
  <c r="AJ485" i="4"/>
  <c r="AI485" i="4"/>
  <c r="AH485" i="4"/>
  <c r="AG485" i="4"/>
  <c r="AW484" i="4"/>
  <c r="AV484" i="4"/>
  <c r="AT484" i="4"/>
  <c r="AS484" i="4"/>
  <c r="AR484" i="4"/>
  <c r="AQ484" i="4"/>
  <c r="AP484" i="4"/>
  <c r="AO484" i="4"/>
  <c r="AN484" i="4"/>
  <c r="AM484" i="4"/>
  <c r="AL484" i="4"/>
  <c r="AJ484" i="4"/>
  <c r="AI484" i="4"/>
  <c r="AH484" i="4"/>
  <c r="AG484" i="4"/>
  <c r="AX483" i="4"/>
  <c r="AW483" i="4"/>
  <c r="AT483" i="4"/>
  <c r="AS483" i="4"/>
  <c r="AR483" i="4"/>
  <c r="AV483" i="4" s="1"/>
  <c r="AQ483" i="4"/>
  <c r="AU483" i="4" s="1"/>
  <c r="AP483" i="4"/>
  <c r="AO483" i="4"/>
  <c r="AN483" i="4"/>
  <c r="AM483" i="4"/>
  <c r="AL483" i="4"/>
  <c r="AJ483" i="4"/>
  <c r="AI483" i="4"/>
  <c r="AH483" i="4"/>
  <c r="AG483" i="4"/>
  <c r="AT482" i="4"/>
  <c r="AS482" i="4"/>
  <c r="AW482" i="4" s="1"/>
  <c r="AR482" i="4"/>
  <c r="AV482" i="4" s="1"/>
  <c r="AQ482" i="4"/>
  <c r="AU482" i="4" s="1"/>
  <c r="AP482" i="4"/>
  <c r="AO482" i="4"/>
  <c r="AN482" i="4"/>
  <c r="AM482" i="4"/>
  <c r="AL482" i="4"/>
  <c r="AJ482" i="4"/>
  <c r="AI482" i="4"/>
  <c r="AH482" i="4"/>
  <c r="AG482" i="4"/>
  <c r="AT481" i="4"/>
  <c r="AS481" i="4"/>
  <c r="AW481" i="4" s="1"/>
  <c r="AR481" i="4"/>
  <c r="AV481" i="4" s="1"/>
  <c r="AQ481" i="4"/>
  <c r="AU481" i="4" s="1"/>
  <c r="AP481" i="4"/>
  <c r="AO481" i="4"/>
  <c r="AN481" i="4"/>
  <c r="AM481" i="4"/>
  <c r="AL481" i="4"/>
  <c r="AJ481" i="4"/>
  <c r="AI481" i="4"/>
  <c r="AH481" i="4"/>
  <c r="AG481" i="4"/>
  <c r="AU480" i="4"/>
  <c r="AT480" i="4"/>
  <c r="AS480" i="4"/>
  <c r="AW480" i="4" s="1"/>
  <c r="AR480" i="4"/>
  <c r="AV480" i="4" s="1"/>
  <c r="AQ480" i="4"/>
  <c r="AX480" i="4" s="1"/>
  <c r="AP480" i="4"/>
  <c r="AO480" i="4"/>
  <c r="AN480" i="4"/>
  <c r="AM480" i="4"/>
  <c r="AL480" i="4"/>
  <c r="AJ480" i="4"/>
  <c r="AI480" i="4"/>
  <c r="AH480" i="4"/>
  <c r="AG480" i="4"/>
  <c r="AX479" i="4"/>
  <c r="AV479" i="4"/>
  <c r="AU479" i="4"/>
  <c r="AT479" i="4"/>
  <c r="AS479" i="4"/>
  <c r="AW479" i="4" s="1"/>
  <c r="AR479" i="4"/>
  <c r="AQ479" i="4"/>
  <c r="AP479" i="4"/>
  <c r="AO479" i="4"/>
  <c r="AN479" i="4"/>
  <c r="AM479" i="4"/>
  <c r="AL479" i="4"/>
  <c r="AJ479" i="4"/>
  <c r="AI479" i="4"/>
  <c r="AH479" i="4"/>
  <c r="AG479" i="4"/>
  <c r="AX478" i="4"/>
  <c r="AW478" i="4"/>
  <c r="AV478" i="4"/>
  <c r="AU478" i="4"/>
  <c r="AT478" i="4"/>
  <c r="AS478" i="4"/>
  <c r="AR478" i="4"/>
  <c r="AQ478" i="4"/>
  <c r="AP478" i="4"/>
  <c r="AO478" i="4"/>
  <c r="AN478" i="4"/>
  <c r="AM478" i="4"/>
  <c r="AL478" i="4"/>
  <c r="AJ478" i="4"/>
  <c r="AI478" i="4"/>
  <c r="AH478" i="4"/>
  <c r="AG478" i="4"/>
  <c r="AX477" i="4"/>
  <c r="AW477" i="4"/>
  <c r="AV477" i="4"/>
  <c r="AU477" i="4"/>
  <c r="AT477" i="4"/>
  <c r="AS477" i="4"/>
  <c r="AR477" i="4"/>
  <c r="AQ477" i="4"/>
  <c r="AP477" i="4"/>
  <c r="AO477" i="4"/>
  <c r="AN477" i="4"/>
  <c r="AM477" i="4"/>
  <c r="AL477" i="4"/>
  <c r="AJ477" i="4"/>
  <c r="AI477" i="4"/>
  <c r="AH477" i="4"/>
  <c r="AG477" i="4"/>
  <c r="AW476" i="4"/>
  <c r="AV476" i="4"/>
  <c r="AT476" i="4"/>
  <c r="AS476" i="4"/>
  <c r="AR476" i="4"/>
  <c r="AQ476" i="4"/>
  <c r="AP476" i="4"/>
  <c r="AO476" i="4"/>
  <c r="AN476" i="4"/>
  <c r="AM476" i="4"/>
  <c r="AL476" i="4"/>
  <c r="AJ476" i="4"/>
  <c r="AI476" i="4"/>
  <c r="AH476" i="4"/>
  <c r="AG476" i="4"/>
  <c r="AX475" i="4"/>
  <c r="AW475" i="4"/>
  <c r="AT475" i="4"/>
  <c r="AS475" i="4"/>
  <c r="AR475" i="4"/>
  <c r="AV475" i="4" s="1"/>
  <c r="AQ475" i="4"/>
  <c r="AU475" i="4" s="1"/>
  <c r="AP475" i="4"/>
  <c r="AO475" i="4"/>
  <c r="AN475" i="4"/>
  <c r="AM475" i="4"/>
  <c r="AL475" i="4"/>
  <c r="AJ475" i="4"/>
  <c r="AI475" i="4"/>
  <c r="AH475" i="4"/>
  <c r="AG475" i="4"/>
  <c r="AT474" i="4"/>
  <c r="AS474" i="4"/>
  <c r="AW474" i="4" s="1"/>
  <c r="AR474" i="4"/>
  <c r="AV474" i="4" s="1"/>
  <c r="AQ474" i="4"/>
  <c r="AU474" i="4" s="1"/>
  <c r="AP474" i="4"/>
  <c r="AO474" i="4"/>
  <c r="AN474" i="4"/>
  <c r="AM474" i="4"/>
  <c r="AL474" i="4"/>
  <c r="AJ474" i="4"/>
  <c r="AI474" i="4"/>
  <c r="AH474" i="4"/>
  <c r="AG474" i="4"/>
  <c r="AT473" i="4"/>
  <c r="AS473" i="4"/>
  <c r="AW473" i="4" s="1"/>
  <c r="AR473" i="4"/>
  <c r="AV473" i="4" s="1"/>
  <c r="AQ473" i="4"/>
  <c r="AU473" i="4" s="1"/>
  <c r="AP473" i="4"/>
  <c r="AO473" i="4"/>
  <c r="AN473" i="4"/>
  <c r="AM473" i="4"/>
  <c r="AL473" i="4"/>
  <c r="AJ473" i="4"/>
  <c r="AI473" i="4"/>
  <c r="AH473" i="4"/>
  <c r="AG473" i="4"/>
  <c r="AU472" i="4"/>
  <c r="AT472" i="4"/>
  <c r="AS472" i="4"/>
  <c r="AW472" i="4" s="1"/>
  <c r="AR472" i="4"/>
  <c r="AV472" i="4" s="1"/>
  <c r="AQ472" i="4"/>
  <c r="AX472" i="4" s="1"/>
  <c r="AP472" i="4"/>
  <c r="AO472" i="4"/>
  <c r="AN472" i="4"/>
  <c r="AM472" i="4"/>
  <c r="AL472" i="4"/>
  <c r="AJ472" i="4"/>
  <c r="AI472" i="4"/>
  <c r="AH472" i="4"/>
  <c r="AG472" i="4"/>
  <c r="AX471" i="4"/>
  <c r="AV471" i="4"/>
  <c r="AU471" i="4"/>
  <c r="AT471" i="4"/>
  <c r="AS471" i="4"/>
  <c r="AW471" i="4" s="1"/>
  <c r="AR471" i="4"/>
  <c r="AQ471" i="4"/>
  <c r="AP471" i="4"/>
  <c r="AO471" i="4"/>
  <c r="AN471" i="4"/>
  <c r="AM471" i="4"/>
  <c r="AL471" i="4"/>
  <c r="AJ471" i="4"/>
  <c r="AI471" i="4"/>
  <c r="AH471" i="4"/>
  <c r="AG471" i="4"/>
  <c r="AX470" i="4"/>
  <c r="AW470" i="4"/>
  <c r="AV470" i="4"/>
  <c r="AU470" i="4"/>
  <c r="AT470" i="4"/>
  <c r="AS470" i="4"/>
  <c r="AR470" i="4"/>
  <c r="AQ470" i="4"/>
  <c r="AP470" i="4"/>
  <c r="AO470" i="4"/>
  <c r="AN470" i="4"/>
  <c r="AM470" i="4"/>
  <c r="AL470" i="4"/>
  <c r="AJ470" i="4"/>
  <c r="AI470" i="4"/>
  <c r="AH470" i="4"/>
  <c r="AG470" i="4"/>
  <c r="AX469" i="4"/>
  <c r="AW469" i="4"/>
  <c r="AV469" i="4"/>
  <c r="AU469" i="4"/>
  <c r="AT469" i="4"/>
  <c r="AS469" i="4"/>
  <c r="AR469" i="4"/>
  <c r="AQ469" i="4"/>
  <c r="AP469" i="4"/>
  <c r="AO469" i="4"/>
  <c r="AN469" i="4"/>
  <c r="AM469" i="4"/>
  <c r="AL469" i="4"/>
  <c r="AJ469" i="4"/>
  <c r="AI469" i="4"/>
  <c r="AH469" i="4"/>
  <c r="AG469" i="4"/>
  <c r="AW468" i="4"/>
  <c r="AV468" i="4"/>
  <c r="AT468" i="4"/>
  <c r="AS468" i="4"/>
  <c r="AR468" i="4"/>
  <c r="AQ468" i="4"/>
  <c r="AP468" i="4"/>
  <c r="AO468" i="4"/>
  <c r="AN468" i="4"/>
  <c r="AM468" i="4"/>
  <c r="AL468" i="4"/>
  <c r="AJ468" i="4"/>
  <c r="AI468" i="4"/>
  <c r="AH468" i="4"/>
  <c r="AG468" i="4"/>
  <c r="AX467" i="4"/>
  <c r="AW467" i="4"/>
  <c r="AT467" i="4"/>
  <c r="AS467" i="4"/>
  <c r="AR467" i="4"/>
  <c r="AV467" i="4" s="1"/>
  <c r="AQ467" i="4"/>
  <c r="AU467" i="4" s="1"/>
  <c r="AP467" i="4"/>
  <c r="AO467" i="4"/>
  <c r="AN467" i="4"/>
  <c r="AM467" i="4"/>
  <c r="AL467" i="4"/>
  <c r="AJ467" i="4"/>
  <c r="AI467" i="4"/>
  <c r="AH467" i="4"/>
  <c r="AG467" i="4"/>
  <c r="AT466" i="4"/>
  <c r="AS466" i="4"/>
  <c r="AW466" i="4" s="1"/>
  <c r="AR466" i="4"/>
  <c r="AV466" i="4" s="1"/>
  <c r="AQ466" i="4"/>
  <c r="AU466" i="4" s="1"/>
  <c r="AP466" i="4"/>
  <c r="AO466" i="4"/>
  <c r="AN466" i="4"/>
  <c r="AM466" i="4"/>
  <c r="AL466" i="4"/>
  <c r="AJ466" i="4"/>
  <c r="AI466" i="4"/>
  <c r="AH466" i="4"/>
  <c r="AG466" i="4"/>
  <c r="AT465" i="4"/>
  <c r="AS465" i="4"/>
  <c r="AW465" i="4" s="1"/>
  <c r="AR465" i="4"/>
  <c r="AV465" i="4" s="1"/>
  <c r="AQ465" i="4"/>
  <c r="AU465" i="4" s="1"/>
  <c r="AP465" i="4"/>
  <c r="AO465" i="4"/>
  <c r="AN465" i="4"/>
  <c r="AM465" i="4"/>
  <c r="AL465" i="4"/>
  <c r="AJ465" i="4"/>
  <c r="AI465" i="4"/>
  <c r="AH465" i="4"/>
  <c r="AG465" i="4"/>
  <c r="AU464" i="4"/>
  <c r="AT464" i="4"/>
  <c r="AS464" i="4"/>
  <c r="AW464" i="4" s="1"/>
  <c r="AR464" i="4"/>
  <c r="AV464" i="4" s="1"/>
  <c r="AQ464" i="4"/>
  <c r="AX464" i="4" s="1"/>
  <c r="AP464" i="4"/>
  <c r="AO464" i="4"/>
  <c r="AN464" i="4"/>
  <c r="AM464" i="4"/>
  <c r="AL464" i="4"/>
  <c r="AJ464" i="4"/>
  <c r="AI464" i="4"/>
  <c r="AH464" i="4"/>
  <c r="AG464" i="4"/>
  <c r="AX463" i="4"/>
  <c r="AV463" i="4"/>
  <c r="AU463" i="4"/>
  <c r="AT463" i="4"/>
  <c r="AS463" i="4"/>
  <c r="AW463" i="4" s="1"/>
  <c r="AR463" i="4"/>
  <c r="AQ463" i="4"/>
  <c r="AP463" i="4"/>
  <c r="AO463" i="4"/>
  <c r="AN463" i="4"/>
  <c r="AM463" i="4"/>
  <c r="AL463" i="4"/>
  <c r="AJ463" i="4"/>
  <c r="AI463" i="4"/>
  <c r="AH463" i="4"/>
  <c r="AG463" i="4"/>
  <c r="AX462" i="4"/>
  <c r="AW462" i="4"/>
  <c r="AV462" i="4"/>
  <c r="AU462" i="4"/>
  <c r="AT462" i="4"/>
  <c r="AS462" i="4"/>
  <c r="AR462" i="4"/>
  <c r="AQ462" i="4"/>
  <c r="AP462" i="4"/>
  <c r="AO462" i="4"/>
  <c r="AN462" i="4"/>
  <c r="AM462" i="4"/>
  <c r="AL462" i="4"/>
  <c r="AJ462" i="4"/>
  <c r="AI462" i="4"/>
  <c r="AH462" i="4"/>
  <c r="AG462" i="4"/>
  <c r="AX461" i="4"/>
  <c r="AW461" i="4"/>
  <c r="AV461" i="4"/>
  <c r="AU461" i="4"/>
  <c r="AT461" i="4"/>
  <c r="AS461" i="4"/>
  <c r="AR461" i="4"/>
  <c r="AQ461" i="4"/>
  <c r="AP461" i="4"/>
  <c r="AO461" i="4"/>
  <c r="AN461" i="4"/>
  <c r="AM461" i="4"/>
  <c r="AL461" i="4"/>
  <c r="AJ461" i="4"/>
  <c r="AI461" i="4"/>
  <c r="AH461" i="4"/>
  <c r="AG461" i="4"/>
  <c r="AW460" i="4"/>
  <c r="AV460" i="4"/>
  <c r="AT460" i="4"/>
  <c r="AS460" i="4"/>
  <c r="AR460" i="4"/>
  <c r="AQ460" i="4"/>
  <c r="AP460" i="4"/>
  <c r="AO460" i="4"/>
  <c r="AN460" i="4"/>
  <c r="AM460" i="4"/>
  <c r="AL460" i="4"/>
  <c r="AJ460" i="4"/>
  <c r="AI460" i="4"/>
  <c r="AH460" i="4"/>
  <c r="AG460" i="4"/>
  <c r="AX459" i="4"/>
  <c r="AW459" i="4"/>
  <c r="AT459" i="4"/>
  <c r="AS459" i="4"/>
  <c r="AR459" i="4"/>
  <c r="AV459" i="4" s="1"/>
  <c r="AQ459" i="4"/>
  <c r="AU459" i="4" s="1"/>
  <c r="AP459" i="4"/>
  <c r="AO459" i="4"/>
  <c r="AN459" i="4"/>
  <c r="AM459" i="4"/>
  <c r="AL459" i="4"/>
  <c r="AJ459" i="4"/>
  <c r="AI459" i="4"/>
  <c r="AH459" i="4"/>
  <c r="AG459" i="4"/>
  <c r="AT458" i="4"/>
  <c r="AS458" i="4"/>
  <c r="AW458" i="4" s="1"/>
  <c r="AR458" i="4"/>
  <c r="AV458" i="4" s="1"/>
  <c r="AQ458" i="4"/>
  <c r="AU458" i="4" s="1"/>
  <c r="AP458" i="4"/>
  <c r="AO458" i="4"/>
  <c r="AN458" i="4"/>
  <c r="AM458" i="4"/>
  <c r="AL458" i="4"/>
  <c r="AJ458" i="4"/>
  <c r="AI458" i="4"/>
  <c r="AH458" i="4"/>
  <c r="AG458" i="4"/>
  <c r="AT457" i="4"/>
  <c r="AS457" i="4"/>
  <c r="AW457" i="4" s="1"/>
  <c r="AR457" i="4"/>
  <c r="AV457" i="4" s="1"/>
  <c r="AQ457" i="4"/>
  <c r="AU457" i="4" s="1"/>
  <c r="AP457" i="4"/>
  <c r="AO457" i="4"/>
  <c r="AN457" i="4"/>
  <c r="AM457" i="4"/>
  <c r="AL457" i="4"/>
  <c r="AJ457" i="4"/>
  <c r="AI457" i="4"/>
  <c r="AH457" i="4"/>
  <c r="AG457" i="4"/>
  <c r="AU456" i="4"/>
  <c r="AT456" i="4"/>
  <c r="AS456" i="4"/>
  <c r="AW456" i="4" s="1"/>
  <c r="AR456" i="4"/>
  <c r="AV456" i="4" s="1"/>
  <c r="AQ456" i="4"/>
  <c r="AX456" i="4" s="1"/>
  <c r="AP456" i="4"/>
  <c r="AO456" i="4"/>
  <c r="AN456" i="4"/>
  <c r="AM456" i="4"/>
  <c r="AL456" i="4"/>
  <c r="AJ456" i="4"/>
  <c r="AI456" i="4"/>
  <c r="AH456" i="4"/>
  <c r="AG456" i="4"/>
  <c r="AX455" i="4"/>
  <c r="AV455" i="4"/>
  <c r="AU455" i="4"/>
  <c r="AT455" i="4"/>
  <c r="AS455" i="4"/>
  <c r="AW455" i="4" s="1"/>
  <c r="AR455" i="4"/>
  <c r="AQ455" i="4"/>
  <c r="AP455" i="4"/>
  <c r="AO455" i="4"/>
  <c r="AN455" i="4"/>
  <c r="AM455" i="4"/>
  <c r="AL455" i="4"/>
  <c r="AJ455" i="4"/>
  <c r="AI455" i="4"/>
  <c r="AH455" i="4"/>
  <c r="AG455" i="4"/>
  <c r="AX454" i="4"/>
  <c r="AW454" i="4"/>
  <c r="AV454" i="4"/>
  <c r="AU454" i="4"/>
  <c r="AT454" i="4"/>
  <c r="AS454" i="4"/>
  <c r="AR454" i="4"/>
  <c r="AQ454" i="4"/>
  <c r="AP454" i="4"/>
  <c r="AO454" i="4"/>
  <c r="AN454" i="4"/>
  <c r="AM454" i="4"/>
  <c r="AL454" i="4"/>
  <c r="AJ454" i="4"/>
  <c r="AI454" i="4"/>
  <c r="AH454" i="4"/>
  <c r="AG454" i="4"/>
  <c r="AX453" i="4"/>
  <c r="AW453" i="4"/>
  <c r="AV453" i="4"/>
  <c r="AU453" i="4"/>
  <c r="AT453" i="4"/>
  <c r="AS453" i="4"/>
  <c r="AR453" i="4"/>
  <c r="AQ453" i="4"/>
  <c r="AP453" i="4"/>
  <c r="AO453" i="4"/>
  <c r="AN453" i="4"/>
  <c r="AM453" i="4"/>
  <c r="AL453" i="4"/>
  <c r="AJ453" i="4"/>
  <c r="AI453" i="4"/>
  <c r="AH453" i="4"/>
  <c r="AG453" i="4"/>
  <c r="AW452" i="4"/>
  <c r="AV452" i="4"/>
  <c r="AT452" i="4"/>
  <c r="AS452" i="4"/>
  <c r="AR452" i="4"/>
  <c r="AQ452" i="4"/>
  <c r="AP452" i="4"/>
  <c r="AO452" i="4"/>
  <c r="AN452" i="4"/>
  <c r="AM452" i="4"/>
  <c r="AL452" i="4"/>
  <c r="AJ452" i="4"/>
  <c r="AI452" i="4"/>
  <c r="AH452" i="4"/>
  <c r="AG452" i="4"/>
  <c r="AX451" i="4"/>
  <c r="AW451" i="4"/>
  <c r="AT451" i="4"/>
  <c r="AS451" i="4"/>
  <c r="AR451" i="4"/>
  <c r="AV451" i="4" s="1"/>
  <c r="AQ451" i="4"/>
  <c r="AU451" i="4" s="1"/>
  <c r="AP451" i="4"/>
  <c r="AO451" i="4"/>
  <c r="AN451" i="4"/>
  <c r="AM451" i="4"/>
  <c r="AL451" i="4"/>
  <c r="AJ451" i="4"/>
  <c r="AI451" i="4"/>
  <c r="AH451" i="4"/>
  <c r="AG451" i="4"/>
  <c r="AT450" i="4"/>
  <c r="AS450" i="4"/>
  <c r="AW450" i="4" s="1"/>
  <c r="AR450" i="4"/>
  <c r="AV450" i="4" s="1"/>
  <c r="AQ450" i="4"/>
  <c r="AU450" i="4" s="1"/>
  <c r="AP450" i="4"/>
  <c r="AO450" i="4"/>
  <c r="AN450" i="4"/>
  <c r="AM450" i="4"/>
  <c r="AL450" i="4"/>
  <c r="AJ450" i="4"/>
  <c r="AI450" i="4"/>
  <c r="AH450" i="4"/>
  <c r="AG450" i="4"/>
  <c r="AT449" i="4"/>
  <c r="AS449" i="4"/>
  <c r="AW449" i="4" s="1"/>
  <c r="AR449" i="4"/>
  <c r="AV449" i="4" s="1"/>
  <c r="AQ449" i="4"/>
  <c r="AU449" i="4" s="1"/>
  <c r="AP449" i="4"/>
  <c r="AO449" i="4"/>
  <c r="AN449" i="4"/>
  <c r="AM449" i="4"/>
  <c r="AL449" i="4"/>
  <c r="AJ449" i="4"/>
  <c r="AI449" i="4"/>
  <c r="AH449" i="4"/>
  <c r="AG449" i="4"/>
  <c r="AU448" i="4"/>
  <c r="AT448" i="4"/>
  <c r="AS448" i="4"/>
  <c r="AW448" i="4" s="1"/>
  <c r="AR448" i="4"/>
  <c r="AV448" i="4" s="1"/>
  <c r="AQ448" i="4"/>
  <c r="AX448" i="4" s="1"/>
  <c r="AP448" i="4"/>
  <c r="AO448" i="4"/>
  <c r="AN448" i="4"/>
  <c r="AM448" i="4"/>
  <c r="AL448" i="4"/>
  <c r="AJ448" i="4"/>
  <c r="AI448" i="4"/>
  <c r="AH448" i="4"/>
  <c r="AG448" i="4"/>
  <c r="AX447" i="4"/>
  <c r="AV447" i="4"/>
  <c r="AU447" i="4"/>
  <c r="AT447" i="4"/>
  <c r="AS447" i="4"/>
  <c r="AW447" i="4" s="1"/>
  <c r="AR447" i="4"/>
  <c r="AQ447" i="4"/>
  <c r="AP447" i="4"/>
  <c r="AO447" i="4"/>
  <c r="AN447" i="4"/>
  <c r="AM447" i="4"/>
  <c r="AL447" i="4"/>
  <c r="AJ447" i="4"/>
  <c r="AI447" i="4"/>
  <c r="AH447" i="4"/>
  <c r="AG447" i="4"/>
  <c r="AX446" i="4"/>
  <c r="AW446" i="4"/>
  <c r="AV446" i="4"/>
  <c r="AU446" i="4"/>
  <c r="AT446" i="4"/>
  <c r="AS446" i="4"/>
  <c r="AR446" i="4"/>
  <c r="AQ446" i="4"/>
  <c r="AP446" i="4"/>
  <c r="AO446" i="4"/>
  <c r="AN446" i="4"/>
  <c r="AM446" i="4"/>
  <c r="AL446" i="4"/>
  <c r="AJ446" i="4"/>
  <c r="AI446" i="4"/>
  <c r="AH446" i="4"/>
  <c r="AG446" i="4"/>
  <c r="AX445" i="4"/>
  <c r="AW445" i="4"/>
  <c r="AV445" i="4"/>
  <c r="AU445" i="4"/>
  <c r="AT445" i="4"/>
  <c r="AS445" i="4"/>
  <c r="AR445" i="4"/>
  <c r="AQ445" i="4"/>
  <c r="AP445" i="4"/>
  <c r="AO445" i="4"/>
  <c r="AN445" i="4"/>
  <c r="AM445" i="4"/>
  <c r="AL445" i="4"/>
  <c r="AJ445" i="4"/>
  <c r="AI445" i="4"/>
  <c r="AH445" i="4"/>
  <c r="AG445" i="4"/>
  <c r="AW444" i="4"/>
  <c r="AV444" i="4"/>
  <c r="AT444" i="4"/>
  <c r="AS444" i="4"/>
  <c r="AR444" i="4"/>
  <c r="AQ444" i="4"/>
  <c r="AP444" i="4"/>
  <c r="AO444" i="4"/>
  <c r="AN444" i="4"/>
  <c r="AM444" i="4"/>
  <c r="AL444" i="4"/>
  <c r="AJ444" i="4"/>
  <c r="AI444" i="4"/>
  <c r="AH444" i="4"/>
  <c r="AG444" i="4"/>
  <c r="AX443" i="4"/>
  <c r="AW443" i="4"/>
  <c r="AT443" i="4"/>
  <c r="AS443" i="4"/>
  <c r="AR443" i="4"/>
  <c r="AV443" i="4" s="1"/>
  <c r="AQ443" i="4"/>
  <c r="AU443" i="4" s="1"/>
  <c r="AP443" i="4"/>
  <c r="AO443" i="4"/>
  <c r="AN443" i="4"/>
  <c r="AM443" i="4"/>
  <c r="AL443" i="4"/>
  <c r="AJ443" i="4"/>
  <c r="AI443" i="4"/>
  <c r="AH443" i="4"/>
  <c r="AG443" i="4"/>
  <c r="AT442" i="4"/>
  <c r="AS442" i="4"/>
  <c r="AW442" i="4" s="1"/>
  <c r="AR442" i="4"/>
  <c r="AV442" i="4" s="1"/>
  <c r="AQ442" i="4"/>
  <c r="AU442" i="4" s="1"/>
  <c r="AP442" i="4"/>
  <c r="AO442" i="4"/>
  <c r="AN442" i="4"/>
  <c r="AM442" i="4"/>
  <c r="AL442" i="4"/>
  <c r="AJ442" i="4"/>
  <c r="AI442" i="4"/>
  <c r="AH442" i="4"/>
  <c r="AG442" i="4"/>
  <c r="AT441" i="4"/>
  <c r="AS441" i="4"/>
  <c r="AW441" i="4" s="1"/>
  <c r="AR441" i="4"/>
  <c r="AV441" i="4" s="1"/>
  <c r="AQ441" i="4"/>
  <c r="AU441" i="4" s="1"/>
  <c r="AP441" i="4"/>
  <c r="AO441" i="4"/>
  <c r="AN441" i="4"/>
  <c r="AM441" i="4"/>
  <c r="AL441" i="4"/>
  <c r="AJ441" i="4"/>
  <c r="AI441" i="4"/>
  <c r="AH441" i="4"/>
  <c r="AG441" i="4"/>
  <c r="AU440" i="4"/>
  <c r="AT440" i="4"/>
  <c r="AS440" i="4"/>
  <c r="AW440" i="4" s="1"/>
  <c r="AR440" i="4"/>
  <c r="AV440" i="4" s="1"/>
  <c r="AQ440" i="4"/>
  <c r="AX440" i="4" s="1"/>
  <c r="AP440" i="4"/>
  <c r="AO440" i="4"/>
  <c r="AN440" i="4"/>
  <c r="AM440" i="4"/>
  <c r="AL440" i="4"/>
  <c r="AJ440" i="4"/>
  <c r="AI440" i="4"/>
  <c r="AH440" i="4"/>
  <c r="AG440" i="4"/>
  <c r="AX439" i="4"/>
  <c r="AV439" i="4"/>
  <c r="AU439" i="4"/>
  <c r="AT439" i="4"/>
  <c r="AS439" i="4"/>
  <c r="AW439" i="4" s="1"/>
  <c r="AR439" i="4"/>
  <c r="AQ439" i="4"/>
  <c r="AP439" i="4"/>
  <c r="AO439" i="4"/>
  <c r="AN439" i="4"/>
  <c r="AM439" i="4"/>
  <c r="AL439" i="4"/>
  <c r="AJ439" i="4"/>
  <c r="AI439" i="4"/>
  <c r="AH439" i="4"/>
  <c r="AG439" i="4"/>
  <c r="AX438" i="4"/>
  <c r="AW438" i="4"/>
  <c r="AV438" i="4"/>
  <c r="AU438" i="4"/>
  <c r="AT438" i="4"/>
  <c r="AS438" i="4"/>
  <c r="AR438" i="4"/>
  <c r="AQ438" i="4"/>
  <c r="AP438" i="4"/>
  <c r="AO438" i="4"/>
  <c r="AN438" i="4"/>
  <c r="AM438" i="4"/>
  <c r="AL438" i="4"/>
  <c r="AJ438" i="4"/>
  <c r="AI438" i="4"/>
  <c r="AH438" i="4"/>
  <c r="AG438" i="4"/>
  <c r="AX437" i="4"/>
  <c r="AW437" i="4"/>
  <c r="AV437" i="4"/>
  <c r="AU437" i="4"/>
  <c r="AT437" i="4"/>
  <c r="AS437" i="4"/>
  <c r="AR437" i="4"/>
  <c r="AQ437" i="4"/>
  <c r="AP437" i="4"/>
  <c r="AO437" i="4"/>
  <c r="AN437" i="4"/>
  <c r="AM437" i="4"/>
  <c r="AL437" i="4"/>
  <c r="AJ437" i="4"/>
  <c r="AI437" i="4"/>
  <c r="AH437" i="4"/>
  <c r="AG437" i="4"/>
  <c r="AW436" i="4"/>
  <c r="AV436" i="4"/>
  <c r="AT436" i="4"/>
  <c r="AS436" i="4"/>
  <c r="AR436" i="4"/>
  <c r="AQ436" i="4"/>
  <c r="AP436" i="4"/>
  <c r="AO436" i="4"/>
  <c r="AN436" i="4"/>
  <c r="AM436" i="4"/>
  <c r="AL436" i="4"/>
  <c r="AJ436" i="4"/>
  <c r="AI436" i="4"/>
  <c r="AH436" i="4"/>
  <c r="AG436" i="4"/>
  <c r="AX435" i="4"/>
  <c r="AW435" i="4"/>
  <c r="AT435" i="4"/>
  <c r="AS435" i="4"/>
  <c r="AR435" i="4"/>
  <c r="AV435" i="4" s="1"/>
  <c r="AQ435" i="4"/>
  <c r="AU435" i="4" s="1"/>
  <c r="AP435" i="4"/>
  <c r="AO435" i="4"/>
  <c r="AN435" i="4"/>
  <c r="AM435" i="4"/>
  <c r="AL435" i="4"/>
  <c r="AJ435" i="4"/>
  <c r="AI435" i="4"/>
  <c r="AH435" i="4"/>
  <c r="AG435" i="4"/>
  <c r="AT434" i="4"/>
  <c r="AS434" i="4"/>
  <c r="AW434" i="4" s="1"/>
  <c r="AR434" i="4"/>
  <c r="AV434" i="4" s="1"/>
  <c r="AQ434" i="4"/>
  <c r="AU434" i="4" s="1"/>
  <c r="AP434" i="4"/>
  <c r="AO434" i="4"/>
  <c r="AN434" i="4"/>
  <c r="AM434" i="4"/>
  <c r="AL434" i="4"/>
  <c r="AJ434" i="4"/>
  <c r="AI434" i="4"/>
  <c r="AH434" i="4"/>
  <c r="AG434" i="4"/>
  <c r="AT433" i="4"/>
  <c r="AS433" i="4"/>
  <c r="AW433" i="4" s="1"/>
  <c r="AR433" i="4"/>
  <c r="AV433" i="4" s="1"/>
  <c r="AQ433" i="4"/>
  <c r="AU433" i="4" s="1"/>
  <c r="AP433" i="4"/>
  <c r="AO433" i="4"/>
  <c r="AN433" i="4"/>
  <c r="AM433" i="4"/>
  <c r="AL433" i="4"/>
  <c r="AJ433" i="4"/>
  <c r="AI433" i="4"/>
  <c r="AH433" i="4"/>
  <c r="AG433" i="4"/>
  <c r="AU432" i="4"/>
  <c r="AT432" i="4"/>
  <c r="AS432" i="4"/>
  <c r="AW432" i="4" s="1"/>
  <c r="AR432" i="4"/>
  <c r="AV432" i="4" s="1"/>
  <c r="AQ432" i="4"/>
  <c r="AX432" i="4" s="1"/>
  <c r="AP432" i="4"/>
  <c r="AO432" i="4"/>
  <c r="AN432" i="4"/>
  <c r="AM432" i="4"/>
  <c r="AL432" i="4"/>
  <c r="AJ432" i="4"/>
  <c r="AI432" i="4"/>
  <c r="AH432" i="4"/>
  <c r="AG432" i="4"/>
  <c r="AX431" i="4"/>
  <c r="AV431" i="4"/>
  <c r="AU431" i="4"/>
  <c r="AT431" i="4"/>
  <c r="AS431" i="4"/>
  <c r="AW431" i="4" s="1"/>
  <c r="AR431" i="4"/>
  <c r="AQ431" i="4"/>
  <c r="AP431" i="4"/>
  <c r="AO431" i="4"/>
  <c r="AN431" i="4"/>
  <c r="AM431" i="4"/>
  <c r="AL431" i="4"/>
  <c r="AJ431" i="4"/>
  <c r="AI431" i="4"/>
  <c r="AH431" i="4"/>
  <c r="AG431" i="4"/>
  <c r="AX430" i="4"/>
  <c r="AW430" i="4"/>
  <c r="AV430" i="4"/>
  <c r="AU430" i="4"/>
  <c r="AT430" i="4"/>
  <c r="AS430" i="4"/>
  <c r="AR430" i="4"/>
  <c r="AQ430" i="4"/>
  <c r="AP430" i="4"/>
  <c r="AO430" i="4"/>
  <c r="AN430" i="4"/>
  <c r="AM430" i="4"/>
  <c r="AL430" i="4"/>
  <c r="AJ430" i="4"/>
  <c r="AI430" i="4"/>
  <c r="AH430" i="4"/>
  <c r="AG430" i="4"/>
  <c r="AX429" i="4"/>
  <c r="AW429" i="4"/>
  <c r="AV429" i="4"/>
  <c r="AU429" i="4"/>
  <c r="AT429" i="4"/>
  <c r="AS429" i="4"/>
  <c r="AR429" i="4"/>
  <c r="AQ429" i="4"/>
  <c r="AP429" i="4"/>
  <c r="AO429" i="4"/>
  <c r="AN429" i="4"/>
  <c r="AM429" i="4"/>
  <c r="AL429" i="4"/>
  <c r="AJ429" i="4"/>
  <c r="AI429" i="4"/>
  <c r="AH429" i="4"/>
  <c r="AG429" i="4"/>
  <c r="AW428" i="4"/>
  <c r="AV428" i="4"/>
  <c r="AT428" i="4"/>
  <c r="AS428" i="4"/>
  <c r="AR428" i="4"/>
  <c r="AQ428" i="4"/>
  <c r="AP428" i="4"/>
  <c r="AO428" i="4"/>
  <c r="AN428" i="4"/>
  <c r="AM428" i="4"/>
  <c r="AL428" i="4"/>
  <c r="AJ428" i="4"/>
  <c r="AI428" i="4"/>
  <c r="AH428" i="4"/>
  <c r="AG428" i="4"/>
  <c r="AX427" i="4"/>
  <c r="AW427" i="4"/>
  <c r="AT427" i="4"/>
  <c r="AS427" i="4"/>
  <c r="AR427" i="4"/>
  <c r="AV427" i="4" s="1"/>
  <c r="AQ427" i="4"/>
  <c r="AU427" i="4" s="1"/>
  <c r="AP427" i="4"/>
  <c r="AO427" i="4"/>
  <c r="AN427" i="4"/>
  <c r="AM427" i="4"/>
  <c r="AL427" i="4"/>
  <c r="AJ427" i="4"/>
  <c r="AI427" i="4"/>
  <c r="AH427" i="4"/>
  <c r="AG427" i="4"/>
  <c r="AT426" i="4"/>
  <c r="AS426" i="4"/>
  <c r="AW426" i="4" s="1"/>
  <c r="AR426" i="4"/>
  <c r="AV426" i="4" s="1"/>
  <c r="AQ426" i="4"/>
  <c r="AU426" i="4" s="1"/>
  <c r="AP426" i="4"/>
  <c r="AO426" i="4"/>
  <c r="AN426" i="4"/>
  <c r="AM426" i="4"/>
  <c r="AL426" i="4"/>
  <c r="AJ426" i="4"/>
  <c r="AI426" i="4"/>
  <c r="AH426" i="4"/>
  <c r="AG426" i="4"/>
  <c r="AT425" i="4"/>
  <c r="AS425" i="4"/>
  <c r="AW425" i="4" s="1"/>
  <c r="AR425" i="4"/>
  <c r="AV425" i="4" s="1"/>
  <c r="AQ425" i="4"/>
  <c r="AU425" i="4" s="1"/>
  <c r="AP425" i="4"/>
  <c r="AO425" i="4"/>
  <c r="AN425" i="4"/>
  <c r="AM425" i="4"/>
  <c r="AL425" i="4"/>
  <c r="AJ425" i="4"/>
  <c r="AI425" i="4"/>
  <c r="AH425" i="4"/>
  <c r="AG425" i="4"/>
  <c r="AU424" i="4"/>
  <c r="AT424" i="4"/>
  <c r="AS424" i="4"/>
  <c r="AW424" i="4" s="1"/>
  <c r="AR424" i="4"/>
  <c r="AV424" i="4" s="1"/>
  <c r="AQ424" i="4"/>
  <c r="AX424" i="4" s="1"/>
  <c r="AP424" i="4"/>
  <c r="AO424" i="4"/>
  <c r="AN424" i="4"/>
  <c r="AM424" i="4"/>
  <c r="AL424" i="4"/>
  <c r="AJ424" i="4"/>
  <c r="AI424" i="4"/>
  <c r="AH424" i="4"/>
  <c r="AG424" i="4"/>
  <c r="AX423" i="4"/>
  <c r="AV423" i="4"/>
  <c r="AU423" i="4"/>
  <c r="AT423" i="4"/>
  <c r="AS423" i="4"/>
  <c r="AW423" i="4" s="1"/>
  <c r="AR423" i="4"/>
  <c r="AQ423" i="4"/>
  <c r="AP423" i="4"/>
  <c r="AO423" i="4"/>
  <c r="AN423" i="4"/>
  <c r="AM423" i="4"/>
  <c r="AL423" i="4"/>
  <c r="AJ423" i="4"/>
  <c r="AI423" i="4"/>
  <c r="AH423" i="4"/>
  <c r="AG423" i="4"/>
  <c r="AX422" i="4"/>
  <c r="AW422" i="4"/>
  <c r="AV422" i="4"/>
  <c r="AU422" i="4"/>
  <c r="AT422" i="4"/>
  <c r="AS422" i="4"/>
  <c r="AR422" i="4"/>
  <c r="AQ422" i="4"/>
  <c r="AP422" i="4"/>
  <c r="AO422" i="4"/>
  <c r="AN422" i="4"/>
  <c r="AM422" i="4"/>
  <c r="AL422" i="4"/>
  <c r="AJ422" i="4"/>
  <c r="AI422" i="4"/>
  <c r="AH422" i="4"/>
  <c r="AG422" i="4"/>
  <c r="AX421" i="4"/>
  <c r="AW421" i="4"/>
  <c r="AV421" i="4"/>
  <c r="AU421" i="4"/>
  <c r="AT421" i="4"/>
  <c r="AS421" i="4"/>
  <c r="AR421" i="4"/>
  <c r="AQ421" i="4"/>
  <c r="AP421" i="4"/>
  <c r="AO421" i="4"/>
  <c r="AN421" i="4"/>
  <c r="AM421" i="4"/>
  <c r="AL421" i="4"/>
  <c r="AJ421" i="4"/>
  <c r="AI421" i="4"/>
  <c r="AH421" i="4"/>
  <c r="AG421" i="4"/>
  <c r="AW420" i="4"/>
  <c r="AV420" i="4"/>
  <c r="AT420" i="4"/>
  <c r="AS420" i="4"/>
  <c r="AR420" i="4"/>
  <c r="AQ420" i="4"/>
  <c r="AP420" i="4"/>
  <c r="AO420" i="4"/>
  <c r="AN420" i="4"/>
  <c r="AM420" i="4"/>
  <c r="AL420" i="4"/>
  <c r="AJ420" i="4"/>
  <c r="AI420" i="4"/>
  <c r="AH420" i="4"/>
  <c r="AG420" i="4"/>
  <c r="AX419" i="4"/>
  <c r="AW419" i="4"/>
  <c r="AT419" i="4"/>
  <c r="AS419" i="4"/>
  <c r="AR419" i="4"/>
  <c r="AV419" i="4" s="1"/>
  <c r="AQ419" i="4"/>
  <c r="AU419" i="4" s="1"/>
  <c r="AP419" i="4"/>
  <c r="AO419" i="4"/>
  <c r="AN419" i="4"/>
  <c r="AM419" i="4"/>
  <c r="AL419" i="4"/>
  <c r="AJ419" i="4"/>
  <c r="AI419" i="4"/>
  <c r="AH419" i="4"/>
  <c r="AG419" i="4"/>
  <c r="AT418" i="4"/>
  <c r="AS418" i="4"/>
  <c r="AW418" i="4" s="1"/>
  <c r="AR418" i="4"/>
  <c r="AV418" i="4" s="1"/>
  <c r="AQ418" i="4"/>
  <c r="AU418" i="4" s="1"/>
  <c r="AP418" i="4"/>
  <c r="AO418" i="4"/>
  <c r="AN418" i="4"/>
  <c r="AM418" i="4"/>
  <c r="AL418" i="4"/>
  <c r="AJ418" i="4"/>
  <c r="AI418" i="4"/>
  <c r="AH418" i="4"/>
  <c r="AG418" i="4"/>
  <c r="AT417" i="4"/>
  <c r="AS417" i="4"/>
  <c r="AW417" i="4" s="1"/>
  <c r="AR417" i="4"/>
  <c r="AV417" i="4" s="1"/>
  <c r="AQ417" i="4"/>
  <c r="AU417" i="4" s="1"/>
  <c r="AP417" i="4"/>
  <c r="AO417" i="4"/>
  <c r="AN417" i="4"/>
  <c r="AM417" i="4"/>
  <c r="AL417" i="4"/>
  <c r="AJ417" i="4"/>
  <c r="AI417" i="4"/>
  <c r="AH417" i="4"/>
  <c r="AG417" i="4"/>
  <c r="AU416" i="4"/>
  <c r="AT416" i="4"/>
  <c r="AS416" i="4"/>
  <c r="AW416" i="4" s="1"/>
  <c r="AR416" i="4"/>
  <c r="AV416" i="4" s="1"/>
  <c r="AQ416" i="4"/>
  <c r="AX416" i="4" s="1"/>
  <c r="AP416" i="4"/>
  <c r="AO416" i="4"/>
  <c r="AN416" i="4"/>
  <c r="AM416" i="4"/>
  <c r="AL416" i="4"/>
  <c r="AJ416" i="4"/>
  <c r="AI416" i="4"/>
  <c r="AH416" i="4"/>
  <c r="AG416" i="4"/>
  <c r="AX415" i="4"/>
  <c r="AV415" i="4"/>
  <c r="AU415" i="4"/>
  <c r="AT415" i="4"/>
  <c r="AS415" i="4"/>
  <c r="AW415" i="4" s="1"/>
  <c r="AR415" i="4"/>
  <c r="AQ415" i="4"/>
  <c r="AP415" i="4"/>
  <c r="AO415" i="4"/>
  <c r="AN415" i="4"/>
  <c r="AM415" i="4"/>
  <c r="AL415" i="4"/>
  <c r="AJ415" i="4"/>
  <c r="AI415" i="4"/>
  <c r="AH415" i="4"/>
  <c r="AG415" i="4"/>
  <c r="AX414" i="4"/>
  <c r="AW414" i="4"/>
  <c r="AV414" i="4"/>
  <c r="AU414" i="4"/>
  <c r="AT414" i="4"/>
  <c r="AS414" i="4"/>
  <c r="AR414" i="4"/>
  <c r="AQ414" i="4"/>
  <c r="AP414" i="4"/>
  <c r="AO414" i="4"/>
  <c r="AN414" i="4"/>
  <c r="AM414" i="4"/>
  <c r="AL414" i="4"/>
  <c r="AJ414" i="4"/>
  <c r="AI414" i="4"/>
  <c r="AH414" i="4"/>
  <c r="AG414" i="4"/>
  <c r="AX413" i="4"/>
  <c r="AW413" i="4"/>
  <c r="AV413" i="4"/>
  <c r="AU413" i="4"/>
  <c r="AT413" i="4"/>
  <c r="AS413" i="4"/>
  <c r="AR413" i="4"/>
  <c r="AQ413" i="4"/>
  <c r="AP413" i="4"/>
  <c r="AO413" i="4"/>
  <c r="AN413" i="4"/>
  <c r="AM413" i="4"/>
  <c r="AL413" i="4"/>
  <c r="AJ413" i="4"/>
  <c r="AI413" i="4"/>
  <c r="AH413" i="4"/>
  <c r="AG413" i="4"/>
  <c r="AX412" i="4"/>
  <c r="AW412" i="4"/>
  <c r="AV412" i="4"/>
  <c r="AT412" i="4"/>
  <c r="AS412" i="4"/>
  <c r="AR412" i="4"/>
  <c r="AQ412" i="4"/>
  <c r="AU412" i="4" s="1"/>
  <c r="AP412" i="4"/>
  <c r="AO412" i="4"/>
  <c r="AN412" i="4"/>
  <c r="AM412" i="4"/>
  <c r="AL412" i="4"/>
  <c r="AJ412" i="4"/>
  <c r="AI412" i="4"/>
  <c r="AH412" i="4"/>
  <c r="AG412" i="4"/>
  <c r="AW411" i="4"/>
  <c r="AT411" i="4"/>
  <c r="AS411" i="4"/>
  <c r="AR411" i="4"/>
  <c r="AV411" i="4" s="1"/>
  <c r="AQ411" i="4"/>
  <c r="AU411" i="4" s="1"/>
  <c r="AP411" i="4"/>
  <c r="AO411" i="4"/>
  <c r="AN411" i="4"/>
  <c r="AM411" i="4"/>
  <c r="AL411" i="4"/>
  <c r="AJ411" i="4"/>
  <c r="AI411" i="4"/>
  <c r="AH411" i="4"/>
  <c r="AG411" i="4"/>
  <c r="AT410" i="4"/>
  <c r="AS410" i="4"/>
  <c r="AW410" i="4" s="1"/>
  <c r="AR410" i="4"/>
  <c r="AV410" i="4" s="1"/>
  <c r="AQ410" i="4"/>
  <c r="AU410" i="4" s="1"/>
  <c r="AP410" i="4"/>
  <c r="AO410" i="4"/>
  <c r="AN410" i="4"/>
  <c r="AM410" i="4"/>
  <c r="AL410" i="4"/>
  <c r="AJ410" i="4"/>
  <c r="AI410" i="4"/>
  <c r="AH410" i="4"/>
  <c r="AG410" i="4"/>
  <c r="AT409" i="4"/>
  <c r="AS409" i="4"/>
  <c r="AW409" i="4" s="1"/>
  <c r="AR409" i="4"/>
  <c r="AV409" i="4" s="1"/>
  <c r="AQ409" i="4"/>
  <c r="AP409" i="4"/>
  <c r="AO409" i="4"/>
  <c r="AN409" i="4"/>
  <c r="AM409" i="4"/>
  <c r="AL409" i="4"/>
  <c r="AJ409" i="4"/>
  <c r="AI409" i="4"/>
  <c r="AH409" i="4"/>
  <c r="AG409" i="4"/>
  <c r="AU408" i="4"/>
  <c r="AT408" i="4"/>
  <c r="AS408" i="4"/>
  <c r="AW408" i="4" s="1"/>
  <c r="AR408" i="4"/>
  <c r="AV408" i="4" s="1"/>
  <c r="AQ408" i="4"/>
  <c r="AX408" i="4" s="1"/>
  <c r="AP408" i="4"/>
  <c r="AO408" i="4"/>
  <c r="AN408" i="4"/>
  <c r="AM408" i="4"/>
  <c r="AL408" i="4"/>
  <c r="AJ408" i="4"/>
  <c r="AI408" i="4"/>
  <c r="AH408" i="4"/>
  <c r="AG408" i="4"/>
  <c r="AX407" i="4"/>
  <c r="AV407" i="4"/>
  <c r="AU407" i="4"/>
  <c r="AT407" i="4"/>
  <c r="AS407" i="4"/>
  <c r="AW407" i="4" s="1"/>
  <c r="AR407" i="4"/>
  <c r="AQ407" i="4"/>
  <c r="AP407" i="4"/>
  <c r="AO407" i="4"/>
  <c r="AN407" i="4"/>
  <c r="AM407" i="4"/>
  <c r="AL407" i="4"/>
  <c r="AJ407" i="4"/>
  <c r="AI407" i="4"/>
  <c r="AH407" i="4"/>
  <c r="AG407" i="4"/>
  <c r="AX406" i="4"/>
  <c r="AW406" i="4"/>
  <c r="AV406" i="4"/>
  <c r="AU406" i="4"/>
  <c r="AT406" i="4"/>
  <c r="AS406" i="4"/>
  <c r="AR406" i="4"/>
  <c r="AQ406" i="4"/>
  <c r="AP406" i="4"/>
  <c r="AO406" i="4"/>
  <c r="AN406" i="4"/>
  <c r="AM406" i="4"/>
  <c r="AL406" i="4"/>
  <c r="AJ406" i="4"/>
  <c r="AI406" i="4"/>
  <c r="AH406" i="4"/>
  <c r="AG406" i="4"/>
  <c r="AW405" i="4"/>
  <c r="AV405" i="4"/>
  <c r="AU405" i="4"/>
  <c r="AT405" i="4"/>
  <c r="AS405" i="4"/>
  <c r="AR405" i="4"/>
  <c r="AQ405" i="4"/>
  <c r="AX405" i="4" s="1"/>
  <c r="AP405" i="4"/>
  <c r="AO405" i="4"/>
  <c r="AN405" i="4"/>
  <c r="AM405" i="4"/>
  <c r="AL405" i="4"/>
  <c r="AJ405" i="4"/>
  <c r="AI405" i="4"/>
  <c r="AH405" i="4"/>
  <c r="AG405" i="4"/>
  <c r="AW404" i="4"/>
  <c r="AT404" i="4"/>
  <c r="AS404" i="4"/>
  <c r="AR404" i="4"/>
  <c r="AV404" i="4" s="1"/>
  <c r="AQ404" i="4"/>
  <c r="AU404" i="4" s="1"/>
  <c r="AP404" i="4"/>
  <c r="AO404" i="4"/>
  <c r="AN404" i="4"/>
  <c r="AM404" i="4"/>
  <c r="AL404" i="4"/>
  <c r="AJ404" i="4"/>
  <c r="AI404" i="4"/>
  <c r="AH404" i="4"/>
  <c r="AG404" i="4"/>
  <c r="AW403" i="4"/>
  <c r="AT403" i="4"/>
  <c r="AS403" i="4"/>
  <c r="AR403" i="4"/>
  <c r="AV403" i="4" s="1"/>
  <c r="AQ403" i="4"/>
  <c r="AU403" i="4" s="1"/>
  <c r="AP403" i="4"/>
  <c r="AO403" i="4"/>
  <c r="AN403" i="4"/>
  <c r="AM403" i="4"/>
  <c r="AL403" i="4"/>
  <c r="AJ403" i="4"/>
  <c r="AI403" i="4"/>
  <c r="AH403" i="4"/>
  <c r="AG403" i="4"/>
  <c r="AT402" i="4"/>
  <c r="AS402" i="4"/>
  <c r="AW402" i="4" s="1"/>
  <c r="AR402" i="4"/>
  <c r="AV402" i="4" s="1"/>
  <c r="AQ402" i="4"/>
  <c r="AU402" i="4" s="1"/>
  <c r="AP402" i="4"/>
  <c r="AO402" i="4"/>
  <c r="AN402" i="4"/>
  <c r="AM402" i="4"/>
  <c r="AL402" i="4"/>
  <c r="AJ402" i="4"/>
  <c r="AI402" i="4"/>
  <c r="AH402" i="4"/>
  <c r="AG402" i="4"/>
  <c r="AT401" i="4"/>
  <c r="AS401" i="4"/>
  <c r="AW401" i="4" s="1"/>
  <c r="AR401" i="4"/>
  <c r="AV401" i="4" s="1"/>
  <c r="AQ401" i="4"/>
  <c r="AX401" i="4" s="1"/>
  <c r="AP401" i="4"/>
  <c r="AO401" i="4"/>
  <c r="AN401" i="4"/>
  <c r="AM401" i="4"/>
  <c r="AL401" i="4"/>
  <c r="AJ401" i="4"/>
  <c r="AI401" i="4"/>
  <c r="AH401" i="4"/>
  <c r="AG401" i="4"/>
  <c r="AV400" i="4"/>
  <c r="AU400" i="4"/>
  <c r="AT400" i="4"/>
  <c r="AS400" i="4"/>
  <c r="AW400" i="4" s="1"/>
  <c r="AR400" i="4"/>
  <c r="AQ400" i="4"/>
  <c r="AX400" i="4" s="1"/>
  <c r="AP400" i="4"/>
  <c r="AO400" i="4"/>
  <c r="AN400" i="4"/>
  <c r="AM400" i="4"/>
  <c r="AL400" i="4"/>
  <c r="AJ400" i="4"/>
  <c r="AI400" i="4"/>
  <c r="AH400" i="4"/>
  <c r="AG400" i="4"/>
  <c r="AX399" i="4"/>
  <c r="AW399" i="4"/>
  <c r="AV399" i="4"/>
  <c r="AU399" i="4"/>
  <c r="AT399" i="4"/>
  <c r="AS399" i="4"/>
  <c r="AR399" i="4"/>
  <c r="AQ399" i="4"/>
  <c r="AP399" i="4"/>
  <c r="AO399" i="4"/>
  <c r="AN399" i="4"/>
  <c r="AM399" i="4"/>
  <c r="AL399" i="4"/>
  <c r="AJ399" i="4"/>
  <c r="AI399" i="4"/>
  <c r="AH399" i="4"/>
  <c r="AG399" i="4"/>
  <c r="AX398" i="4"/>
  <c r="AW398" i="4"/>
  <c r="AV398" i="4"/>
  <c r="AU398" i="4"/>
  <c r="AT398" i="4"/>
  <c r="AS398" i="4"/>
  <c r="AR398" i="4"/>
  <c r="AQ398" i="4"/>
  <c r="AP398" i="4"/>
  <c r="AO398" i="4"/>
  <c r="AN398" i="4"/>
  <c r="AM398" i="4"/>
  <c r="AL398" i="4"/>
  <c r="AJ398" i="4"/>
  <c r="AI398" i="4"/>
  <c r="AH398" i="4"/>
  <c r="AG398" i="4"/>
  <c r="AW397" i="4"/>
  <c r="AV397" i="4"/>
  <c r="AT397" i="4"/>
  <c r="AS397" i="4"/>
  <c r="AR397" i="4"/>
  <c r="AQ397" i="4"/>
  <c r="AU397" i="4" s="1"/>
  <c r="AP397" i="4"/>
  <c r="AO397" i="4"/>
  <c r="AN397" i="4"/>
  <c r="AM397" i="4"/>
  <c r="AL397" i="4"/>
  <c r="AJ397" i="4"/>
  <c r="AI397" i="4"/>
  <c r="AH397" i="4"/>
  <c r="AG397" i="4"/>
  <c r="AX396" i="4"/>
  <c r="AW396" i="4"/>
  <c r="AT396" i="4"/>
  <c r="AS396" i="4"/>
  <c r="AR396" i="4"/>
  <c r="AV396" i="4" s="1"/>
  <c r="AQ396" i="4"/>
  <c r="AU396" i="4" s="1"/>
  <c r="AP396" i="4"/>
  <c r="AO396" i="4"/>
  <c r="AN396" i="4"/>
  <c r="AM396" i="4"/>
  <c r="AL396" i="4"/>
  <c r="AJ396" i="4"/>
  <c r="AI396" i="4"/>
  <c r="AH396" i="4"/>
  <c r="AG396" i="4"/>
  <c r="AX395" i="4"/>
  <c r="AW395" i="4"/>
  <c r="AT395" i="4"/>
  <c r="AS395" i="4"/>
  <c r="AR395" i="4"/>
  <c r="AV395" i="4" s="1"/>
  <c r="AQ395" i="4"/>
  <c r="AU395" i="4" s="1"/>
  <c r="AP395" i="4"/>
  <c r="AO395" i="4"/>
  <c r="AN395" i="4"/>
  <c r="AM395" i="4"/>
  <c r="AL395" i="4"/>
  <c r="AJ395" i="4"/>
  <c r="AI395" i="4"/>
  <c r="AH395" i="4"/>
  <c r="AG395" i="4"/>
  <c r="AX394" i="4"/>
  <c r="AT394" i="4"/>
  <c r="AS394" i="4"/>
  <c r="AW394" i="4" s="1"/>
  <c r="AR394" i="4"/>
  <c r="AV394" i="4" s="1"/>
  <c r="AQ394" i="4"/>
  <c r="AU394" i="4" s="1"/>
  <c r="AP394" i="4"/>
  <c r="AO394" i="4"/>
  <c r="AN394" i="4"/>
  <c r="AM394" i="4"/>
  <c r="AL394" i="4"/>
  <c r="AJ394" i="4"/>
  <c r="AI394" i="4"/>
  <c r="AH394" i="4"/>
  <c r="AG394" i="4"/>
  <c r="AU393" i="4"/>
  <c r="AT393" i="4"/>
  <c r="AS393" i="4"/>
  <c r="AW393" i="4" s="1"/>
  <c r="AR393" i="4"/>
  <c r="AV393" i="4" s="1"/>
  <c r="AQ393" i="4"/>
  <c r="AX393" i="4" s="1"/>
  <c r="AP393" i="4"/>
  <c r="AO393" i="4"/>
  <c r="AN393" i="4"/>
  <c r="AM393" i="4"/>
  <c r="AL393" i="4"/>
  <c r="AJ393" i="4"/>
  <c r="AI393" i="4"/>
  <c r="AH393" i="4"/>
  <c r="AG393" i="4"/>
  <c r="AU392" i="4"/>
  <c r="AT392" i="4"/>
  <c r="AS392" i="4"/>
  <c r="AW392" i="4" s="1"/>
  <c r="AR392" i="4"/>
  <c r="AV392" i="4" s="1"/>
  <c r="AQ392" i="4"/>
  <c r="AX392" i="4" s="1"/>
  <c r="AP392" i="4"/>
  <c r="AO392" i="4"/>
  <c r="AN392" i="4"/>
  <c r="AM392" i="4"/>
  <c r="AL392" i="4"/>
  <c r="AJ392" i="4"/>
  <c r="AI392" i="4"/>
  <c r="AH392" i="4"/>
  <c r="AG392" i="4"/>
  <c r="AX391" i="4"/>
  <c r="AV391" i="4"/>
  <c r="AU391" i="4"/>
  <c r="AT391" i="4"/>
  <c r="AS391" i="4"/>
  <c r="AW391" i="4" s="1"/>
  <c r="AR391" i="4"/>
  <c r="AQ391" i="4"/>
  <c r="AP391" i="4"/>
  <c r="AO391" i="4"/>
  <c r="AN391" i="4"/>
  <c r="AM391" i="4"/>
  <c r="AL391" i="4"/>
  <c r="AJ391" i="4"/>
  <c r="AI391" i="4"/>
  <c r="AH391" i="4"/>
  <c r="AG391" i="4"/>
  <c r="AX390" i="4"/>
  <c r="AW390" i="4"/>
  <c r="AV390" i="4"/>
  <c r="AU390" i="4"/>
  <c r="AT390" i="4"/>
  <c r="AS390" i="4"/>
  <c r="AR390" i="4"/>
  <c r="AQ390" i="4"/>
  <c r="AP390" i="4"/>
  <c r="AO390" i="4"/>
  <c r="AN390" i="4"/>
  <c r="AM390" i="4"/>
  <c r="AL390" i="4"/>
  <c r="AJ390" i="4"/>
  <c r="AI390" i="4"/>
  <c r="AH390" i="4"/>
  <c r="AG390" i="4"/>
  <c r="AX389" i="4"/>
  <c r="AW389" i="4"/>
  <c r="AV389" i="4"/>
  <c r="AU389" i="4"/>
  <c r="AT389" i="4"/>
  <c r="AS389" i="4"/>
  <c r="AR389" i="4"/>
  <c r="AQ389" i="4"/>
  <c r="AP389" i="4"/>
  <c r="AO389" i="4"/>
  <c r="AN389" i="4"/>
  <c r="AM389" i="4"/>
  <c r="AL389" i="4"/>
  <c r="AJ389" i="4"/>
  <c r="AI389" i="4"/>
  <c r="AH389" i="4"/>
  <c r="AG389" i="4"/>
  <c r="AX388" i="4"/>
  <c r="AW388" i="4"/>
  <c r="AV388" i="4"/>
  <c r="AT388" i="4"/>
  <c r="AS388" i="4"/>
  <c r="AR388" i="4"/>
  <c r="AQ388" i="4"/>
  <c r="AU388" i="4" s="1"/>
  <c r="AP388" i="4"/>
  <c r="AO388" i="4"/>
  <c r="AN388" i="4"/>
  <c r="AM388" i="4"/>
  <c r="AL388" i="4"/>
  <c r="AJ388" i="4"/>
  <c r="AI388" i="4"/>
  <c r="AH388" i="4"/>
  <c r="AG388" i="4"/>
  <c r="AX387" i="4"/>
  <c r="AT387" i="4"/>
  <c r="AS387" i="4"/>
  <c r="AW387" i="4" s="1"/>
  <c r="AR387" i="4"/>
  <c r="AV387" i="4" s="1"/>
  <c r="AQ387" i="4"/>
  <c r="AU387" i="4" s="1"/>
  <c r="AP387" i="4"/>
  <c r="AO387" i="4"/>
  <c r="AN387" i="4"/>
  <c r="AM387" i="4"/>
  <c r="AL387" i="4"/>
  <c r="AJ387" i="4"/>
  <c r="AI387" i="4"/>
  <c r="AH387" i="4"/>
  <c r="AG387" i="4"/>
  <c r="AX386" i="4"/>
  <c r="AT386" i="4"/>
  <c r="AS386" i="4"/>
  <c r="AW386" i="4" s="1"/>
  <c r="AR386" i="4"/>
  <c r="AV386" i="4" s="1"/>
  <c r="AQ386" i="4"/>
  <c r="AU386" i="4" s="1"/>
  <c r="AP386" i="4"/>
  <c r="AO386" i="4"/>
  <c r="AN386" i="4"/>
  <c r="AM386" i="4"/>
  <c r="AL386" i="4"/>
  <c r="AJ386" i="4"/>
  <c r="AI386" i="4"/>
  <c r="AH386" i="4"/>
  <c r="AG386" i="4"/>
  <c r="AT385" i="4"/>
  <c r="AS385" i="4"/>
  <c r="AW385" i="4" s="1"/>
  <c r="AR385" i="4"/>
  <c r="AV385" i="4" s="1"/>
  <c r="AQ385" i="4"/>
  <c r="AX385" i="4" s="1"/>
  <c r="AP385" i="4"/>
  <c r="AO385" i="4"/>
  <c r="AN385" i="4"/>
  <c r="AM385" i="4"/>
  <c r="AL385" i="4"/>
  <c r="AJ385" i="4"/>
  <c r="AI385" i="4"/>
  <c r="AH385" i="4"/>
  <c r="AG385" i="4"/>
  <c r="AU384" i="4"/>
  <c r="AT384" i="4"/>
  <c r="AS384" i="4"/>
  <c r="AW384" i="4" s="1"/>
  <c r="AR384" i="4"/>
  <c r="AV384" i="4" s="1"/>
  <c r="AQ384" i="4"/>
  <c r="AX384" i="4" s="1"/>
  <c r="AP384" i="4"/>
  <c r="AO384" i="4"/>
  <c r="AN384" i="4"/>
  <c r="AM384" i="4"/>
  <c r="AL384" i="4"/>
  <c r="AJ384" i="4"/>
  <c r="AI384" i="4"/>
  <c r="AH384" i="4"/>
  <c r="AG384" i="4"/>
  <c r="AX383" i="4"/>
  <c r="AV383" i="4"/>
  <c r="AU383" i="4"/>
  <c r="AT383" i="4"/>
  <c r="AS383" i="4"/>
  <c r="AW383" i="4" s="1"/>
  <c r="AR383" i="4"/>
  <c r="AQ383" i="4"/>
  <c r="AP383" i="4"/>
  <c r="AO383" i="4"/>
  <c r="AN383" i="4"/>
  <c r="AM383" i="4"/>
  <c r="AL383" i="4"/>
  <c r="AJ383" i="4"/>
  <c r="AI383" i="4"/>
  <c r="AH383" i="4"/>
  <c r="AG383" i="4"/>
  <c r="AX382" i="4"/>
  <c r="AW382" i="4"/>
  <c r="AV382" i="4"/>
  <c r="AU382" i="4"/>
  <c r="AT382" i="4"/>
  <c r="AS382" i="4"/>
  <c r="AR382" i="4"/>
  <c r="AQ382" i="4"/>
  <c r="AP382" i="4"/>
  <c r="AO382" i="4"/>
  <c r="AN382" i="4"/>
  <c r="AM382" i="4"/>
  <c r="AL382" i="4"/>
  <c r="AJ382" i="4"/>
  <c r="AI382" i="4"/>
  <c r="AH382" i="4"/>
  <c r="AG382" i="4"/>
  <c r="AW381" i="4"/>
  <c r="AV381" i="4"/>
  <c r="AU381" i="4"/>
  <c r="AT381" i="4"/>
  <c r="AS381" i="4"/>
  <c r="AR381" i="4"/>
  <c r="AQ381" i="4"/>
  <c r="AX381" i="4" s="1"/>
  <c r="AP381" i="4"/>
  <c r="AO381" i="4"/>
  <c r="AN381" i="4"/>
  <c r="AM381" i="4"/>
  <c r="AL381" i="4"/>
  <c r="AJ381" i="4"/>
  <c r="AI381" i="4"/>
  <c r="AH381" i="4"/>
  <c r="AG381" i="4"/>
  <c r="AW380" i="4"/>
  <c r="AV380" i="4"/>
  <c r="AT380" i="4"/>
  <c r="AS380" i="4"/>
  <c r="AR380" i="4"/>
  <c r="AQ380" i="4"/>
  <c r="AU380" i="4" s="1"/>
  <c r="AP380" i="4"/>
  <c r="AO380" i="4"/>
  <c r="AN380" i="4"/>
  <c r="AM380" i="4"/>
  <c r="AL380" i="4"/>
  <c r="AJ380" i="4"/>
  <c r="AI380" i="4"/>
  <c r="AH380" i="4"/>
  <c r="AG380" i="4"/>
  <c r="AT379" i="4"/>
  <c r="AS379" i="4"/>
  <c r="AW379" i="4" s="1"/>
  <c r="AR379" i="4"/>
  <c r="AV379" i="4" s="1"/>
  <c r="AQ379" i="4"/>
  <c r="AU379" i="4" s="1"/>
  <c r="AP379" i="4"/>
  <c r="AO379" i="4"/>
  <c r="AN379" i="4"/>
  <c r="AM379" i="4"/>
  <c r="AL379" i="4"/>
  <c r="AJ379" i="4"/>
  <c r="AI379" i="4"/>
  <c r="AH379" i="4"/>
  <c r="AG379" i="4"/>
  <c r="AT378" i="4"/>
  <c r="AS378" i="4"/>
  <c r="AW378" i="4" s="1"/>
  <c r="AR378" i="4"/>
  <c r="AV378" i="4" s="1"/>
  <c r="AQ378" i="4"/>
  <c r="AU378" i="4" s="1"/>
  <c r="AP378" i="4"/>
  <c r="AO378" i="4"/>
  <c r="AN378" i="4"/>
  <c r="AM378" i="4"/>
  <c r="AL378" i="4"/>
  <c r="AJ378" i="4"/>
  <c r="AI378" i="4"/>
  <c r="AH378" i="4"/>
  <c r="AG378" i="4"/>
  <c r="AU377" i="4"/>
  <c r="AT377" i="4"/>
  <c r="AS377" i="4"/>
  <c r="AW377" i="4" s="1"/>
  <c r="AR377" i="4"/>
  <c r="AV377" i="4" s="1"/>
  <c r="AQ377" i="4"/>
  <c r="AX377" i="4" s="1"/>
  <c r="AP377" i="4"/>
  <c r="AO377" i="4"/>
  <c r="AN377" i="4"/>
  <c r="AM377" i="4"/>
  <c r="AL377" i="4"/>
  <c r="AJ377" i="4"/>
  <c r="AI377" i="4"/>
  <c r="AH377" i="4"/>
  <c r="AG377" i="4"/>
  <c r="AV376" i="4"/>
  <c r="AU376" i="4"/>
  <c r="AT376" i="4"/>
  <c r="AS376" i="4"/>
  <c r="AW376" i="4" s="1"/>
  <c r="AR376" i="4"/>
  <c r="AQ376" i="4"/>
  <c r="AX376" i="4" s="1"/>
  <c r="AP376" i="4"/>
  <c r="AO376" i="4"/>
  <c r="AN376" i="4"/>
  <c r="AM376" i="4"/>
  <c r="AL376" i="4"/>
  <c r="AJ376" i="4"/>
  <c r="AI376" i="4"/>
  <c r="AH376" i="4"/>
  <c r="AG376" i="4"/>
  <c r="AX375" i="4"/>
  <c r="AW375" i="4"/>
  <c r="AV375" i="4"/>
  <c r="AU375" i="4"/>
  <c r="AT375" i="4"/>
  <c r="AS375" i="4"/>
  <c r="AR375" i="4"/>
  <c r="AQ375" i="4"/>
  <c r="AP375" i="4"/>
  <c r="AO375" i="4"/>
  <c r="AN375" i="4"/>
  <c r="AM375" i="4"/>
  <c r="AL375" i="4"/>
  <c r="AJ375" i="4"/>
  <c r="AI375" i="4"/>
  <c r="AH375" i="4"/>
  <c r="AG375" i="4"/>
  <c r="AX374" i="4"/>
  <c r="AW374" i="4"/>
  <c r="AV374" i="4"/>
  <c r="AU374" i="4"/>
  <c r="AT374" i="4"/>
  <c r="AS374" i="4"/>
  <c r="AR374" i="4"/>
  <c r="AQ374" i="4"/>
  <c r="AP374" i="4"/>
  <c r="AO374" i="4"/>
  <c r="AN374" i="4"/>
  <c r="AM374" i="4"/>
  <c r="AL374" i="4"/>
  <c r="AJ374" i="4"/>
  <c r="AI374" i="4"/>
  <c r="AH374" i="4"/>
  <c r="AG374" i="4"/>
  <c r="AW373" i="4"/>
  <c r="AV373" i="4"/>
  <c r="AT373" i="4"/>
  <c r="AS373" i="4"/>
  <c r="AR373" i="4"/>
  <c r="AQ373" i="4"/>
  <c r="AX373" i="4" s="1"/>
  <c r="AP373" i="4"/>
  <c r="AO373" i="4"/>
  <c r="AN373" i="4"/>
  <c r="AM373" i="4"/>
  <c r="AL373" i="4"/>
  <c r="AJ373" i="4"/>
  <c r="AI373" i="4"/>
  <c r="AH373" i="4"/>
  <c r="AG373" i="4"/>
  <c r="AW372" i="4"/>
  <c r="AT372" i="4"/>
  <c r="AS372" i="4"/>
  <c r="AR372" i="4"/>
  <c r="AV372" i="4" s="1"/>
  <c r="AQ372" i="4"/>
  <c r="AU372" i="4" s="1"/>
  <c r="AP372" i="4"/>
  <c r="AO372" i="4"/>
  <c r="AN372" i="4"/>
  <c r="AM372" i="4"/>
  <c r="AL372" i="4"/>
  <c r="AJ372" i="4"/>
  <c r="AI372" i="4"/>
  <c r="AH372" i="4"/>
  <c r="AG372" i="4"/>
  <c r="AW371" i="4"/>
  <c r="AT371" i="4"/>
  <c r="AS371" i="4"/>
  <c r="AR371" i="4"/>
  <c r="AV371" i="4" s="1"/>
  <c r="AQ371" i="4"/>
  <c r="AU371" i="4" s="1"/>
  <c r="AP371" i="4"/>
  <c r="AO371" i="4"/>
  <c r="AN371" i="4"/>
  <c r="AM371" i="4"/>
  <c r="AL371" i="4"/>
  <c r="AJ371" i="4"/>
  <c r="AI371" i="4"/>
  <c r="AH371" i="4"/>
  <c r="AG371" i="4"/>
  <c r="AX370" i="4"/>
  <c r="AT370" i="4"/>
  <c r="AS370" i="4"/>
  <c r="AW370" i="4" s="1"/>
  <c r="AR370" i="4"/>
  <c r="AV370" i="4" s="1"/>
  <c r="AQ370" i="4"/>
  <c r="AU370" i="4" s="1"/>
  <c r="AP370" i="4"/>
  <c r="AO370" i="4"/>
  <c r="AN370" i="4"/>
  <c r="AM370" i="4"/>
  <c r="AL370" i="4"/>
  <c r="AJ370" i="4"/>
  <c r="AI370" i="4"/>
  <c r="AH370" i="4"/>
  <c r="AG370" i="4"/>
  <c r="AU369" i="4"/>
  <c r="AT369" i="4"/>
  <c r="AS369" i="4"/>
  <c r="AW369" i="4" s="1"/>
  <c r="AR369" i="4"/>
  <c r="AV369" i="4" s="1"/>
  <c r="AQ369" i="4"/>
  <c r="AX369" i="4" s="1"/>
  <c r="AP369" i="4"/>
  <c r="AO369" i="4"/>
  <c r="AN369" i="4"/>
  <c r="AM369" i="4"/>
  <c r="AL369" i="4"/>
  <c r="AJ369" i="4"/>
  <c r="AI369" i="4"/>
  <c r="AH369" i="4"/>
  <c r="AG369" i="4"/>
  <c r="AU368" i="4"/>
  <c r="AT368" i="4"/>
  <c r="AS368" i="4"/>
  <c r="AW368" i="4" s="1"/>
  <c r="AR368" i="4"/>
  <c r="AV368" i="4" s="1"/>
  <c r="AQ368" i="4"/>
  <c r="AX368" i="4" s="1"/>
  <c r="AP368" i="4"/>
  <c r="AO368" i="4"/>
  <c r="AN368" i="4"/>
  <c r="AM368" i="4"/>
  <c r="AL368" i="4"/>
  <c r="AJ368" i="4"/>
  <c r="AI368" i="4"/>
  <c r="AH368" i="4"/>
  <c r="AG368" i="4"/>
  <c r="AX367" i="4"/>
  <c r="AV367" i="4"/>
  <c r="AU367" i="4"/>
  <c r="AT367" i="4"/>
  <c r="AS367" i="4"/>
  <c r="AW367" i="4" s="1"/>
  <c r="AR367" i="4"/>
  <c r="AQ367" i="4"/>
  <c r="AP367" i="4"/>
  <c r="AO367" i="4"/>
  <c r="AN367" i="4"/>
  <c r="AM367" i="4"/>
  <c r="AL367" i="4"/>
  <c r="AJ367" i="4"/>
  <c r="AI367" i="4"/>
  <c r="AH367" i="4"/>
  <c r="AG367" i="4"/>
  <c r="AX366" i="4"/>
  <c r="AW366" i="4"/>
  <c r="AV366" i="4"/>
  <c r="AU366" i="4"/>
  <c r="AT366" i="4"/>
  <c r="AS366" i="4"/>
  <c r="AR366" i="4"/>
  <c r="AQ366" i="4"/>
  <c r="AP366" i="4"/>
  <c r="AO366" i="4"/>
  <c r="AN366" i="4"/>
  <c r="AM366" i="4"/>
  <c r="AL366" i="4"/>
  <c r="AJ366" i="4"/>
  <c r="AI366" i="4"/>
  <c r="AH366" i="4"/>
  <c r="AG366" i="4"/>
  <c r="AX365" i="4"/>
  <c r="AW365" i="4"/>
  <c r="AV365" i="4"/>
  <c r="AU365" i="4"/>
  <c r="AT365" i="4"/>
  <c r="AS365" i="4"/>
  <c r="AR365" i="4"/>
  <c r="AQ365" i="4"/>
  <c r="AP365" i="4"/>
  <c r="AO365" i="4"/>
  <c r="AN365" i="4"/>
  <c r="AM365" i="4"/>
  <c r="AL365" i="4"/>
  <c r="AJ365" i="4"/>
  <c r="AI365" i="4"/>
  <c r="AH365" i="4"/>
  <c r="AG365" i="4"/>
  <c r="AX364" i="4"/>
  <c r="AW364" i="4"/>
  <c r="AV364" i="4"/>
  <c r="AT364" i="4"/>
  <c r="AS364" i="4"/>
  <c r="AR364" i="4"/>
  <c r="AQ364" i="4"/>
  <c r="AU364" i="4" s="1"/>
  <c r="AP364" i="4"/>
  <c r="AO364" i="4"/>
  <c r="AN364" i="4"/>
  <c r="AM364" i="4"/>
  <c r="AL364" i="4"/>
  <c r="AJ364" i="4"/>
  <c r="AI364" i="4"/>
  <c r="AH364" i="4"/>
  <c r="AG364" i="4"/>
  <c r="AX363" i="4"/>
  <c r="AW363" i="4"/>
  <c r="AT363" i="4"/>
  <c r="AS363" i="4"/>
  <c r="AR363" i="4"/>
  <c r="AV363" i="4" s="1"/>
  <c r="AQ363" i="4"/>
  <c r="AU363" i="4" s="1"/>
  <c r="AP363" i="4"/>
  <c r="AO363" i="4"/>
  <c r="AN363" i="4"/>
  <c r="AM363" i="4"/>
  <c r="AL363" i="4"/>
  <c r="AJ363" i="4"/>
  <c r="AI363" i="4"/>
  <c r="AH363" i="4"/>
  <c r="AG363" i="4"/>
  <c r="AT362" i="4"/>
  <c r="AS362" i="4"/>
  <c r="AW362" i="4" s="1"/>
  <c r="AR362" i="4"/>
  <c r="AV362" i="4" s="1"/>
  <c r="AQ362" i="4"/>
  <c r="AU362" i="4" s="1"/>
  <c r="AP362" i="4"/>
  <c r="AO362" i="4"/>
  <c r="AN362" i="4"/>
  <c r="AM362" i="4"/>
  <c r="AL362" i="4"/>
  <c r="AJ362" i="4"/>
  <c r="AI362" i="4"/>
  <c r="AH362" i="4"/>
  <c r="AG362" i="4"/>
  <c r="AT361" i="4"/>
  <c r="AS361" i="4"/>
  <c r="AW361" i="4" s="1"/>
  <c r="AR361" i="4"/>
  <c r="AV361" i="4" s="1"/>
  <c r="AQ361" i="4"/>
  <c r="AX361" i="4" s="1"/>
  <c r="AP361" i="4"/>
  <c r="AO361" i="4"/>
  <c r="AN361" i="4"/>
  <c r="AM361" i="4"/>
  <c r="AL361" i="4"/>
  <c r="AJ361" i="4"/>
  <c r="AI361" i="4"/>
  <c r="AH361" i="4"/>
  <c r="AG361" i="4"/>
  <c r="AV360" i="4"/>
  <c r="AU360" i="4"/>
  <c r="AT360" i="4"/>
  <c r="AS360" i="4"/>
  <c r="AW360" i="4" s="1"/>
  <c r="AR360" i="4"/>
  <c r="AQ360" i="4"/>
  <c r="AX360" i="4" s="1"/>
  <c r="AP360" i="4"/>
  <c r="AO360" i="4"/>
  <c r="AN360" i="4"/>
  <c r="AM360" i="4"/>
  <c r="AL360" i="4"/>
  <c r="AJ360" i="4"/>
  <c r="AI360" i="4"/>
  <c r="AH360" i="4"/>
  <c r="AG360" i="4"/>
  <c r="AX359" i="4"/>
  <c r="AW359" i="4"/>
  <c r="AV359" i="4"/>
  <c r="AU359" i="4"/>
  <c r="AT359" i="4"/>
  <c r="AS359" i="4"/>
  <c r="AR359" i="4"/>
  <c r="AQ359" i="4"/>
  <c r="AP359" i="4"/>
  <c r="AO359" i="4"/>
  <c r="AN359" i="4"/>
  <c r="AM359" i="4"/>
  <c r="AL359" i="4"/>
  <c r="AJ359" i="4"/>
  <c r="AI359" i="4"/>
  <c r="AH359" i="4"/>
  <c r="AG359" i="4"/>
  <c r="AX358" i="4"/>
  <c r="AW358" i="4"/>
  <c r="AV358" i="4"/>
  <c r="AU358" i="4"/>
  <c r="AT358" i="4"/>
  <c r="AS358" i="4"/>
  <c r="AR358" i="4"/>
  <c r="AQ358" i="4"/>
  <c r="AP358" i="4"/>
  <c r="AO358" i="4"/>
  <c r="AN358" i="4"/>
  <c r="AM358" i="4"/>
  <c r="AL358" i="4"/>
  <c r="AJ358" i="4"/>
  <c r="AI358" i="4"/>
  <c r="AH358" i="4"/>
  <c r="AG358" i="4"/>
  <c r="AX357" i="4"/>
  <c r="AW357" i="4"/>
  <c r="AV357" i="4"/>
  <c r="AT357" i="4"/>
  <c r="AS357" i="4"/>
  <c r="AR357" i="4"/>
  <c r="AQ357" i="4"/>
  <c r="AU357" i="4" s="1"/>
  <c r="AP357" i="4"/>
  <c r="AO357" i="4"/>
  <c r="AN357" i="4"/>
  <c r="AM357" i="4"/>
  <c r="AL357" i="4"/>
  <c r="AJ357" i="4"/>
  <c r="AI357" i="4"/>
  <c r="AH357" i="4"/>
  <c r="AG357" i="4"/>
  <c r="AX356" i="4"/>
  <c r="AW356" i="4"/>
  <c r="AT356" i="4"/>
  <c r="AS356" i="4"/>
  <c r="AR356" i="4"/>
  <c r="AV356" i="4" s="1"/>
  <c r="AQ356" i="4"/>
  <c r="AU356" i="4" s="1"/>
  <c r="AP356" i="4"/>
  <c r="AO356" i="4"/>
  <c r="AN356" i="4"/>
  <c r="AM356" i="4"/>
  <c r="AL356" i="4"/>
  <c r="AJ356" i="4"/>
  <c r="AI356" i="4"/>
  <c r="AH356" i="4"/>
  <c r="AG356" i="4"/>
  <c r="AT355" i="4"/>
  <c r="AS355" i="4"/>
  <c r="AW355" i="4" s="1"/>
  <c r="AR355" i="4"/>
  <c r="AV355" i="4" s="1"/>
  <c r="AQ355" i="4"/>
  <c r="AU355" i="4" s="1"/>
  <c r="AP355" i="4"/>
  <c r="AO355" i="4"/>
  <c r="AN355" i="4"/>
  <c r="AM355" i="4"/>
  <c r="AL355" i="4"/>
  <c r="AJ355" i="4"/>
  <c r="AI355" i="4"/>
  <c r="AH355" i="4"/>
  <c r="AG355" i="4"/>
  <c r="AT354" i="4"/>
  <c r="AS354" i="4"/>
  <c r="AW354" i="4" s="1"/>
  <c r="AR354" i="4"/>
  <c r="AV354" i="4" s="1"/>
  <c r="AQ354" i="4"/>
  <c r="AU354" i="4" s="1"/>
  <c r="AP354" i="4"/>
  <c r="AO354" i="4"/>
  <c r="AN354" i="4"/>
  <c r="AM354" i="4"/>
  <c r="AL354" i="4"/>
  <c r="AJ354" i="4"/>
  <c r="AI354" i="4"/>
  <c r="AH354" i="4"/>
  <c r="AG354" i="4"/>
  <c r="AU353" i="4"/>
  <c r="AT353" i="4"/>
  <c r="AS353" i="4"/>
  <c r="AW353" i="4" s="1"/>
  <c r="AR353" i="4"/>
  <c r="AV353" i="4" s="1"/>
  <c r="AQ353" i="4"/>
  <c r="AX353" i="4" s="1"/>
  <c r="AP353" i="4"/>
  <c r="AO353" i="4"/>
  <c r="AN353" i="4"/>
  <c r="AM353" i="4"/>
  <c r="AL353" i="4"/>
  <c r="AJ353" i="4"/>
  <c r="AI353" i="4"/>
  <c r="AH353" i="4"/>
  <c r="AG353" i="4"/>
  <c r="AV352" i="4"/>
  <c r="AU352" i="4"/>
  <c r="AT352" i="4"/>
  <c r="AS352" i="4"/>
  <c r="AW352" i="4" s="1"/>
  <c r="AR352" i="4"/>
  <c r="AQ352" i="4"/>
  <c r="AX352" i="4" s="1"/>
  <c r="AP352" i="4"/>
  <c r="AO352" i="4"/>
  <c r="AN352" i="4"/>
  <c r="AM352" i="4"/>
  <c r="AL352" i="4"/>
  <c r="AJ352" i="4"/>
  <c r="AI352" i="4"/>
  <c r="AH352" i="4"/>
  <c r="AG352" i="4"/>
  <c r="AX351" i="4"/>
  <c r="AW351" i="4"/>
  <c r="AV351" i="4"/>
  <c r="AU351" i="4"/>
  <c r="AT351" i="4"/>
  <c r="AS351" i="4"/>
  <c r="AR351" i="4"/>
  <c r="AQ351" i="4"/>
  <c r="AP351" i="4"/>
  <c r="AO351" i="4"/>
  <c r="AN351" i="4"/>
  <c r="AM351" i="4"/>
  <c r="AL351" i="4"/>
  <c r="AJ351" i="4"/>
  <c r="AI351" i="4"/>
  <c r="AH351" i="4"/>
  <c r="AG351" i="4"/>
  <c r="AX350" i="4"/>
  <c r="AW350" i="4"/>
  <c r="AV350" i="4"/>
  <c r="AU350" i="4"/>
  <c r="AT350" i="4"/>
  <c r="AS350" i="4"/>
  <c r="AR350" i="4"/>
  <c r="AQ350" i="4"/>
  <c r="AP350" i="4"/>
  <c r="AO350" i="4"/>
  <c r="AN350" i="4"/>
  <c r="AM350" i="4"/>
  <c r="AL350" i="4"/>
  <c r="AJ350" i="4"/>
  <c r="AI350" i="4"/>
  <c r="AH350" i="4"/>
  <c r="AG350" i="4"/>
  <c r="AW349" i="4"/>
  <c r="AV349" i="4"/>
  <c r="AT349" i="4"/>
  <c r="AS349" i="4"/>
  <c r="AR349" i="4"/>
  <c r="AQ349" i="4"/>
  <c r="AX349" i="4" s="1"/>
  <c r="AP349" i="4"/>
  <c r="AO349" i="4"/>
  <c r="AN349" i="4"/>
  <c r="AM349" i="4"/>
  <c r="AL349" i="4"/>
  <c r="AJ349" i="4"/>
  <c r="AI349" i="4"/>
  <c r="AH349" i="4"/>
  <c r="AG349" i="4"/>
  <c r="AW348" i="4"/>
  <c r="AV348" i="4"/>
  <c r="AT348" i="4"/>
  <c r="AS348" i="4"/>
  <c r="AR348" i="4"/>
  <c r="AQ348" i="4"/>
  <c r="AU348" i="4" s="1"/>
  <c r="AP348" i="4"/>
  <c r="AO348" i="4"/>
  <c r="AN348" i="4"/>
  <c r="AM348" i="4"/>
  <c r="AL348" i="4"/>
  <c r="AJ348" i="4"/>
  <c r="AI348" i="4"/>
  <c r="AH348" i="4"/>
  <c r="AG348" i="4"/>
  <c r="AX347" i="4"/>
  <c r="AT347" i="4"/>
  <c r="AS347" i="4"/>
  <c r="AW347" i="4" s="1"/>
  <c r="AR347" i="4"/>
  <c r="AV347" i="4" s="1"/>
  <c r="AQ347" i="4"/>
  <c r="AU347" i="4" s="1"/>
  <c r="AP347" i="4"/>
  <c r="AO347" i="4"/>
  <c r="AN347" i="4"/>
  <c r="AM347" i="4"/>
  <c r="AL347" i="4"/>
  <c r="AJ347" i="4"/>
  <c r="AI347" i="4"/>
  <c r="AH347" i="4"/>
  <c r="AG347" i="4"/>
  <c r="AX346" i="4"/>
  <c r="AT346" i="4"/>
  <c r="AS346" i="4"/>
  <c r="AW346" i="4" s="1"/>
  <c r="AR346" i="4"/>
  <c r="AV346" i="4" s="1"/>
  <c r="AQ346" i="4"/>
  <c r="AU346" i="4" s="1"/>
  <c r="AP346" i="4"/>
  <c r="AO346" i="4"/>
  <c r="AN346" i="4"/>
  <c r="AM346" i="4"/>
  <c r="AL346" i="4"/>
  <c r="AJ346" i="4"/>
  <c r="AI346" i="4"/>
  <c r="AH346" i="4"/>
  <c r="AG346" i="4"/>
  <c r="AT345" i="4"/>
  <c r="AS345" i="4"/>
  <c r="AW345" i="4" s="1"/>
  <c r="AR345" i="4"/>
  <c r="AV345" i="4" s="1"/>
  <c r="AQ345" i="4"/>
  <c r="AX345" i="4" s="1"/>
  <c r="AP345" i="4"/>
  <c r="AO345" i="4"/>
  <c r="AN345" i="4"/>
  <c r="AM345" i="4"/>
  <c r="AL345" i="4"/>
  <c r="AJ345" i="4"/>
  <c r="AI345" i="4"/>
  <c r="AH345" i="4"/>
  <c r="AG345" i="4"/>
  <c r="AU344" i="4"/>
  <c r="AT344" i="4"/>
  <c r="AS344" i="4"/>
  <c r="AW344" i="4" s="1"/>
  <c r="AR344" i="4"/>
  <c r="AV344" i="4" s="1"/>
  <c r="AQ344" i="4"/>
  <c r="AX344" i="4" s="1"/>
  <c r="AP344" i="4"/>
  <c r="AO344" i="4"/>
  <c r="AN344" i="4"/>
  <c r="AM344" i="4"/>
  <c r="AL344" i="4"/>
  <c r="AJ344" i="4"/>
  <c r="AI344" i="4"/>
  <c r="AH344" i="4"/>
  <c r="AG344" i="4"/>
  <c r="AX343" i="4"/>
  <c r="AV343" i="4"/>
  <c r="AU343" i="4"/>
  <c r="AT343" i="4"/>
  <c r="AS343" i="4"/>
  <c r="AW343" i="4" s="1"/>
  <c r="AR343" i="4"/>
  <c r="AQ343" i="4"/>
  <c r="AP343" i="4"/>
  <c r="AO343" i="4"/>
  <c r="AN343" i="4"/>
  <c r="AM343" i="4"/>
  <c r="AL343" i="4"/>
  <c r="AJ343" i="4"/>
  <c r="AI343" i="4"/>
  <c r="AH343" i="4"/>
  <c r="AG343" i="4"/>
  <c r="AX342" i="4"/>
  <c r="AW342" i="4"/>
  <c r="AV342" i="4"/>
  <c r="AU342" i="4"/>
  <c r="AT342" i="4"/>
  <c r="AS342" i="4"/>
  <c r="AR342" i="4"/>
  <c r="AQ342" i="4"/>
  <c r="AP342" i="4"/>
  <c r="AO342" i="4"/>
  <c r="AN342" i="4"/>
  <c r="AM342" i="4"/>
  <c r="AL342" i="4"/>
  <c r="AJ342" i="4"/>
  <c r="AI342" i="4"/>
  <c r="AH342" i="4"/>
  <c r="AG342" i="4"/>
  <c r="AW341" i="4"/>
  <c r="AV341" i="4"/>
  <c r="AU341" i="4"/>
  <c r="AT341" i="4"/>
  <c r="AS341" i="4"/>
  <c r="AR341" i="4"/>
  <c r="AQ341" i="4"/>
  <c r="AX341" i="4" s="1"/>
  <c r="AP341" i="4"/>
  <c r="AO341" i="4"/>
  <c r="AN341" i="4"/>
  <c r="AM341" i="4"/>
  <c r="AL341" i="4"/>
  <c r="AJ341" i="4"/>
  <c r="AI341" i="4"/>
  <c r="AH341" i="4"/>
  <c r="AG341" i="4"/>
  <c r="AW340" i="4"/>
  <c r="AT340" i="4"/>
  <c r="AS340" i="4"/>
  <c r="AR340" i="4"/>
  <c r="AV340" i="4" s="1"/>
  <c r="AQ340" i="4"/>
  <c r="AU340" i="4" s="1"/>
  <c r="AP340" i="4"/>
  <c r="AO340" i="4"/>
  <c r="AN340" i="4"/>
  <c r="AM340" i="4"/>
  <c r="AL340" i="4"/>
  <c r="AJ340" i="4"/>
  <c r="AI340" i="4"/>
  <c r="AH340" i="4"/>
  <c r="AG340" i="4"/>
  <c r="AW339" i="4"/>
  <c r="AT339" i="4"/>
  <c r="AS339" i="4"/>
  <c r="AR339" i="4"/>
  <c r="AV339" i="4" s="1"/>
  <c r="AQ339" i="4"/>
  <c r="AU339" i="4" s="1"/>
  <c r="AP339" i="4"/>
  <c r="AO339" i="4"/>
  <c r="AN339" i="4"/>
  <c r="AM339" i="4"/>
  <c r="AL339" i="4"/>
  <c r="AJ339" i="4"/>
  <c r="AI339" i="4"/>
  <c r="AH339" i="4"/>
  <c r="AG339" i="4"/>
  <c r="AT338" i="4"/>
  <c r="AS338" i="4"/>
  <c r="AW338" i="4" s="1"/>
  <c r="AR338" i="4"/>
  <c r="AV338" i="4" s="1"/>
  <c r="AQ338" i="4"/>
  <c r="AU338" i="4" s="1"/>
  <c r="AP338" i="4"/>
  <c r="AO338" i="4"/>
  <c r="AN338" i="4"/>
  <c r="AM338" i="4"/>
  <c r="AL338" i="4"/>
  <c r="AJ338" i="4"/>
  <c r="AI338" i="4"/>
  <c r="AH338" i="4"/>
  <c r="AG338" i="4"/>
  <c r="AT337" i="4"/>
  <c r="AS337" i="4"/>
  <c r="AW337" i="4" s="1"/>
  <c r="AR337" i="4"/>
  <c r="AV337" i="4" s="1"/>
  <c r="AQ337" i="4"/>
  <c r="AX337" i="4" s="1"/>
  <c r="AP337" i="4"/>
  <c r="AO337" i="4"/>
  <c r="AN337" i="4"/>
  <c r="AM337" i="4"/>
  <c r="AL337" i="4"/>
  <c r="AJ337" i="4"/>
  <c r="AI337" i="4"/>
  <c r="AH337" i="4"/>
  <c r="AG337" i="4"/>
  <c r="AV336" i="4"/>
  <c r="AU336" i="4"/>
  <c r="AT336" i="4"/>
  <c r="AS336" i="4"/>
  <c r="AW336" i="4" s="1"/>
  <c r="AR336" i="4"/>
  <c r="AQ336" i="4"/>
  <c r="AX336" i="4" s="1"/>
  <c r="AP336" i="4"/>
  <c r="AO336" i="4"/>
  <c r="AN336" i="4"/>
  <c r="AM336" i="4"/>
  <c r="AL336" i="4"/>
  <c r="AJ336" i="4"/>
  <c r="AI336" i="4"/>
  <c r="AH336" i="4"/>
  <c r="AG336" i="4"/>
  <c r="AX335" i="4"/>
  <c r="AW335" i="4"/>
  <c r="AV335" i="4"/>
  <c r="AU335" i="4"/>
  <c r="AT335" i="4"/>
  <c r="AS335" i="4"/>
  <c r="AR335" i="4"/>
  <c r="AQ335" i="4"/>
  <c r="AP335" i="4"/>
  <c r="AO335" i="4"/>
  <c r="AN335" i="4"/>
  <c r="AM335" i="4"/>
  <c r="AL335" i="4"/>
  <c r="AJ335" i="4"/>
  <c r="AI335" i="4"/>
  <c r="AH335" i="4"/>
  <c r="AG335" i="4"/>
  <c r="AX334" i="4"/>
  <c r="AW334" i="4"/>
  <c r="AV334" i="4"/>
  <c r="AU334" i="4"/>
  <c r="AT334" i="4"/>
  <c r="AS334" i="4"/>
  <c r="AR334" i="4"/>
  <c r="AQ334" i="4"/>
  <c r="AP334" i="4"/>
  <c r="AO334" i="4"/>
  <c r="AN334" i="4"/>
  <c r="AM334" i="4"/>
  <c r="AL334" i="4"/>
  <c r="AJ334" i="4"/>
  <c r="AI334" i="4"/>
  <c r="AH334" i="4"/>
  <c r="AG334" i="4"/>
  <c r="AW333" i="4"/>
  <c r="AV333" i="4"/>
  <c r="AT333" i="4"/>
  <c r="AS333" i="4"/>
  <c r="AR333" i="4"/>
  <c r="AQ333" i="4"/>
  <c r="AU333" i="4" s="1"/>
  <c r="AP333" i="4"/>
  <c r="AO333" i="4"/>
  <c r="AN333" i="4"/>
  <c r="AM333" i="4"/>
  <c r="AL333" i="4"/>
  <c r="AJ333" i="4"/>
  <c r="AI333" i="4"/>
  <c r="AH333" i="4"/>
  <c r="AG333" i="4"/>
  <c r="AX332" i="4"/>
  <c r="AW332" i="4"/>
  <c r="AT332" i="4"/>
  <c r="AS332" i="4"/>
  <c r="AR332" i="4"/>
  <c r="AV332" i="4" s="1"/>
  <c r="AQ332" i="4"/>
  <c r="AU332" i="4" s="1"/>
  <c r="AP332" i="4"/>
  <c r="AO332" i="4"/>
  <c r="AN332" i="4"/>
  <c r="AM332" i="4"/>
  <c r="AL332" i="4"/>
  <c r="AJ332" i="4"/>
  <c r="AI332" i="4"/>
  <c r="AH332" i="4"/>
  <c r="AG332" i="4"/>
  <c r="AX331" i="4"/>
  <c r="AW331" i="4"/>
  <c r="AT331" i="4"/>
  <c r="AS331" i="4"/>
  <c r="AR331" i="4"/>
  <c r="AV331" i="4" s="1"/>
  <c r="AQ331" i="4"/>
  <c r="AU331" i="4" s="1"/>
  <c r="AP331" i="4"/>
  <c r="AO331" i="4"/>
  <c r="AN331" i="4"/>
  <c r="AM331" i="4"/>
  <c r="AL331" i="4"/>
  <c r="AJ331" i="4"/>
  <c r="AI331" i="4"/>
  <c r="AH331" i="4"/>
  <c r="AG331" i="4"/>
  <c r="AX330" i="4"/>
  <c r="AT330" i="4"/>
  <c r="AS330" i="4"/>
  <c r="AW330" i="4" s="1"/>
  <c r="AR330" i="4"/>
  <c r="AV330" i="4" s="1"/>
  <c r="AQ330" i="4"/>
  <c r="AU330" i="4" s="1"/>
  <c r="AP330" i="4"/>
  <c r="AO330" i="4"/>
  <c r="AN330" i="4"/>
  <c r="AM330" i="4"/>
  <c r="AL330" i="4"/>
  <c r="AJ330" i="4"/>
  <c r="AI330" i="4"/>
  <c r="AH330" i="4"/>
  <c r="AG330" i="4"/>
  <c r="AU329" i="4"/>
  <c r="AT329" i="4"/>
  <c r="AS329" i="4"/>
  <c r="AW329" i="4" s="1"/>
  <c r="AR329" i="4"/>
  <c r="AV329" i="4" s="1"/>
  <c r="AQ329" i="4"/>
  <c r="AX329" i="4" s="1"/>
  <c r="AP329" i="4"/>
  <c r="AO329" i="4"/>
  <c r="AN329" i="4"/>
  <c r="AM329" i="4"/>
  <c r="AL329" i="4"/>
  <c r="AJ329" i="4"/>
  <c r="AI329" i="4"/>
  <c r="AH329" i="4"/>
  <c r="AG329" i="4"/>
  <c r="AU328" i="4"/>
  <c r="AT328" i="4"/>
  <c r="AS328" i="4"/>
  <c r="AW328" i="4" s="1"/>
  <c r="AR328" i="4"/>
  <c r="AV328" i="4" s="1"/>
  <c r="AQ328" i="4"/>
  <c r="AX328" i="4" s="1"/>
  <c r="AP328" i="4"/>
  <c r="AO328" i="4"/>
  <c r="AN328" i="4"/>
  <c r="AM328" i="4"/>
  <c r="AL328" i="4"/>
  <c r="AJ328" i="4"/>
  <c r="AI328" i="4"/>
  <c r="AH328" i="4"/>
  <c r="AG328" i="4"/>
  <c r="AX327" i="4"/>
  <c r="AV327" i="4"/>
  <c r="AU327" i="4"/>
  <c r="AT327" i="4"/>
  <c r="AS327" i="4"/>
  <c r="AW327" i="4" s="1"/>
  <c r="AR327" i="4"/>
  <c r="AQ327" i="4"/>
  <c r="AP327" i="4"/>
  <c r="AO327" i="4"/>
  <c r="AN327" i="4"/>
  <c r="AM327" i="4"/>
  <c r="AL327" i="4"/>
  <c r="AJ327" i="4"/>
  <c r="AI327" i="4"/>
  <c r="AH327" i="4"/>
  <c r="AG327" i="4"/>
  <c r="AX326" i="4"/>
  <c r="AW326" i="4"/>
  <c r="AV326" i="4"/>
  <c r="AU326" i="4"/>
  <c r="AT326" i="4"/>
  <c r="AS326" i="4"/>
  <c r="AR326" i="4"/>
  <c r="AQ326" i="4"/>
  <c r="AP326" i="4"/>
  <c r="AO326" i="4"/>
  <c r="AN326" i="4"/>
  <c r="AM326" i="4"/>
  <c r="AL326" i="4"/>
  <c r="AJ326" i="4"/>
  <c r="AI326" i="4"/>
  <c r="AH326" i="4"/>
  <c r="AG326" i="4"/>
  <c r="AX325" i="4"/>
  <c r="AW325" i="4"/>
  <c r="AV325" i="4"/>
  <c r="AU325" i="4"/>
  <c r="AT325" i="4"/>
  <c r="AS325" i="4"/>
  <c r="AR325" i="4"/>
  <c r="AQ325" i="4"/>
  <c r="AP325" i="4"/>
  <c r="AO325" i="4"/>
  <c r="AN325" i="4"/>
  <c r="AM325" i="4"/>
  <c r="AL325" i="4"/>
  <c r="AJ325" i="4"/>
  <c r="AI325" i="4"/>
  <c r="AH325" i="4"/>
  <c r="AG325" i="4"/>
  <c r="AW324" i="4"/>
  <c r="AV324" i="4"/>
  <c r="AT324" i="4"/>
  <c r="AS324" i="4"/>
  <c r="AR324" i="4"/>
  <c r="AQ324" i="4"/>
  <c r="AX324" i="4" s="1"/>
  <c r="AP324" i="4"/>
  <c r="AO324" i="4"/>
  <c r="AN324" i="4"/>
  <c r="AM324" i="4"/>
  <c r="AL324" i="4"/>
  <c r="AJ324" i="4"/>
  <c r="AI324" i="4"/>
  <c r="AH324" i="4"/>
  <c r="AG324" i="4"/>
  <c r="AW323" i="4"/>
  <c r="AV323" i="4"/>
  <c r="AT323" i="4"/>
  <c r="AS323" i="4"/>
  <c r="AR323" i="4"/>
  <c r="AQ323" i="4"/>
  <c r="AU323" i="4" s="1"/>
  <c r="AP323" i="4"/>
  <c r="AO323" i="4"/>
  <c r="AN323" i="4"/>
  <c r="AM323" i="4"/>
  <c r="AL323" i="4"/>
  <c r="AJ323" i="4"/>
  <c r="AI323" i="4"/>
  <c r="AH323" i="4"/>
  <c r="AG323" i="4"/>
  <c r="AX322" i="4"/>
  <c r="AT322" i="4"/>
  <c r="AS322" i="4"/>
  <c r="AW322" i="4" s="1"/>
  <c r="AR322" i="4"/>
  <c r="AV322" i="4" s="1"/>
  <c r="AQ322" i="4"/>
  <c r="AU322" i="4" s="1"/>
  <c r="AP322" i="4"/>
  <c r="AO322" i="4"/>
  <c r="AN322" i="4"/>
  <c r="AM322" i="4"/>
  <c r="AL322" i="4"/>
  <c r="AJ322" i="4"/>
  <c r="AI322" i="4"/>
  <c r="AH322" i="4"/>
  <c r="AG322" i="4"/>
  <c r="AX321" i="4"/>
  <c r="AV321" i="4"/>
  <c r="AU321" i="4"/>
  <c r="AT321" i="4"/>
  <c r="AS321" i="4"/>
  <c r="AW321" i="4" s="1"/>
  <c r="AR321" i="4"/>
  <c r="AQ321" i="4"/>
  <c r="AP321" i="4"/>
  <c r="AO321" i="4"/>
  <c r="AN321" i="4"/>
  <c r="AM321" i="4"/>
  <c r="AL321" i="4"/>
  <c r="AJ321" i="4"/>
  <c r="AI321" i="4"/>
  <c r="AH321" i="4"/>
  <c r="AG321" i="4"/>
  <c r="AW320" i="4"/>
  <c r="AV320" i="4"/>
  <c r="AU320" i="4"/>
  <c r="AT320" i="4"/>
  <c r="AS320" i="4"/>
  <c r="AR320" i="4"/>
  <c r="AQ320" i="4"/>
  <c r="AX320" i="4" s="1"/>
  <c r="AP320" i="4"/>
  <c r="AO320" i="4"/>
  <c r="AN320" i="4"/>
  <c r="AM320" i="4"/>
  <c r="AL320" i="4"/>
  <c r="AJ320" i="4"/>
  <c r="AI320" i="4"/>
  <c r="AH320" i="4"/>
  <c r="AG320" i="4"/>
  <c r="AX319" i="4"/>
  <c r="AW319" i="4"/>
  <c r="AV319" i="4"/>
  <c r="AU319" i="4"/>
  <c r="AT319" i="4"/>
  <c r="AS319" i="4"/>
  <c r="AR319" i="4"/>
  <c r="AQ319" i="4"/>
  <c r="AP319" i="4"/>
  <c r="AO319" i="4"/>
  <c r="AN319" i="4"/>
  <c r="AM319" i="4"/>
  <c r="AL319" i="4"/>
  <c r="AJ319" i="4"/>
  <c r="AI319" i="4"/>
  <c r="AH319" i="4"/>
  <c r="AG319" i="4"/>
  <c r="AW318" i="4"/>
  <c r="AV318" i="4"/>
  <c r="AT318" i="4"/>
  <c r="AS318" i="4"/>
  <c r="AR318" i="4"/>
  <c r="AQ318" i="4"/>
  <c r="AX318" i="4" s="1"/>
  <c r="AP318" i="4"/>
  <c r="AO318" i="4"/>
  <c r="AN318" i="4"/>
  <c r="AM318" i="4"/>
  <c r="AL318" i="4"/>
  <c r="AJ318" i="4"/>
  <c r="AI318" i="4"/>
  <c r="AH318" i="4"/>
  <c r="AG318" i="4"/>
  <c r="AW317" i="4"/>
  <c r="AT317" i="4"/>
  <c r="AS317" i="4"/>
  <c r="AR317" i="4"/>
  <c r="AV317" i="4" s="1"/>
  <c r="AQ317" i="4"/>
  <c r="AU317" i="4" s="1"/>
  <c r="AP317" i="4"/>
  <c r="AO317" i="4"/>
  <c r="AN317" i="4"/>
  <c r="AM317" i="4"/>
  <c r="AL317" i="4"/>
  <c r="AJ317" i="4"/>
  <c r="AI317" i="4"/>
  <c r="AH317" i="4"/>
  <c r="AG317" i="4"/>
  <c r="AX316" i="4"/>
  <c r="AT316" i="4"/>
  <c r="AS316" i="4"/>
  <c r="AW316" i="4" s="1"/>
  <c r="AR316" i="4"/>
  <c r="AV316" i="4" s="1"/>
  <c r="AQ316" i="4"/>
  <c r="AU316" i="4" s="1"/>
  <c r="AP316" i="4"/>
  <c r="AO316" i="4"/>
  <c r="AN316" i="4"/>
  <c r="AM316" i="4"/>
  <c r="AL316" i="4"/>
  <c r="AJ316" i="4"/>
  <c r="AI316" i="4"/>
  <c r="AH316" i="4"/>
  <c r="AG316" i="4"/>
  <c r="AX315" i="4"/>
  <c r="AT315" i="4"/>
  <c r="AS315" i="4"/>
  <c r="AW315" i="4" s="1"/>
  <c r="AR315" i="4"/>
  <c r="AV315" i="4" s="1"/>
  <c r="AQ315" i="4"/>
  <c r="AU315" i="4" s="1"/>
  <c r="AP315" i="4"/>
  <c r="AO315" i="4"/>
  <c r="AN315" i="4"/>
  <c r="AM315" i="4"/>
  <c r="AL315" i="4"/>
  <c r="AJ315" i="4"/>
  <c r="AI315" i="4"/>
  <c r="AH315" i="4"/>
  <c r="AG315" i="4"/>
  <c r="AU314" i="4"/>
  <c r="AT314" i="4"/>
  <c r="AS314" i="4"/>
  <c r="AW314" i="4" s="1"/>
  <c r="AR314" i="4"/>
  <c r="AV314" i="4" s="1"/>
  <c r="AQ314" i="4"/>
  <c r="AX314" i="4" s="1"/>
  <c r="AP314" i="4"/>
  <c r="AO314" i="4"/>
  <c r="AN314" i="4"/>
  <c r="AM314" i="4"/>
  <c r="AL314" i="4"/>
  <c r="AJ314" i="4"/>
  <c r="AI314" i="4"/>
  <c r="AH314" i="4"/>
  <c r="AG314" i="4"/>
  <c r="AV313" i="4"/>
  <c r="AU313" i="4"/>
  <c r="AT313" i="4"/>
  <c r="AS313" i="4"/>
  <c r="AW313" i="4" s="1"/>
  <c r="AR313" i="4"/>
  <c r="AQ313" i="4"/>
  <c r="AX313" i="4" s="1"/>
  <c r="AP313" i="4"/>
  <c r="AO313" i="4"/>
  <c r="AN313" i="4"/>
  <c r="AM313" i="4"/>
  <c r="AL313" i="4"/>
  <c r="AJ313" i="4"/>
  <c r="AI313" i="4"/>
  <c r="AH313" i="4"/>
  <c r="AG313" i="4"/>
  <c r="AX312" i="4"/>
  <c r="AW312" i="4"/>
  <c r="AV312" i="4"/>
  <c r="AU312" i="4"/>
  <c r="AT312" i="4"/>
  <c r="AS312" i="4"/>
  <c r="AR312" i="4"/>
  <c r="AQ312" i="4"/>
  <c r="AP312" i="4"/>
  <c r="AO312" i="4"/>
  <c r="AN312" i="4"/>
  <c r="AM312" i="4"/>
  <c r="AL312" i="4"/>
  <c r="AJ312" i="4"/>
  <c r="AI312" i="4"/>
  <c r="AH312" i="4"/>
  <c r="AG312" i="4"/>
  <c r="AX311" i="4"/>
  <c r="AW311" i="4"/>
  <c r="AV311" i="4"/>
  <c r="AU311" i="4"/>
  <c r="AT311" i="4"/>
  <c r="AS311" i="4"/>
  <c r="AR311" i="4"/>
  <c r="AQ311" i="4"/>
  <c r="AP311" i="4"/>
  <c r="AO311" i="4"/>
  <c r="AN311" i="4"/>
  <c r="AM311" i="4"/>
  <c r="AL311" i="4"/>
  <c r="AJ311" i="4"/>
  <c r="AI311" i="4"/>
  <c r="AH311" i="4"/>
  <c r="AG311" i="4"/>
  <c r="AW310" i="4"/>
  <c r="AV310" i="4"/>
  <c r="AT310" i="4"/>
  <c r="AS310" i="4"/>
  <c r="AR310" i="4"/>
  <c r="AQ310" i="4"/>
  <c r="AX310" i="4" s="1"/>
  <c r="AP310" i="4"/>
  <c r="AO310" i="4"/>
  <c r="AN310" i="4"/>
  <c r="AM310" i="4"/>
  <c r="AL310" i="4"/>
  <c r="AJ310" i="4"/>
  <c r="AI310" i="4"/>
  <c r="AH310" i="4"/>
  <c r="AG310" i="4"/>
  <c r="AW309" i="4"/>
  <c r="AT309" i="4"/>
  <c r="AS309" i="4"/>
  <c r="AR309" i="4"/>
  <c r="AV309" i="4" s="1"/>
  <c r="AQ309" i="4"/>
  <c r="AX309" i="4" s="1"/>
  <c r="AP309" i="4"/>
  <c r="AO309" i="4"/>
  <c r="AN309" i="4"/>
  <c r="AM309" i="4"/>
  <c r="AL309" i="4"/>
  <c r="AJ309" i="4"/>
  <c r="AI309" i="4"/>
  <c r="AH309" i="4"/>
  <c r="AG309" i="4"/>
  <c r="AT308" i="4"/>
  <c r="AS308" i="4"/>
  <c r="AW308" i="4" s="1"/>
  <c r="AR308" i="4"/>
  <c r="AV308" i="4" s="1"/>
  <c r="AQ308" i="4"/>
  <c r="AU308" i="4" s="1"/>
  <c r="AP308" i="4"/>
  <c r="AO308" i="4"/>
  <c r="AN308" i="4"/>
  <c r="AM308" i="4"/>
  <c r="AL308" i="4"/>
  <c r="AJ308" i="4"/>
  <c r="AI308" i="4"/>
  <c r="AH308" i="4"/>
  <c r="AG308" i="4"/>
  <c r="AX307" i="4"/>
  <c r="AT307" i="4"/>
  <c r="AS307" i="4"/>
  <c r="AW307" i="4" s="1"/>
  <c r="AR307" i="4"/>
  <c r="AV307" i="4" s="1"/>
  <c r="AQ307" i="4"/>
  <c r="AU307" i="4" s="1"/>
  <c r="AP307" i="4"/>
  <c r="AO307" i="4"/>
  <c r="AN307" i="4"/>
  <c r="AM307" i="4"/>
  <c r="AL307" i="4"/>
  <c r="AJ307" i="4"/>
  <c r="AI307" i="4"/>
  <c r="AH307" i="4"/>
  <c r="AG307" i="4"/>
  <c r="AU306" i="4"/>
  <c r="AT306" i="4"/>
  <c r="AS306" i="4"/>
  <c r="AW306" i="4" s="1"/>
  <c r="AR306" i="4"/>
  <c r="AV306" i="4" s="1"/>
  <c r="AQ306" i="4"/>
  <c r="AX306" i="4" s="1"/>
  <c r="AP306" i="4"/>
  <c r="AO306" i="4"/>
  <c r="AN306" i="4"/>
  <c r="AM306" i="4"/>
  <c r="AL306" i="4"/>
  <c r="AJ306" i="4"/>
  <c r="AI306" i="4"/>
  <c r="AH306" i="4"/>
  <c r="AG306" i="4"/>
  <c r="AV305" i="4"/>
  <c r="AU305" i="4"/>
  <c r="AT305" i="4"/>
  <c r="AS305" i="4"/>
  <c r="AW305" i="4" s="1"/>
  <c r="AR305" i="4"/>
  <c r="AQ305" i="4"/>
  <c r="AX305" i="4" s="1"/>
  <c r="AP305" i="4"/>
  <c r="AO305" i="4"/>
  <c r="AN305" i="4"/>
  <c r="AM305" i="4"/>
  <c r="AL305" i="4"/>
  <c r="AJ305" i="4"/>
  <c r="AI305" i="4"/>
  <c r="AH305" i="4"/>
  <c r="AG305" i="4"/>
  <c r="AX304" i="4"/>
  <c r="AW304" i="4"/>
  <c r="AV304" i="4"/>
  <c r="AU304" i="4"/>
  <c r="AT304" i="4"/>
  <c r="AS304" i="4"/>
  <c r="AR304" i="4"/>
  <c r="AQ304" i="4"/>
  <c r="AP304" i="4"/>
  <c r="AO304" i="4"/>
  <c r="AN304" i="4"/>
  <c r="AM304" i="4"/>
  <c r="AL304" i="4"/>
  <c r="AJ304" i="4"/>
  <c r="AI304" i="4"/>
  <c r="AH304" i="4"/>
  <c r="AG304" i="4"/>
  <c r="AX303" i="4"/>
  <c r="AW303" i="4"/>
  <c r="AV303" i="4"/>
  <c r="AU303" i="4"/>
  <c r="AT303" i="4"/>
  <c r="AS303" i="4"/>
  <c r="AR303" i="4"/>
  <c r="AQ303" i="4"/>
  <c r="AP303" i="4"/>
  <c r="AO303" i="4"/>
  <c r="AN303" i="4"/>
  <c r="AM303" i="4"/>
  <c r="AL303" i="4"/>
  <c r="AJ303" i="4"/>
  <c r="AI303" i="4"/>
  <c r="AH303" i="4"/>
  <c r="AG303" i="4"/>
  <c r="AW302" i="4"/>
  <c r="AV302" i="4"/>
  <c r="AT302" i="4"/>
  <c r="AS302" i="4"/>
  <c r="AR302" i="4"/>
  <c r="AQ302" i="4"/>
  <c r="AX302" i="4" s="1"/>
  <c r="AP302" i="4"/>
  <c r="AO302" i="4"/>
  <c r="AN302" i="4"/>
  <c r="AM302" i="4"/>
  <c r="AL302" i="4"/>
  <c r="AJ302" i="4"/>
  <c r="AI302" i="4"/>
  <c r="AH302" i="4"/>
  <c r="AG302" i="4"/>
  <c r="AW301" i="4"/>
  <c r="AT301" i="4"/>
  <c r="AS301" i="4"/>
  <c r="AR301" i="4"/>
  <c r="AV301" i="4" s="1"/>
  <c r="AQ301" i="4"/>
  <c r="AX301" i="4" s="1"/>
  <c r="AP301" i="4"/>
  <c r="AO301" i="4"/>
  <c r="AN301" i="4"/>
  <c r="AM301" i="4"/>
  <c r="AL301" i="4"/>
  <c r="AJ301" i="4"/>
  <c r="AI301" i="4"/>
  <c r="AH301" i="4"/>
  <c r="AG301" i="4"/>
  <c r="AT300" i="4"/>
  <c r="AS300" i="4"/>
  <c r="AW300" i="4" s="1"/>
  <c r="AR300" i="4"/>
  <c r="AV300" i="4" s="1"/>
  <c r="AQ300" i="4"/>
  <c r="AU300" i="4" s="1"/>
  <c r="AP300" i="4"/>
  <c r="AO300" i="4"/>
  <c r="AN300" i="4"/>
  <c r="AM300" i="4"/>
  <c r="AL300" i="4"/>
  <c r="AJ300" i="4"/>
  <c r="AI300" i="4"/>
  <c r="AH300" i="4"/>
  <c r="AG300" i="4"/>
  <c r="AX299" i="4"/>
  <c r="AT299" i="4"/>
  <c r="AS299" i="4"/>
  <c r="AW299" i="4" s="1"/>
  <c r="AR299" i="4"/>
  <c r="AV299" i="4" s="1"/>
  <c r="AQ299" i="4"/>
  <c r="AU299" i="4" s="1"/>
  <c r="AP299" i="4"/>
  <c r="AO299" i="4"/>
  <c r="AN299" i="4"/>
  <c r="AM299" i="4"/>
  <c r="AL299" i="4"/>
  <c r="AJ299" i="4"/>
  <c r="AI299" i="4"/>
  <c r="AH299" i="4"/>
  <c r="AG299" i="4"/>
  <c r="AU298" i="4"/>
  <c r="AT298" i="4"/>
  <c r="AS298" i="4"/>
  <c r="AW298" i="4" s="1"/>
  <c r="AR298" i="4"/>
  <c r="AV298" i="4" s="1"/>
  <c r="AQ298" i="4"/>
  <c r="AX298" i="4" s="1"/>
  <c r="AP298" i="4"/>
  <c r="AO298" i="4"/>
  <c r="AN298" i="4"/>
  <c r="AM298" i="4"/>
  <c r="AL298" i="4"/>
  <c r="AJ298" i="4"/>
  <c r="AI298" i="4"/>
  <c r="AH298" i="4"/>
  <c r="AG298" i="4"/>
  <c r="AV297" i="4"/>
  <c r="AU297" i="4"/>
  <c r="AT297" i="4"/>
  <c r="AS297" i="4"/>
  <c r="AW297" i="4" s="1"/>
  <c r="AR297" i="4"/>
  <c r="AQ297" i="4"/>
  <c r="AX297" i="4" s="1"/>
  <c r="AP297" i="4"/>
  <c r="AO297" i="4"/>
  <c r="AN297" i="4"/>
  <c r="AM297" i="4"/>
  <c r="AL297" i="4"/>
  <c r="AJ297" i="4"/>
  <c r="AI297" i="4"/>
  <c r="AH297" i="4"/>
  <c r="AG297" i="4"/>
  <c r="AX296" i="4"/>
  <c r="AW296" i="4"/>
  <c r="AV296" i="4"/>
  <c r="AU296" i="4"/>
  <c r="AT296" i="4"/>
  <c r="AS296" i="4"/>
  <c r="AR296" i="4"/>
  <c r="AQ296" i="4"/>
  <c r="AP296" i="4"/>
  <c r="AO296" i="4"/>
  <c r="AN296" i="4"/>
  <c r="AM296" i="4"/>
  <c r="AL296" i="4"/>
  <c r="AJ296" i="4"/>
  <c r="AI296" i="4"/>
  <c r="AH296" i="4"/>
  <c r="AG296" i="4"/>
  <c r="AX295" i="4"/>
  <c r="AW295" i="4"/>
  <c r="AV295" i="4"/>
  <c r="AU295" i="4"/>
  <c r="AT295" i="4"/>
  <c r="AS295" i="4"/>
  <c r="AR295" i="4"/>
  <c r="AQ295" i="4"/>
  <c r="AP295" i="4"/>
  <c r="AO295" i="4"/>
  <c r="AN295" i="4"/>
  <c r="AM295" i="4"/>
  <c r="AL295" i="4"/>
  <c r="AJ295" i="4"/>
  <c r="AI295" i="4"/>
  <c r="AH295" i="4"/>
  <c r="AG295" i="4"/>
  <c r="AW294" i="4"/>
  <c r="AV294" i="4"/>
  <c r="AT294" i="4"/>
  <c r="AS294" i="4"/>
  <c r="AR294" i="4"/>
  <c r="AQ294" i="4"/>
  <c r="AX294" i="4" s="1"/>
  <c r="AP294" i="4"/>
  <c r="AO294" i="4"/>
  <c r="AN294" i="4"/>
  <c r="AM294" i="4"/>
  <c r="AL294" i="4"/>
  <c r="AJ294" i="4"/>
  <c r="AI294" i="4"/>
  <c r="AH294" i="4"/>
  <c r="AG294" i="4"/>
  <c r="AW293" i="4"/>
  <c r="AT293" i="4"/>
  <c r="AS293" i="4"/>
  <c r="AR293" i="4"/>
  <c r="AV293" i="4" s="1"/>
  <c r="AQ293" i="4"/>
  <c r="AX293" i="4" s="1"/>
  <c r="AP293" i="4"/>
  <c r="AO293" i="4"/>
  <c r="AN293" i="4"/>
  <c r="AM293" i="4"/>
  <c r="AL293" i="4"/>
  <c r="AJ293" i="4"/>
  <c r="AI293" i="4"/>
  <c r="AH293" i="4"/>
  <c r="AG293" i="4"/>
  <c r="AT292" i="4"/>
  <c r="AS292" i="4"/>
  <c r="AW292" i="4" s="1"/>
  <c r="AR292" i="4"/>
  <c r="AV292" i="4" s="1"/>
  <c r="AQ292" i="4"/>
  <c r="AU292" i="4" s="1"/>
  <c r="AP292" i="4"/>
  <c r="AO292" i="4"/>
  <c r="AN292" i="4"/>
  <c r="AM292" i="4"/>
  <c r="AL292" i="4"/>
  <c r="AJ292" i="4"/>
  <c r="AI292" i="4"/>
  <c r="AH292" i="4"/>
  <c r="AG292" i="4"/>
  <c r="AX291" i="4"/>
  <c r="AT291" i="4"/>
  <c r="AS291" i="4"/>
  <c r="AW291" i="4" s="1"/>
  <c r="AR291" i="4"/>
  <c r="AV291" i="4" s="1"/>
  <c r="AQ291" i="4"/>
  <c r="AU291" i="4" s="1"/>
  <c r="AP291" i="4"/>
  <c r="AO291" i="4"/>
  <c r="AN291" i="4"/>
  <c r="AM291" i="4"/>
  <c r="AL291" i="4"/>
  <c r="AJ291" i="4"/>
  <c r="AI291" i="4"/>
  <c r="AH291" i="4"/>
  <c r="AG291" i="4"/>
  <c r="AU290" i="4"/>
  <c r="AT290" i="4"/>
  <c r="AS290" i="4"/>
  <c r="AW290" i="4" s="1"/>
  <c r="AR290" i="4"/>
  <c r="AV290" i="4" s="1"/>
  <c r="AQ290" i="4"/>
  <c r="AX290" i="4" s="1"/>
  <c r="AP290" i="4"/>
  <c r="AO290" i="4"/>
  <c r="AN290" i="4"/>
  <c r="AM290" i="4"/>
  <c r="AL290" i="4"/>
  <c r="AJ290" i="4"/>
  <c r="AI290" i="4"/>
  <c r="AH290" i="4"/>
  <c r="AG290" i="4"/>
  <c r="AV289" i="4"/>
  <c r="AU289" i="4"/>
  <c r="AT289" i="4"/>
  <c r="AS289" i="4"/>
  <c r="AW289" i="4" s="1"/>
  <c r="AR289" i="4"/>
  <c r="AQ289" i="4"/>
  <c r="AX289" i="4" s="1"/>
  <c r="AP289" i="4"/>
  <c r="AO289" i="4"/>
  <c r="AN289" i="4"/>
  <c r="AM289" i="4"/>
  <c r="AL289" i="4"/>
  <c r="AJ289" i="4"/>
  <c r="AI289" i="4"/>
  <c r="AH289" i="4"/>
  <c r="AG289" i="4"/>
  <c r="AX288" i="4"/>
  <c r="AW288" i="4"/>
  <c r="AV288" i="4"/>
  <c r="AU288" i="4"/>
  <c r="AT288" i="4"/>
  <c r="AS288" i="4"/>
  <c r="AR288" i="4"/>
  <c r="AQ288" i="4"/>
  <c r="AP288" i="4"/>
  <c r="AO288" i="4"/>
  <c r="AN288" i="4"/>
  <c r="AM288" i="4"/>
  <c r="AL288" i="4"/>
  <c r="AJ288" i="4"/>
  <c r="AI288" i="4"/>
  <c r="AH288" i="4"/>
  <c r="AG288" i="4"/>
  <c r="AX287" i="4"/>
  <c r="AW287" i="4"/>
  <c r="AV287" i="4"/>
  <c r="AU287" i="4"/>
  <c r="AT287" i="4"/>
  <c r="AS287" i="4"/>
  <c r="AR287" i="4"/>
  <c r="AQ287" i="4"/>
  <c r="AP287" i="4"/>
  <c r="AO287" i="4"/>
  <c r="AN287" i="4"/>
  <c r="AM287" i="4"/>
  <c r="AL287" i="4"/>
  <c r="AJ287" i="4"/>
  <c r="AI287" i="4"/>
  <c r="AH287" i="4"/>
  <c r="AG287" i="4"/>
  <c r="AW286" i="4"/>
  <c r="AV286" i="4"/>
  <c r="AT286" i="4"/>
  <c r="AS286" i="4"/>
  <c r="AR286" i="4"/>
  <c r="AQ286" i="4"/>
  <c r="AX286" i="4" s="1"/>
  <c r="AP286" i="4"/>
  <c r="AO286" i="4"/>
  <c r="AN286" i="4"/>
  <c r="AM286" i="4"/>
  <c r="AL286" i="4"/>
  <c r="AJ286" i="4"/>
  <c r="AI286" i="4"/>
  <c r="AH286" i="4"/>
  <c r="AG286" i="4"/>
  <c r="AW285" i="4"/>
  <c r="AT285" i="4"/>
  <c r="AS285" i="4"/>
  <c r="AR285" i="4"/>
  <c r="AV285" i="4" s="1"/>
  <c r="AQ285" i="4"/>
  <c r="AX285" i="4" s="1"/>
  <c r="AP285" i="4"/>
  <c r="AO285" i="4"/>
  <c r="AN285" i="4"/>
  <c r="AM285" i="4"/>
  <c r="AL285" i="4"/>
  <c r="AJ285" i="4"/>
  <c r="AI285" i="4"/>
  <c r="AH285" i="4"/>
  <c r="AG285" i="4"/>
  <c r="AT284" i="4"/>
  <c r="AS284" i="4"/>
  <c r="AW284" i="4" s="1"/>
  <c r="AR284" i="4"/>
  <c r="AV284" i="4" s="1"/>
  <c r="AQ284" i="4"/>
  <c r="AU284" i="4" s="1"/>
  <c r="AP284" i="4"/>
  <c r="AO284" i="4"/>
  <c r="AN284" i="4"/>
  <c r="AM284" i="4"/>
  <c r="AL284" i="4"/>
  <c r="AJ284" i="4"/>
  <c r="AI284" i="4"/>
  <c r="AH284" i="4"/>
  <c r="AG284" i="4"/>
  <c r="AX283" i="4"/>
  <c r="AT283" i="4"/>
  <c r="AS283" i="4"/>
  <c r="AW283" i="4" s="1"/>
  <c r="AR283" i="4"/>
  <c r="AV283" i="4" s="1"/>
  <c r="AQ283" i="4"/>
  <c r="AU283" i="4" s="1"/>
  <c r="AP283" i="4"/>
  <c r="AO283" i="4"/>
  <c r="AN283" i="4"/>
  <c r="AM283" i="4"/>
  <c r="AL283" i="4"/>
  <c r="AJ283" i="4"/>
  <c r="AI283" i="4"/>
  <c r="AH283" i="4"/>
  <c r="AG283" i="4"/>
  <c r="AU282" i="4"/>
  <c r="AT282" i="4"/>
  <c r="AS282" i="4"/>
  <c r="AW282" i="4" s="1"/>
  <c r="AR282" i="4"/>
  <c r="AV282" i="4" s="1"/>
  <c r="AQ282" i="4"/>
  <c r="AX282" i="4" s="1"/>
  <c r="AP282" i="4"/>
  <c r="AO282" i="4"/>
  <c r="AN282" i="4"/>
  <c r="AM282" i="4"/>
  <c r="AL282" i="4"/>
  <c r="AJ282" i="4"/>
  <c r="AI282" i="4"/>
  <c r="AH282" i="4"/>
  <c r="AG282" i="4"/>
  <c r="AV281" i="4"/>
  <c r="AU281" i="4"/>
  <c r="AT281" i="4"/>
  <c r="AS281" i="4"/>
  <c r="AW281" i="4" s="1"/>
  <c r="AR281" i="4"/>
  <c r="AQ281" i="4"/>
  <c r="AX281" i="4" s="1"/>
  <c r="AP281" i="4"/>
  <c r="AO281" i="4"/>
  <c r="AN281" i="4"/>
  <c r="AM281" i="4"/>
  <c r="AL281" i="4"/>
  <c r="AJ281" i="4"/>
  <c r="AI281" i="4"/>
  <c r="AH281" i="4"/>
  <c r="AG281" i="4"/>
  <c r="AX280" i="4"/>
  <c r="AW280" i="4"/>
  <c r="AV280" i="4"/>
  <c r="AU280" i="4"/>
  <c r="AT280" i="4"/>
  <c r="AS280" i="4"/>
  <c r="AR280" i="4"/>
  <c r="AQ280" i="4"/>
  <c r="AP280" i="4"/>
  <c r="AO280" i="4"/>
  <c r="AN280" i="4"/>
  <c r="AM280" i="4"/>
  <c r="AL280" i="4"/>
  <c r="AJ280" i="4"/>
  <c r="AI280" i="4"/>
  <c r="AH280" i="4"/>
  <c r="AG280" i="4"/>
  <c r="AX279" i="4"/>
  <c r="AW279" i="4"/>
  <c r="AV279" i="4"/>
  <c r="AU279" i="4"/>
  <c r="AT279" i="4"/>
  <c r="AS279" i="4"/>
  <c r="AR279" i="4"/>
  <c r="AQ279" i="4"/>
  <c r="AP279" i="4"/>
  <c r="AO279" i="4"/>
  <c r="AN279" i="4"/>
  <c r="AM279" i="4"/>
  <c r="AL279" i="4"/>
  <c r="AJ279" i="4"/>
  <c r="AI279" i="4"/>
  <c r="AH279" i="4"/>
  <c r="AG279" i="4"/>
  <c r="AW278" i="4"/>
  <c r="AV278" i="4"/>
  <c r="AT278" i="4"/>
  <c r="AS278" i="4"/>
  <c r="AR278" i="4"/>
  <c r="AQ278" i="4"/>
  <c r="AX278" i="4" s="1"/>
  <c r="AP278" i="4"/>
  <c r="AO278" i="4"/>
  <c r="AN278" i="4"/>
  <c r="AM278" i="4"/>
  <c r="AL278" i="4"/>
  <c r="AJ278" i="4"/>
  <c r="AI278" i="4"/>
  <c r="AH278" i="4"/>
  <c r="AG278" i="4"/>
  <c r="AW277" i="4"/>
  <c r="AT277" i="4"/>
  <c r="AS277" i="4"/>
  <c r="AR277" i="4"/>
  <c r="AV277" i="4" s="1"/>
  <c r="AQ277" i="4"/>
  <c r="AX277" i="4" s="1"/>
  <c r="AP277" i="4"/>
  <c r="AO277" i="4"/>
  <c r="AN277" i="4"/>
  <c r="AM277" i="4"/>
  <c r="AL277" i="4"/>
  <c r="AJ277" i="4"/>
  <c r="AI277" i="4"/>
  <c r="AH277" i="4"/>
  <c r="AG277" i="4"/>
  <c r="AT276" i="4"/>
  <c r="AS276" i="4"/>
  <c r="AW276" i="4" s="1"/>
  <c r="AR276" i="4"/>
  <c r="AV276" i="4" s="1"/>
  <c r="AQ276" i="4"/>
  <c r="AU276" i="4" s="1"/>
  <c r="AP276" i="4"/>
  <c r="AO276" i="4"/>
  <c r="AN276" i="4"/>
  <c r="AM276" i="4"/>
  <c r="AL276" i="4"/>
  <c r="AJ276" i="4"/>
  <c r="AI276" i="4"/>
  <c r="AH276" i="4"/>
  <c r="AG276" i="4"/>
  <c r="AX275" i="4"/>
  <c r="AT275" i="4"/>
  <c r="AS275" i="4"/>
  <c r="AW275" i="4" s="1"/>
  <c r="AR275" i="4"/>
  <c r="AV275" i="4" s="1"/>
  <c r="AQ275" i="4"/>
  <c r="AU275" i="4" s="1"/>
  <c r="AP275" i="4"/>
  <c r="AO275" i="4"/>
  <c r="AN275" i="4"/>
  <c r="AM275" i="4"/>
  <c r="AL275" i="4"/>
  <c r="AJ275" i="4"/>
  <c r="AI275" i="4"/>
  <c r="AH275" i="4"/>
  <c r="AG275" i="4"/>
  <c r="AU274" i="4"/>
  <c r="AT274" i="4"/>
  <c r="AS274" i="4"/>
  <c r="AW274" i="4" s="1"/>
  <c r="AR274" i="4"/>
  <c r="AV274" i="4" s="1"/>
  <c r="AQ274" i="4"/>
  <c r="AX274" i="4" s="1"/>
  <c r="AP274" i="4"/>
  <c r="AO274" i="4"/>
  <c r="AN274" i="4"/>
  <c r="AM274" i="4"/>
  <c r="AL274" i="4"/>
  <c r="AJ274" i="4"/>
  <c r="AI274" i="4"/>
  <c r="AH274" i="4"/>
  <c r="AG274" i="4"/>
  <c r="AV273" i="4"/>
  <c r="AU273" i="4"/>
  <c r="AT273" i="4"/>
  <c r="AS273" i="4"/>
  <c r="AW273" i="4" s="1"/>
  <c r="AR273" i="4"/>
  <c r="AQ273" i="4"/>
  <c r="AX273" i="4" s="1"/>
  <c r="AP273" i="4"/>
  <c r="AO273" i="4"/>
  <c r="AN273" i="4"/>
  <c r="AM273" i="4"/>
  <c r="AL273" i="4"/>
  <c r="AJ273" i="4"/>
  <c r="AI273" i="4"/>
  <c r="AH273" i="4"/>
  <c r="AG273" i="4"/>
  <c r="AX272" i="4"/>
  <c r="AW272" i="4"/>
  <c r="AV272" i="4"/>
  <c r="AU272" i="4"/>
  <c r="AT272" i="4"/>
  <c r="AS272" i="4"/>
  <c r="AR272" i="4"/>
  <c r="AQ272" i="4"/>
  <c r="AP272" i="4"/>
  <c r="AO272" i="4"/>
  <c r="AN272" i="4"/>
  <c r="AM272" i="4"/>
  <c r="AL272" i="4"/>
  <c r="AJ272" i="4"/>
  <c r="AI272" i="4"/>
  <c r="AH272" i="4"/>
  <c r="AG272" i="4"/>
  <c r="AX271" i="4"/>
  <c r="AW271" i="4"/>
  <c r="AV271" i="4"/>
  <c r="AU271" i="4"/>
  <c r="AT271" i="4"/>
  <c r="AS271" i="4"/>
  <c r="AR271" i="4"/>
  <c r="AQ271" i="4"/>
  <c r="AP271" i="4"/>
  <c r="AO271" i="4"/>
  <c r="AN271" i="4"/>
  <c r="AM271" i="4"/>
  <c r="AL271" i="4"/>
  <c r="AJ271" i="4"/>
  <c r="AI271" i="4"/>
  <c r="AH271" i="4"/>
  <c r="AG271" i="4"/>
  <c r="AW270" i="4"/>
  <c r="AV270" i="4"/>
  <c r="AT270" i="4"/>
  <c r="AS270" i="4"/>
  <c r="AR270" i="4"/>
  <c r="AQ270" i="4"/>
  <c r="AX270" i="4" s="1"/>
  <c r="AP270" i="4"/>
  <c r="AO270" i="4"/>
  <c r="AN270" i="4"/>
  <c r="AM270" i="4"/>
  <c r="AL270" i="4"/>
  <c r="AJ270" i="4"/>
  <c r="AI270" i="4"/>
  <c r="AH270" i="4"/>
  <c r="AG270" i="4"/>
  <c r="AW269" i="4"/>
  <c r="AT269" i="4"/>
  <c r="AS269" i="4"/>
  <c r="AR269" i="4"/>
  <c r="AV269" i="4" s="1"/>
  <c r="AQ269" i="4"/>
  <c r="AX269" i="4" s="1"/>
  <c r="AP269" i="4"/>
  <c r="AO269" i="4"/>
  <c r="AN269" i="4"/>
  <c r="AM269" i="4"/>
  <c r="AL269" i="4"/>
  <c r="AJ269" i="4"/>
  <c r="AI269" i="4"/>
  <c r="AH269" i="4"/>
  <c r="AG269" i="4"/>
  <c r="AT268" i="4"/>
  <c r="AS268" i="4"/>
  <c r="AW268" i="4" s="1"/>
  <c r="AR268" i="4"/>
  <c r="AV268" i="4" s="1"/>
  <c r="AQ268" i="4"/>
  <c r="AU268" i="4" s="1"/>
  <c r="AP268" i="4"/>
  <c r="AO268" i="4"/>
  <c r="AN268" i="4"/>
  <c r="AM268" i="4"/>
  <c r="AL268" i="4"/>
  <c r="AJ268" i="4"/>
  <c r="AI268" i="4"/>
  <c r="AH268" i="4"/>
  <c r="AG268" i="4"/>
  <c r="AX267" i="4"/>
  <c r="AT267" i="4"/>
  <c r="AS267" i="4"/>
  <c r="AW267" i="4" s="1"/>
  <c r="AR267" i="4"/>
  <c r="AV267" i="4" s="1"/>
  <c r="AQ267" i="4"/>
  <c r="AU267" i="4" s="1"/>
  <c r="AP267" i="4"/>
  <c r="AO267" i="4"/>
  <c r="AN267" i="4"/>
  <c r="AM267" i="4"/>
  <c r="AL267" i="4"/>
  <c r="AJ267" i="4"/>
  <c r="AI267" i="4"/>
  <c r="AH267" i="4"/>
  <c r="AG267" i="4"/>
  <c r="AU266" i="4"/>
  <c r="AT266" i="4"/>
  <c r="AS266" i="4"/>
  <c r="AW266" i="4" s="1"/>
  <c r="AR266" i="4"/>
  <c r="AV266" i="4" s="1"/>
  <c r="AQ266" i="4"/>
  <c r="AX266" i="4" s="1"/>
  <c r="AP266" i="4"/>
  <c r="AO266" i="4"/>
  <c r="AN266" i="4"/>
  <c r="AM266" i="4"/>
  <c r="AL266" i="4"/>
  <c r="AJ266" i="4"/>
  <c r="AI266" i="4"/>
  <c r="AH266" i="4"/>
  <c r="AG266" i="4"/>
  <c r="AV265" i="4"/>
  <c r="AU265" i="4"/>
  <c r="AT265" i="4"/>
  <c r="AS265" i="4"/>
  <c r="AW265" i="4" s="1"/>
  <c r="AR265" i="4"/>
  <c r="AQ265" i="4"/>
  <c r="AX265" i="4" s="1"/>
  <c r="AP265" i="4"/>
  <c r="AO265" i="4"/>
  <c r="AN265" i="4"/>
  <c r="AM265" i="4"/>
  <c r="AL265" i="4"/>
  <c r="AJ265" i="4"/>
  <c r="AI265" i="4"/>
  <c r="AH265" i="4"/>
  <c r="AG265" i="4"/>
  <c r="AX264" i="4"/>
  <c r="AW264" i="4"/>
  <c r="AV264" i="4"/>
  <c r="AU264" i="4"/>
  <c r="AT264" i="4"/>
  <c r="AS264" i="4"/>
  <c r="AR264" i="4"/>
  <c r="AQ264" i="4"/>
  <c r="AP264" i="4"/>
  <c r="AO264" i="4"/>
  <c r="AN264" i="4"/>
  <c r="AM264" i="4"/>
  <c r="AL264" i="4"/>
  <c r="AJ264" i="4"/>
  <c r="AI264" i="4"/>
  <c r="AH264" i="4"/>
  <c r="AG264" i="4"/>
  <c r="AX263" i="4"/>
  <c r="AW263" i="4"/>
  <c r="AV263" i="4"/>
  <c r="AU263" i="4"/>
  <c r="AT263" i="4"/>
  <c r="AS263" i="4"/>
  <c r="AR263" i="4"/>
  <c r="AQ263" i="4"/>
  <c r="AP263" i="4"/>
  <c r="AO263" i="4"/>
  <c r="AN263" i="4"/>
  <c r="AM263" i="4"/>
  <c r="AL263" i="4"/>
  <c r="AJ263" i="4"/>
  <c r="AI263" i="4"/>
  <c r="AH263" i="4"/>
  <c r="AG263" i="4"/>
  <c r="AW262" i="4"/>
  <c r="AV262" i="4"/>
  <c r="AT262" i="4"/>
  <c r="AS262" i="4"/>
  <c r="AR262" i="4"/>
  <c r="AQ262" i="4"/>
  <c r="AX262" i="4" s="1"/>
  <c r="AP262" i="4"/>
  <c r="AO262" i="4"/>
  <c r="AN262" i="4"/>
  <c r="AM262" i="4"/>
  <c r="AL262" i="4"/>
  <c r="AJ262" i="4"/>
  <c r="AI262" i="4"/>
  <c r="AH262" i="4"/>
  <c r="AG262" i="4"/>
  <c r="AW261" i="4"/>
  <c r="AT261" i="4"/>
  <c r="AS261" i="4"/>
  <c r="AR261" i="4"/>
  <c r="AV261" i="4" s="1"/>
  <c r="AQ261" i="4"/>
  <c r="AX261" i="4" s="1"/>
  <c r="AP261" i="4"/>
  <c r="AO261" i="4"/>
  <c r="AN261" i="4"/>
  <c r="AM261" i="4"/>
  <c r="AL261" i="4"/>
  <c r="AJ261" i="4"/>
  <c r="AI261" i="4"/>
  <c r="AH261" i="4"/>
  <c r="AG261" i="4"/>
  <c r="AT260" i="4"/>
  <c r="AS260" i="4"/>
  <c r="AW260" i="4" s="1"/>
  <c r="AR260" i="4"/>
  <c r="AV260" i="4" s="1"/>
  <c r="AQ260" i="4"/>
  <c r="AU260" i="4" s="1"/>
  <c r="AP260" i="4"/>
  <c r="AO260" i="4"/>
  <c r="AN260" i="4"/>
  <c r="AM260" i="4"/>
  <c r="AL260" i="4"/>
  <c r="AJ260" i="4"/>
  <c r="AI260" i="4"/>
  <c r="AH260" i="4"/>
  <c r="AG260" i="4"/>
  <c r="AX259" i="4"/>
  <c r="AT259" i="4"/>
  <c r="AS259" i="4"/>
  <c r="AW259" i="4" s="1"/>
  <c r="AR259" i="4"/>
  <c r="AV259" i="4" s="1"/>
  <c r="AQ259" i="4"/>
  <c r="AU259" i="4" s="1"/>
  <c r="AP259" i="4"/>
  <c r="AO259" i="4"/>
  <c r="AN259" i="4"/>
  <c r="AM259" i="4"/>
  <c r="AL259" i="4"/>
  <c r="AJ259" i="4"/>
  <c r="AI259" i="4"/>
  <c r="AH259" i="4"/>
  <c r="AG259" i="4"/>
  <c r="AU258" i="4"/>
  <c r="AT258" i="4"/>
  <c r="AS258" i="4"/>
  <c r="AW258" i="4" s="1"/>
  <c r="AR258" i="4"/>
  <c r="AV258" i="4" s="1"/>
  <c r="AQ258" i="4"/>
  <c r="AX258" i="4" s="1"/>
  <c r="AP258" i="4"/>
  <c r="AO258" i="4"/>
  <c r="AN258" i="4"/>
  <c r="AM258" i="4"/>
  <c r="AL258" i="4"/>
  <c r="AJ258" i="4"/>
  <c r="AI258" i="4"/>
  <c r="AH258" i="4"/>
  <c r="AG258" i="4"/>
  <c r="AV257" i="4"/>
  <c r="AU257" i="4"/>
  <c r="AT257" i="4"/>
  <c r="AS257" i="4"/>
  <c r="AW257" i="4" s="1"/>
  <c r="AR257" i="4"/>
  <c r="AQ257" i="4"/>
  <c r="AX257" i="4" s="1"/>
  <c r="AP257" i="4"/>
  <c r="AO257" i="4"/>
  <c r="AN257" i="4"/>
  <c r="AM257" i="4"/>
  <c r="AL257" i="4"/>
  <c r="AJ257" i="4"/>
  <c r="AI257" i="4"/>
  <c r="AH257" i="4"/>
  <c r="AG257" i="4"/>
  <c r="AX256" i="4"/>
  <c r="AW256" i="4"/>
  <c r="AV256" i="4"/>
  <c r="AU256" i="4"/>
  <c r="AT256" i="4"/>
  <c r="AS256" i="4"/>
  <c r="AR256" i="4"/>
  <c r="AQ256" i="4"/>
  <c r="AP256" i="4"/>
  <c r="AO256" i="4"/>
  <c r="AN256" i="4"/>
  <c r="AM256" i="4"/>
  <c r="AL256" i="4"/>
  <c r="AJ256" i="4"/>
  <c r="AI256" i="4"/>
  <c r="AH256" i="4"/>
  <c r="AG256" i="4"/>
  <c r="AX255" i="4"/>
  <c r="AW255" i="4"/>
  <c r="AV255" i="4"/>
  <c r="AU255" i="4"/>
  <c r="AT255" i="4"/>
  <c r="AS255" i="4"/>
  <c r="AR255" i="4"/>
  <c r="AQ255" i="4"/>
  <c r="AP255" i="4"/>
  <c r="AO255" i="4"/>
  <c r="AN255" i="4"/>
  <c r="AM255" i="4"/>
  <c r="AL255" i="4"/>
  <c r="AJ255" i="4"/>
  <c r="AI255" i="4"/>
  <c r="AH255" i="4"/>
  <c r="AG255" i="4"/>
  <c r="AW254" i="4"/>
  <c r="AV254" i="4"/>
  <c r="AT254" i="4"/>
  <c r="AS254" i="4"/>
  <c r="AR254" i="4"/>
  <c r="AQ254" i="4"/>
  <c r="AX254" i="4" s="1"/>
  <c r="AP254" i="4"/>
  <c r="AO254" i="4"/>
  <c r="AN254" i="4"/>
  <c r="AM254" i="4"/>
  <c r="AL254" i="4"/>
  <c r="AJ254" i="4"/>
  <c r="AI254" i="4"/>
  <c r="AH254" i="4"/>
  <c r="AG254" i="4"/>
  <c r="AW253" i="4"/>
  <c r="AT253" i="4"/>
  <c r="AS253" i="4"/>
  <c r="AR253" i="4"/>
  <c r="AV253" i="4" s="1"/>
  <c r="AQ253" i="4"/>
  <c r="AX253" i="4" s="1"/>
  <c r="AP253" i="4"/>
  <c r="AO253" i="4"/>
  <c r="AN253" i="4"/>
  <c r="AM253" i="4"/>
  <c r="AL253" i="4"/>
  <c r="AJ253" i="4"/>
  <c r="AI253" i="4"/>
  <c r="AH253" i="4"/>
  <c r="AG253" i="4"/>
  <c r="AT252" i="4"/>
  <c r="AS252" i="4"/>
  <c r="AW252" i="4" s="1"/>
  <c r="AR252" i="4"/>
  <c r="AV252" i="4" s="1"/>
  <c r="AQ252" i="4"/>
  <c r="AU252" i="4" s="1"/>
  <c r="AP252" i="4"/>
  <c r="AO252" i="4"/>
  <c r="AN252" i="4"/>
  <c r="AM252" i="4"/>
  <c r="AL252" i="4"/>
  <c r="AJ252" i="4"/>
  <c r="AI252" i="4"/>
  <c r="AH252" i="4"/>
  <c r="AG252" i="4"/>
  <c r="AX251" i="4"/>
  <c r="AT251" i="4"/>
  <c r="AS251" i="4"/>
  <c r="AW251" i="4" s="1"/>
  <c r="AR251" i="4"/>
  <c r="AV251" i="4" s="1"/>
  <c r="AQ251" i="4"/>
  <c r="AU251" i="4" s="1"/>
  <c r="AP251" i="4"/>
  <c r="AO251" i="4"/>
  <c r="AN251" i="4"/>
  <c r="AM251" i="4"/>
  <c r="AL251" i="4"/>
  <c r="AJ251" i="4"/>
  <c r="AI251" i="4"/>
  <c r="AH251" i="4"/>
  <c r="AG251" i="4"/>
  <c r="AU250" i="4"/>
  <c r="AT250" i="4"/>
  <c r="AS250" i="4"/>
  <c r="AW250" i="4" s="1"/>
  <c r="AR250" i="4"/>
  <c r="AV250" i="4" s="1"/>
  <c r="AQ250" i="4"/>
  <c r="AX250" i="4" s="1"/>
  <c r="AP250" i="4"/>
  <c r="AO250" i="4"/>
  <c r="AN250" i="4"/>
  <c r="AM250" i="4"/>
  <c r="AL250" i="4"/>
  <c r="AJ250" i="4"/>
  <c r="AI250" i="4"/>
  <c r="AH250" i="4"/>
  <c r="AG250" i="4"/>
  <c r="AV249" i="4"/>
  <c r="AU249" i="4"/>
  <c r="AT249" i="4"/>
  <c r="AS249" i="4"/>
  <c r="AW249" i="4" s="1"/>
  <c r="AR249" i="4"/>
  <c r="AQ249" i="4"/>
  <c r="AX249" i="4" s="1"/>
  <c r="AP249" i="4"/>
  <c r="AO249" i="4"/>
  <c r="AN249" i="4"/>
  <c r="AM249" i="4"/>
  <c r="AL249" i="4"/>
  <c r="AJ249" i="4"/>
  <c r="AI249" i="4"/>
  <c r="AH249" i="4"/>
  <c r="AG249" i="4"/>
  <c r="AX248" i="4"/>
  <c r="AW248" i="4"/>
  <c r="AV248" i="4"/>
  <c r="AU248" i="4"/>
  <c r="AT248" i="4"/>
  <c r="AS248" i="4"/>
  <c r="AR248" i="4"/>
  <c r="AQ248" i="4"/>
  <c r="AP248" i="4"/>
  <c r="AO248" i="4"/>
  <c r="AN248" i="4"/>
  <c r="AM248" i="4"/>
  <c r="AL248" i="4"/>
  <c r="AJ248" i="4"/>
  <c r="AI248" i="4"/>
  <c r="AH248" i="4"/>
  <c r="AG248" i="4"/>
  <c r="AX247" i="4"/>
  <c r="AW247" i="4"/>
  <c r="AV247" i="4"/>
  <c r="AU247" i="4"/>
  <c r="AT247" i="4"/>
  <c r="AS247" i="4"/>
  <c r="AR247" i="4"/>
  <c r="AQ247" i="4"/>
  <c r="AP247" i="4"/>
  <c r="AO247" i="4"/>
  <c r="AN247" i="4"/>
  <c r="AM247" i="4"/>
  <c r="AL247" i="4"/>
  <c r="AJ247" i="4"/>
  <c r="AI247" i="4"/>
  <c r="AH247" i="4"/>
  <c r="AG247" i="4"/>
  <c r="AW246" i="4"/>
  <c r="AV246" i="4"/>
  <c r="AT246" i="4"/>
  <c r="AS246" i="4"/>
  <c r="AR246" i="4"/>
  <c r="AQ246" i="4"/>
  <c r="AX246" i="4" s="1"/>
  <c r="AP246" i="4"/>
  <c r="AO246" i="4"/>
  <c r="AN246" i="4"/>
  <c r="AM246" i="4"/>
  <c r="AL246" i="4"/>
  <c r="AJ246" i="4"/>
  <c r="AI246" i="4"/>
  <c r="AH246" i="4"/>
  <c r="AG246" i="4"/>
  <c r="AW245" i="4"/>
  <c r="AT245" i="4"/>
  <c r="AS245" i="4"/>
  <c r="AR245" i="4"/>
  <c r="AV245" i="4" s="1"/>
  <c r="AQ245" i="4"/>
  <c r="AX245" i="4" s="1"/>
  <c r="AP245" i="4"/>
  <c r="AO245" i="4"/>
  <c r="AN245" i="4"/>
  <c r="AM245" i="4"/>
  <c r="AL245" i="4"/>
  <c r="AJ245" i="4"/>
  <c r="AI245" i="4"/>
  <c r="AH245" i="4"/>
  <c r="AG245" i="4"/>
  <c r="AT244" i="4"/>
  <c r="AS244" i="4"/>
  <c r="AW244" i="4" s="1"/>
  <c r="AR244" i="4"/>
  <c r="AV244" i="4" s="1"/>
  <c r="AQ244" i="4"/>
  <c r="AU244" i="4" s="1"/>
  <c r="AP244" i="4"/>
  <c r="AO244" i="4"/>
  <c r="AN244" i="4"/>
  <c r="AM244" i="4"/>
  <c r="AL244" i="4"/>
  <c r="AJ244" i="4"/>
  <c r="AI244" i="4"/>
  <c r="AH244" i="4"/>
  <c r="AG244" i="4"/>
  <c r="AX243" i="4"/>
  <c r="AT243" i="4"/>
  <c r="AS243" i="4"/>
  <c r="AW243" i="4" s="1"/>
  <c r="AR243" i="4"/>
  <c r="AV243" i="4" s="1"/>
  <c r="AQ243" i="4"/>
  <c r="AU243" i="4" s="1"/>
  <c r="AP243" i="4"/>
  <c r="AO243" i="4"/>
  <c r="AN243" i="4"/>
  <c r="AM243" i="4"/>
  <c r="AL243" i="4"/>
  <c r="AJ243" i="4"/>
  <c r="AI243" i="4"/>
  <c r="AH243" i="4"/>
  <c r="AG243" i="4"/>
  <c r="AU242" i="4"/>
  <c r="AT242" i="4"/>
  <c r="AS242" i="4"/>
  <c r="AW242" i="4" s="1"/>
  <c r="AR242" i="4"/>
  <c r="AV242" i="4" s="1"/>
  <c r="AQ242" i="4"/>
  <c r="AX242" i="4" s="1"/>
  <c r="AP242" i="4"/>
  <c r="AO242" i="4"/>
  <c r="AN242" i="4"/>
  <c r="AM242" i="4"/>
  <c r="AL242" i="4"/>
  <c r="AJ242" i="4"/>
  <c r="AI242" i="4"/>
  <c r="AH242" i="4"/>
  <c r="AG242" i="4"/>
  <c r="AV241" i="4"/>
  <c r="AU241" i="4"/>
  <c r="AT241" i="4"/>
  <c r="AS241" i="4"/>
  <c r="AW241" i="4" s="1"/>
  <c r="AR241" i="4"/>
  <c r="AQ241" i="4"/>
  <c r="AX241" i="4" s="1"/>
  <c r="AP241" i="4"/>
  <c r="AO241" i="4"/>
  <c r="AN241" i="4"/>
  <c r="AM241" i="4"/>
  <c r="AL241" i="4"/>
  <c r="AJ241" i="4"/>
  <c r="AI241" i="4"/>
  <c r="AH241" i="4"/>
  <c r="AG241" i="4"/>
  <c r="AX240" i="4"/>
  <c r="AW240" i="4"/>
  <c r="AV240" i="4"/>
  <c r="AU240" i="4"/>
  <c r="AT240" i="4"/>
  <c r="AS240" i="4"/>
  <c r="AR240" i="4"/>
  <c r="AQ240" i="4"/>
  <c r="AP240" i="4"/>
  <c r="AO240" i="4"/>
  <c r="AN240" i="4"/>
  <c r="AM240" i="4"/>
  <c r="AL240" i="4"/>
  <c r="AJ240" i="4"/>
  <c r="AI240" i="4"/>
  <c r="AH240" i="4"/>
  <c r="AG240" i="4"/>
  <c r="AX239" i="4"/>
  <c r="AW239" i="4"/>
  <c r="AV239" i="4"/>
  <c r="AU239" i="4"/>
  <c r="AT239" i="4"/>
  <c r="AS239" i="4"/>
  <c r="AR239" i="4"/>
  <c r="AQ239" i="4"/>
  <c r="AP239" i="4"/>
  <c r="AO239" i="4"/>
  <c r="AN239" i="4"/>
  <c r="AM239" i="4"/>
  <c r="AL239" i="4"/>
  <c r="AJ239" i="4"/>
  <c r="AI239" i="4"/>
  <c r="AH239" i="4"/>
  <c r="AG239" i="4"/>
  <c r="AW238" i="4"/>
  <c r="AV238" i="4"/>
  <c r="AT238" i="4"/>
  <c r="AS238" i="4"/>
  <c r="AR238" i="4"/>
  <c r="AQ238" i="4"/>
  <c r="AX238" i="4" s="1"/>
  <c r="AP238" i="4"/>
  <c r="AO238" i="4"/>
  <c r="AN238" i="4"/>
  <c r="AM238" i="4"/>
  <c r="AL238" i="4"/>
  <c r="AJ238" i="4"/>
  <c r="AI238" i="4"/>
  <c r="AH238" i="4"/>
  <c r="AG238" i="4"/>
  <c r="AW237" i="4"/>
  <c r="AT237" i="4"/>
  <c r="AS237" i="4"/>
  <c r="AR237" i="4"/>
  <c r="AV237" i="4" s="1"/>
  <c r="AQ237" i="4"/>
  <c r="AX237" i="4" s="1"/>
  <c r="AP237" i="4"/>
  <c r="AO237" i="4"/>
  <c r="AN237" i="4"/>
  <c r="AM237" i="4"/>
  <c r="AL237" i="4"/>
  <c r="AJ237" i="4"/>
  <c r="AI237" i="4"/>
  <c r="AH237" i="4"/>
  <c r="AG237" i="4"/>
  <c r="AT236" i="4"/>
  <c r="AS236" i="4"/>
  <c r="AW236" i="4" s="1"/>
  <c r="AR236" i="4"/>
  <c r="AV236" i="4" s="1"/>
  <c r="AQ236" i="4"/>
  <c r="AU236" i="4" s="1"/>
  <c r="AP236" i="4"/>
  <c r="AO236" i="4"/>
  <c r="AN236" i="4"/>
  <c r="AM236" i="4"/>
  <c r="AL236" i="4"/>
  <c r="AJ236" i="4"/>
  <c r="AI236" i="4"/>
  <c r="AH236" i="4"/>
  <c r="AG236" i="4"/>
  <c r="AX235" i="4"/>
  <c r="AT235" i="4"/>
  <c r="AS235" i="4"/>
  <c r="AW235" i="4" s="1"/>
  <c r="AR235" i="4"/>
  <c r="AV235" i="4" s="1"/>
  <c r="AQ235" i="4"/>
  <c r="AU235" i="4" s="1"/>
  <c r="AP235" i="4"/>
  <c r="AO235" i="4"/>
  <c r="AN235" i="4"/>
  <c r="AM235" i="4"/>
  <c r="AL235" i="4"/>
  <c r="AJ235" i="4"/>
  <c r="AI235" i="4"/>
  <c r="AH235" i="4"/>
  <c r="AG235" i="4"/>
  <c r="AU234" i="4"/>
  <c r="AT234" i="4"/>
  <c r="AS234" i="4"/>
  <c r="AW234" i="4" s="1"/>
  <c r="AR234" i="4"/>
  <c r="AV234" i="4" s="1"/>
  <c r="AQ234" i="4"/>
  <c r="AX234" i="4" s="1"/>
  <c r="AP234" i="4"/>
  <c r="AO234" i="4"/>
  <c r="AN234" i="4"/>
  <c r="AM234" i="4"/>
  <c r="AL234" i="4"/>
  <c r="AJ234" i="4"/>
  <c r="AI234" i="4"/>
  <c r="AH234" i="4"/>
  <c r="AG234" i="4"/>
  <c r="AV233" i="4"/>
  <c r="AU233" i="4"/>
  <c r="AT233" i="4"/>
  <c r="AS233" i="4"/>
  <c r="AW233" i="4" s="1"/>
  <c r="AR233" i="4"/>
  <c r="AQ233" i="4"/>
  <c r="AX233" i="4" s="1"/>
  <c r="AP233" i="4"/>
  <c r="AO233" i="4"/>
  <c r="AN233" i="4"/>
  <c r="AM233" i="4"/>
  <c r="AL233" i="4"/>
  <c r="AJ233" i="4"/>
  <c r="AI233" i="4"/>
  <c r="AH233" i="4"/>
  <c r="AG233" i="4"/>
  <c r="AX232" i="4"/>
  <c r="AW232" i="4"/>
  <c r="AV232" i="4"/>
  <c r="AU232" i="4"/>
  <c r="AT232" i="4"/>
  <c r="AS232" i="4"/>
  <c r="AR232" i="4"/>
  <c r="AQ232" i="4"/>
  <c r="AP232" i="4"/>
  <c r="AO232" i="4"/>
  <c r="AN232" i="4"/>
  <c r="AM232" i="4"/>
  <c r="AL232" i="4"/>
  <c r="AJ232" i="4"/>
  <c r="AI232" i="4"/>
  <c r="AH232" i="4"/>
  <c r="AG232" i="4"/>
  <c r="AX231" i="4"/>
  <c r="AW231" i="4"/>
  <c r="AV231" i="4"/>
  <c r="AU231" i="4"/>
  <c r="AT231" i="4"/>
  <c r="AS231" i="4"/>
  <c r="AR231" i="4"/>
  <c r="AQ231" i="4"/>
  <c r="AP231" i="4"/>
  <c r="AO231" i="4"/>
  <c r="AN231" i="4"/>
  <c r="AM231" i="4"/>
  <c r="AL231" i="4"/>
  <c r="AJ231" i="4"/>
  <c r="AI231" i="4"/>
  <c r="AH231" i="4"/>
  <c r="AG231" i="4"/>
  <c r="AW230" i="4"/>
  <c r="AV230" i="4"/>
  <c r="AT230" i="4"/>
  <c r="AS230" i="4"/>
  <c r="AR230" i="4"/>
  <c r="AQ230" i="4"/>
  <c r="AX230" i="4" s="1"/>
  <c r="AP230" i="4"/>
  <c r="AO230" i="4"/>
  <c r="AN230" i="4"/>
  <c r="AM230" i="4"/>
  <c r="AL230" i="4"/>
  <c r="AJ230" i="4"/>
  <c r="AI230" i="4"/>
  <c r="AH230" i="4"/>
  <c r="AG230" i="4"/>
  <c r="AW229" i="4"/>
  <c r="AT229" i="4"/>
  <c r="AS229" i="4"/>
  <c r="AR229" i="4"/>
  <c r="AV229" i="4" s="1"/>
  <c r="AQ229" i="4"/>
  <c r="AX229" i="4" s="1"/>
  <c r="AP229" i="4"/>
  <c r="AO229" i="4"/>
  <c r="AN229" i="4"/>
  <c r="AM229" i="4"/>
  <c r="AL229" i="4"/>
  <c r="AJ229" i="4"/>
  <c r="AI229" i="4"/>
  <c r="AH229" i="4"/>
  <c r="AG229" i="4"/>
  <c r="AT228" i="4"/>
  <c r="AS228" i="4"/>
  <c r="AW228" i="4" s="1"/>
  <c r="AR228" i="4"/>
  <c r="AV228" i="4" s="1"/>
  <c r="AQ228" i="4"/>
  <c r="AU228" i="4" s="1"/>
  <c r="AP228" i="4"/>
  <c r="AO228" i="4"/>
  <c r="AN228" i="4"/>
  <c r="AM228" i="4"/>
  <c r="AL228" i="4"/>
  <c r="AJ228" i="4"/>
  <c r="AI228" i="4"/>
  <c r="AH228" i="4"/>
  <c r="AG228" i="4"/>
  <c r="AX227" i="4"/>
  <c r="AT227" i="4"/>
  <c r="AS227" i="4"/>
  <c r="AW227" i="4" s="1"/>
  <c r="AR227" i="4"/>
  <c r="AV227" i="4" s="1"/>
  <c r="AQ227" i="4"/>
  <c r="AU227" i="4" s="1"/>
  <c r="AP227" i="4"/>
  <c r="AO227" i="4"/>
  <c r="AN227" i="4"/>
  <c r="AM227" i="4"/>
  <c r="AL227" i="4"/>
  <c r="AJ227" i="4"/>
  <c r="AI227" i="4"/>
  <c r="AH227" i="4"/>
  <c r="AG227" i="4"/>
  <c r="AU226" i="4"/>
  <c r="AT226" i="4"/>
  <c r="AS226" i="4"/>
  <c r="AW226" i="4" s="1"/>
  <c r="AR226" i="4"/>
  <c r="AV226" i="4" s="1"/>
  <c r="AQ226" i="4"/>
  <c r="AX226" i="4" s="1"/>
  <c r="AP226" i="4"/>
  <c r="AO226" i="4"/>
  <c r="AN226" i="4"/>
  <c r="AM226" i="4"/>
  <c r="AL226" i="4"/>
  <c r="AJ226" i="4"/>
  <c r="AI226" i="4"/>
  <c r="AH226" i="4"/>
  <c r="AG226" i="4"/>
  <c r="AV225" i="4"/>
  <c r="AU225" i="4"/>
  <c r="AT225" i="4"/>
  <c r="AS225" i="4"/>
  <c r="AW225" i="4" s="1"/>
  <c r="AR225" i="4"/>
  <c r="AQ225" i="4"/>
  <c r="AX225" i="4" s="1"/>
  <c r="AP225" i="4"/>
  <c r="AO225" i="4"/>
  <c r="AN225" i="4"/>
  <c r="AM225" i="4"/>
  <c r="AL225" i="4"/>
  <c r="AJ225" i="4"/>
  <c r="AI225" i="4"/>
  <c r="AH225" i="4"/>
  <c r="AG225" i="4"/>
  <c r="AX224" i="4"/>
  <c r="AW224" i="4"/>
  <c r="AV224" i="4"/>
  <c r="AU224" i="4"/>
  <c r="AT224" i="4"/>
  <c r="AS224" i="4"/>
  <c r="AR224" i="4"/>
  <c r="AQ224" i="4"/>
  <c r="AP224" i="4"/>
  <c r="AO224" i="4"/>
  <c r="AN224" i="4"/>
  <c r="AM224" i="4"/>
  <c r="AL224" i="4"/>
  <c r="AJ224" i="4"/>
  <c r="AI224" i="4"/>
  <c r="AH224" i="4"/>
  <c r="AG224" i="4"/>
  <c r="AX223" i="4"/>
  <c r="AW223" i="4"/>
  <c r="AV223" i="4"/>
  <c r="AU223" i="4"/>
  <c r="AT223" i="4"/>
  <c r="AS223" i="4"/>
  <c r="AR223" i="4"/>
  <c r="AQ223" i="4"/>
  <c r="AP223" i="4"/>
  <c r="AO223" i="4"/>
  <c r="AN223" i="4"/>
  <c r="AM223" i="4"/>
  <c r="AL223" i="4"/>
  <c r="AJ223" i="4"/>
  <c r="AI223" i="4"/>
  <c r="AH223" i="4"/>
  <c r="AG223" i="4"/>
  <c r="AW222" i="4"/>
  <c r="AV222" i="4"/>
  <c r="AT222" i="4"/>
  <c r="AS222" i="4"/>
  <c r="AR222" i="4"/>
  <c r="AQ222" i="4"/>
  <c r="AX222" i="4" s="1"/>
  <c r="AP222" i="4"/>
  <c r="AO222" i="4"/>
  <c r="AN222" i="4"/>
  <c r="AM222" i="4"/>
  <c r="AL222" i="4"/>
  <c r="AJ222" i="4"/>
  <c r="AI222" i="4"/>
  <c r="AH222" i="4"/>
  <c r="AG222" i="4"/>
  <c r="AW221" i="4"/>
  <c r="AT221" i="4"/>
  <c r="AS221" i="4"/>
  <c r="AR221" i="4"/>
  <c r="AV221" i="4" s="1"/>
  <c r="AQ221" i="4"/>
  <c r="AX221" i="4" s="1"/>
  <c r="AP221" i="4"/>
  <c r="AO221" i="4"/>
  <c r="AN221" i="4"/>
  <c r="AM221" i="4"/>
  <c r="AL221" i="4"/>
  <c r="AJ221" i="4"/>
  <c r="AI221" i="4"/>
  <c r="AH221" i="4"/>
  <c r="AG221" i="4"/>
  <c r="AT220" i="4"/>
  <c r="AS220" i="4"/>
  <c r="AW220" i="4" s="1"/>
  <c r="AR220" i="4"/>
  <c r="AV220" i="4" s="1"/>
  <c r="AQ220" i="4"/>
  <c r="AU220" i="4" s="1"/>
  <c r="AP220" i="4"/>
  <c r="AO220" i="4"/>
  <c r="AN220" i="4"/>
  <c r="AM220" i="4"/>
  <c r="AL220" i="4"/>
  <c r="AJ220" i="4"/>
  <c r="AI220" i="4"/>
  <c r="AH220" i="4"/>
  <c r="AG220" i="4"/>
  <c r="AX219" i="4"/>
  <c r="AT219" i="4"/>
  <c r="AS219" i="4"/>
  <c r="AW219" i="4" s="1"/>
  <c r="AR219" i="4"/>
  <c r="AV219" i="4" s="1"/>
  <c r="AQ219" i="4"/>
  <c r="AU219" i="4" s="1"/>
  <c r="AP219" i="4"/>
  <c r="AO219" i="4"/>
  <c r="AN219" i="4"/>
  <c r="AM219" i="4"/>
  <c r="AL219" i="4"/>
  <c r="AJ219" i="4"/>
  <c r="AI219" i="4"/>
  <c r="AH219" i="4"/>
  <c r="AG219" i="4"/>
  <c r="AU218" i="4"/>
  <c r="AT218" i="4"/>
  <c r="AS218" i="4"/>
  <c r="AW218" i="4" s="1"/>
  <c r="AR218" i="4"/>
  <c r="AV218" i="4" s="1"/>
  <c r="AQ218" i="4"/>
  <c r="AX218" i="4" s="1"/>
  <c r="AP218" i="4"/>
  <c r="AO218" i="4"/>
  <c r="AN218" i="4"/>
  <c r="AM218" i="4"/>
  <c r="AL218" i="4"/>
  <c r="AJ218" i="4"/>
  <c r="AI218" i="4"/>
  <c r="AH218" i="4"/>
  <c r="AG218" i="4"/>
  <c r="AV217" i="4"/>
  <c r="AU217" i="4"/>
  <c r="AT217" i="4"/>
  <c r="AS217" i="4"/>
  <c r="AW217" i="4" s="1"/>
  <c r="AR217" i="4"/>
  <c r="AQ217" i="4"/>
  <c r="AX217" i="4" s="1"/>
  <c r="AP217" i="4"/>
  <c r="AO217" i="4"/>
  <c r="AN217" i="4"/>
  <c r="AM217" i="4"/>
  <c r="AL217" i="4"/>
  <c r="AJ217" i="4"/>
  <c r="AI217" i="4"/>
  <c r="AH217" i="4"/>
  <c r="AG217" i="4"/>
  <c r="AX216" i="4"/>
  <c r="AW216" i="4"/>
  <c r="AV216" i="4"/>
  <c r="AU216" i="4"/>
  <c r="AT216" i="4"/>
  <c r="AS216" i="4"/>
  <c r="AR216" i="4"/>
  <c r="AQ216" i="4"/>
  <c r="AP216" i="4"/>
  <c r="AO216" i="4"/>
  <c r="AN216" i="4"/>
  <c r="AM216" i="4"/>
  <c r="AL216" i="4"/>
  <c r="AJ216" i="4"/>
  <c r="AI216" i="4"/>
  <c r="AH216" i="4"/>
  <c r="AG216" i="4"/>
  <c r="AX215" i="4"/>
  <c r="AW215" i="4"/>
  <c r="AV215" i="4"/>
  <c r="AU215" i="4"/>
  <c r="AT215" i="4"/>
  <c r="AS215" i="4"/>
  <c r="AR215" i="4"/>
  <c r="AQ215" i="4"/>
  <c r="AP215" i="4"/>
  <c r="AO215" i="4"/>
  <c r="AN215" i="4"/>
  <c r="AM215" i="4"/>
  <c r="AL215" i="4"/>
  <c r="AJ215" i="4"/>
  <c r="AI215" i="4"/>
  <c r="AH215" i="4"/>
  <c r="AG215" i="4"/>
  <c r="AW214" i="4"/>
  <c r="AV214" i="4"/>
  <c r="AT214" i="4"/>
  <c r="AS214" i="4"/>
  <c r="AR214" i="4"/>
  <c r="AQ214" i="4"/>
  <c r="AX214" i="4" s="1"/>
  <c r="AP214" i="4"/>
  <c r="AO214" i="4"/>
  <c r="AN214" i="4"/>
  <c r="AM214" i="4"/>
  <c r="AL214" i="4"/>
  <c r="AJ214" i="4"/>
  <c r="AI214" i="4"/>
  <c r="AH214" i="4"/>
  <c r="AG214" i="4"/>
  <c r="AW213" i="4"/>
  <c r="AT213" i="4"/>
  <c r="AS213" i="4"/>
  <c r="AR213" i="4"/>
  <c r="AV213" i="4" s="1"/>
  <c r="AQ213" i="4"/>
  <c r="AX213" i="4" s="1"/>
  <c r="AP213" i="4"/>
  <c r="AO213" i="4"/>
  <c r="AN213" i="4"/>
  <c r="AM213" i="4"/>
  <c r="AL213" i="4"/>
  <c r="AJ213" i="4"/>
  <c r="AI213" i="4"/>
  <c r="AH213" i="4"/>
  <c r="AG213" i="4"/>
  <c r="AT212" i="4"/>
  <c r="AS212" i="4"/>
  <c r="AW212" i="4" s="1"/>
  <c r="AR212" i="4"/>
  <c r="AV212" i="4" s="1"/>
  <c r="AQ212" i="4"/>
  <c r="AU212" i="4" s="1"/>
  <c r="AP212" i="4"/>
  <c r="AO212" i="4"/>
  <c r="AN212" i="4"/>
  <c r="AM212" i="4"/>
  <c r="AL212" i="4"/>
  <c r="AJ212" i="4"/>
  <c r="AI212" i="4"/>
  <c r="AH212" i="4"/>
  <c r="AG212" i="4"/>
  <c r="AX211" i="4"/>
  <c r="AT211" i="4"/>
  <c r="AS211" i="4"/>
  <c r="AW211" i="4" s="1"/>
  <c r="AR211" i="4"/>
  <c r="AV211" i="4" s="1"/>
  <c r="AQ211" i="4"/>
  <c r="AU211" i="4" s="1"/>
  <c r="AP211" i="4"/>
  <c r="AO211" i="4"/>
  <c r="AN211" i="4"/>
  <c r="AM211" i="4"/>
  <c r="AL211" i="4"/>
  <c r="AJ211" i="4"/>
  <c r="AI211" i="4"/>
  <c r="AH211" i="4"/>
  <c r="AG211" i="4"/>
  <c r="AU210" i="4"/>
  <c r="AT210" i="4"/>
  <c r="AS210" i="4"/>
  <c r="AW210" i="4" s="1"/>
  <c r="AR210" i="4"/>
  <c r="AV210" i="4" s="1"/>
  <c r="AQ210" i="4"/>
  <c r="AX210" i="4" s="1"/>
  <c r="AP210" i="4"/>
  <c r="AO210" i="4"/>
  <c r="AN210" i="4"/>
  <c r="AM210" i="4"/>
  <c r="AL210" i="4"/>
  <c r="AJ210" i="4"/>
  <c r="AI210" i="4"/>
  <c r="AH210" i="4"/>
  <c r="AG210" i="4"/>
  <c r="AV209" i="4"/>
  <c r="AU209" i="4"/>
  <c r="AT209" i="4"/>
  <c r="AS209" i="4"/>
  <c r="AW209" i="4" s="1"/>
  <c r="AR209" i="4"/>
  <c r="AQ209" i="4"/>
  <c r="AX209" i="4" s="1"/>
  <c r="AP209" i="4"/>
  <c r="AO209" i="4"/>
  <c r="AN209" i="4"/>
  <c r="AM209" i="4"/>
  <c r="AL209" i="4"/>
  <c r="AJ209" i="4"/>
  <c r="AI209" i="4"/>
  <c r="AH209" i="4"/>
  <c r="AG209" i="4"/>
  <c r="AX208" i="4"/>
  <c r="AW208" i="4"/>
  <c r="AV208" i="4"/>
  <c r="AU208" i="4"/>
  <c r="AT208" i="4"/>
  <c r="AS208" i="4"/>
  <c r="AR208" i="4"/>
  <c r="AQ208" i="4"/>
  <c r="AP208" i="4"/>
  <c r="AO208" i="4"/>
  <c r="AN208" i="4"/>
  <c r="AM208" i="4"/>
  <c r="AL208" i="4"/>
  <c r="AJ208" i="4"/>
  <c r="AI208" i="4"/>
  <c r="AH208" i="4"/>
  <c r="AG208" i="4"/>
  <c r="AX207" i="4"/>
  <c r="AW207" i="4"/>
  <c r="AV207" i="4"/>
  <c r="AU207" i="4"/>
  <c r="AT207" i="4"/>
  <c r="AS207" i="4"/>
  <c r="AR207" i="4"/>
  <c r="AQ207" i="4"/>
  <c r="AP207" i="4"/>
  <c r="AO207" i="4"/>
  <c r="AN207" i="4"/>
  <c r="AM207" i="4"/>
  <c r="AL207" i="4"/>
  <c r="AJ207" i="4"/>
  <c r="AI207" i="4"/>
  <c r="AH207" i="4"/>
  <c r="AG207" i="4"/>
  <c r="AW206" i="4"/>
  <c r="AV206" i="4"/>
  <c r="AT206" i="4"/>
  <c r="AS206" i="4"/>
  <c r="AR206" i="4"/>
  <c r="AQ206" i="4"/>
  <c r="AX206" i="4" s="1"/>
  <c r="AP206" i="4"/>
  <c r="AO206" i="4"/>
  <c r="AN206" i="4"/>
  <c r="AM206" i="4"/>
  <c r="AL206" i="4"/>
  <c r="AJ206" i="4"/>
  <c r="AI206" i="4"/>
  <c r="AH206" i="4"/>
  <c r="AG206" i="4"/>
  <c r="AW205" i="4"/>
  <c r="AT205" i="4"/>
  <c r="AS205" i="4"/>
  <c r="AR205" i="4"/>
  <c r="AV205" i="4" s="1"/>
  <c r="AQ205" i="4"/>
  <c r="AX205" i="4" s="1"/>
  <c r="AP205" i="4"/>
  <c r="AO205" i="4"/>
  <c r="AN205" i="4"/>
  <c r="AM205" i="4"/>
  <c r="AL205" i="4"/>
  <c r="AJ205" i="4"/>
  <c r="AI205" i="4"/>
  <c r="AH205" i="4"/>
  <c r="AG205" i="4"/>
  <c r="AT204" i="4"/>
  <c r="AS204" i="4"/>
  <c r="AW204" i="4" s="1"/>
  <c r="AR204" i="4"/>
  <c r="AV204" i="4" s="1"/>
  <c r="AQ204" i="4"/>
  <c r="AU204" i="4" s="1"/>
  <c r="AP204" i="4"/>
  <c r="AO204" i="4"/>
  <c r="AN204" i="4"/>
  <c r="AM204" i="4"/>
  <c r="AL204" i="4"/>
  <c r="AJ204" i="4"/>
  <c r="AI204" i="4"/>
  <c r="AH204" i="4"/>
  <c r="AG204" i="4"/>
  <c r="AX203" i="4"/>
  <c r="AT203" i="4"/>
  <c r="AS203" i="4"/>
  <c r="AW203" i="4" s="1"/>
  <c r="AR203" i="4"/>
  <c r="AV203" i="4" s="1"/>
  <c r="AQ203" i="4"/>
  <c r="AU203" i="4" s="1"/>
  <c r="AP203" i="4"/>
  <c r="AO203" i="4"/>
  <c r="AN203" i="4"/>
  <c r="AM203" i="4"/>
  <c r="AL203" i="4"/>
  <c r="AJ203" i="4"/>
  <c r="AI203" i="4"/>
  <c r="AH203" i="4"/>
  <c r="AG203" i="4"/>
  <c r="AU202" i="4"/>
  <c r="AT202" i="4"/>
  <c r="AS202" i="4"/>
  <c r="AW202" i="4" s="1"/>
  <c r="AR202" i="4"/>
  <c r="AV202" i="4" s="1"/>
  <c r="AQ202" i="4"/>
  <c r="AX202" i="4" s="1"/>
  <c r="AP202" i="4"/>
  <c r="AO202" i="4"/>
  <c r="AN202" i="4"/>
  <c r="AM202" i="4"/>
  <c r="AL202" i="4"/>
  <c r="AJ202" i="4"/>
  <c r="AI202" i="4"/>
  <c r="AH202" i="4"/>
  <c r="AG202" i="4"/>
  <c r="AV201" i="4"/>
  <c r="AU201" i="4"/>
  <c r="AT201" i="4"/>
  <c r="AS201" i="4"/>
  <c r="AW201" i="4" s="1"/>
  <c r="AR201" i="4"/>
  <c r="AQ201" i="4"/>
  <c r="AX201" i="4" s="1"/>
  <c r="AP201" i="4"/>
  <c r="AO201" i="4"/>
  <c r="AN201" i="4"/>
  <c r="AM201" i="4"/>
  <c r="AL201" i="4"/>
  <c r="AJ201" i="4"/>
  <c r="AI201" i="4"/>
  <c r="AH201" i="4"/>
  <c r="AG201" i="4"/>
  <c r="AX200" i="4"/>
  <c r="AW200" i="4"/>
  <c r="AV200" i="4"/>
  <c r="AU200" i="4"/>
  <c r="AT200" i="4"/>
  <c r="AS200" i="4"/>
  <c r="AR200" i="4"/>
  <c r="AQ200" i="4"/>
  <c r="AP200" i="4"/>
  <c r="AO200" i="4"/>
  <c r="AN200" i="4"/>
  <c r="AM200" i="4"/>
  <c r="AL200" i="4"/>
  <c r="AJ200" i="4"/>
  <c r="AI200" i="4"/>
  <c r="AH200" i="4"/>
  <c r="AG200" i="4"/>
  <c r="AX199" i="4"/>
  <c r="AW199" i="4"/>
  <c r="AV199" i="4"/>
  <c r="AU199" i="4"/>
  <c r="AT199" i="4"/>
  <c r="AS199" i="4"/>
  <c r="AR199" i="4"/>
  <c r="AQ199" i="4"/>
  <c r="AP199" i="4"/>
  <c r="AO199" i="4"/>
  <c r="AN199" i="4"/>
  <c r="AM199" i="4"/>
  <c r="AL199" i="4"/>
  <c r="AJ199" i="4"/>
  <c r="AI199" i="4"/>
  <c r="AH199" i="4"/>
  <c r="AG199" i="4"/>
  <c r="AW198" i="4"/>
  <c r="AV198" i="4"/>
  <c r="AT198" i="4"/>
  <c r="AS198" i="4"/>
  <c r="AR198" i="4"/>
  <c r="AQ198" i="4"/>
  <c r="AX198" i="4" s="1"/>
  <c r="AP198" i="4"/>
  <c r="AO198" i="4"/>
  <c r="AN198" i="4"/>
  <c r="AM198" i="4"/>
  <c r="AL198" i="4"/>
  <c r="AJ198" i="4"/>
  <c r="AI198" i="4"/>
  <c r="AH198" i="4"/>
  <c r="AG198" i="4"/>
  <c r="AW197" i="4"/>
  <c r="AT197" i="4"/>
  <c r="AS197" i="4"/>
  <c r="AR197" i="4"/>
  <c r="AV197" i="4" s="1"/>
  <c r="AQ197" i="4"/>
  <c r="AX197" i="4" s="1"/>
  <c r="AP197" i="4"/>
  <c r="AO197" i="4"/>
  <c r="AN197" i="4"/>
  <c r="AM197" i="4"/>
  <c r="AL197" i="4"/>
  <c r="AJ197" i="4"/>
  <c r="AI197" i="4"/>
  <c r="AH197" i="4"/>
  <c r="AG197" i="4"/>
  <c r="AT196" i="4"/>
  <c r="AS196" i="4"/>
  <c r="AW196" i="4" s="1"/>
  <c r="AR196" i="4"/>
  <c r="AV196" i="4" s="1"/>
  <c r="AQ196" i="4"/>
  <c r="AU196" i="4" s="1"/>
  <c r="AP196" i="4"/>
  <c r="AO196" i="4"/>
  <c r="AN196" i="4"/>
  <c r="AM196" i="4"/>
  <c r="AL196" i="4"/>
  <c r="AJ196" i="4"/>
  <c r="AI196" i="4"/>
  <c r="AH196" i="4"/>
  <c r="AG196" i="4"/>
  <c r="AX195" i="4"/>
  <c r="AT195" i="4"/>
  <c r="AS195" i="4"/>
  <c r="AW195" i="4" s="1"/>
  <c r="AR195" i="4"/>
  <c r="AV195" i="4" s="1"/>
  <c r="AQ195" i="4"/>
  <c r="AU195" i="4" s="1"/>
  <c r="AP195" i="4"/>
  <c r="AO195" i="4"/>
  <c r="AN195" i="4"/>
  <c r="AM195" i="4"/>
  <c r="AL195" i="4"/>
  <c r="AJ195" i="4"/>
  <c r="AI195" i="4"/>
  <c r="AH195" i="4"/>
  <c r="AG195" i="4"/>
  <c r="AU194" i="4"/>
  <c r="AT194" i="4"/>
  <c r="AS194" i="4"/>
  <c r="AW194" i="4" s="1"/>
  <c r="AR194" i="4"/>
  <c r="AV194" i="4" s="1"/>
  <c r="AQ194" i="4"/>
  <c r="AX194" i="4" s="1"/>
  <c r="AP194" i="4"/>
  <c r="AO194" i="4"/>
  <c r="AN194" i="4"/>
  <c r="AM194" i="4"/>
  <c r="AL194" i="4"/>
  <c r="AJ194" i="4"/>
  <c r="AI194" i="4"/>
  <c r="AH194" i="4"/>
  <c r="AG194" i="4"/>
  <c r="AV193" i="4"/>
  <c r="AU193" i="4"/>
  <c r="AT193" i="4"/>
  <c r="AS193" i="4"/>
  <c r="AW193" i="4" s="1"/>
  <c r="AR193" i="4"/>
  <c r="AQ193" i="4"/>
  <c r="AX193" i="4" s="1"/>
  <c r="AP193" i="4"/>
  <c r="AO193" i="4"/>
  <c r="AN193" i="4"/>
  <c r="AM193" i="4"/>
  <c r="AL193" i="4"/>
  <c r="AJ193" i="4"/>
  <c r="AI193" i="4"/>
  <c r="AH193" i="4"/>
  <c r="AG193" i="4"/>
  <c r="AX192" i="4"/>
  <c r="AW192" i="4"/>
  <c r="AV192" i="4"/>
  <c r="AU192" i="4"/>
  <c r="AT192" i="4"/>
  <c r="AS192" i="4"/>
  <c r="AR192" i="4"/>
  <c r="AQ192" i="4"/>
  <c r="AP192" i="4"/>
  <c r="AO192" i="4"/>
  <c r="AN192" i="4"/>
  <c r="AM192" i="4"/>
  <c r="AL192" i="4"/>
  <c r="AJ192" i="4"/>
  <c r="AI192" i="4"/>
  <c r="AH192" i="4"/>
  <c r="AG192" i="4"/>
  <c r="AX191" i="4"/>
  <c r="AW191" i="4"/>
  <c r="AV191" i="4"/>
  <c r="AU191" i="4"/>
  <c r="AT191" i="4"/>
  <c r="AS191" i="4"/>
  <c r="AR191" i="4"/>
  <c r="AQ191" i="4"/>
  <c r="AP191" i="4"/>
  <c r="AO191" i="4"/>
  <c r="AN191" i="4"/>
  <c r="AM191" i="4"/>
  <c r="AL191" i="4"/>
  <c r="AJ191" i="4"/>
  <c r="AI191" i="4"/>
  <c r="AH191" i="4"/>
  <c r="AG191" i="4"/>
  <c r="AW190" i="4"/>
  <c r="AV190" i="4"/>
  <c r="AT190" i="4"/>
  <c r="AS190" i="4"/>
  <c r="AR190" i="4"/>
  <c r="AQ190" i="4"/>
  <c r="AX190" i="4" s="1"/>
  <c r="AP190" i="4"/>
  <c r="AO190" i="4"/>
  <c r="AN190" i="4"/>
  <c r="AM190" i="4"/>
  <c r="AL190" i="4"/>
  <c r="AJ190" i="4"/>
  <c r="AI190" i="4"/>
  <c r="AH190" i="4"/>
  <c r="AG190" i="4"/>
  <c r="AW189" i="4"/>
  <c r="AT189" i="4"/>
  <c r="AS189" i="4"/>
  <c r="AR189" i="4"/>
  <c r="AV189" i="4" s="1"/>
  <c r="AQ189" i="4"/>
  <c r="AX189" i="4" s="1"/>
  <c r="AP189" i="4"/>
  <c r="AO189" i="4"/>
  <c r="AN189" i="4"/>
  <c r="AM189" i="4"/>
  <c r="AL189" i="4"/>
  <c r="AJ189" i="4"/>
  <c r="AI189" i="4"/>
  <c r="AH189" i="4"/>
  <c r="AG189" i="4"/>
  <c r="AT188" i="4"/>
  <c r="AS188" i="4"/>
  <c r="AW188" i="4" s="1"/>
  <c r="AR188" i="4"/>
  <c r="AV188" i="4" s="1"/>
  <c r="AQ188" i="4"/>
  <c r="AU188" i="4" s="1"/>
  <c r="AP188" i="4"/>
  <c r="AO188" i="4"/>
  <c r="AN188" i="4"/>
  <c r="AM188" i="4"/>
  <c r="AL188" i="4"/>
  <c r="AJ188" i="4"/>
  <c r="AI188" i="4"/>
  <c r="AH188" i="4"/>
  <c r="AG188" i="4"/>
  <c r="AX187" i="4"/>
  <c r="AT187" i="4"/>
  <c r="AS187" i="4"/>
  <c r="AW187" i="4" s="1"/>
  <c r="AR187" i="4"/>
  <c r="AV187" i="4" s="1"/>
  <c r="AQ187" i="4"/>
  <c r="AU187" i="4" s="1"/>
  <c r="AP187" i="4"/>
  <c r="AO187" i="4"/>
  <c r="AN187" i="4"/>
  <c r="AM187" i="4"/>
  <c r="AL187" i="4"/>
  <c r="AJ187" i="4"/>
  <c r="AI187" i="4"/>
  <c r="AH187" i="4"/>
  <c r="AG187" i="4"/>
  <c r="AU186" i="4"/>
  <c r="AT186" i="4"/>
  <c r="AS186" i="4"/>
  <c r="AW186" i="4" s="1"/>
  <c r="AR186" i="4"/>
  <c r="AV186" i="4" s="1"/>
  <c r="AQ186" i="4"/>
  <c r="AX186" i="4" s="1"/>
  <c r="AP186" i="4"/>
  <c r="AO186" i="4"/>
  <c r="AN186" i="4"/>
  <c r="AM186" i="4"/>
  <c r="AL186" i="4"/>
  <c r="AJ186" i="4"/>
  <c r="AI186" i="4"/>
  <c r="AH186" i="4"/>
  <c r="AG186" i="4"/>
  <c r="AV185" i="4"/>
  <c r="AU185" i="4"/>
  <c r="AT185" i="4"/>
  <c r="AS185" i="4"/>
  <c r="AW185" i="4" s="1"/>
  <c r="AR185" i="4"/>
  <c r="AQ185" i="4"/>
  <c r="AX185" i="4" s="1"/>
  <c r="AP185" i="4"/>
  <c r="AO185" i="4"/>
  <c r="AN185" i="4"/>
  <c r="AM185" i="4"/>
  <c r="AL185" i="4"/>
  <c r="AJ185" i="4"/>
  <c r="AI185" i="4"/>
  <c r="AH185" i="4"/>
  <c r="AG185" i="4"/>
  <c r="AX184" i="4"/>
  <c r="AW184" i="4"/>
  <c r="AV184" i="4"/>
  <c r="AU184" i="4"/>
  <c r="AT184" i="4"/>
  <c r="AS184" i="4"/>
  <c r="AR184" i="4"/>
  <c r="AQ184" i="4"/>
  <c r="AP184" i="4"/>
  <c r="AO184" i="4"/>
  <c r="AN184" i="4"/>
  <c r="AM184" i="4"/>
  <c r="AL184" i="4"/>
  <c r="AJ184" i="4"/>
  <c r="AI184" i="4"/>
  <c r="AH184" i="4"/>
  <c r="AG184" i="4"/>
  <c r="AX183" i="4"/>
  <c r="AW183" i="4"/>
  <c r="AV183" i="4"/>
  <c r="AU183" i="4"/>
  <c r="AT183" i="4"/>
  <c r="AS183" i="4"/>
  <c r="AR183" i="4"/>
  <c r="AQ183" i="4"/>
  <c r="AP183" i="4"/>
  <c r="AO183" i="4"/>
  <c r="AN183" i="4"/>
  <c r="AM183" i="4"/>
  <c r="AL183" i="4"/>
  <c r="AJ183" i="4"/>
  <c r="AI183" i="4"/>
  <c r="AH183" i="4"/>
  <c r="AG183" i="4"/>
  <c r="AW182" i="4"/>
  <c r="AV182" i="4"/>
  <c r="AT182" i="4"/>
  <c r="AS182" i="4"/>
  <c r="AR182" i="4"/>
  <c r="AQ182" i="4"/>
  <c r="AX182" i="4" s="1"/>
  <c r="AP182" i="4"/>
  <c r="AO182" i="4"/>
  <c r="AN182" i="4"/>
  <c r="AM182" i="4"/>
  <c r="AL182" i="4"/>
  <c r="AJ182" i="4"/>
  <c r="AI182" i="4"/>
  <c r="AH182" i="4"/>
  <c r="AG182" i="4"/>
  <c r="AW181" i="4"/>
  <c r="AT181" i="4"/>
  <c r="AS181" i="4"/>
  <c r="AR181" i="4"/>
  <c r="AV181" i="4" s="1"/>
  <c r="AQ181" i="4"/>
  <c r="AX181" i="4" s="1"/>
  <c r="AP181" i="4"/>
  <c r="AO181" i="4"/>
  <c r="AN181" i="4"/>
  <c r="AM181" i="4"/>
  <c r="AL181" i="4"/>
  <c r="AJ181" i="4"/>
  <c r="AI181" i="4"/>
  <c r="AH181" i="4"/>
  <c r="AG181" i="4"/>
  <c r="AT180" i="4"/>
  <c r="AS180" i="4"/>
  <c r="AW180" i="4" s="1"/>
  <c r="AR180" i="4"/>
  <c r="AV180" i="4" s="1"/>
  <c r="AQ180" i="4"/>
  <c r="AU180" i="4" s="1"/>
  <c r="AP180" i="4"/>
  <c r="AO180" i="4"/>
  <c r="AN180" i="4"/>
  <c r="AM180" i="4"/>
  <c r="AL180" i="4"/>
  <c r="AJ180" i="4"/>
  <c r="AI180" i="4"/>
  <c r="AH180" i="4"/>
  <c r="AG180" i="4"/>
  <c r="AX179" i="4"/>
  <c r="AT179" i="4"/>
  <c r="AS179" i="4"/>
  <c r="AW179" i="4" s="1"/>
  <c r="AR179" i="4"/>
  <c r="AV179" i="4" s="1"/>
  <c r="AQ179" i="4"/>
  <c r="AU179" i="4" s="1"/>
  <c r="AP179" i="4"/>
  <c r="AO179" i="4"/>
  <c r="AN179" i="4"/>
  <c r="AM179" i="4"/>
  <c r="AL179" i="4"/>
  <c r="AJ179" i="4"/>
  <c r="AI179" i="4"/>
  <c r="AH179" i="4"/>
  <c r="AG179" i="4"/>
  <c r="AU178" i="4"/>
  <c r="AT178" i="4"/>
  <c r="AS178" i="4"/>
  <c r="AW178" i="4" s="1"/>
  <c r="AR178" i="4"/>
  <c r="AV178" i="4" s="1"/>
  <c r="AQ178" i="4"/>
  <c r="AX178" i="4" s="1"/>
  <c r="AP178" i="4"/>
  <c r="AO178" i="4"/>
  <c r="AN178" i="4"/>
  <c r="AM178" i="4"/>
  <c r="AL178" i="4"/>
  <c r="AJ178" i="4"/>
  <c r="AI178" i="4"/>
  <c r="AH178" i="4"/>
  <c r="AG178" i="4"/>
  <c r="AV177" i="4"/>
  <c r="AU177" i="4"/>
  <c r="AT177" i="4"/>
  <c r="AS177" i="4"/>
  <c r="AW177" i="4" s="1"/>
  <c r="AR177" i="4"/>
  <c r="AQ177" i="4"/>
  <c r="AX177" i="4" s="1"/>
  <c r="AP177" i="4"/>
  <c r="AO177" i="4"/>
  <c r="AN177" i="4"/>
  <c r="AM177" i="4"/>
  <c r="AL177" i="4"/>
  <c r="AJ177" i="4"/>
  <c r="AI177" i="4"/>
  <c r="AH177" i="4"/>
  <c r="AG177" i="4"/>
  <c r="AX176" i="4"/>
  <c r="AW176" i="4"/>
  <c r="AV176" i="4"/>
  <c r="AU176" i="4"/>
  <c r="AT176" i="4"/>
  <c r="AS176" i="4"/>
  <c r="AR176" i="4"/>
  <c r="AQ176" i="4"/>
  <c r="AP176" i="4"/>
  <c r="AO176" i="4"/>
  <c r="AN176" i="4"/>
  <c r="AM176" i="4"/>
  <c r="AL176" i="4"/>
  <c r="AJ176" i="4"/>
  <c r="AI176" i="4"/>
  <c r="AH176" i="4"/>
  <c r="AG176" i="4"/>
  <c r="AX175" i="4"/>
  <c r="AW175" i="4"/>
  <c r="AV175" i="4"/>
  <c r="AU175" i="4"/>
  <c r="AT175" i="4"/>
  <c r="AS175" i="4"/>
  <c r="AR175" i="4"/>
  <c r="AQ175" i="4"/>
  <c r="AP175" i="4"/>
  <c r="AO175" i="4"/>
  <c r="AN175" i="4"/>
  <c r="AM175" i="4"/>
  <c r="AL175" i="4"/>
  <c r="AJ175" i="4"/>
  <c r="AI175" i="4"/>
  <c r="AH175" i="4"/>
  <c r="AG175" i="4"/>
  <c r="AW174" i="4"/>
  <c r="AV174" i="4"/>
  <c r="AT174" i="4"/>
  <c r="AS174" i="4"/>
  <c r="AR174" i="4"/>
  <c r="AQ174" i="4"/>
  <c r="AX174" i="4" s="1"/>
  <c r="AP174" i="4"/>
  <c r="AO174" i="4"/>
  <c r="AN174" i="4"/>
  <c r="AM174" i="4"/>
  <c r="AL174" i="4"/>
  <c r="AJ174" i="4"/>
  <c r="AI174" i="4"/>
  <c r="AH174" i="4"/>
  <c r="AG174" i="4"/>
  <c r="AW173" i="4"/>
  <c r="AT173" i="4"/>
  <c r="AS173" i="4"/>
  <c r="AR173" i="4"/>
  <c r="AV173" i="4" s="1"/>
  <c r="AQ173" i="4"/>
  <c r="AX173" i="4" s="1"/>
  <c r="AP173" i="4"/>
  <c r="AO173" i="4"/>
  <c r="AN173" i="4"/>
  <c r="AM173" i="4"/>
  <c r="AL173" i="4"/>
  <c r="AJ173" i="4"/>
  <c r="AI173" i="4"/>
  <c r="AH173" i="4"/>
  <c r="AG173" i="4"/>
  <c r="AT172" i="4"/>
  <c r="AS172" i="4"/>
  <c r="AW172" i="4" s="1"/>
  <c r="AR172" i="4"/>
  <c r="AV172" i="4" s="1"/>
  <c r="AQ172" i="4"/>
  <c r="AU172" i="4" s="1"/>
  <c r="AP172" i="4"/>
  <c r="AO172" i="4"/>
  <c r="AN172" i="4"/>
  <c r="AM172" i="4"/>
  <c r="AL172" i="4"/>
  <c r="AJ172" i="4"/>
  <c r="AI172" i="4"/>
  <c r="AH172" i="4"/>
  <c r="AG172" i="4"/>
  <c r="AX171" i="4"/>
  <c r="AT171" i="4"/>
  <c r="AS171" i="4"/>
  <c r="AW171" i="4" s="1"/>
  <c r="AR171" i="4"/>
  <c r="AV171" i="4" s="1"/>
  <c r="AQ171" i="4"/>
  <c r="AU171" i="4" s="1"/>
  <c r="AP171" i="4"/>
  <c r="AO171" i="4"/>
  <c r="AN171" i="4"/>
  <c r="AM171" i="4"/>
  <c r="AL171" i="4"/>
  <c r="AJ171" i="4"/>
  <c r="AI171" i="4"/>
  <c r="AH171" i="4"/>
  <c r="AG171" i="4"/>
  <c r="AU170" i="4"/>
  <c r="AT170" i="4"/>
  <c r="AS170" i="4"/>
  <c r="AW170" i="4" s="1"/>
  <c r="AR170" i="4"/>
  <c r="AV170" i="4" s="1"/>
  <c r="AQ170" i="4"/>
  <c r="AX170" i="4" s="1"/>
  <c r="AP170" i="4"/>
  <c r="AO170" i="4"/>
  <c r="AN170" i="4"/>
  <c r="AM170" i="4"/>
  <c r="AL170" i="4"/>
  <c r="AJ170" i="4"/>
  <c r="AI170" i="4"/>
  <c r="AH170" i="4"/>
  <c r="AG170" i="4"/>
  <c r="AV169" i="4"/>
  <c r="AU169" i="4"/>
  <c r="AT169" i="4"/>
  <c r="AS169" i="4"/>
  <c r="AW169" i="4" s="1"/>
  <c r="AR169" i="4"/>
  <c r="AQ169" i="4"/>
  <c r="AX169" i="4" s="1"/>
  <c r="AP169" i="4"/>
  <c r="AO169" i="4"/>
  <c r="AN169" i="4"/>
  <c r="AM169" i="4"/>
  <c r="AL169" i="4"/>
  <c r="AJ169" i="4"/>
  <c r="AI169" i="4"/>
  <c r="AH169" i="4"/>
  <c r="AG169" i="4"/>
  <c r="AX168" i="4"/>
  <c r="AW168" i="4"/>
  <c r="AV168" i="4"/>
  <c r="AU168" i="4"/>
  <c r="AT168" i="4"/>
  <c r="AS168" i="4"/>
  <c r="AR168" i="4"/>
  <c r="AQ168" i="4"/>
  <c r="AP168" i="4"/>
  <c r="AO168" i="4"/>
  <c r="AN168" i="4"/>
  <c r="AM168" i="4"/>
  <c r="AL168" i="4"/>
  <c r="AJ168" i="4"/>
  <c r="AI168" i="4"/>
  <c r="AH168" i="4"/>
  <c r="AG168" i="4"/>
  <c r="AX167" i="4"/>
  <c r="AW167" i="4"/>
  <c r="AV167" i="4"/>
  <c r="AU167" i="4"/>
  <c r="AT167" i="4"/>
  <c r="AS167" i="4"/>
  <c r="AR167" i="4"/>
  <c r="AQ167" i="4"/>
  <c r="AP167" i="4"/>
  <c r="AO167" i="4"/>
  <c r="AN167" i="4"/>
  <c r="AM167" i="4"/>
  <c r="AL167" i="4"/>
  <c r="AJ167" i="4"/>
  <c r="AI167" i="4"/>
  <c r="AH167" i="4"/>
  <c r="AG167" i="4"/>
  <c r="AW166" i="4"/>
  <c r="AV166" i="4"/>
  <c r="AT166" i="4"/>
  <c r="AS166" i="4"/>
  <c r="AR166" i="4"/>
  <c r="AQ166" i="4"/>
  <c r="AX166" i="4" s="1"/>
  <c r="AP166" i="4"/>
  <c r="AO166" i="4"/>
  <c r="AN166" i="4"/>
  <c r="AM166" i="4"/>
  <c r="AL166" i="4"/>
  <c r="AJ166" i="4"/>
  <c r="AI166" i="4"/>
  <c r="AH166" i="4"/>
  <c r="AG166" i="4"/>
  <c r="AW165" i="4"/>
  <c r="AT165" i="4"/>
  <c r="AS165" i="4"/>
  <c r="AR165" i="4"/>
  <c r="AV165" i="4" s="1"/>
  <c r="AQ165" i="4"/>
  <c r="AX165" i="4" s="1"/>
  <c r="AP165" i="4"/>
  <c r="AO165" i="4"/>
  <c r="AN165" i="4"/>
  <c r="AM165" i="4"/>
  <c r="AL165" i="4"/>
  <c r="AJ165" i="4"/>
  <c r="AI165" i="4"/>
  <c r="AH165" i="4"/>
  <c r="AG165" i="4"/>
  <c r="AT164" i="4"/>
  <c r="AS164" i="4"/>
  <c r="AW164" i="4" s="1"/>
  <c r="AR164" i="4"/>
  <c r="AV164" i="4" s="1"/>
  <c r="AQ164" i="4"/>
  <c r="AU164" i="4" s="1"/>
  <c r="AP164" i="4"/>
  <c r="AO164" i="4"/>
  <c r="AN164" i="4"/>
  <c r="AM164" i="4"/>
  <c r="AL164" i="4"/>
  <c r="AJ164" i="4"/>
  <c r="AI164" i="4"/>
  <c r="AH164" i="4"/>
  <c r="AG164" i="4"/>
  <c r="AX163" i="4"/>
  <c r="AT163" i="4"/>
  <c r="AS163" i="4"/>
  <c r="AW163" i="4" s="1"/>
  <c r="AR163" i="4"/>
  <c r="AV163" i="4" s="1"/>
  <c r="AQ163" i="4"/>
  <c r="AU163" i="4" s="1"/>
  <c r="AP163" i="4"/>
  <c r="AO163" i="4"/>
  <c r="AN163" i="4"/>
  <c r="AM163" i="4"/>
  <c r="AL163" i="4"/>
  <c r="AJ163" i="4"/>
  <c r="AI163" i="4"/>
  <c r="AH163" i="4"/>
  <c r="AG163" i="4"/>
  <c r="AU162" i="4"/>
  <c r="AT162" i="4"/>
  <c r="AS162" i="4"/>
  <c r="AW162" i="4" s="1"/>
  <c r="AR162" i="4"/>
  <c r="AV162" i="4" s="1"/>
  <c r="AQ162" i="4"/>
  <c r="AX162" i="4" s="1"/>
  <c r="AP162" i="4"/>
  <c r="AO162" i="4"/>
  <c r="AN162" i="4"/>
  <c r="AM162" i="4"/>
  <c r="AL162" i="4"/>
  <c r="AJ162" i="4"/>
  <c r="AI162" i="4"/>
  <c r="AH162" i="4"/>
  <c r="AG162" i="4"/>
  <c r="AV161" i="4"/>
  <c r="AU161" i="4"/>
  <c r="AT161" i="4"/>
  <c r="AS161" i="4"/>
  <c r="AW161" i="4" s="1"/>
  <c r="AR161" i="4"/>
  <c r="AQ161" i="4"/>
  <c r="AX161" i="4" s="1"/>
  <c r="AP161" i="4"/>
  <c r="AO161" i="4"/>
  <c r="AN161" i="4"/>
  <c r="AM161" i="4"/>
  <c r="AL161" i="4"/>
  <c r="AJ161" i="4"/>
  <c r="AI161" i="4"/>
  <c r="AH161" i="4"/>
  <c r="AG161" i="4"/>
  <c r="AX160" i="4"/>
  <c r="AW160" i="4"/>
  <c r="AV160" i="4"/>
  <c r="AU160" i="4"/>
  <c r="AT160" i="4"/>
  <c r="AS160" i="4"/>
  <c r="AR160" i="4"/>
  <c r="AQ160" i="4"/>
  <c r="AP160" i="4"/>
  <c r="AO160" i="4"/>
  <c r="AN160" i="4"/>
  <c r="AM160" i="4"/>
  <c r="AL160" i="4"/>
  <c r="AJ160" i="4"/>
  <c r="AI160" i="4"/>
  <c r="AH160" i="4"/>
  <c r="AG160" i="4"/>
  <c r="AX159" i="4"/>
  <c r="AW159" i="4"/>
  <c r="AV159" i="4"/>
  <c r="AU159" i="4"/>
  <c r="AT159" i="4"/>
  <c r="AS159" i="4"/>
  <c r="AR159" i="4"/>
  <c r="AQ159" i="4"/>
  <c r="AP159" i="4"/>
  <c r="AO159" i="4"/>
  <c r="AN159" i="4"/>
  <c r="AM159" i="4"/>
  <c r="AL159" i="4"/>
  <c r="AJ159" i="4"/>
  <c r="AI159" i="4"/>
  <c r="AH159" i="4"/>
  <c r="AG159" i="4"/>
  <c r="AW158" i="4"/>
  <c r="AV158" i="4"/>
  <c r="AT158" i="4"/>
  <c r="AS158" i="4"/>
  <c r="AR158" i="4"/>
  <c r="AQ158" i="4"/>
  <c r="AX158" i="4" s="1"/>
  <c r="AP158" i="4"/>
  <c r="AO158" i="4"/>
  <c r="AN158" i="4"/>
  <c r="AM158" i="4"/>
  <c r="AL158" i="4"/>
  <c r="AJ158" i="4"/>
  <c r="AI158" i="4"/>
  <c r="AH158" i="4"/>
  <c r="AG158" i="4"/>
  <c r="AW157" i="4"/>
  <c r="AT157" i="4"/>
  <c r="AS157" i="4"/>
  <c r="AR157" i="4"/>
  <c r="AV157" i="4" s="1"/>
  <c r="AQ157" i="4"/>
  <c r="AX157" i="4" s="1"/>
  <c r="AP157" i="4"/>
  <c r="AO157" i="4"/>
  <c r="AN157" i="4"/>
  <c r="AM157" i="4"/>
  <c r="AL157" i="4"/>
  <c r="AJ157" i="4"/>
  <c r="AI157" i="4"/>
  <c r="AH157" i="4"/>
  <c r="AG157" i="4"/>
  <c r="AT156" i="4"/>
  <c r="AS156" i="4"/>
  <c r="AW156" i="4" s="1"/>
  <c r="AR156" i="4"/>
  <c r="AV156" i="4" s="1"/>
  <c r="AQ156" i="4"/>
  <c r="AU156" i="4" s="1"/>
  <c r="AP156" i="4"/>
  <c r="AO156" i="4"/>
  <c r="AN156" i="4"/>
  <c r="AM156" i="4"/>
  <c r="AL156" i="4"/>
  <c r="AJ156" i="4"/>
  <c r="AI156" i="4"/>
  <c r="AH156" i="4"/>
  <c r="AG156" i="4"/>
  <c r="AX155" i="4"/>
  <c r="AT155" i="4"/>
  <c r="AS155" i="4"/>
  <c r="AW155" i="4" s="1"/>
  <c r="AR155" i="4"/>
  <c r="AV155" i="4" s="1"/>
  <c r="AQ155" i="4"/>
  <c r="AU155" i="4" s="1"/>
  <c r="AP155" i="4"/>
  <c r="AO155" i="4"/>
  <c r="AN155" i="4"/>
  <c r="AM155" i="4"/>
  <c r="AL155" i="4"/>
  <c r="AJ155" i="4"/>
  <c r="AI155" i="4"/>
  <c r="AH155" i="4"/>
  <c r="AG155" i="4"/>
  <c r="AU154" i="4"/>
  <c r="AT154" i="4"/>
  <c r="AS154" i="4"/>
  <c r="AW154" i="4" s="1"/>
  <c r="AR154" i="4"/>
  <c r="AV154" i="4" s="1"/>
  <c r="AQ154" i="4"/>
  <c r="AX154" i="4" s="1"/>
  <c r="AP154" i="4"/>
  <c r="AO154" i="4"/>
  <c r="AN154" i="4"/>
  <c r="AM154" i="4"/>
  <c r="AL154" i="4"/>
  <c r="AJ154" i="4"/>
  <c r="AI154" i="4"/>
  <c r="AH154" i="4"/>
  <c r="AG154" i="4"/>
  <c r="AV153" i="4"/>
  <c r="AU153" i="4"/>
  <c r="AT153" i="4"/>
  <c r="AS153" i="4"/>
  <c r="AW153" i="4" s="1"/>
  <c r="AR153" i="4"/>
  <c r="AQ153" i="4"/>
  <c r="AX153" i="4" s="1"/>
  <c r="AP153" i="4"/>
  <c r="AO153" i="4"/>
  <c r="AN153" i="4"/>
  <c r="AM153" i="4"/>
  <c r="AL153" i="4"/>
  <c r="AJ153" i="4"/>
  <c r="AI153" i="4"/>
  <c r="AH153" i="4"/>
  <c r="AG153" i="4"/>
  <c r="AX152" i="4"/>
  <c r="AW152" i="4"/>
  <c r="AV152" i="4"/>
  <c r="AU152" i="4"/>
  <c r="AT152" i="4"/>
  <c r="AS152" i="4"/>
  <c r="AR152" i="4"/>
  <c r="AQ152" i="4"/>
  <c r="AP152" i="4"/>
  <c r="AO152" i="4"/>
  <c r="AN152" i="4"/>
  <c r="AM152" i="4"/>
  <c r="AL152" i="4"/>
  <c r="AJ152" i="4"/>
  <c r="AI152" i="4"/>
  <c r="AH152" i="4"/>
  <c r="AG152" i="4"/>
  <c r="AX151" i="4"/>
  <c r="AW151" i="4"/>
  <c r="AV151" i="4"/>
  <c r="AU151" i="4"/>
  <c r="AT151" i="4"/>
  <c r="AS151" i="4"/>
  <c r="AR151" i="4"/>
  <c r="AQ151" i="4"/>
  <c r="AP151" i="4"/>
  <c r="AO151" i="4"/>
  <c r="AN151" i="4"/>
  <c r="AM151" i="4"/>
  <c r="AL151" i="4"/>
  <c r="AJ151" i="4"/>
  <c r="AI151" i="4"/>
  <c r="AH151" i="4"/>
  <c r="AG151" i="4"/>
  <c r="AW150" i="4"/>
  <c r="AV150" i="4"/>
  <c r="AT150" i="4"/>
  <c r="AS150" i="4"/>
  <c r="AR150" i="4"/>
  <c r="AQ150" i="4"/>
  <c r="AX150" i="4" s="1"/>
  <c r="AP150" i="4"/>
  <c r="AO150" i="4"/>
  <c r="AN150" i="4"/>
  <c r="AM150" i="4"/>
  <c r="AL150" i="4"/>
  <c r="AJ150" i="4"/>
  <c r="AI150" i="4"/>
  <c r="AH150" i="4"/>
  <c r="AG150" i="4"/>
  <c r="AW149" i="4"/>
  <c r="AT149" i="4"/>
  <c r="AS149" i="4"/>
  <c r="AR149" i="4"/>
  <c r="AV149" i="4" s="1"/>
  <c r="AQ149" i="4"/>
  <c r="AX149" i="4" s="1"/>
  <c r="AP149" i="4"/>
  <c r="AO149" i="4"/>
  <c r="AN149" i="4"/>
  <c r="AM149" i="4"/>
  <c r="AL149" i="4"/>
  <c r="AJ149" i="4"/>
  <c r="AI149" i="4"/>
  <c r="AH149" i="4"/>
  <c r="AG149" i="4"/>
  <c r="AT148" i="4"/>
  <c r="AS148" i="4"/>
  <c r="AW148" i="4" s="1"/>
  <c r="AR148" i="4"/>
  <c r="AV148" i="4" s="1"/>
  <c r="AQ148" i="4"/>
  <c r="AU148" i="4" s="1"/>
  <c r="AP148" i="4"/>
  <c r="AO148" i="4"/>
  <c r="AN148" i="4"/>
  <c r="AM148" i="4"/>
  <c r="AL148" i="4"/>
  <c r="AJ148" i="4"/>
  <c r="AI148" i="4"/>
  <c r="AH148" i="4"/>
  <c r="AG148" i="4"/>
  <c r="AX147" i="4"/>
  <c r="AT147" i="4"/>
  <c r="AS147" i="4"/>
  <c r="AW147" i="4" s="1"/>
  <c r="AR147" i="4"/>
  <c r="AV147" i="4" s="1"/>
  <c r="AQ147" i="4"/>
  <c r="AU147" i="4" s="1"/>
  <c r="AP147" i="4"/>
  <c r="AO147" i="4"/>
  <c r="AN147" i="4"/>
  <c r="AM147" i="4"/>
  <c r="AL147" i="4"/>
  <c r="AJ147" i="4"/>
  <c r="AI147" i="4"/>
  <c r="AH147" i="4"/>
  <c r="AG147" i="4"/>
  <c r="AU146" i="4"/>
  <c r="AT146" i="4"/>
  <c r="AS146" i="4"/>
  <c r="AW146" i="4" s="1"/>
  <c r="AR146" i="4"/>
  <c r="AV146" i="4" s="1"/>
  <c r="AQ146" i="4"/>
  <c r="AX146" i="4" s="1"/>
  <c r="AP146" i="4"/>
  <c r="AO146" i="4"/>
  <c r="AN146" i="4"/>
  <c r="AM146" i="4"/>
  <c r="AL146" i="4"/>
  <c r="AJ146" i="4"/>
  <c r="AI146" i="4"/>
  <c r="AH146" i="4"/>
  <c r="AG146" i="4"/>
  <c r="AV145" i="4"/>
  <c r="AU145" i="4"/>
  <c r="AT145" i="4"/>
  <c r="AS145" i="4"/>
  <c r="AW145" i="4" s="1"/>
  <c r="AR145" i="4"/>
  <c r="AQ145" i="4"/>
  <c r="AX145" i="4" s="1"/>
  <c r="AP145" i="4"/>
  <c r="AO145" i="4"/>
  <c r="AN145" i="4"/>
  <c r="AM145" i="4"/>
  <c r="AL145" i="4"/>
  <c r="AJ145" i="4"/>
  <c r="AI145" i="4"/>
  <c r="AH145" i="4"/>
  <c r="AG145" i="4"/>
  <c r="AX144" i="4"/>
  <c r="AW144" i="4"/>
  <c r="AV144" i="4"/>
  <c r="AU144" i="4"/>
  <c r="AT144" i="4"/>
  <c r="AS144" i="4"/>
  <c r="AR144" i="4"/>
  <c r="AQ144" i="4"/>
  <c r="AP144" i="4"/>
  <c r="AO144" i="4"/>
  <c r="AN144" i="4"/>
  <c r="AM144" i="4"/>
  <c r="AL144" i="4"/>
  <c r="AJ144" i="4"/>
  <c r="AI144" i="4"/>
  <c r="AH144" i="4"/>
  <c r="AG144" i="4"/>
  <c r="AX143" i="4"/>
  <c r="AW143" i="4"/>
  <c r="AV143" i="4"/>
  <c r="AU143" i="4"/>
  <c r="AT143" i="4"/>
  <c r="AS143" i="4"/>
  <c r="AR143" i="4"/>
  <c r="AQ143" i="4"/>
  <c r="AP143" i="4"/>
  <c r="AO143" i="4"/>
  <c r="AN143" i="4"/>
  <c r="AM143" i="4"/>
  <c r="AL143" i="4"/>
  <c r="AJ143" i="4"/>
  <c r="AI143" i="4"/>
  <c r="AH143" i="4"/>
  <c r="AG143" i="4"/>
  <c r="AW142" i="4"/>
  <c r="AV142" i="4"/>
  <c r="AT142" i="4"/>
  <c r="AS142" i="4"/>
  <c r="AR142" i="4"/>
  <c r="AQ142" i="4"/>
  <c r="AX142" i="4" s="1"/>
  <c r="AP142" i="4"/>
  <c r="AO142" i="4"/>
  <c r="AN142" i="4"/>
  <c r="AM142" i="4"/>
  <c r="AL142" i="4"/>
  <c r="AJ142" i="4"/>
  <c r="AI142" i="4"/>
  <c r="AH142" i="4"/>
  <c r="AG142" i="4"/>
  <c r="AW141" i="4"/>
  <c r="AT141" i="4"/>
  <c r="AS141" i="4"/>
  <c r="AR141" i="4"/>
  <c r="AV141" i="4" s="1"/>
  <c r="AQ141" i="4"/>
  <c r="AX141" i="4" s="1"/>
  <c r="AP141" i="4"/>
  <c r="AO141" i="4"/>
  <c r="AN141" i="4"/>
  <c r="AM141" i="4"/>
  <c r="AL141" i="4"/>
  <c r="AJ141" i="4"/>
  <c r="AI141" i="4"/>
  <c r="AH141" i="4"/>
  <c r="AG141" i="4"/>
  <c r="AT140" i="4"/>
  <c r="AS140" i="4"/>
  <c r="AW140" i="4" s="1"/>
  <c r="AR140" i="4"/>
  <c r="AV140" i="4" s="1"/>
  <c r="AQ140" i="4"/>
  <c r="AU140" i="4" s="1"/>
  <c r="AP140" i="4"/>
  <c r="AO140" i="4"/>
  <c r="AN140" i="4"/>
  <c r="AM140" i="4"/>
  <c r="AL140" i="4"/>
  <c r="AJ140" i="4"/>
  <c r="AI140" i="4"/>
  <c r="AH140" i="4"/>
  <c r="AG140" i="4"/>
  <c r="AX139" i="4"/>
  <c r="AT139" i="4"/>
  <c r="AS139" i="4"/>
  <c r="AW139" i="4" s="1"/>
  <c r="AR139" i="4"/>
  <c r="AV139" i="4" s="1"/>
  <c r="AQ139" i="4"/>
  <c r="AU139" i="4" s="1"/>
  <c r="AP139" i="4"/>
  <c r="AO139" i="4"/>
  <c r="AN139" i="4"/>
  <c r="AM139" i="4"/>
  <c r="AL139" i="4"/>
  <c r="AJ139" i="4"/>
  <c r="AI139" i="4"/>
  <c r="AH139" i="4"/>
  <c r="AG139" i="4"/>
  <c r="AU138" i="4"/>
  <c r="AT138" i="4"/>
  <c r="AS138" i="4"/>
  <c r="AW138" i="4" s="1"/>
  <c r="AR138" i="4"/>
  <c r="AV138" i="4" s="1"/>
  <c r="AQ138" i="4"/>
  <c r="AX138" i="4" s="1"/>
  <c r="AP138" i="4"/>
  <c r="AO138" i="4"/>
  <c r="AN138" i="4"/>
  <c r="AM138" i="4"/>
  <c r="AL138" i="4"/>
  <c r="AJ138" i="4"/>
  <c r="AI138" i="4"/>
  <c r="AH138" i="4"/>
  <c r="AG138" i="4"/>
  <c r="AV137" i="4"/>
  <c r="AU137" i="4"/>
  <c r="AT137" i="4"/>
  <c r="AS137" i="4"/>
  <c r="AW137" i="4" s="1"/>
  <c r="AR137" i="4"/>
  <c r="AQ137" i="4"/>
  <c r="AX137" i="4" s="1"/>
  <c r="AP137" i="4"/>
  <c r="AO137" i="4"/>
  <c r="AN137" i="4"/>
  <c r="AM137" i="4"/>
  <c r="AL137" i="4"/>
  <c r="AJ137" i="4"/>
  <c r="AI137" i="4"/>
  <c r="AH137" i="4"/>
  <c r="AG137" i="4"/>
  <c r="AX136" i="4"/>
  <c r="AW136" i="4"/>
  <c r="AV136" i="4"/>
  <c r="AU136" i="4"/>
  <c r="AT136" i="4"/>
  <c r="AS136" i="4"/>
  <c r="AR136" i="4"/>
  <c r="AQ136" i="4"/>
  <c r="AP136" i="4"/>
  <c r="AO136" i="4"/>
  <c r="AN136" i="4"/>
  <c r="AM136" i="4"/>
  <c r="AL136" i="4"/>
  <c r="AJ136" i="4"/>
  <c r="AI136" i="4"/>
  <c r="AH136" i="4"/>
  <c r="AG136" i="4"/>
  <c r="AX135" i="4"/>
  <c r="AW135" i="4"/>
  <c r="AV135" i="4"/>
  <c r="AU135" i="4"/>
  <c r="AT135" i="4"/>
  <c r="AS135" i="4"/>
  <c r="AR135" i="4"/>
  <c r="AQ135" i="4"/>
  <c r="AP135" i="4"/>
  <c r="AO135" i="4"/>
  <c r="AN135" i="4"/>
  <c r="AM135" i="4"/>
  <c r="AL135" i="4"/>
  <c r="AJ135" i="4"/>
  <c r="AI135" i="4"/>
  <c r="AH135" i="4"/>
  <c r="AG135" i="4"/>
  <c r="AW134" i="4"/>
  <c r="AV134" i="4"/>
  <c r="AT134" i="4"/>
  <c r="AS134" i="4"/>
  <c r="AR134" i="4"/>
  <c r="AQ134" i="4"/>
  <c r="AX134" i="4" s="1"/>
  <c r="AP134" i="4"/>
  <c r="AO134" i="4"/>
  <c r="AN134" i="4"/>
  <c r="AM134" i="4"/>
  <c r="AL134" i="4"/>
  <c r="AJ134" i="4"/>
  <c r="AI134" i="4"/>
  <c r="AH134" i="4"/>
  <c r="AG134" i="4"/>
  <c r="AW133" i="4"/>
  <c r="AT133" i="4"/>
  <c r="AS133" i="4"/>
  <c r="AR133" i="4"/>
  <c r="AV133" i="4" s="1"/>
  <c r="AQ133" i="4"/>
  <c r="AX133" i="4" s="1"/>
  <c r="AP133" i="4"/>
  <c r="AO133" i="4"/>
  <c r="AN133" i="4"/>
  <c r="AM133" i="4"/>
  <c r="AL133" i="4"/>
  <c r="AJ133" i="4"/>
  <c r="AI133" i="4"/>
  <c r="AH133" i="4"/>
  <c r="AG133" i="4"/>
  <c r="AT132" i="4"/>
  <c r="AS132" i="4"/>
  <c r="AW132" i="4" s="1"/>
  <c r="AR132" i="4"/>
  <c r="AV132" i="4" s="1"/>
  <c r="AQ132" i="4"/>
  <c r="AU132" i="4" s="1"/>
  <c r="AP132" i="4"/>
  <c r="AO132" i="4"/>
  <c r="AN132" i="4"/>
  <c r="AM132" i="4"/>
  <c r="AL132" i="4"/>
  <c r="AJ132" i="4"/>
  <c r="AI132" i="4"/>
  <c r="AH132" i="4"/>
  <c r="AG132" i="4"/>
  <c r="AX131" i="4"/>
  <c r="AT131" i="4"/>
  <c r="AS131" i="4"/>
  <c r="AW131" i="4" s="1"/>
  <c r="AR131" i="4"/>
  <c r="AV131" i="4" s="1"/>
  <c r="AQ131" i="4"/>
  <c r="AU131" i="4" s="1"/>
  <c r="AP131" i="4"/>
  <c r="AO131" i="4"/>
  <c r="AN131" i="4"/>
  <c r="AM131" i="4"/>
  <c r="AL131" i="4"/>
  <c r="AJ131" i="4"/>
  <c r="AI131" i="4"/>
  <c r="AH131" i="4"/>
  <c r="AG131" i="4"/>
  <c r="AU130" i="4"/>
  <c r="AT130" i="4"/>
  <c r="AS130" i="4"/>
  <c r="AW130" i="4" s="1"/>
  <c r="AR130" i="4"/>
  <c r="AV130" i="4" s="1"/>
  <c r="AQ130" i="4"/>
  <c r="AX130" i="4" s="1"/>
  <c r="AP130" i="4"/>
  <c r="AO130" i="4"/>
  <c r="AN130" i="4"/>
  <c r="AM130" i="4"/>
  <c r="AL130" i="4"/>
  <c r="AJ130" i="4"/>
  <c r="AI130" i="4"/>
  <c r="AH130" i="4"/>
  <c r="AG130" i="4"/>
  <c r="AV129" i="4"/>
  <c r="AU129" i="4"/>
  <c r="AT129" i="4"/>
  <c r="AS129" i="4"/>
  <c r="AW129" i="4" s="1"/>
  <c r="AR129" i="4"/>
  <c r="AQ129" i="4"/>
  <c r="AX129" i="4" s="1"/>
  <c r="AP129" i="4"/>
  <c r="AO129" i="4"/>
  <c r="AN129" i="4"/>
  <c r="AM129" i="4"/>
  <c r="AL129" i="4"/>
  <c r="AJ129" i="4"/>
  <c r="AI129" i="4"/>
  <c r="AH129" i="4"/>
  <c r="AG129" i="4"/>
  <c r="AX128" i="4"/>
  <c r="AW128" i="4"/>
  <c r="AV128" i="4"/>
  <c r="AU128" i="4"/>
  <c r="AT128" i="4"/>
  <c r="AS128" i="4"/>
  <c r="AR128" i="4"/>
  <c r="AQ128" i="4"/>
  <c r="AP128" i="4"/>
  <c r="AO128" i="4"/>
  <c r="AN128" i="4"/>
  <c r="AM128" i="4"/>
  <c r="AL128" i="4"/>
  <c r="AJ128" i="4"/>
  <c r="AI128" i="4"/>
  <c r="AH128" i="4"/>
  <c r="AG128" i="4"/>
  <c r="AX127" i="4"/>
  <c r="AW127" i="4"/>
  <c r="AV127" i="4"/>
  <c r="AU127" i="4"/>
  <c r="AT127" i="4"/>
  <c r="AS127" i="4"/>
  <c r="AR127" i="4"/>
  <c r="AQ127" i="4"/>
  <c r="AP127" i="4"/>
  <c r="AO127" i="4"/>
  <c r="AN127" i="4"/>
  <c r="AM127" i="4"/>
  <c r="AL127" i="4"/>
  <c r="AJ127" i="4"/>
  <c r="AI127" i="4"/>
  <c r="AH127" i="4"/>
  <c r="AG127" i="4"/>
  <c r="AW126" i="4"/>
  <c r="AV126" i="4"/>
  <c r="AT126" i="4"/>
  <c r="AS126" i="4"/>
  <c r="AR126" i="4"/>
  <c r="AQ126" i="4"/>
  <c r="AX126" i="4" s="1"/>
  <c r="AP126" i="4"/>
  <c r="AO126" i="4"/>
  <c r="AN126" i="4"/>
  <c r="AM126" i="4"/>
  <c r="AL126" i="4"/>
  <c r="AJ126" i="4"/>
  <c r="AI126" i="4"/>
  <c r="AH126" i="4"/>
  <c r="AG126" i="4"/>
  <c r="AW125" i="4"/>
  <c r="AT125" i="4"/>
  <c r="AS125" i="4"/>
  <c r="AR125" i="4"/>
  <c r="AV125" i="4" s="1"/>
  <c r="AQ125" i="4"/>
  <c r="AX125" i="4" s="1"/>
  <c r="AP125" i="4"/>
  <c r="AO125" i="4"/>
  <c r="AN125" i="4"/>
  <c r="AM125" i="4"/>
  <c r="AL125" i="4"/>
  <c r="AJ125" i="4"/>
  <c r="AI125" i="4"/>
  <c r="AH125" i="4"/>
  <c r="AG125" i="4"/>
  <c r="AT124" i="4"/>
  <c r="AS124" i="4"/>
  <c r="AW124" i="4" s="1"/>
  <c r="AR124" i="4"/>
  <c r="AV124" i="4" s="1"/>
  <c r="AQ124" i="4"/>
  <c r="AU124" i="4" s="1"/>
  <c r="AP124" i="4"/>
  <c r="AO124" i="4"/>
  <c r="AN124" i="4"/>
  <c r="AM124" i="4"/>
  <c r="AL124" i="4"/>
  <c r="AJ124" i="4"/>
  <c r="AI124" i="4"/>
  <c r="AH124" i="4"/>
  <c r="AG124" i="4"/>
  <c r="AX123" i="4"/>
  <c r="AT123" i="4"/>
  <c r="AS123" i="4"/>
  <c r="AW123" i="4" s="1"/>
  <c r="AR123" i="4"/>
  <c r="AV123" i="4" s="1"/>
  <c r="AQ123" i="4"/>
  <c r="AU123" i="4" s="1"/>
  <c r="AP123" i="4"/>
  <c r="AO123" i="4"/>
  <c r="AN123" i="4"/>
  <c r="AM123" i="4"/>
  <c r="AL123" i="4"/>
  <c r="AJ123" i="4"/>
  <c r="AI123" i="4"/>
  <c r="AH123" i="4"/>
  <c r="AG123" i="4"/>
  <c r="AU122" i="4"/>
  <c r="AT122" i="4"/>
  <c r="AS122" i="4"/>
  <c r="AW122" i="4" s="1"/>
  <c r="AR122" i="4"/>
  <c r="AV122" i="4" s="1"/>
  <c r="AQ122" i="4"/>
  <c r="AX122" i="4" s="1"/>
  <c r="AP122" i="4"/>
  <c r="AO122" i="4"/>
  <c r="AN122" i="4"/>
  <c r="AM122" i="4"/>
  <c r="AL122" i="4"/>
  <c r="AJ122" i="4"/>
  <c r="AI122" i="4"/>
  <c r="AH122" i="4"/>
  <c r="AG122" i="4"/>
  <c r="AV121" i="4"/>
  <c r="AU121" i="4"/>
  <c r="AT121" i="4"/>
  <c r="AS121" i="4"/>
  <c r="AW121" i="4" s="1"/>
  <c r="AR121" i="4"/>
  <c r="AQ121" i="4"/>
  <c r="AX121" i="4" s="1"/>
  <c r="AP121" i="4"/>
  <c r="AO121" i="4"/>
  <c r="AN121" i="4"/>
  <c r="AM121" i="4"/>
  <c r="AL121" i="4"/>
  <c r="AJ121" i="4"/>
  <c r="AI121" i="4"/>
  <c r="AH121" i="4"/>
  <c r="AG121" i="4"/>
  <c r="AX120" i="4"/>
  <c r="AW120" i="4"/>
  <c r="AV120" i="4"/>
  <c r="AU120" i="4"/>
  <c r="AT120" i="4"/>
  <c r="AS120" i="4"/>
  <c r="AR120" i="4"/>
  <c r="AQ120" i="4"/>
  <c r="AP120" i="4"/>
  <c r="AO120" i="4"/>
  <c r="AN120" i="4"/>
  <c r="AM120" i="4"/>
  <c r="AL120" i="4"/>
  <c r="AJ120" i="4"/>
  <c r="AI120" i="4"/>
  <c r="AH120" i="4"/>
  <c r="AG120" i="4"/>
  <c r="AX119" i="4"/>
  <c r="AW119" i="4"/>
  <c r="AV119" i="4"/>
  <c r="AU119" i="4"/>
  <c r="AT119" i="4"/>
  <c r="AS119" i="4"/>
  <c r="AR119" i="4"/>
  <c r="AQ119" i="4"/>
  <c r="AP119" i="4"/>
  <c r="AO119" i="4"/>
  <c r="AN119" i="4"/>
  <c r="AM119" i="4"/>
  <c r="AL119" i="4"/>
  <c r="AJ119" i="4"/>
  <c r="AI119" i="4"/>
  <c r="AH119" i="4"/>
  <c r="AG119" i="4"/>
  <c r="AW118" i="4"/>
  <c r="AV118" i="4"/>
  <c r="AT118" i="4"/>
  <c r="AS118" i="4"/>
  <c r="AR118" i="4"/>
  <c r="AQ118" i="4"/>
  <c r="AX118" i="4" s="1"/>
  <c r="AP118" i="4"/>
  <c r="AO118" i="4"/>
  <c r="AN118" i="4"/>
  <c r="AM118" i="4"/>
  <c r="AL118" i="4"/>
  <c r="AJ118" i="4"/>
  <c r="AI118" i="4"/>
  <c r="AH118" i="4"/>
  <c r="AG118" i="4"/>
  <c r="AW117" i="4"/>
  <c r="AT117" i="4"/>
  <c r="AS117" i="4"/>
  <c r="AR117" i="4"/>
  <c r="AV117" i="4" s="1"/>
  <c r="AQ117" i="4"/>
  <c r="AX117" i="4" s="1"/>
  <c r="AP117" i="4"/>
  <c r="AO117" i="4"/>
  <c r="AN117" i="4"/>
  <c r="AM117" i="4"/>
  <c r="AL117" i="4"/>
  <c r="AJ117" i="4"/>
  <c r="AI117" i="4"/>
  <c r="AH117" i="4"/>
  <c r="AG117" i="4"/>
  <c r="AT116" i="4"/>
  <c r="AS116" i="4"/>
  <c r="AW116" i="4" s="1"/>
  <c r="AR116" i="4"/>
  <c r="AV116" i="4" s="1"/>
  <c r="AQ116" i="4"/>
  <c r="AU116" i="4" s="1"/>
  <c r="AP116" i="4"/>
  <c r="AO116" i="4"/>
  <c r="AN116" i="4"/>
  <c r="AM116" i="4"/>
  <c r="AL116" i="4"/>
  <c r="AJ116" i="4"/>
  <c r="AI116" i="4"/>
  <c r="AH116" i="4"/>
  <c r="AG116" i="4"/>
  <c r="AX115" i="4"/>
  <c r="AT115" i="4"/>
  <c r="AS115" i="4"/>
  <c r="AW115" i="4" s="1"/>
  <c r="AR115" i="4"/>
  <c r="AV115" i="4" s="1"/>
  <c r="AQ115" i="4"/>
  <c r="AU115" i="4" s="1"/>
  <c r="AP115" i="4"/>
  <c r="AO115" i="4"/>
  <c r="AN115" i="4"/>
  <c r="AM115" i="4"/>
  <c r="AL115" i="4"/>
  <c r="AJ115" i="4"/>
  <c r="AI115" i="4"/>
  <c r="AH115" i="4"/>
  <c r="AG115" i="4"/>
  <c r="AU114" i="4"/>
  <c r="AT114" i="4"/>
  <c r="AS114" i="4"/>
  <c r="AW114" i="4" s="1"/>
  <c r="AR114" i="4"/>
  <c r="AV114" i="4" s="1"/>
  <c r="AQ114" i="4"/>
  <c r="AX114" i="4" s="1"/>
  <c r="AP114" i="4"/>
  <c r="AO114" i="4"/>
  <c r="AN114" i="4"/>
  <c r="AM114" i="4"/>
  <c r="AL114" i="4"/>
  <c r="AJ114" i="4"/>
  <c r="AI114" i="4"/>
  <c r="AH114" i="4"/>
  <c r="AG114" i="4"/>
  <c r="AV113" i="4"/>
  <c r="AU113" i="4"/>
  <c r="AT113" i="4"/>
  <c r="AS113" i="4"/>
  <c r="AW113" i="4" s="1"/>
  <c r="AR113" i="4"/>
  <c r="AQ113" i="4"/>
  <c r="AX113" i="4" s="1"/>
  <c r="AP113" i="4"/>
  <c r="AO113" i="4"/>
  <c r="AN113" i="4"/>
  <c r="AM113" i="4"/>
  <c r="AL113" i="4"/>
  <c r="AJ113" i="4"/>
  <c r="AI113" i="4"/>
  <c r="AH113" i="4"/>
  <c r="AG113" i="4"/>
  <c r="AX112" i="4"/>
  <c r="AW112" i="4"/>
  <c r="AV112" i="4"/>
  <c r="AU112" i="4"/>
  <c r="AT112" i="4"/>
  <c r="AS112" i="4"/>
  <c r="AR112" i="4"/>
  <c r="AQ112" i="4"/>
  <c r="AP112" i="4"/>
  <c r="AO112" i="4"/>
  <c r="AN112" i="4"/>
  <c r="AM112" i="4"/>
  <c r="AL112" i="4"/>
  <c r="AJ112" i="4"/>
  <c r="AI112" i="4"/>
  <c r="AH112" i="4"/>
  <c r="AG112" i="4"/>
  <c r="AX111" i="4"/>
  <c r="AW111" i="4"/>
  <c r="AV111" i="4"/>
  <c r="AU111" i="4"/>
  <c r="AT111" i="4"/>
  <c r="AS111" i="4"/>
  <c r="AR111" i="4"/>
  <c r="AQ111" i="4"/>
  <c r="AP111" i="4"/>
  <c r="AO111" i="4"/>
  <c r="AN111" i="4"/>
  <c r="AM111" i="4"/>
  <c r="AL111" i="4"/>
  <c r="AJ111" i="4"/>
  <c r="AI111" i="4"/>
  <c r="AH111" i="4"/>
  <c r="AG111" i="4"/>
  <c r="AW110" i="4"/>
  <c r="AV110" i="4"/>
  <c r="AT110" i="4"/>
  <c r="AS110" i="4"/>
  <c r="AR110" i="4"/>
  <c r="AQ110" i="4"/>
  <c r="AX110" i="4" s="1"/>
  <c r="AP110" i="4"/>
  <c r="AO110" i="4"/>
  <c r="AN110" i="4"/>
  <c r="AM110" i="4"/>
  <c r="AL110" i="4"/>
  <c r="AJ110" i="4"/>
  <c r="AI110" i="4"/>
  <c r="AH110" i="4"/>
  <c r="AG110" i="4"/>
  <c r="AW109" i="4"/>
  <c r="AT109" i="4"/>
  <c r="AS109" i="4"/>
  <c r="AR109" i="4"/>
  <c r="AV109" i="4" s="1"/>
  <c r="AQ109" i="4"/>
  <c r="AX109" i="4" s="1"/>
  <c r="AP109" i="4"/>
  <c r="AO109" i="4"/>
  <c r="AN109" i="4"/>
  <c r="AM109" i="4"/>
  <c r="AL109" i="4"/>
  <c r="AJ109" i="4"/>
  <c r="AI109" i="4"/>
  <c r="AH109" i="4"/>
  <c r="AG109" i="4"/>
  <c r="AT108" i="4"/>
  <c r="AS108" i="4"/>
  <c r="AW108" i="4" s="1"/>
  <c r="AR108" i="4"/>
  <c r="AV108" i="4" s="1"/>
  <c r="AQ108" i="4"/>
  <c r="AU108" i="4" s="1"/>
  <c r="AP108" i="4"/>
  <c r="AO108" i="4"/>
  <c r="AN108" i="4"/>
  <c r="AM108" i="4"/>
  <c r="AL108" i="4"/>
  <c r="AJ108" i="4"/>
  <c r="AI108" i="4"/>
  <c r="AH108" i="4"/>
  <c r="AG108" i="4"/>
  <c r="AX107" i="4"/>
  <c r="AT107" i="4"/>
  <c r="AS107" i="4"/>
  <c r="AW107" i="4" s="1"/>
  <c r="AR107" i="4"/>
  <c r="AV107" i="4" s="1"/>
  <c r="AQ107" i="4"/>
  <c r="AU107" i="4" s="1"/>
  <c r="AP107" i="4"/>
  <c r="AO107" i="4"/>
  <c r="AN107" i="4"/>
  <c r="AM107" i="4"/>
  <c r="AL107" i="4"/>
  <c r="AJ107" i="4"/>
  <c r="AI107" i="4"/>
  <c r="AH107" i="4"/>
  <c r="AG107" i="4"/>
  <c r="AU106" i="4"/>
  <c r="AT106" i="4"/>
  <c r="AS106" i="4"/>
  <c r="AW106" i="4" s="1"/>
  <c r="AR106" i="4"/>
  <c r="AV106" i="4" s="1"/>
  <c r="AQ106" i="4"/>
  <c r="AX106" i="4" s="1"/>
  <c r="AP106" i="4"/>
  <c r="AO106" i="4"/>
  <c r="AN106" i="4"/>
  <c r="AM106" i="4"/>
  <c r="AL106" i="4"/>
  <c r="AJ106" i="4"/>
  <c r="AI106" i="4"/>
  <c r="AH106" i="4"/>
  <c r="AG106" i="4"/>
  <c r="AV105" i="4"/>
  <c r="AU105" i="4"/>
  <c r="AT105" i="4"/>
  <c r="AS105" i="4"/>
  <c r="AW105" i="4" s="1"/>
  <c r="AR105" i="4"/>
  <c r="AQ105" i="4"/>
  <c r="AX105" i="4" s="1"/>
  <c r="AP105" i="4"/>
  <c r="AO105" i="4"/>
  <c r="AN105" i="4"/>
  <c r="AM105" i="4"/>
  <c r="AL105" i="4"/>
  <c r="AJ105" i="4"/>
  <c r="AI105" i="4"/>
  <c r="AH105" i="4"/>
  <c r="AG105" i="4"/>
  <c r="AX104" i="4"/>
  <c r="AW104" i="4"/>
  <c r="AV104" i="4"/>
  <c r="AU104" i="4"/>
  <c r="AT104" i="4"/>
  <c r="AS104" i="4"/>
  <c r="AR104" i="4"/>
  <c r="AQ104" i="4"/>
  <c r="AP104" i="4"/>
  <c r="AO104" i="4"/>
  <c r="AN104" i="4"/>
  <c r="AM104" i="4"/>
  <c r="AL104" i="4"/>
  <c r="AJ104" i="4"/>
  <c r="AI104" i="4"/>
  <c r="AH104" i="4"/>
  <c r="AG104" i="4"/>
  <c r="AX103" i="4"/>
  <c r="AW103" i="4"/>
  <c r="AV103" i="4"/>
  <c r="AU103" i="4"/>
  <c r="AT103" i="4"/>
  <c r="AS103" i="4"/>
  <c r="AR103" i="4"/>
  <c r="AQ103" i="4"/>
  <c r="AP103" i="4"/>
  <c r="AO103" i="4"/>
  <c r="AN103" i="4"/>
  <c r="AM103" i="4"/>
  <c r="AL103" i="4"/>
  <c r="AJ103" i="4"/>
  <c r="AI103" i="4"/>
  <c r="AH103" i="4"/>
  <c r="AG103" i="4"/>
  <c r="AW102" i="4"/>
  <c r="AV102" i="4"/>
  <c r="AT102" i="4"/>
  <c r="AS102" i="4"/>
  <c r="AR102" i="4"/>
  <c r="AQ102" i="4"/>
  <c r="AX102" i="4" s="1"/>
  <c r="AP102" i="4"/>
  <c r="AO102" i="4"/>
  <c r="AN102" i="4"/>
  <c r="AM102" i="4"/>
  <c r="AL102" i="4"/>
  <c r="AJ102" i="4"/>
  <c r="AI102" i="4"/>
  <c r="AH102" i="4"/>
  <c r="AG102" i="4"/>
  <c r="AW101" i="4"/>
  <c r="AT101" i="4"/>
  <c r="AS101" i="4"/>
  <c r="AR101" i="4"/>
  <c r="AV101" i="4" s="1"/>
  <c r="AQ101" i="4"/>
  <c r="AX101" i="4" s="1"/>
  <c r="AP101" i="4"/>
  <c r="AO101" i="4"/>
  <c r="AN101" i="4"/>
  <c r="AM101" i="4"/>
  <c r="AL101" i="4"/>
  <c r="AJ101" i="4"/>
  <c r="AI101" i="4"/>
  <c r="AH101" i="4"/>
  <c r="AG101" i="4"/>
  <c r="AT100" i="4"/>
  <c r="AS100" i="4"/>
  <c r="AW100" i="4" s="1"/>
  <c r="AR100" i="4"/>
  <c r="AV100" i="4" s="1"/>
  <c r="AQ100" i="4"/>
  <c r="AU100" i="4" s="1"/>
  <c r="AP100" i="4"/>
  <c r="AO100" i="4"/>
  <c r="AN100" i="4"/>
  <c r="AM100" i="4"/>
  <c r="AL100" i="4"/>
  <c r="AJ100" i="4"/>
  <c r="AI100" i="4"/>
  <c r="AH100" i="4"/>
  <c r="AG100" i="4"/>
  <c r="AX99" i="4"/>
  <c r="AT99" i="4"/>
  <c r="AS99" i="4"/>
  <c r="AW99" i="4" s="1"/>
  <c r="AR99" i="4"/>
  <c r="AV99" i="4" s="1"/>
  <c r="AQ99" i="4"/>
  <c r="AU99" i="4" s="1"/>
  <c r="AP99" i="4"/>
  <c r="AO99" i="4"/>
  <c r="AN99" i="4"/>
  <c r="AM99" i="4"/>
  <c r="AL99" i="4"/>
  <c r="AJ99" i="4"/>
  <c r="AI99" i="4"/>
  <c r="AH99" i="4"/>
  <c r="AG99" i="4"/>
  <c r="AU98" i="4"/>
  <c r="AT98" i="4"/>
  <c r="AS98" i="4"/>
  <c r="AW98" i="4" s="1"/>
  <c r="AR98" i="4"/>
  <c r="AV98" i="4" s="1"/>
  <c r="AQ98" i="4"/>
  <c r="AX98" i="4" s="1"/>
  <c r="AP98" i="4"/>
  <c r="AO98" i="4"/>
  <c r="AN98" i="4"/>
  <c r="AM98" i="4"/>
  <c r="AL98" i="4"/>
  <c r="AJ98" i="4"/>
  <c r="AI98" i="4"/>
  <c r="AH98" i="4"/>
  <c r="AG98" i="4"/>
  <c r="AV97" i="4"/>
  <c r="AU97" i="4"/>
  <c r="AT97" i="4"/>
  <c r="AS97" i="4"/>
  <c r="AW97" i="4" s="1"/>
  <c r="AR97" i="4"/>
  <c r="AQ97" i="4"/>
  <c r="AX97" i="4" s="1"/>
  <c r="AP97" i="4"/>
  <c r="AO97" i="4"/>
  <c r="AN97" i="4"/>
  <c r="AM97" i="4"/>
  <c r="AL97" i="4"/>
  <c r="AJ97" i="4"/>
  <c r="AI97" i="4"/>
  <c r="AH97" i="4"/>
  <c r="AG97" i="4"/>
  <c r="AX96" i="4"/>
  <c r="AW96" i="4"/>
  <c r="AV96" i="4"/>
  <c r="AU96" i="4"/>
  <c r="AT96" i="4"/>
  <c r="AS96" i="4"/>
  <c r="AR96" i="4"/>
  <c r="AQ96" i="4"/>
  <c r="AP96" i="4"/>
  <c r="AO96" i="4"/>
  <c r="AN96" i="4"/>
  <c r="AM96" i="4"/>
  <c r="AL96" i="4"/>
  <c r="AJ96" i="4"/>
  <c r="AI96" i="4"/>
  <c r="AH96" i="4"/>
  <c r="AG96" i="4"/>
  <c r="AX95" i="4"/>
  <c r="AW95" i="4"/>
  <c r="AV95" i="4"/>
  <c r="AU95" i="4"/>
  <c r="AT95" i="4"/>
  <c r="AS95" i="4"/>
  <c r="AR95" i="4"/>
  <c r="AQ95" i="4"/>
  <c r="AP95" i="4"/>
  <c r="AO95" i="4"/>
  <c r="AN95" i="4"/>
  <c r="AM95" i="4"/>
  <c r="AL95" i="4"/>
  <c r="AJ95" i="4"/>
  <c r="AI95" i="4"/>
  <c r="AH95" i="4"/>
  <c r="AG95" i="4"/>
  <c r="AW94" i="4"/>
  <c r="AV94" i="4"/>
  <c r="AT94" i="4"/>
  <c r="AS94" i="4"/>
  <c r="AR94" i="4"/>
  <c r="AQ94" i="4"/>
  <c r="AX94" i="4" s="1"/>
  <c r="AP94" i="4"/>
  <c r="AO94" i="4"/>
  <c r="AN94" i="4"/>
  <c r="AM94" i="4"/>
  <c r="AL94" i="4"/>
  <c r="AJ94" i="4"/>
  <c r="AI94" i="4"/>
  <c r="AH94" i="4"/>
  <c r="AG94" i="4"/>
  <c r="AW93" i="4"/>
  <c r="AT93" i="4"/>
  <c r="AS93" i="4"/>
  <c r="AR93" i="4"/>
  <c r="AV93" i="4" s="1"/>
  <c r="AQ93" i="4"/>
  <c r="AX93" i="4" s="1"/>
  <c r="AP93" i="4"/>
  <c r="AO93" i="4"/>
  <c r="AN93" i="4"/>
  <c r="AM93" i="4"/>
  <c r="AL93" i="4"/>
  <c r="AJ93" i="4"/>
  <c r="AI93" i="4"/>
  <c r="AH93" i="4"/>
  <c r="AG93" i="4"/>
  <c r="AT92" i="4"/>
  <c r="AS92" i="4"/>
  <c r="AW92" i="4" s="1"/>
  <c r="AR92" i="4"/>
  <c r="AV92" i="4" s="1"/>
  <c r="AQ92" i="4"/>
  <c r="AU92" i="4" s="1"/>
  <c r="AP92" i="4"/>
  <c r="AO92" i="4"/>
  <c r="AN92" i="4"/>
  <c r="AM92" i="4"/>
  <c r="AL92" i="4"/>
  <c r="AJ92" i="4"/>
  <c r="AI92" i="4"/>
  <c r="AH92" i="4"/>
  <c r="AG92" i="4"/>
  <c r="AX91" i="4"/>
  <c r="AT91" i="4"/>
  <c r="AS91" i="4"/>
  <c r="AW91" i="4" s="1"/>
  <c r="AR91" i="4"/>
  <c r="AV91" i="4" s="1"/>
  <c r="AQ91" i="4"/>
  <c r="AU91" i="4" s="1"/>
  <c r="AP91" i="4"/>
  <c r="AO91" i="4"/>
  <c r="AN91" i="4"/>
  <c r="AM91" i="4"/>
  <c r="AL91" i="4"/>
  <c r="AJ91" i="4"/>
  <c r="AI91" i="4"/>
  <c r="AH91" i="4"/>
  <c r="AG91" i="4"/>
  <c r="AU90" i="4"/>
  <c r="AT90" i="4"/>
  <c r="AS90" i="4"/>
  <c r="AW90" i="4" s="1"/>
  <c r="AR90" i="4"/>
  <c r="AV90" i="4" s="1"/>
  <c r="AQ90" i="4"/>
  <c r="AX90" i="4" s="1"/>
  <c r="AP90" i="4"/>
  <c r="AO90" i="4"/>
  <c r="AN90" i="4"/>
  <c r="AM90" i="4"/>
  <c r="AL90" i="4"/>
  <c r="AJ90" i="4"/>
  <c r="AI90" i="4"/>
  <c r="AH90" i="4"/>
  <c r="AG90" i="4"/>
  <c r="AV89" i="4"/>
  <c r="AU89" i="4"/>
  <c r="AT89" i="4"/>
  <c r="AS89" i="4"/>
  <c r="AW89" i="4" s="1"/>
  <c r="AR89" i="4"/>
  <c r="AQ89" i="4"/>
  <c r="AX89" i="4" s="1"/>
  <c r="AP89" i="4"/>
  <c r="AO89" i="4"/>
  <c r="AN89" i="4"/>
  <c r="AM89" i="4"/>
  <c r="AL89" i="4"/>
  <c r="AJ89" i="4"/>
  <c r="AI89" i="4"/>
  <c r="AH89" i="4"/>
  <c r="AG89" i="4"/>
  <c r="AX88" i="4"/>
  <c r="AW88" i="4"/>
  <c r="AV88" i="4"/>
  <c r="AU88" i="4"/>
  <c r="AT88" i="4"/>
  <c r="AS88" i="4"/>
  <c r="AR88" i="4"/>
  <c r="AQ88" i="4"/>
  <c r="AP88" i="4"/>
  <c r="AO88" i="4"/>
  <c r="AN88" i="4"/>
  <c r="AM88" i="4"/>
  <c r="AL88" i="4"/>
  <c r="AJ88" i="4"/>
  <c r="AI88" i="4"/>
  <c r="AH88" i="4"/>
  <c r="AG88" i="4"/>
  <c r="AX87" i="4"/>
  <c r="AW87" i="4"/>
  <c r="AV87" i="4"/>
  <c r="AU87" i="4"/>
  <c r="AT87" i="4"/>
  <c r="AS87" i="4"/>
  <c r="AR87" i="4"/>
  <c r="AQ87" i="4"/>
  <c r="AP87" i="4"/>
  <c r="AO87" i="4"/>
  <c r="AN87" i="4"/>
  <c r="AM87" i="4"/>
  <c r="AL87" i="4"/>
  <c r="AJ87" i="4"/>
  <c r="AI87" i="4"/>
  <c r="AH87" i="4"/>
  <c r="AG87" i="4"/>
  <c r="AW86" i="4"/>
  <c r="AV86" i="4"/>
  <c r="AT86" i="4"/>
  <c r="AS86" i="4"/>
  <c r="AR86" i="4"/>
  <c r="AQ86" i="4"/>
  <c r="AX86" i="4" s="1"/>
  <c r="AP86" i="4"/>
  <c r="AO86" i="4"/>
  <c r="AN86" i="4"/>
  <c r="AM86" i="4"/>
  <c r="AL86" i="4"/>
  <c r="AJ86" i="4"/>
  <c r="AI86" i="4"/>
  <c r="AH86" i="4"/>
  <c r="AG86" i="4"/>
  <c r="AW85" i="4"/>
  <c r="AT85" i="4"/>
  <c r="AS85" i="4"/>
  <c r="AR85" i="4"/>
  <c r="AV85" i="4" s="1"/>
  <c r="AQ85" i="4"/>
  <c r="AX85" i="4" s="1"/>
  <c r="AP85" i="4"/>
  <c r="AO85" i="4"/>
  <c r="AN85" i="4"/>
  <c r="AM85" i="4"/>
  <c r="AL85" i="4"/>
  <c r="AJ85" i="4"/>
  <c r="AI85" i="4"/>
  <c r="AH85" i="4"/>
  <c r="AG85" i="4"/>
  <c r="AT84" i="4"/>
  <c r="AS84" i="4"/>
  <c r="AW84" i="4" s="1"/>
  <c r="AR84" i="4"/>
  <c r="AV84" i="4" s="1"/>
  <c r="AQ84" i="4"/>
  <c r="AU84" i="4" s="1"/>
  <c r="AP84" i="4"/>
  <c r="AO84" i="4"/>
  <c r="AN84" i="4"/>
  <c r="AM84" i="4"/>
  <c r="AL84" i="4"/>
  <c r="AJ84" i="4"/>
  <c r="AI84" i="4"/>
  <c r="AH84" i="4"/>
  <c r="AG84" i="4"/>
  <c r="AX83" i="4"/>
  <c r="AT83" i="4"/>
  <c r="AS83" i="4"/>
  <c r="AW83" i="4" s="1"/>
  <c r="AR83" i="4"/>
  <c r="AV83" i="4" s="1"/>
  <c r="AQ83" i="4"/>
  <c r="AU83" i="4" s="1"/>
  <c r="AP83" i="4"/>
  <c r="AO83" i="4"/>
  <c r="AN83" i="4"/>
  <c r="AM83" i="4"/>
  <c r="AL83" i="4"/>
  <c r="AJ83" i="4"/>
  <c r="AI83" i="4"/>
  <c r="AH83" i="4"/>
  <c r="AG83" i="4"/>
  <c r="AU82" i="4"/>
  <c r="AT82" i="4"/>
  <c r="AS82" i="4"/>
  <c r="AW82" i="4" s="1"/>
  <c r="AR82" i="4"/>
  <c r="AV82" i="4" s="1"/>
  <c r="AQ82" i="4"/>
  <c r="AX82" i="4" s="1"/>
  <c r="AP82" i="4"/>
  <c r="AO82" i="4"/>
  <c r="AN82" i="4"/>
  <c r="AM82" i="4"/>
  <c r="AL82" i="4"/>
  <c r="AJ82" i="4"/>
  <c r="AI82" i="4"/>
  <c r="AH82" i="4"/>
  <c r="AG82" i="4"/>
  <c r="AV81" i="4"/>
  <c r="AU81" i="4"/>
  <c r="AT81" i="4"/>
  <c r="AS81" i="4"/>
  <c r="AW81" i="4" s="1"/>
  <c r="AR81" i="4"/>
  <c r="AQ81" i="4"/>
  <c r="AX81" i="4" s="1"/>
  <c r="AP81" i="4"/>
  <c r="AO81" i="4"/>
  <c r="AN81" i="4"/>
  <c r="AM81" i="4"/>
  <c r="AL81" i="4"/>
  <c r="AJ81" i="4"/>
  <c r="AI81" i="4"/>
  <c r="AH81" i="4"/>
  <c r="AG81" i="4"/>
  <c r="AX80" i="4"/>
  <c r="AW80" i="4"/>
  <c r="AV80" i="4"/>
  <c r="AU80" i="4"/>
  <c r="AT80" i="4"/>
  <c r="AS80" i="4"/>
  <c r="AR80" i="4"/>
  <c r="AQ80" i="4"/>
  <c r="AP80" i="4"/>
  <c r="AO80" i="4"/>
  <c r="AN80" i="4"/>
  <c r="AM80" i="4"/>
  <c r="AL80" i="4"/>
  <c r="AJ80" i="4"/>
  <c r="AI80" i="4"/>
  <c r="AH80" i="4"/>
  <c r="AG80" i="4"/>
  <c r="AX79" i="4"/>
  <c r="AW79" i="4"/>
  <c r="AV79" i="4"/>
  <c r="AU79" i="4"/>
  <c r="AT79" i="4"/>
  <c r="AS79" i="4"/>
  <c r="AR79" i="4"/>
  <c r="AQ79" i="4"/>
  <c r="AP79" i="4"/>
  <c r="AO79" i="4"/>
  <c r="AN79" i="4"/>
  <c r="AM79" i="4"/>
  <c r="AL79" i="4"/>
  <c r="AJ79" i="4"/>
  <c r="AI79" i="4"/>
  <c r="AH79" i="4"/>
  <c r="AG79" i="4"/>
  <c r="AW78" i="4"/>
  <c r="AV78" i="4"/>
  <c r="AT78" i="4"/>
  <c r="AS78" i="4"/>
  <c r="AR78" i="4"/>
  <c r="AQ78" i="4"/>
  <c r="AX78" i="4" s="1"/>
  <c r="AP78" i="4"/>
  <c r="AO78" i="4"/>
  <c r="AN78" i="4"/>
  <c r="AM78" i="4"/>
  <c r="AL78" i="4"/>
  <c r="AJ78" i="4"/>
  <c r="AI78" i="4"/>
  <c r="AH78" i="4"/>
  <c r="AG78" i="4"/>
  <c r="AW77" i="4"/>
  <c r="AT77" i="4"/>
  <c r="AS77" i="4"/>
  <c r="AR77" i="4"/>
  <c r="AV77" i="4" s="1"/>
  <c r="AQ77" i="4"/>
  <c r="AX77" i="4" s="1"/>
  <c r="AP77" i="4"/>
  <c r="AO77" i="4"/>
  <c r="AN77" i="4"/>
  <c r="AM77" i="4"/>
  <c r="AL77" i="4"/>
  <c r="AJ77" i="4"/>
  <c r="AI77" i="4"/>
  <c r="AH77" i="4"/>
  <c r="AG77" i="4"/>
  <c r="AT76" i="4"/>
  <c r="AS76" i="4"/>
  <c r="AW76" i="4" s="1"/>
  <c r="AR76" i="4"/>
  <c r="AV76" i="4" s="1"/>
  <c r="AQ76" i="4"/>
  <c r="AU76" i="4" s="1"/>
  <c r="AP76" i="4"/>
  <c r="AO76" i="4"/>
  <c r="AN76" i="4"/>
  <c r="AM76" i="4"/>
  <c r="AL76" i="4"/>
  <c r="AJ76" i="4"/>
  <c r="AI76" i="4"/>
  <c r="AH76" i="4"/>
  <c r="AG76" i="4"/>
  <c r="AX75" i="4"/>
  <c r="AT75" i="4"/>
  <c r="AS75" i="4"/>
  <c r="AW75" i="4" s="1"/>
  <c r="AR75" i="4"/>
  <c r="AV75" i="4" s="1"/>
  <c r="AQ75" i="4"/>
  <c r="AU75" i="4" s="1"/>
  <c r="AP75" i="4"/>
  <c r="AO75" i="4"/>
  <c r="AN75" i="4"/>
  <c r="AM75" i="4"/>
  <c r="AL75" i="4"/>
  <c r="AJ75" i="4"/>
  <c r="AI75" i="4"/>
  <c r="AH75" i="4"/>
  <c r="AG75" i="4"/>
  <c r="AU74" i="4"/>
  <c r="AT74" i="4"/>
  <c r="AS74" i="4"/>
  <c r="AW74" i="4" s="1"/>
  <c r="AR74" i="4"/>
  <c r="AV74" i="4" s="1"/>
  <c r="AQ74" i="4"/>
  <c r="AX74" i="4" s="1"/>
  <c r="AP74" i="4"/>
  <c r="AO74" i="4"/>
  <c r="AN74" i="4"/>
  <c r="AM74" i="4"/>
  <c r="AL74" i="4"/>
  <c r="AJ74" i="4"/>
  <c r="AI74" i="4"/>
  <c r="AH74" i="4"/>
  <c r="AG74" i="4"/>
  <c r="AV73" i="4"/>
  <c r="AU73" i="4"/>
  <c r="AT73" i="4"/>
  <c r="AS73" i="4"/>
  <c r="AW73" i="4" s="1"/>
  <c r="AR73" i="4"/>
  <c r="AQ73" i="4"/>
  <c r="AX73" i="4" s="1"/>
  <c r="AP73" i="4"/>
  <c r="AO73" i="4"/>
  <c r="AN73" i="4"/>
  <c r="AM73" i="4"/>
  <c r="AL73" i="4"/>
  <c r="AJ73" i="4"/>
  <c r="AI73" i="4"/>
  <c r="AH73" i="4"/>
  <c r="AG73" i="4"/>
  <c r="AX72" i="4"/>
  <c r="AW72" i="4"/>
  <c r="AV72" i="4"/>
  <c r="AU72" i="4"/>
  <c r="AT72" i="4"/>
  <c r="AS72" i="4"/>
  <c r="AR72" i="4"/>
  <c r="AQ72" i="4"/>
  <c r="AP72" i="4"/>
  <c r="AO72" i="4"/>
  <c r="AN72" i="4"/>
  <c r="AM72" i="4"/>
  <c r="AL72" i="4"/>
  <c r="AJ72" i="4"/>
  <c r="AI72" i="4"/>
  <c r="AH72" i="4"/>
  <c r="AG72" i="4"/>
  <c r="AX71" i="4"/>
  <c r="AW71" i="4"/>
  <c r="AV71" i="4"/>
  <c r="AU71" i="4"/>
  <c r="AT71" i="4"/>
  <c r="AS71" i="4"/>
  <c r="AR71" i="4"/>
  <c r="AQ71" i="4"/>
  <c r="AP71" i="4"/>
  <c r="AO71" i="4"/>
  <c r="AN71" i="4"/>
  <c r="AM71" i="4"/>
  <c r="AL71" i="4"/>
  <c r="AJ71" i="4"/>
  <c r="AI71" i="4"/>
  <c r="AH71" i="4"/>
  <c r="AG71" i="4"/>
  <c r="AW70" i="4"/>
  <c r="AV70" i="4"/>
  <c r="AT70" i="4"/>
  <c r="AS70" i="4"/>
  <c r="AR70" i="4"/>
  <c r="AQ70" i="4"/>
  <c r="AX70" i="4" s="1"/>
  <c r="AP70" i="4"/>
  <c r="AO70" i="4"/>
  <c r="AN70" i="4"/>
  <c r="AM70" i="4"/>
  <c r="AL70" i="4"/>
  <c r="AJ70" i="4"/>
  <c r="AI70" i="4"/>
  <c r="AH70" i="4"/>
  <c r="AG70" i="4"/>
  <c r="AW69" i="4"/>
  <c r="AT69" i="4"/>
  <c r="AS69" i="4"/>
  <c r="AR69" i="4"/>
  <c r="AV69" i="4" s="1"/>
  <c r="AQ69" i="4"/>
  <c r="AX69" i="4" s="1"/>
  <c r="AP69" i="4"/>
  <c r="AO69" i="4"/>
  <c r="AN69" i="4"/>
  <c r="AM69" i="4"/>
  <c r="AL69" i="4"/>
  <c r="AJ69" i="4"/>
  <c r="AI69" i="4"/>
  <c r="AH69" i="4"/>
  <c r="AG69" i="4"/>
  <c r="AT68" i="4"/>
  <c r="AS68" i="4"/>
  <c r="AW68" i="4" s="1"/>
  <c r="AR68" i="4"/>
  <c r="AV68" i="4" s="1"/>
  <c r="AQ68" i="4"/>
  <c r="AU68" i="4" s="1"/>
  <c r="AP68" i="4"/>
  <c r="AO68" i="4"/>
  <c r="AN68" i="4"/>
  <c r="AM68" i="4"/>
  <c r="AL68" i="4"/>
  <c r="AJ68" i="4"/>
  <c r="AI68" i="4"/>
  <c r="AH68" i="4"/>
  <c r="AG68" i="4"/>
  <c r="AX67" i="4"/>
  <c r="AT67" i="4"/>
  <c r="AS67" i="4"/>
  <c r="AW67" i="4" s="1"/>
  <c r="AR67" i="4"/>
  <c r="AV67" i="4" s="1"/>
  <c r="AQ67" i="4"/>
  <c r="AU67" i="4" s="1"/>
  <c r="AP67" i="4"/>
  <c r="AO67" i="4"/>
  <c r="AN67" i="4"/>
  <c r="AM67" i="4"/>
  <c r="AL67" i="4"/>
  <c r="AJ67" i="4"/>
  <c r="AI67" i="4"/>
  <c r="AH67" i="4"/>
  <c r="AG67" i="4"/>
  <c r="AU66" i="4"/>
  <c r="AT66" i="4"/>
  <c r="AS66" i="4"/>
  <c r="AW66" i="4" s="1"/>
  <c r="AR66" i="4"/>
  <c r="AV66" i="4" s="1"/>
  <c r="AQ66" i="4"/>
  <c r="AX66" i="4" s="1"/>
  <c r="AP66" i="4"/>
  <c r="AO66" i="4"/>
  <c r="AN66" i="4"/>
  <c r="AM66" i="4"/>
  <c r="AL66" i="4"/>
  <c r="AJ66" i="4"/>
  <c r="AI66" i="4"/>
  <c r="AH66" i="4"/>
  <c r="AG66" i="4"/>
  <c r="AV65" i="4"/>
  <c r="AU65" i="4"/>
  <c r="AT65" i="4"/>
  <c r="AS65" i="4"/>
  <c r="AW65" i="4" s="1"/>
  <c r="AR65" i="4"/>
  <c r="AQ65" i="4"/>
  <c r="AX65" i="4" s="1"/>
  <c r="AP65" i="4"/>
  <c r="AO65" i="4"/>
  <c r="AN65" i="4"/>
  <c r="AM65" i="4"/>
  <c r="AL65" i="4"/>
  <c r="AJ65" i="4"/>
  <c r="AI65" i="4"/>
  <c r="AH65" i="4"/>
  <c r="AG65" i="4"/>
  <c r="AX64" i="4"/>
  <c r="AW64" i="4"/>
  <c r="AV64" i="4"/>
  <c r="AU64" i="4"/>
  <c r="AT64" i="4"/>
  <c r="AS64" i="4"/>
  <c r="AR64" i="4"/>
  <c r="AQ64" i="4"/>
  <c r="AP64" i="4"/>
  <c r="AO64" i="4"/>
  <c r="AN64" i="4"/>
  <c r="AM64" i="4"/>
  <c r="AL64" i="4"/>
  <c r="AJ64" i="4"/>
  <c r="AI64" i="4"/>
  <c r="AH64" i="4"/>
  <c r="AG64" i="4"/>
  <c r="AX63" i="4"/>
  <c r="AW63" i="4"/>
  <c r="AV63" i="4"/>
  <c r="AU63" i="4"/>
  <c r="AT63" i="4"/>
  <c r="AS63" i="4"/>
  <c r="AR63" i="4"/>
  <c r="AQ63" i="4"/>
  <c r="AP63" i="4"/>
  <c r="AO63" i="4"/>
  <c r="AN63" i="4"/>
  <c r="AM63" i="4"/>
  <c r="AL63" i="4"/>
  <c r="AJ63" i="4"/>
  <c r="AI63" i="4"/>
  <c r="AH63" i="4"/>
  <c r="AG63" i="4"/>
  <c r="AW62" i="4"/>
  <c r="AV62" i="4"/>
  <c r="AT62" i="4"/>
  <c r="AS62" i="4"/>
  <c r="AR62" i="4"/>
  <c r="AQ62" i="4"/>
  <c r="AX62" i="4" s="1"/>
  <c r="AP62" i="4"/>
  <c r="AO62" i="4"/>
  <c r="AN62" i="4"/>
  <c r="AM62" i="4"/>
  <c r="AL62" i="4"/>
  <c r="AJ62" i="4"/>
  <c r="AI62" i="4"/>
  <c r="AH62" i="4"/>
  <c r="AG62" i="4"/>
  <c r="AW61" i="4"/>
  <c r="AT61" i="4"/>
  <c r="AS61" i="4"/>
  <c r="AR61" i="4"/>
  <c r="AV61" i="4" s="1"/>
  <c r="AQ61" i="4"/>
  <c r="AX61" i="4" s="1"/>
  <c r="AP61" i="4"/>
  <c r="AO61" i="4"/>
  <c r="AN61" i="4"/>
  <c r="AM61" i="4"/>
  <c r="AL61" i="4"/>
  <c r="AJ61" i="4"/>
  <c r="AI61" i="4"/>
  <c r="AH61" i="4"/>
  <c r="AG61" i="4"/>
  <c r="AT60" i="4"/>
  <c r="AS60" i="4"/>
  <c r="AW60" i="4" s="1"/>
  <c r="AR60" i="4"/>
  <c r="AV60" i="4" s="1"/>
  <c r="AQ60" i="4"/>
  <c r="AU60" i="4" s="1"/>
  <c r="AP60" i="4"/>
  <c r="AO60" i="4"/>
  <c r="AN60" i="4"/>
  <c r="AM60" i="4"/>
  <c r="AL60" i="4"/>
  <c r="AJ60" i="4"/>
  <c r="AI60" i="4"/>
  <c r="AH60" i="4"/>
  <c r="AG60" i="4"/>
  <c r="AX59" i="4"/>
  <c r="AT59" i="4"/>
  <c r="AS59" i="4"/>
  <c r="AW59" i="4" s="1"/>
  <c r="AR59" i="4"/>
  <c r="AV59" i="4" s="1"/>
  <c r="AQ59" i="4"/>
  <c r="AU59" i="4" s="1"/>
  <c r="AP59" i="4"/>
  <c r="AO59" i="4"/>
  <c r="AN59" i="4"/>
  <c r="AM59" i="4"/>
  <c r="AL59" i="4"/>
  <c r="AJ59" i="4"/>
  <c r="AI59" i="4"/>
  <c r="AH59" i="4"/>
  <c r="AG59" i="4"/>
  <c r="AU58" i="4"/>
  <c r="AT58" i="4"/>
  <c r="AS58" i="4"/>
  <c r="AW58" i="4" s="1"/>
  <c r="AR58" i="4"/>
  <c r="AV58" i="4" s="1"/>
  <c r="AQ58" i="4"/>
  <c r="AX58" i="4" s="1"/>
  <c r="AP58" i="4"/>
  <c r="AO58" i="4"/>
  <c r="AN58" i="4"/>
  <c r="AM58" i="4"/>
  <c r="AL58" i="4"/>
  <c r="AJ58" i="4"/>
  <c r="AI58" i="4"/>
  <c r="AH58" i="4"/>
  <c r="AG58" i="4"/>
  <c r="AV57" i="4"/>
  <c r="AU57" i="4"/>
  <c r="AT57" i="4"/>
  <c r="AS57" i="4"/>
  <c r="AW57" i="4" s="1"/>
  <c r="AR57" i="4"/>
  <c r="AQ57" i="4"/>
  <c r="AX57" i="4" s="1"/>
  <c r="AP57" i="4"/>
  <c r="AO57" i="4"/>
  <c r="AN57" i="4"/>
  <c r="AM57" i="4"/>
  <c r="AL57" i="4"/>
  <c r="AJ57" i="4"/>
  <c r="AI57" i="4"/>
  <c r="AH57" i="4"/>
  <c r="AG57" i="4"/>
  <c r="AX56" i="4"/>
  <c r="AW56" i="4"/>
  <c r="AV56" i="4"/>
  <c r="AU56" i="4"/>
  <c r="AT56" i="4"/>
  <c r="AS56" i="4"/>
  <c r="AR56" i="4"/>
  <c r="AQ56" i="4"/>
  <c r="AP56" i="4"/>
  <c r="AO56" i="4"/>
  <c r="AN56" i="4"/>
  <c r="AM56" i="4"/>
  <c r="AL56" i="4"/>
  <c r="AJ56" i="4"/>
  <c r="AI56" i="4"/>
  <c r="AH56" i="4"/>
  <c r="AG56" i="4"/>
  <c r="AX55" i="4"/>
  <c r="AW55" i="4"/>
  <c r="AV55" i="4"/>
  <c r="AU55" i="4"/>
  <c r="AT55" i="4"/>
  <c r="AS55" i="4"/>
  <c r="AR55" i="4"/>
  <c r="AQ55" i="4"/>
  <c r="AP55" i="4"/>
  <c r="AO55" i="4"/>
  <c r="AN55" i="4"/>
  <c r="AM55" i="4"/>
  <c r="AL55" i="4"/>
  <c r="AJ55" i="4"/>
  <c r="AI55" i="4"/>
  <c r="AH55" i="4"/>
  <c r="AG55" i="4"/>
  <c r="AW54" i="4"/>
  <c r="AV54" i="4"/>
  <c r="AT54" i="4"/>
  <c r="AS54" i="4"/>
  <c r="AR54" i="4"/>
  <c r="AQ54" i="4"/>
  <c r="AX54" i="4" s="1"/>
  <c r="AP54" i="4"/>
  <c r="AO54" i="4"/>
  <c r="AN54" i="4"/>
  <c r="AM54" i="4"/>
  <c r="AL54" i="4"/>
  <c r="AJ54" i="4"/>
  <c r="AI54" i="4"/>
  <c r="AH54" i="4"/>
  <c r="AG54" i="4"/>
  <c r="AW53" i="4"/>
  <c r="AT53" i="4"/>
  <c r="AS53" i="4"/>
  <c r="AR53" i="4"/>
  <c r="AV53" i="4" s="1"/>
  <c r="AQ53" i="4"/>
  <c r="AX53" i="4" s="1"/>
  <c r="AP53" i="4"/>
  <c r="AO53" i="4"/>
  <c r="AN53" i="4"/>
  <c r="AM53" i="4"/>
  <c r="AL53" i="4"/>
  <c r="AJ53" i="4"/>
  <c r="AI53" i="4"/>
  <c r="AH53" i="4"/>
  <c r="AG53" i="4"/>
  <c r="AT52" i="4"/>
  <c r="AS52" i="4"/>
  <c r="AW52" i="4" s="1"/>
  <c r="AR52" i="4"/>
  <c r="AV52" i="4" s="1"/>
  <c r="AQ52" i="4"/>
  <c r="AU52" i="4" s="1"/>
  <c r="AP52" i="4"/>
  <c r="AO52" i="4"/>
  <c r="AN52" i="4"/>
  <c r="AM52" i="4"/>
  <c r="AL52" i="4"/>
  <c r="AJ52" i="4"/>
  <c r="AI52" i="4"/>
  <c r="AH52" i="4"/>
  <c r="AG52" i="4"/>
  <c r="AX51" i="4"/>
  <c r="AT51" i="4"/>
  <c r="AS51" i="4"/>
  <c r="AW51" i="4" s="1"/>
  <c r="AR51" i="4"/>
  <c r="AV51" i="4" s="1"/>
  <c r="AQ51" i="4"/>
  <c r="AU51" i="4" s="1"/>
  <c r="AP51" i="4"/>
  <c r="AO51" i="4"/>
  <c r="AN51" i="4"/>
  <c r="AM51" i="4"/>
  <c r="AL51" i="4"/>
  <c r="AJ51" i="4"/>
  <c r="AI51" i="4"/>
  <c r="AH51" i="4"/>
  <c r="AG51" i="4"/>
  <c r="AU50" i="4"/>
  <c r="AT50" i="4"/>
  <c r="AS50" i="4"/>
  <c r="AW50" i="4" s="1"/>
  <c r="AR50" i="4"/>
  <c r="AV50" i="4" s="1"/>
  <c r="AQ50" i="4"/>
  <c r="AX50" i="4" s="1"/>
  <c r="AP50" i="4"/>
  <c r="AO50" i="4"/>
  <c r="AN50" i="4"/>
  <c r="AM50" i="4"/>
  <c r="AL50" i="4"/>
  <c r="AJ50" i="4"/>
  <c r="AI50" i="4"/>
  <c r="AH50" i="4"/>
  <c r="AG50" i="4"/>
  <c r="AV49" i="4"/>
  <c r="AU49" i="4"/>
  <c r="AT49" i="4"/>
  <c r="AS49" i="4"/>
  <c r="AW49" i="4" s="1"/>
  <c r="AR49" i="4"/>
  <c r="AQ49" i="4"/>
  <c r="AX49" i="4" s="1"/>
  <c r="AP49" i="4"/>
  <c r="AO49" i="4"/>
  <c r="AN49" i="4"/>
  <c r="AM49" i="4"/>
  <c r="AL49" i="4"/>
  <c r="AJ49" i="4"/>
  <c r="AI49" i="4"/>
  <c r="AH49" i="4"/>
  <c r="AG49" i="4"/>
  <c r="AX48" i="4"/>
  <c r="AW48" i="4"/>
  <c r="AV48" i="4"/>
  <c r="AU48" i="4"/>
  <c r="AT48" i="4"/>
  <c r="AS48" i="4"/>
  <c r="AR48" i="4"/>
  <c r="AQ48" i="4"/>
  <c r="AP48" i="4"/>
  <c r="AO48" i="4"/>
  <c r="AN48" i="4"/>
  <c r="AM48" i="4"/>
  <c r="AL48" i="4"/>
  <c r="AJ48" i="4"/>
  <c r="AI48" i="4"/>
  <c r="AH48" i="4"/>
  <c r="AG48" i="4"/>
  <c r="AX47" i="4"/>
  <c r="AW47" i="4"/>
  <c r="AV47" i="4"/>
  <c r="AU47" i="4"/>
  <c r="AT47" i="4"/>
  <c r="AS47" i="4"/>
  <c r="AR47" i="4"/>
  <c r="AQ47" i="4"/>
  <c r="AP47" i="4"/>
  <c r="AO47" i="4"/>
  <c r="AN47" i="4"/>
  <c r="AM47" i="4"/>
  <c r="AL47" i="4"/>
  <c r="AJ47" i="4"/>
  <c r="AI47" i="4"/>
  <c r="AH47" i="4"/>
  <c r="AG47" i="4"/>
  <c r="AW46" i="4"/>
  <c r="AV46" i="4"/>
  <c r="AT46" i="4"/>
  <c r="AS46" i="4"/>
  <c r="AR46" i="4"/>
  <c r="AQ46" i="4"/>
  <c r="AX46" i="4" s="1"/>
  <c r="AP46" i="4"/>
  <c r="AO46" i="4"/>
  <c r="AN46" i="4"/>
  <c r="AM46" i="4"/>
  <c r="AL46" i="4"/>
  <c r="AJ46" i="4"/>
  <c r="AI46" i="4"/>
  <c r="AH46" i="4"/>
  <c r="AG46" i="4"/>
  <c r="AW45" i="4"/>
  <c r="AT45" i="4"/>
  <c r="AS45" i="4"/>
  <c r="AR45" i="4"/>
  <c r="AV45" i="4" s="1"/>
  <c r="AQ45" i="4"/>
  <c r="AX45" i="4" s="1"/>
  <c r="AP45" i="4"/>
  <c r="AO45" i="4"/>
  <c r="AN45" i="4"/>
  <c r="AM45" i="4"/>
  <c r="AL45" i="4"/>
  <c r="AJ45" i="4"/>
  <c r="AI45" i="4"/>
  <c r="AH45" i="4"/>
  <c r="AG45" i="4"/>
  <c r="AT44" i="4"/>
  <c r="AS44" i="4"/>
  <c r="AW44" i="4" s="1"/>
  <c r="AR44" i="4"/>
  <c r="AV44" i="4" s="1"/>
  <c r="AQ44" i="4"/>
  <c r="AU44" i="4" s="1"/>
  <c r="AP44" i="4"/>
  <c r="AO44" i="4"/>
  <c r="AN44" i="4"/>
  <c r="AM44" i="4"/>
  <c r="AL44" i="4"/>
  <c r="AJ44" i="4"/>
  <c r="AI44" i="4"/>
  <c r="AH44" i="4"/>
  <c r="AG44" i="4"/>
  <c r="AX43" i="4"/>
  <c r="AT43" i="4"/>
  <c r="AS43" i="4"/>
  <c r="AW43" i="4" s="1"/>
  <c r="AR43" i="4"/>
  <c r="AV43" i="4" s="1"/>
  <c r="AQ43" i="4"/>
  <c r="AU43" i="4" s="1"/>
  <c r="AP43" i="4"/>
  <c r="AO43" i="4"/>
  <c r="AN43" i="4"/>
  <c r="AM43" i="4"/>
  <c r="AL43" i="4"/>
  <c r="AJ43" i="4"/>
  <c r="AI43" i="4"/>
  <c r="AH43" i="4"/>
  <c r="AG43" i="4"/>
  <c r="AU42" i="4"/>
  <c r="AT42" i="4"/>
  <c r="AS42" i="4"/>
  <c r="AW42" i="4" s="1"/>
  <c r="AR42" i="4"/>
  <c r="AV42" i="4" s="1"/>
  <c r="AQ42" i="4"/>
  <c r="AX42" i="4" s="1"/>
  <c r="AP42" i="4"/>
  <c r="AO42" i="4"/>
  <c r="AN42" i="4"/>
  <c r="AM42" i="4"/>
  <c r="AL42" i="4"/>
  <c r="AJ42" i="4"/>
  <c r="AI42" i="4"/>
  <c r="AH42" i="4"/>
  <c r="AG42" i="4"/>
  <c r="AV41" i="4"/>
  <c r="AU41" i="4"/>
  <c r="AT41" i="4"/>
  <c r="AS41" i="4"/>
  <c r="AW41" i="4" s="1"/>
  <c r="AR41" i="4"/>
  <c r="AQ41" i="4"/>
  <c r="AX41" i="4" s="1"/>
  <c r="AP41" i="4"/>
  <c r="AO41" i="4"/>
  <c r="AN41" i="4"/>
  <c r="AM41" i="4"/>
  <c r="AL41" i="4"/>
  <c r="AJ41" i="4"/>
  <c r="AI41" i="4"/>
  <c r="AH41" i="4"/>
  <c r="AG41" i="4"/>
  <c r="AX40" i="4"/>
  <c r="AW40" i="4"/>
  <c r="AV40" i="4"/>
  <c r="AU40" i="4"/>
  <c r="AT40" i="4"/>
  <c r="AS40" i="4"/>
  <c r="AR40" i="4"/>
  <c r="AQ40" i="4"/>
  <c r="AP40" i="4"/>
  <c r="AO40" i="4"/>
  <c r="AN40" i="4"/>
  <c r="AM40" i="4"/>
  <c r="AL40" i="4"/>
  <c r="AJ40" i="4"/>
  <c r="AI40" i="4"/>
  <c r="AH40" i="4"/>
  <c r="AG40" i="4"/>
  <c r="AX39" i="4"/>
  <c r="AW39" i="4"/>
  <c r="AV39" i="4"/>
  <c r="AU39" i="4"/>
  <c r="AT39" i="4"/>
  <c r="AS39" i="4"/>
  <c r="AR39" i="4"/>
  <c r="AQ39" i="4"/>
  <c r="AP39" i="4"/>
  <c r="AO39" i="4"/>
  <c r="AN39" i="4"/>
  <c r="AM39" i="4"/>
  <c r="AL39" i="4"/>
  <c r="AJ39" i="4"/>
  <c r="AI39" i="4"/>
  <c r="AH39" i="4"/>
  <c r="AG39" i="4"/>
  <c r="AW38" i="4"/>
  <c r="AV38" i="4"/>
  <c r="AT38" i="4"/>
  <c r="AS38" i="4"/>
  <c r="AR38" i="4"/>
  <c r="AQ38" i="4"/>
  <c r="AX38" i="4" s="1"/>
  <c r="AP38" i="4"/>
  <c r="AO38" i="4"/>
  <c r="AN38" i="4"/>
  <c r="AM38" i="4"/>
  <c r="AL38" i="4"/>
  <c r="AJ38" i="4"/>
  <c r="AI38" i="4"/>
  <c r="AH38" i="4"/>
  <c r="AG38" i="4"/>
  <c r="AW37" i="4"/>
  <c r="AT37" i="4"/>
  <c r="AS37" i="4"/>
  <c r="AR37" i="4"/>
  <c r="AV37" i="4" s="1"/>
  <c r="AQ37" i="4"/>
  <c r="AX37" i="4" s="1"/>
  <c r="AP37" i="4"/>
  <c r="AO37" i="4"/>
  <c r="AN37" i="4"/>
  <c r="AM37" i="4"/>
  <c r="AL37" i="4"/>
  <c r="AJ37" i="4"/>
  <c r="AI37" i="4"/>
  <c r="AH37" i="4"/>
  <c r="AG37" i="4"/>
  <c r="AT36" i="4"/>
  <c r="AS36" i="4"/>
  <c r="AW36" i="4" s="1"/>
  <c r="AR36" i="4"/>
  <c r="AV36" i="4" s="1"/>
  <c r="AQ36" i="4"/>
  <c r="AU36" i="4" s="1"/>
  <c r="AP36" i="4"/>
  <c r="AO36" i="4"/>
  <c r="AN36" i="4"/>
  <c r="AM36" i="4"/>
  <c r="AL36" i="4"/>
  <c r="AJ36" i="4"/>
  <c r="AI36" i="4"/>
  <c r="AH36" i="4"/>
  <c r="AG36" i="4"/>
  <c r="AX35" i="4"/>
  <c r="AT35" i="4"/>
  <c r="AS35" i="4"/>
  <c r="AW35" i="4" s="1"/>
  <c r="AR35" i="4"/>
  <c r="AV35" i="4" s="1"/>
  <c r="AQ35" i="4"/>
  <c r="AU35" i="4" s="1"/>
  <c r="AP35" i="4"/>
  <c r="AO35" i="4"/>
  <c r="AN35" i="4"/>
  <c r="AM35" i="4"/>
  <c r="AL35" i="4"/>
  <c r="AJ35" i="4"/>
  <c r="AI35" i="4"/>
  <c r="AH35" i="4"/>
  <c r="AG35" i="4"/>
  <c r="AU34" i="4"/>
  <c r="AT34" i="4"/>
  <c r="AS34" i="4"/>
  <c r="AW34" i="4" s="1"/>
  <c r="AR34" i="4"/>
  <c r="AV34" i="4" s="1"/>
  <c r="AQ34" i="4"/>
  <c r="AX34" i="4" s="1"/>
  <c r="AP34" i="4"/>
  <c r="AO34" i="4"/>
  <c r="AN34" i="4"/>
  <c r="AM34" i="4"/>
  <c r="AL34" i="4"/>
  <c r="AJ34" i="4"/>
  <c r="AI34" i="4"/>
  <c r="AH34" i="4"/>
  <c r="AG34" i="4"/>
  <c r="AV33" i="4"/>
  <c r="AU33" i="4"/>
  <c r="AT33" i="4"/>
  <c r="AS33" i="4"/>
  <c r="AW33" i="4" s="1"/>
  <c r="AR33" i="4"/>
  <c r="AQ33" i="4"/>
  <c r="AX33" i="4" s="1"/>
  <c r="AP33" i="4"/>
  <c r="AO33" i="4"/>
  <c r="AN33" i="4"/>
  <c r="AM33" i="4"/>
  <c r="AL33" i="4"/>
  <c r="AJ33" i="4"/>
  <c r="AI33" i="4"/>
  <c r="AH33" i="4"/>
  <c r="AG33" i="4"/>
  <c r="AX32" i="4"/>
  <c r="AW32" i="4"/>
  <c r="AV32" i="4"/>
  <c r="AU32" i="4"/>
  <c r="AT32" i="4"/>
  <c r="AS32" i="4"/>
  <c r="AR32" i="4"/>
  <c r="AQ32" i="4"/>
  <c r="AP32" i="4"/>
  <c r="AO32" i="4"/>
  <c r="AN32" i="4"/>
  <c r="AM32" i="4"/>
  <c r="AL32" i="4"/>
  <c r="AJ32" i="4"/>
  <c r="AI32" i="4"/>
  <c r="AH32" i="4"/>
  <c r="AG32" i="4"/>
  <c r="AX31" i="4"/>
  <c r="AW31" i="4"/>
  <c r="AV31" i="4"/>
  <c r="AU31" i="4"/>
  <c r="AT31" i="4"/>
  <c r="AS31" i="4"/>
  <c r="AR31" i="4"/>
  <c r="AQ31" i="4"/>
  <c r="AP31" i="4"/>
  <c r="AO31" i="4"/>
  <c r="AN31" i="4"/>
  <c r="AM31" i="4"/>
  <c r="AL31" i="4"/>
  <c r="AJ31" i="4"/>
  <c r="AI31" i="4"/>
  <c r="AH31" i="4"/>
  <c r="AG31" i="4"/>
  <c r="AW30" i="4"/>
  <c r="AV30" i="4"/>
  <c r="AT30" i="4"/>
  <c r="AS30" i="4"/>
  <c r="AR30" i="4"/>
  <c r="AQ30" i="4"/>
  <c r="AX30" i="4" s="1"/>
  <c r="AP30" i="4"/>
  <c r="AO30" i="4"/>
  <c r="AN30" i="4"/>
  <c r="AM30" i="4"/>
  <c r="AL30" i="4"/>
  <c r="AJ30" i="4"/>
  <c r="AI30" i="4"/>
  <c r="AH30" i="4"/>
  <c r="AG30" i="4"/>
  <c r="AW29" i="4"/>
  <c r="AT29" i="4"/>
  <c r="AS29" i="4"/>
  <c r="AR29" i="4"/>
  <c r="AV29" i="4" s="1"/>
  <c r="AQ29" i="4"/>
  <c r="AX29" i="4" s="1"/>
  <c r="AP29" i="4"/>
  <c r="AO29" i="4"/>
  <c r="AN29" i="4"/>
  <c r="AM29" i="4"/>
  <c r="AL29" i="4"/>
  <c r="AJ29" i="4"/>
  <c r="AI29" i="4"/>
  <c r="AH29" i="4"/>
  <c r="AG29" i="4"/>
  <c r="AT28" i="4"/>
  <c r="AS28" i="4"/>
  <c r="AW28" i="4" s="1"/>
  <c r="AR28" i="4"/>
  <c r="AV28" i="4" s="1"/>
  <c r="AQ28" i="4"/>
  <c r="AU28" i="4" s="1"/>
  <c r="AP28" i="4"/>
  <c r="AO28" i="4"/>
  <c r="AN28" i="4"/>
  <c r="AM28" i="4"/>
  <c r="AL28" i="4"/>
  <c r="AJ28" i="4"/>
  <c r="AI28" i="4"/>
  <c r="AH28" i="4"/>
  <c r="AG28" i="4"/>
  <c r="AX27" i="4"/>
  <c r="AT27" i="4"/>
  <c r="AS27" i="4"/>
  <c r="AW27" i="4" s="1"/>
  <c r="AR27" i="4"/>
  <c r="AV27" i="4" s="1"/>
  <c r="AQ27" i="4"/>
  <c r="AU27" i="4" s="1"/>
  <c r="AP27" i="4"/>
  <c r="AO27" i="4"/>
  <c r="AN27" i="4"/>
  <c r="AM27" i="4"/>
  <c r="AL27" i="4"/>
  <c r="AJ27" i="4"/>
  <c r="AI27" i="4"/>
  <c r="AH27" i="4"/>
  <c r="AG27" i="4"/>
  <c r="AU26" i="4"/>
  <c r="AT26" i="4"/>
  <c r="AS26" i="4"/>
  <c r="AW26" i="4" s="1"/>
  <c r="AR26" i="4"/>
  <c r="AV26" i="4" s="1"/>
  <c r="AQ26" i="4"/>
  <c r="AX26" i="4" s="1"/>
  <c r="AP26" i="4"/>
  <c r="AO26" i="4"/>
  <c r="AN26" i="4"/>
  <c r="AM26" i="4"/>
  <c r="AL26" i="4"/>
  <c r="AJ26" i="4"/>
  <c r="AI26" i="4"/>
  <c r="AH26" i="4"/>
  <c r="AG26" i="4"/>
  <c r="AV25" i="4"/>
  <c r="AU25" i="4"/>
  <c r="AT25" i="4"/>
  <c r="AS25" i="4"/>
  <c r="AW25" i="4" s="1"/>
  <c r="AR25" i="4"/>
  <c r="AQ25" i="4"/>
  <c r="AX25" i="4" s="1"/>
  <c r="AP25" i="4"/>
  <c r="AO25" i="4"/>
  <c r="AN25" i="4"/>
  <c r="AM25" i="4"/>
  <c r="AL25" i="4"/>
  <c r="AJ25" i="4"/>
  <c r="AI25" i="4"/>
  <c r="AH25" i="4"/>
  <c r="AG25" i="4"/>
  <c r="AX24" i="4"/>
  <c r="AW24" i="4"/>
  <c r="AV24" i="4"/>
  <c r="AU24" i="4"/>
  <c r="AT24" i="4"/>
  <c r="AS24" i="4"/>
  <c r="AR24" i="4"/>
  <c r="AQ24" i="4"/>
  <c r="AP24" i="4"/>
  <c r="AO24" i="4"/>
  <c r="AN24" i="4"/>
  <c r="AM24" i="4"/>
  <c r="AL24" i="4"/>
  <c r="AJ24" i="4"/>
  <c r="AI24" i="4"/>
  <c r="AH24" i="4"/>
  <c r="AG24" i="4"/>
  <c r="AX23" i="4"/>
  <c r="AW23" i="4"/>
  <c r="AV23" i="4"/>
  <c r="AU23" i="4"/>
  <c r="AT23" i="4"/>
  <c r="AS23" i="4"/>
  <c r="AR23" i="4"/>
  <c r="AQ23" i="4"/>
  <c r="AP23" i="4"/>
  <c r="AO23" i="4"/>
  <c r="AN23" i="4"/>
  <c r="AM23" i="4"/>
  <c r="AL23" i="4"/>
  <c r="AJ23" i="4"/>
  <c r="AI23" i="4"/>
  <c r="AH23" i="4"/>
  <c r="AG23" i="4"/>
  <c r="AW22" i="4"/>
  <c r="AV22" i="4"/>
  <c r="AT22" i="4"/>
  <c r="AS22" i="4"/>
  <c r="AR22" i="4"/>
  <c r="AQ22" i="4"/>
  <c r="AX22" i="4" s="1"/>
  <c r="AP22" i="4"/>
  <c r="AO22" i="4"/>
  <c r="AN22" i="4"/>
  <c r="AM22" i="4"/>
  <c r="AL22" i="4"/>
  <c r="AJ22" i="4"/>
  <c r="AI22" i="4"/>
  <c r="AH22" i="4"/>
  <c r="AG22" i="4"/>
  <c r="AW21" i="4"/>
  <c r="AT21" i="4"/>
  <c r="AS21" i="4"/>
  <c r="AR21" i="4"/>
  <c r="AV21" i="4" s="1"/>
  <c r="AQ21" i="4"/>
  <c r="AX21" i="4" s="1"/>
  <c r="AP21" i="4"/>
  <c r="AO21" i="4"/>
  <c r="AN21" i="4"/>
  <c r="AM21" i="4"/>
  <c r="AL21" i="4"/>
  <c r="AJ21" i="4"/>
  <c r="AI21" i="4"/>
  <c r="AH21" i="4"/>
  <c r="AG21" i="4"/>
  <c r="AT20" i="4"/>
  <c r="AS20" i="4"/>
  <c r="AW20" i="4" s="1"/>
  <c r="AR20" i="4"/>
  <c r="AV20" i="4" s="1"/>
  <c r="AQ20" i="4"/>
  <c r="AU20" i="4" s="1"/>
  <c r="AP20" i="4"/>
  <c r="AO20" i="4"/>
  <c r="AN20" i="4"/>
  <c r="AM20" i="4"/>
  <c r="AL20" i="4"/>
  <c r="AJ20" i="4"/>
  <c r="AI20" i="4"/>
  <c r="AH20" i="4"/>
  <c r="AG20" i="4"/>
  <c r="AX19" i="4"/>
  <c r="AT19" i="4"/>
  <c r="AS19" i="4"/>
  <c r="AW19" i="4" s="1"/>
  <c r="AR19" i="4"/>
  <c r="AV19" i="4" s="1"/>
  <c r="AQ19" i="4"/>
  <c r="AU19" i="4" s="1"/>
  <c r="AP19" i="4"/>
  <c r="AO19" i="4"/>
  <c r="AN19" i="4"/>
  <c r="AM19" i="4"/>
  <c r="AL19" i="4"/>
  <c r="AJ19" i="4"/>
  <c r="AI19" i="4"/>
  <c r="AH19" i="4"/>
  <c r="AG19" i="4"/>
  <c r="AU18" i="4"/>
  <c r="AT18" i="4"/>
  <c r="AS18" i="4"/>
  <c r="AW18" i="4" s="1"/>
  <c r="AR18" i="4"/>
  <c r="AV18" i="4" s="1"/>
  <c r="AQ18" i="4"/>
  <c r="AX18" i="4" s="1"/>
  <c r="AP18" i="4"/>
  <c r="AO18" i="4"/>
  <c r="AN18" i="4"/>
  <c r="AM18" i="4"/>
  <c r="AL18" i="4"/>
  <c r="AJ18" i="4"/>
  <c r="AI18" i="4"/>
  <c r="AH18" i="4"/>
  <c r="AG18" i="4"/>
  <c r="AV17" i="4"/>
  <c r="AU17" i="4"/>
  <c r="AT17" i="4"/>
  <c r="AS17" i="4"/>
  <c r="AW17" i="4" s="1"/>
  <c r="AR17" i="4"/>
  <c r="AQ17" i="4"/>
  <c r="AX17" i="4" s="1"/>
  <c r="AP17" i="4"/>
  <c r="AO17" i="4"/>
  <c r="AN17" i="4"/>
  <c r="AM17" i="4"/>
  <c r="AL17" i="4"/>
  <c r="AJ17" i="4"/>
  <c r="AI17" i="4"/>
  <c r="AH17" i="4"/>
  <c r="AG17" i="4"/>
  <c r="AX16" i="4"/>
  <c r="AW16" i="4"/>
  <c r="AV16" i="4"/>
  <c r="AU16" i="4"/>
  <c r="AT16" i="4"/>
  <c r="AS16" i="4"/>
  <c r="AR16" i="4"/>
  <c r="AQ16" i="4"/>
  <c r="AP16" i="4"/>
  <c r="AO16" i="4"/>
  <c r="AN16" i="4"/>
  <c r="AM16" i="4"/>
  <c r="AL16" i="4"/>
  <c r="AJ16" i="4"/>
  <c r="AI16" i="4"/>
  <c r="AH16" i="4"/>
  <c r="AG16" i="4"/>
  <c r="AX15" i="4"/>
  <c r="AW15" i="4"/>
  <c r="AV15" i="4"/>
  <c r="AU15" i="4"/>
  <c r="AT15" i="4"/>
  <c r="AS15" i="4"/>
  <c r="AR15" i="4"/>
  <c r="AQ15" i="4"/>
  <c r="AP15" i="4"/>
  <c r="AO15" i="4"/>
  <c r="AN15" i="4"/>
  <c r="AM15" i="4"/>
  <c r="AL15" i="4"/>
  <c r="AJ15" i="4"/>
  <c r="AI15" i="4"/>
  <c r="AH15" i="4"/>
  <c r="AG15" i="4"/>
  <c r="AW14" i="4"/>
  <c r="AV14" i="4"/>
  <c r="AT14" i="4"/>
  <c r="AS14" i="4"/>
  <c r="AR14" i="4"/>
  <c r="AQ14" i="4"/>
  <c r="AX14" i="4" s="1"/>
  <c r="AP14" i="4"/>
  <c r="AO14" i="4"/>
  <c r="AN14" i="4"/>
  <c r="AM14" i="4"/>
  <c r="AL14" i="4"/>
  <c r="AJ14" i="4"/>
  <c r="AI14" i="4"/>
  <c r="AH14" i="4"/>
  <c r="AG14" i="4"/>
  <c r="AW13" i="4"/>
  <c r="AT13" i="4"/>
  <c r="AS13" i="4"/>
  <c r="AR13" i="4"/>
  <c r="AV13" i="4" s="1"/>
  <c r="AQ13" i="4"/>
  <c r="AX13" i="4" s="1"/>
  <c r="AP13" i="4"/>
  <c r="AO13" i="4"/>
  <c r="AN13" i="4"/>
  <c r="AM13" i="4"/>
  <c r="AL13" i="4"/>
  <c r="AJ13" i="4"/>
  <c r="AI13" i="4"/>
  <c r="AH13" i="4"/>
  <c r="AG13" i="4"/>
  <c r="AT12" i="4"/>
  <c r="AS12" i="4"/>
  <c r="AW12" i="4" s="1"/>
  <c r="AR12" i="4"/>
  <c r="AV12" i="4" s="1"/>
  <c r="AQ12" i="4"/>
  <c r="AU12" i="4" s="1"/>
  <c r="AP12" i="4"/>
  <c r="AO12" i="4"/>
  <c r="AN12" i="4"/>
  <c r="AM12" i="4"/>
  <c r="AL12" i="4"/>
  <c r="AJ12" i="4"/>
  <c r="AI12" i="4"/>
  <c r="AH12" i="4"/>
  <c r="AG12" i="4"/>
  <c r="AX11" i="4"/>
  <c r="AT11" i="4"/>
  <c r="AS11" i="4"/>
  <c r="AW11" i="4" s="1"/>
  <c r="AR11" i="4"/>
  <c r="AV11" i="4" s="1"/>
  <c r="AQ11" i="4"/>
  <c r="AU11" i="4" s="1"/>
  <c r="AP11" i="4"/>
  <c r="AO11" i="4"/>
  <c r="AN11" i="4"/>
  <c r="AM11" i="4"/>
  <c r="AL11" i="4"/>
  <c r="AJ11" i="4"/>
  <c r="AI11" i="4"/>
  <c r="AH11" i="4"/>
  <c r="AG11" i="4"/>
  <c r="AU10" i="4"/>
  <c r="AT10" i="4"/>
  <c r="AS10" i="4"/>
  <c r="AW10" i="4" s="1"/>
  <c r="AR10" i="4"/>
  <c r="AV10" i="4" s="1"/>
  <c r="AQ10" i="4"/>
  <c r="AX10" i="4" s="1"/>
  <c r="AP10" i="4"/>
  <c r="AO10" i="4"/>
  <c r="AN10" i="4"/>
  <c r="AM10" i="4"/>
  <c r="AL10" i="4"/>
  <c r="AJ10" i="4"/>
  <c r="AI10" i="4"/>
  <c r="AH10" i="4"/>
  <c r="AG10" i="4"/>
  <c r="AV9" i="4"/>
  <c r="AU9" i="4"/>
  <c r="AT9" i="4"/>
  <c r="AS9" i="4"/>
  <c r="AW9" i="4" s="1"/>
  <c r="AR9" i="4"/>
  <c r="AQ9" i="4"/>
  <c r="AP9" i="4"/>
  <c r="AO9" i="4"/>
  <c r="AN9" i="4"/>
  <c r="AM9" i="4"/>
  <c r="AL9" i="4"/>
  <c r="AJ9" i="4"/>
  <c r="AI9" i="4"/>
  <c r="AH9" i="4"/>
  <c r="AG9" i="4"/>
  <c r="AV8" i="4"/>
  <c r="AU8" i="4"/>
  <c r="AT8" i="4"/>
  <c r="AS8" i="4"/>
  <c r="AR8" i="4"/>
  <c r="AP8" i="4"/>
  <c r="AN8" i="4"/>
  <c r="AM8" i="4"/>
  <c r="AL8" i="4"/>
  <c r="AJ8" i="4"/>
  <c r="AI8" i="4"/>
  <c r="AH8" i="4"/>
  <c r="AG8" i="4"/>
  <c r="AX7" i="4"/>
  <c r="AW7" i="4"/>
  <c r="AV7" i="4"/>
  <c r="AU7" i="4"/>
  <c r="AT7" i="4"/>
  <c r="AS7" i="4"/>
  <c r="AR7" i="4"/>
  <c r="AQ7" i="4"/>
  <c r="AP7" i="4"/>
  <c r="AO7" i="4"/>
  <c r="AN7" i="4"/>
  <c r="AM7" i="4"/>
  <c r="AL7" i="4"/>
  <c r="AJ7" i="4"/>
  <c r="AI7" i="4"/>
  <c r="AH7" i="4"/>
  <c r="AG7" i="4"/>
  <c r="AX6" i="4"/>
  <c r="AW6" i="4"/>
  <c r="AV6" i="4"/>
  <c r="AU6" i="4"/>
  <c r="AT6" i="4"/>
  <c r="AS6" i="4"/>
  <c r="AR6" i="4"/>
  <c r="AQ6" i="4"/>
  <c r="AP6" i="4"/>
  <c r="AO6" i="4"/>
  <c r="AN6" i="4"/>
  <c r="AM6" i="4"/>
  <c r="AL6" i="4"/>
  <c r="AJ6" i="4"/>
  <c r="AI6" i="4"/>
  <c r="AH6" i="4"/>
  <c r="AG6" i="4"/>
  <c r="AX5" i="4"/>
  <c r="AW5" i="4"/>
  <c r="AV5" i="4"/>
  <c r="AU5" i="4"/>
  <c r="AT5" i="4"/>
  <c r="AS5" i="4"/>
  <c r="AR5" i="4"/>
  <c r="AQ5" i="4"/>
  <c r="AP5" i="4"/>
  <c r="AO5" i="4"/>
  <c r="AN5" i="4"/>
  <c r="AM5" i="4"/>
  <c r="AL5" i="4"/>
  <c r="AJ5" i="4"/>
  <c r="AI5" i="4"/>
  <c r="AH5" i="4"/>
  <c r="AG5" i="4"/>
  <c r="AX4" i="4"/>
  <c r="AW4" i="4"/>
  <c r="AV4" i="4"/>
  <c r="AU4" i="4"/>
  <c r="AT4" i="4"/>
  <c r="AS4" i="4"/>
  <c r="AR4" i="4"/>
  <c r="AQ4" i="4"/>
  <c r="AP4" i="4"/>
  <c r="AO4" i="4"/>
  <c r="AN4" i="4"/>
  <c r="AM4" i="4"/>
  <c r="AL4" i="4"/>
  <c r="AJ4" i="4"/>
  <c r="AI4" i="4"/>
  <c r="AH4" i="4"/>
  <c r="AG4" i="4"/>
  <c r="AX3" i="4"/>
  <c r="AW3" i="4"/>
  <c r="AV3" i="4"/>
  <c r="AU3" i="4"/>
  <c r="AT3" i="4"/>
  <c r="AS3" i="4"/>
  <c r="AR3" i="4"/>
  <c r="AQ3" i="4"/>
  <c r="AP3" i="4"/>
  <c r="AO3" i="4"/>
  <c r="AN3" i="4"/>
  <c r="AM3" i="4"/>
  <c r="AL3" i="4"/>
  <c r="AJ3" i="4"/>
  <c r="AI3" i="4"/>
  <c r="AH3" i="4"/>
  <c r="AG3" i="4"/>
  <c r="AX2" i="4"/>
  <c r="AV2" i="4"/>
  <c r="AU2" i="4"/>
  <c r="AT2" i="4"/>
  <c r="AS2" i="4"/>
  <c r="AQ2" i="4"/>
  <c r="AP2" i="4"/>
  <c r="AN2" i="4"/>
  <c r="AM2" i="4"/>
  <c r="AL2" i="4"/>
  <c r="AJ2" i="4"/>
  <c r="AI2" i="4"/>
  <c r="AH2" i="4"/>
  <c r="AG2" i="4"/>
  <c r="AU13" i="4" l="1"/>
  <c r="AU21" i="4"/>
  <c r="AU29" i="4"/>
  <c r="AU37" i="4"/>
  <c r="AU45" i="4"/>
  <c r="AU53" i="4"/>
  <c r="AU61" i="4"/>
  <c r="AU69" i="4"/>
  <c r="AU77" i="4"/>
  <c r="AU85" i="4"/>
  <c r="AU93" i="4"/>
  <c r="AU101" i="4"/>
  <c r="AU109" i="4"/>
  <c r="AU117" i="4"/>
  <c r="AU125" i="4"/>
  <c r="AU133" i="4"/>
  <c r="AU141" i="4"/>
  <c r="AU149" i="4"/>
  <c r="AU157" i="4"/>
  <c r="AU165" i="4"/>
  <c r="AU173" i="4"/>
  <c r="AU181" i="4"/>
  <c r="AU189" i="4"/>
  <c r="AU197" i="4"/>
  <c r="AU205" i="4"/>
  <c r="AU213" i="4"/>
  <c r="AU221" i="4"/>
  <c r="AU229" i="4"/>
  <c r="AU237" i="4"/>
  <c r="AU245" i="4"/>
  <c r="AU253" i="4"/>
  <c r="AU261" i="4"/>
  <c r="AU269" i="4"/>
  <c r="AU277" i="4"/>
  <c r="AU285" i="4"/>
  <c r="AU293" i="4"/>
  <c r="AU301" i="4"/>
  <c r="AU309" i="4"/>
  <c r="AU318" i="4"/>
  <c r="AX355" i="4"/>
  <c r="AU361" i="4"/>
  <c r="AU373" i="4"/>
  <c r="AX378" i="4"/>
  <c r="AU409" i="4"/>
  <c r="AX409" i="4"/>
  <c r="AX411" i="4"/>
  <c r="AX564" i="4"/>
  <c r="AU564" i="4"/>
  <c r="AU22" i="4"/>
  <c r="AU30" i="4"/>
  <c r="AU38" i="4"/>
  <c r="AU46" i="4"/>
  <c r="AU54" i="4"/>
  <c r="AU62" i="4"/>
  <c r="AU70" i="4"/>
  <c r="AU78" i="4"/>
  <c r="AU86" i="4"/>
  <c r="AU94" i="4"/>
  <c r="AU102" i="4"/>
  <c r="AU110" i="4"/>
  <c r="AU118" i="4"/>
  <c r="AU126" i="4"/>
  <c r="AU134" i="4"/>
  <c r="AU142" i="4"/>
  <c r="AU150" i="4"/>
  <c r="AU158" i="4"/>
  <c r="AU166" i="4"/>
  <c r="AU174" i="4"/>
  <c r="AU182" i="4"/>
  <c r="AU190" i="4"/>
  <c r="AU198" i="4"/>
  <c r="AU206" i="4"/>
  <c r="AU214" i="4"/>
  <c r="AU222" i="4"/>
  <c r="AU230" i="4"/>
  <c r="AU238" i="4"/>
  <c r="AU246" i="4"/>
  <c r="AU254" i="4"/>
  <c r="AU262" i="4"/>
  <c r="AU270" i="4"/>
  <c r="AU278" i="4"/>
  <c r="AU286" i="4"/>
  <c r="AU294" i="4"/>
  <c r="AU302" i="4"/>
  <c r="AU310" i="4"/>
  <c r="AU324" i="4"/>
  <c r="AU337" i="4"/>
  <c r="AU349" i="4"/>
  <c r="AX354" i="4"/>
  <c r="AU401" i="4"/>
  <c r="AX410" i="4"/>
  <c r="AX556" i="4"/>
  <c r="AU556" i="4"/>
  <c r="AX12" i="4"/>
  <c r="AX20" i="4"/>
  <c r="AX28" i="4"/>
  <c r="AX36" i="4"/>
  <c r="AX44" i="4"/>
  <c r="AX52" i="4"/>
  <c r="AX60" i="4"/>
  <c r="AX68" i="4"/>
  <c r="AX76" i="4"/>
  <c r="AX84" i="4"/>
  <c r="AX92" i="4"/>
  <c r="AX100" i="4"/>
  <c r="AX108" i="4"/>
  <c r="AX116" i="4"/>
  <c r="AX124" i="4"/>
  <c r="AX132" i="4"/>
  <c r="AX140" i="4"/>
  <c r="AX148" i="4"/>
  <c r="AX156" i="4"/>
  <c r="AX164" i="4"/>
  <c r="AX172" i="4"/>
  <c r="AX180" i="4"/>
  <c r="AX188" i="4"/>
  <c r="AX196" i="4"/>
  <c r="AX204" i="4"/>
  <c r="AX212" i="4"/>
  <c r="AX220" i="4"/>
  <c r="AX228" i="4"/>
  <c r="AX236" i="4"/>
  <c r="AX244" i="4"/>
  <c r="AX252" i="4"/>
  <c r="AX260" i="4"/>
  <c r="AX268" i="4"/>
  <c r="AX276" i="4"/>
  <c r="AX284" i="4"/>
  <c r="AX292" i="4"/>
  <c r="AX300" i="4"/>
  <c r="AX308" i="4"/>
  <c r="AX317" i="4"/>
  <c r="AX333" i="4"/>
  <c r="AX371" i="4"/>
  <c r="AX372" i="4"/>
  <c r="AX397" i="4"/>
  <c r="AX532" i="4"/>
  <c r="AU532" i="4"/>
  <c r="AX540" i="4"/>
  <c r="AU540" i="4"/>
  <c r="AX548" i="4"/>
  <c r="AU548" i="4"/>
  <c r="AU14" i="4"/>
  <c r="AX323" i="4"/>
  <c r="AX348" i="4"/>
  <c r="AX420" i="4"/>
  <c r="AU420" i="4"/>
  <c r="AX428" i="4"/>
  <c r="AU428" i="4"/>
  <c r="AX436" i="4"/>
  <c r="AU436" i="4"/>
  <c r="AX444" i="4"/>
  <c r="AU444" i="4"/>
  <c r="AX452" i="4"/>
  <c r="AU452" i="4"/>
  <c r="AX460" i="4"/>
  <c r="AU460" i="4"/>
  <c r="AX468" i="4"/>
  <c r="AU468" i="4"/>
  <c r="AX476" i="4"/>
  <c r="AU476" i="4"/>
  <c r="AX484" i="4"/>
  <c r="AU484" i="4"/>
  <c r="AX492" i="4"/>
  <c r="AU492" i="4"/>
  <c r="AX500" i="4"/>
  <c r="AU500" i="4"/>
  <c r="AX508" i="4"/>
  <c r="AU508" i="4"/>
  <c r="AX516" i="4"/>
  <c r="AU516" i="4"/>
  <c r="AX524" i="4"/>
  <c r="AU524" i="4"/>
  <c r="AX689" i="4"/>
  <c r="AU689" i="4"/>
  <c r="AU733" i="4"/>
  <c r="AX733" i="4"/>
  <c r="AX339" i="4"/>
  <c r="AX340" i="4"/>
  <c r="AU345" i="4"/>
  <c r="AX362" i="4"/>
  <c r="AX403" i="4"/>
  <c r="AX404" i="4"/>
  <c r="AX701" i="4"/>
  <c r="AU701" i="4"/>
  <c r="AX338" i="4"/>
  <c r="AX379" i="4"/>
  <c r="AX380" i="4"/>
  <c r="AU385" i="4"/>
  <c r="AX402" i="4"/>
  <c r="AX572" i="4"/>
  <c r="AU572" i="4"/>
  <c r="AX580" i="4"/>
  <c r="AU580" i="4"/>
  <c r="AX588" i="4"/>
  <c r="AU588" i="4"/>
  <c r="AX599" i="4"/>
  <c r="AU599" i="4"/>
  <c r="AX615" i="4"/>
  <c r="AU615" i="4"/>
  <c r="AX631" i="4"/>
  <c r="AU631" i="4"/>
  <c r="AX647" i="4"/>
  <c r="AU647" i="4"/>
  <c r="AX417" i="4"/>
  <c r="AX425" i="4"/>
  <c r="AX433" i="4"/>
  <c r="AX441" i="4"/>
  <c r="AX449" i="4"/>
  <c r="AX457" i="4"/>
  <c r="AX465" i="4"/>
  <c r="AX473" i="4"/>
  <c r="AX481" i="4"/>
  <c r="AX489" i="4"/>
  <c r="AX497" i="4"/>
  <c r="AX505" i="4"/>
  <c r="AX513" i="4"/>
  <c r="AX521" i="4"/>
  <c r="AX529" i="4"/>
  <c r="AX537" i="4"/>
  <c r="AX545" i="4"/>
  <c r="AX553" i="4"/>
  <c r="AX561" i="4"/>
  <c r="AX569" i="4"/>
  <c r="AX594" i="4"/>
  <c r="AX595" i="4"/>
  <c r="AX596" i="4"/>
  <c r="AX610" i="4"/>
  <c r="AX611" i="4"/>
  <c r="AX612" i="4"/>
  <c r="AX626" i="4"/>
  <c r="AX627" i="4"/>
  <c r="AX628" i="4"/>
  <c r="AX642" i="4"/>
  <c r="AX643" i="4"/>
  <c r="AX644" i="4"/>
  <c r="AX683" i="4"/>
  <c r="AX684" i="4"/>
  <c r="AX418" i="4"/>
  <c r="AX426" i="4"/>
  <c r="AX434" i="4"/>
  <c r="AX442" i="4"/>
  <c r="AX450" i="4"/>
  <c r="AX458" i="4"/>
  <c r="AX466" i="4"/>
  <c r="AX474" i="4"/>
  <c r="AX482" i="4"/>
  <c r="AX490" i="4"/>
  <c r="AX498" i="4"/>
  <c r="AX506" i="4"/>
  <c r="AX514" i="4"/>
  <c r="AX522" i="4"/>
  <c r="AX530" i="4"/>
  <c r="AX538" i="4"/>
  <c r="AX546" i="4"/>
  <c r="AX554" i="4"/>
  <c r="AX562" i="4"/>
  <c r="AX570" i="4"/>
  <c r="AX578" i="4"/>
  <c r="AX586" i="4"/>
  <c r="AX597" i="4"/>
  <c r="AX613" i="4"/>
  <c r="AX629" i="4"/>
  <c r="AX645" i="4"/>
  <c r="AX682" i="4"/>
  <c r="AX685" i="4"/>
  <c r="AU705" i="4"/>
  <c r="AU707" i="4"/>
  <c r="AX707" i="4"/>
  <c r="AU715" i="4"/>
  <c r="AX715" i="4"/>
  <c r="AU723" i="4"/>
  <c r="AX723" i="4"/>
  <c r="AU737" i="4"/>
  <c r="AX737" i="4"/>
  <c r="AX676" i="4"/>
  <c r="AU609" i="4"/>
  <c r="AU625" i="4"/>
  <c r="AU641" i="4"/>
  <c r="AX690" i="4"/>
  <c r="AU713" i="4"/>
  <c r="AX713" i="4"/>
  <c r="AU721" i="4"/>
  <c r="AX721" i="4"/>
  <c r="AU729" i="4"/>
  <c r="AX729" i="4"/>
  <c r="AX728" i="4"/>
  <c r="AX732" i="4"/>
  <c r="AX736" i="4"/>
  <c r="AX740" i="4"/>
  <c r="AX744" i="4"/>
  <c r="AX748" i="4"/>
  <c r="AX752" i="4"/>
  <c r="AX756" i="4"/>
  <c r="AX760" i="4"/>
  <c r="AX764" i="4"/>
  <c r="AX768" i="4"/>
  <c r="AX772" i="4"/>
  <c r="AX776" i="4"/>
  <c r="AX780" i="4"/>
  <c r="AX784" i="4"/>
  <c r="AX788" i="4"/>
  <c r="AX792" i="4"/>
  <c r="AU896" i="4"/>
  <c r="AX900" i="4"/>
  <c r="AU902" i="4"/>
  <c r="AX913" i="4"/>
  <c r="AU920" i="4"/>
  <c r="AX932" i="4"/>
  <c r="AU934" i="4"/>
  <c r="AX945" i="4"/>
  <c r="AU958" i="4"/>
  <c r="AU976" i="4"/>
  <c r="AX1086" i="4"/>
  <c r="AU1086" i="4"/>
  <c r="AX1118" i="4"/>
  <c r="AU1118" i="4"/>
  <c r="AU1226" i="4"/>
  <c r="AX1226" i="4"/>
  <c r="AU794" i="4"/>
  <c r="AU798" i="4"/>
  <c r="AU802" i="4"/>
  <c r="AU806" i="4"/>
  <c r="AU810" i="4"/>
  <c r="AU814" i="4"/>
  <c r="AU818" i="4"/>
  <c r="AU822" i="4"/>
  <c r="AU826" i="4"/>
  <c r="AU830" i="4"/>
  <c r="AU834" i="4"/>
  <c r="AU838" i="4"/>
  <c r="AU842" i="4"/>
  <c r="AU846" i="4"/>
  <c r="AU850" i="4"/>
  <c r="AU854" i="4"/>
  <c r="AU858" i="4"/>
  <c r="AU862" i="4"/>
  <c r="AU866" i="4"/>
  <c r="AU870" i="4"/>
  <c r="AU874" i="4"/>
  <c r="AU878" i="4"/>
  <c r="AU882" i="4"/>
  <c r="AX885" i="4"/>
  <c r="AX901" i="4"/>
  <c r="AU908" i="4"/>
  <c r="AU922" i="4"/>
  <c r="AX933" i="4"/>
  <c r="AU940" i="4"/>
  <c r="AU956" i="4"/>
  <c r="AX957" i="4"/>
  <c r="AU970" i="4"/>
  <c r="AX990" i="4"/>
  <c r="AU990" i="4"/>
  <c r="AX994" i="4"/>
  <c r="AU994" i="4"/>
  <c r="AX998" i="4"/>
  <c r="AU998" i="4"/>
  <c r="AX1002" i="4"/>
  <c r="AU1002" i="4"/>
  <c r="AX1006" i="4"/>
  <c r="AU1006" i="4"/>
  <c r="AX1010" i="4"/>
  <c r="AU1010" i="4"/>
  <c r="AX1014" i="4"/>
  <c r="AU1014" i="4"/>
  <c r="AX1018" i="4"/>
  <c r="AU1018" i="4"/>
  <c r="AX1022" i="4"/>
  <c r="AU1022" i="4"/>
  <c r="AX1026" i="4"/>
  <c r="AU1026" i="4"/>
  <c r="AX1030" i="4"/>
  <c r="AU1030" i="4"/>
  <c r="AX1034" i="4"/>
  <c r="AU1034" i="4"/>
  <c r="AX1038" i="4"/>
  <c r="AU1038" i="4"/>
  <c r="AX1042" i="4"/>
  <c r="AU1042" i="4"/>
  <c r="AX1046" i="4"/>
  <c r="AU1046" i="4"/>
  <c r="AX1050" i="4"/>
  <c r="AU1050" i="4"/>
  <c r="AX1054" i="4"/>
  <c r="AU1054" i="4"/>
  <c r="AX1058" i="4"/>
  <c r="AU1058" i="4"/>
  <c r="AX1062" i="4"/>
  <c r="AU1062" i="4"/>
  <c r="AX1066" i="4"/>
  <c r="AU1066" i="4"/>
  <c r="AX1070" i="4"/>
  <c r="AU1070" i="4"/>
  <c r="AX1074" i="4"/>
  <c r="AU1074" i="4"/>
  <c r="AX1078" i="4"/>
  <c r="AU1078" i="4"/>
  <c r="AX1082" i="4"/>
  <c r="AU1082" i="4"/>
  <c r="AX741" i="4"/>
  <c r="AX745" i="4"/>
  <c r="AX749" i="4"/>
  <c r="AX753" i="4"/>
  <c r="AX757" i="4"/>
  <c r="AX761" i="4"/>
  <c r="AX765" i="4"/>
  <c r="AX769" i="4"/>
  <c r="AX773" i="4"/>
  <c r="AX777" i="4"/>
  <c r="AX781" i="4"/>
  <c r="AX785" i="4"/>
  <c r="AX789" i="4"/>
  <c r="AX793" i="4"/>
  <c r="AX797" i="4"/>
  <c r="AX801" i="4"/>
  <c r="AX805" i="4"/>
  <c r="AX809" i="4"/>
  <c r="AX813" i="4"/>
  <c r="AX817" i="4"/>
  <c r="AX821" i="4"/>
  <c r="AX825" i="4"/>
  <c r="AX829" i="4"/>
  <c r="AX833" i="4"/>
  <c r="AX837" i="4"/>
  <c r="AX841" i="4"/>
  <c r="AX845" i="4"/>
  <c r="AX849" i="4"/>
  <c r="AX853" i="4"/>
  <c r="AX857" i="4"/>
  <c r="AX861" i="4"/>
  <c r="AX865" i="4"/>
  <c r="AX869" i="4"/>
  <c r="AX873" i="4"/>
  <c r="AX877" i="4"/>
  <c r="AX881" i="4"/>
  <c r="AX914" i="4"/>
  <c r="AX921" i="4"/>
  <c r="AX946" i="4"/>
  <c r="AX969" i="4"/>
  <c r="AX1114" i="4"/>
  <c r="AU1114" i="4"/>
  <c r="AX1138" i="4"/>
  <c r="AU1138" i="4"/>
  <c r="AU1153" i="4"/>
  <c r="AX1153" i="4"/>
  <c r="AX1194" i="4"/>
  <c r="AU1194" i="4"/>
  <c r="AX897" i="4"/>
  <c r="AX909" i="4"/>
  <c r="AX941" i="4"/>
  <c r="AU962" i="4"/>
  <c r="AU980" i="4"/>
  <c r="AX1110" i="4"/>
  <c r="AU1110" i="4"/>
  <c r="AX1134" i="4"/>
  <c r="AU1134" i="4"/>
  <c r="AU1193" i="4"/>
  <c r="AX1193" i="4"/>
  <c r="AX1106" i="4"/>
  <c r="AU1106" i="4"/>
  <c r="AX1130" i="4"/>
  <c r="AU1130" i="4"/>
  <c r="AX1180" i="4"/>
  <c r="AU1180" i="4"/>
  <c r="AX1098" i="4"/>
  <c r="AU1098" i="4"/>
  <c r="AX1102" i="4"/>
  <c r="AU1102" i="4"/>
  <c r="AX1126" i="4"/>
  <c r="AU1126" i="4"/>
  <c r="AX1309" i="4"/>
  <c r="AU1309" i="4"/>
  <c r="AX1450" i="4"/>
  <c r="AU1450" i="4"/>
  <c r="AX905" i="4"/>
  <c r="AX937" i="4"/>
  <c r="AU952" i="4"/>
  <c r="AX953" i="4"/>
  <c r="AX1094" i="4"/>
  <c r="AU1094" i="4"/>
  <c r="AX1122" i="4"/>
  <c r="AU1122" i="4"/>
  <c r="AX1090" i="4"/>
  <c r="AU1090" i="4"/>
  <c r="AX1156" i="4"/>
  <c r="AU1168" i="4"/>
  <c r="AX1169" i="4"/>
  <c r="AU1182" i="4"/>
  <c r="AX1281" i="4"/>
  <c r="AU1281" i="4"/>
  <c r="AX1271" i="4"/>
  <c r="AU1271" i="4"/>
  <c r="AX1325" i="4"/>
  <c r="AU1325" i="4"/>
  <c r="AX1085" i="4"/>
  <c r="AX1089" i="4"/>
  <c r="AX1093" i="4"/>
  <c r="AX1097" i="4"/>
  <c r="AX1105" i="4"/>
  <c r="AX1109" i="4"/>
  <c r="AX1113" i="4"/>
  <c r="AX1117" i="4"/>
  <c r="AX1121" i="4"/>
  <c r="AX1125" i="4"/>
  <c r="AX1129" i="4"/>
  <c r="AX1133" i="4"/>
  <c r="AX1137" i="4"/>
  <c r="AX1222" i="4"/>
  <c r="AX1250" i="4"/>
  <c r="AU1250" i="4"/>
  <c r="AX1254" i="4"/>
  <c r="AU1254" i="4"/>
  <c r="AX1258" i="4"/>
  <c r="AU1258" i="4"/>
  <c r="AX1262" i="4"/>
  <c r="AU1262" i="4"/>
  <c r="AX1266" i="4"/>
  <c r="AU1266" i="4"/>
  <c r="AU1144" i="4"/>
  <c r="AU1160" i="4"/>
  <c r="AU1198" i="4"/>
  <c r="AU1176" i="4"/>
  <c r="AX1177" i="4"/>
  <c r="AU1208" i="4"/>
  <c r="AX1238" i="4"/>
  <c r="AX1296" i="4"/>
  <c r="AU1296" i="4"/>
  <c r="AX1145" i="4"/>
  <c r="AX1161" i="4"/>
  <c r="AU1188" i="4"/>
  <c r="AX1189" i="4"/>
  <c r="AX1210" i="4"/>
  <c r="AX1242" i="4"/>
  <c r="AX1276" i="4"/>
  <c r="AU1276" i="4"/>
  <c r="AX1288" i="4"/>
  <c r="AU1288" i="4"/>
  <c r="AU1270" i="4"/>
  <c r="AX1274" i="4"/>
  <c r="AX1286" i="4"/>
  <c r="AX1294" i="4"/>
  <c r="AU1311" i="4"/>
  <c r="AU1327" i="4"/>
  <c r="AX1307" i="4"/>
  <c r="AX1310" i="4"/>
  <c r="AX1323" i="4"/>
  <c r="AX1326" i="4"/>
  <c r="AU1419" i="4"/>
  <c r="AX1419" i="4"/>
  <c r="AU1451" i="4"/>
  <c r="AX1451" i="4"/>
  <c r="AU1285" i="4"/>
  <c r="AU1293" i="4"/>
  <c r="AU1269" i="4"/>
  <c r="AU1305" i="4"/>
  <c r="AX1306" i="4"/>
  <c r="AU1321" i="4"/>
  <c r="AX1322" i="4"/>
  <c r="AU1329" i="4"/>
  <c r="AX1329" i="4"/>
  <c r="AU1403" i="4"/>
  <c r="AX1403" i="4"/>
  <c r="AX1432" i="4"/>
  <c r="AU1432" i="4"/>
  <c r="AX1333" i="4"/>
  <c r="AX1337" i="4"/>
  <c r="AX1341" i="4"/>
  <c r="AX1345" i="4"/>
  <c r="AX1349" i="4"/>
  <c r="AX1353" i="4"/>
  <c r="AX1357" i="4"/>
  <c r="AX1361" i="4"/>
  <c r="AX1407" i="4"/>
  <c r="AX1430" i="4"/>
  <c r="AX1443" i="4"/>
  <c r="AX1476" i="4"/>
  <c r="AU1476" i="4"/>
  <c r="AU1533" i="4"/>
  <c r="AX1533" i="4"/>
  <c r="AX1402" i="4"/>
  <c r="AU1414" i="4"/>
  <c r="AX1418" i="4"/>
  <c r="AX1424" i="4"/>
  <c r="AX1431" i="4"/>
  <c r="AX1456" i="4"/>
  <c r="AX1464" i="4"/>
  <c r="AX1480" i="4"/>
  <c r="AU1480" i="4"/>
  <c r="AX1484" i="4"/>
  <c r="AU1484" i="4"/>
  <c r="AX1488" i="4"/>
  <c r="AU1488" i="4"/>
  <c r="AX1492" i="4"/>
  <c r="AU1492" i="4"/>
  <c r="AX1496" i="4"/>
  <c r="AU1496" i="4"/>
  <c r="AX1500" i="4"/>
  <c r="AU1500" i="4"/>
  <c r="AX1504" i="4"/>
  <c r="AU1504" i="4"/>
  <c r="AX1508" i="4"/>
  <c r="AU1508" i="4"/>
  <c r="AX1512" i="4"/>
  <c r="AU1512" i="4"/>
  <c r="AX1516" i="4"/>
  <c r="AU1516" i="4"/>
  <c r="AX1520" i="4"/>
  <c r="AU1520" i="4"/>
  <c r="AX1524" i="4"/>
  <c r="AU1524" i="4"/>
  <c r="AX1528" i="4"/>
  <c r="AU1528" i="4"/>
  <c r="AU1601" i="4"/>
  <c r="AX1601" i="4"/>
  <c r="AU1428" i="4"/>
  <c r="AX1439" i="4"/>
  <c r="AU1460" i="4"/>
  <c r="AX1468" i="4"/>
  <c r="AU1600" i="4"/>
  <c r="AX1600" i="4"/>
  <c r="AU1442" i="4"/>
  <c r="AU1633" i="4"/>
  <c r="AX1633" i="4"/>
  <c r="AX1472" i="4"/>
  <c r="AU1472" i="4"/>
  <c r="AU1632" i="4"/>
  <c r="AX1632" i="4"/>
  <c r="AU1585" i="4"/>
  <c r="AX1585" i="4"/>
  <c r="AU1617" i="4"/>
  <c r="F30" i="7" s="1"/>
  <c r="AX1617" i="4"/>
  <c r="AU1649" i="4"/>
  <c r="AX1649" i="4"/>
  <c r="AX1676" i="4"/>
  <c r="AU1676" i="4"/>
  <c r="AX1532" i="4"/>
  <c r="AU1589" i="4"/>
  <c r="AX1589" i="4"/>
  <c r="G31" i="7"/>
  <c r="F31" i="7"/>
  <c r="H31" i="7"/>
  <c r="AU1621" i="4"/>
  <c r="AX1621" i="4"/>
  <c r="AU1653" i="4"/>
  <c r="AX1653" i="4"/>
  <c r="AU1689" i="4"/>
  <c r="AX1689" i="4"/>
  <c r="AU1537" i="4"/>
  <c r="AX1537" i="4"/>
  <c r="AU1545" i="4"/>
  <c r="AX1545" i="4"/>
  <c r="AU1553" i="4"/>
  <c r="AX1553" i="4"/>
  <c r="AU1561" i="4"/>
  <c r="AX1561" i="4"/>
  <c r="AU1569" i="4"/>
  <c r="AX1569" i="4"/>
  <c r="AU1577" i="4"/>
  <c r="AX1577" i="4"/>
  <c r="AU1593" i="4"/>
  <c r="AX1593" i="4"/>
  <c r="H32" i="7"/>
  <c r="G32" i="7"/>
  <c r="F32" i="7"/>
  <c r="AU1625" i="4"/>
  <c r="AX1625" i="4"/>
  <c r="AU1657" i="4"/>
  <c r="AX1657" i="4"/>
  <c r="AU1666" i="4"/>
  <c r="AX1666" i="4"/>
  <c r="AU1702" i="4"/>
  <c r="AX1702" i="4"/>
  <c r="AU1597" i="4"/>
  <c r="AX1597" i="4"/>
  <c r="AU1629" i="4"/>
  <c r="AX1629" i="4"/>
  <c r="AU1661" i="4"/>
  <c r="AX1661" i="4"/>
  <c r="AX1688" i="4"/>
  <c r="AU1688" i="4"/>
  <c r="AU1536" i="4"/>
  <c r="AU1544" i="4"/>
  <c r="AU1552" i="4"/>
  <c r="AU1560" i="4"/>
  <c r="AU1568" i="4"/>
  <c r="AU1576" i="4"/>
  <c r="AX1584" i="4"/>
  <c r="AU1605" i="4"/>
  <c r="AX1605" i="4"/>
  <c r="AX1616" i="4"/>
  <c r="AU1637" i="4"/>
  <c r="AX1637" i="4"/>
  <c r="AX1648" i="4"/>
  <c r="AU1541" i="4"/>
  <c r="AX1541" i="4"/>
  <c r="AU1549" i="4"/>
  <c r="AX1549" i="4"/>
  <c r="AU1557" i="4"/>
  <c r="AX1557" i="4"/>
  <c r="AU1565" i="4"/>
  <c r="AX1565" i="4"/>
  <c r="AU1573" i="4"/>
  <c r="AX1573" i="4"/>
  <c r="AU1581" i="4"/>
  <c r="AX1581" i="4"/>
  <c r="AX1588" i="4"/>
  <c r="AU1609" i="4"/>
  <c r="AX1609" i="4"/>
  <c r="AX1620" i="4"/>
  <c r="AU1641" i="4"/>
  <c r="AX1641" i="4"/>
  <c r="AX1652" i="4"/>
  <c r="AX1592" i="4"/>
  <c r="AU1613" i="4"/>
  <c r="AX1613" i="4"/>
  <c r="AX1624" i="4"/>
  <c r="AU1645" i="4"/>
  <c r="AX1645" i="4"/>
  <c r="H29" i="7"/>
  <c r="G29" i="7"/>
  <c r="F29" i="7"/>
  <c r="AX1677" i="4"/>
  <c r="AU1698" i="4"/>
  <c r="AX1733" i="4"/>
  <c r="AU1733" i="4"/>
  <c r="AU1692" i="4"/>
  <c r="AU1706" i="4"/>
  <c r="AU1664" i="4"/>
  <c r="AU1680" i="4"/>
  <c r="AX1725" i="4"/>
  <c r="AX1669" i="4"/>
  <c r="AX1693" i="4"/>
  <c r="AX1729" i="4"/>
  <c r="AX1681" i="4"/>
  <c r="AX1757" i="4"/>
  <c r="AU1757" i="4"/>
  <c r="AX1765" i="4"/>
  <c r="AU1765" i="4"/>
  <c r="AX1769" i="4"/>
  <c r="AU1769" i="4"/>
  <c r="AX1773" i="4"/>
  <c r="AU1773" i="4"/>
  <c r="AX1777" i="4"/>
  <c r="AU1777" i="4"/>
  <c r="AX1801" i="4"/>
  <c r="AU1801" i="4"/>
  <c r="AX1805" i="4"/>
  <c r="AU1805" i="4"/>
  <c r="AX1809" i="4"/>
  <c r="AU1809" i="4"/>
  <c r="AX1813" i="4"/>
  <c r="AU1813" i="4"/>
  <c r="AX1817" i="4"/>
  <c r="AU1817" i="4"/>
  <c r="AX1821" i="4"/>
  <c r="AU1821" i="4"/>
  <c r="AX1825" i="4"/>
  <c r="AU1825" i="4"/>
  <c r="AX1753" i="4"/>
  <c r="AU1753" i="4"/>
  <c r="AX1761" i="4"/>
  <c r="AU1761" i="4"/>
  <c r="AX1781" i="4"/>
  <c r="AU1781" i="4"/>
  <c r="AX1785" i="4"/>
  <c r="AU1785" i="4"/>
  <c r="AX1789" i="4"/>
  <c r="AU1789" i="4"/>
  <c r="AX1793" i="4"/>
  <c r="AU1793" i="4"/>
  <c r="AX1797" i="4"/>
  <c r="AU1797" i="4"/>
  <c r="AX1737" i="4"/>
  <c r="AU1737" i="4"/>
  <c r="AX1741" i="4"/>
  <c r="AU1741" i="4"/>
  <c r="AX1745" i="4"/>
  <c r="AU1745" i="4"/>
  <c r="AX1749" i="4"/>
  <c r="AU1749" i="4"/>
  <c r="AU1831" i="4"/>
  <c r="AU1835" i="4"/>
  <c r="AU1839" i="4"/>
  <c r="AU1843" i="4"/>
  <c r="AU1847" i="4"/>
  <c r="AU1851" i="4"/>
  <c r="AU1855" i="4"/>
  <c r="AX1710" i="4"/>
  <c r="AX1730" i="4"/>
  <c r="AX1734" i="4"/>
  <c r="AX1742" i="4"/>
  <c r="AX1746" i="4"/>
  <c r="AX1750" i="4"/>
  <c r="AX1754" i="4"/>
  <c r="AX1762" i="4"/>
  <c r="AX1794" i="4"/>
  <c r="AX1798" i="4"/>
  <c r="AX1802" i="4"/>
  <c r="AX1806" i="4"/>
  <c r="AX1810" i="4"/>
  <c r="AX1814" i="4"/>
  <c r="AX1818" i="4"/>
  <c r="AX1822" i="4"/>
  <c r="AX1826" i="4"/>
  <c r="AU1856" i="4"/>
  <c r="AU1829" i="4"/>
  <c r="G30" i="7" l="1"/>
  <c r="H30" i="7"/>
</calcChain>
</file>

<file path=xl/sharedStrings.xml><?xml version="1.0" encoding="utf-8"?>
<sst xmlns="http://schemas.openxmlformats.org/spreadsheetml/2006/main" count="920" uniqueCount="544">
  <si>
    <t>Variable</t>
  </si>
  <si>
    <t>Description</t>
  </si>
  <si>
    <t>Time Frame</t>
  </si>
  <si>
    <t>Time Unit</t>
  </si>
  <si>
    <t>Links</t>
  </si>
  <si>
    <t>S&amp;P 500 Index</t>
  </si>
  <si>
    <t>A stock market index that may influence investment decisions and consumer confidence, impacting gasoline demand.</t>
  </si>
  <si>
    <t>2016 - 2026</t>
  </si>
  <si>
    <t>Daily except weekends</t>
  </si>
  <si>
    <t>S&amp;P 500® | S&amp;P Dow Jones Indices (spglobal.com)</t>
  </si>
  <si>
    <t>Weekly Jobless Claims</t>
  </si>
  <si>
    <t>A measure of unemployment trends, which can affect consumer spending on gasoline.</t>
  </si>
  <si>
    <t>1967 - 2026</t>
  </si>
  <si>
    <t>Weekly</t>
  </si>
  <si>
    <t>Initial Claims (ICSA) | FRED | St. Louis Fed (stlouisfed.org)</t>
  </si>
  <si>
    <t>TSA Passenger Throughput</t>
  </si>
  <si>
    <t>Indicates air travel activity and its impact on airport gasoline sales.</t>
  </si>
  <si>
    <t>2019 - 2026</t>
  </si>
  <si>
    <t>Daily</t>
  </si>
  <si>
    <t>Travel Passenger Throughputs</t>
  </si>
  <si>
    <t>US Spot Market Prices of Crude Oil</t>
  </si>
  <si>
    <t>The cost of crude oil in the United States, influencing gasoline production costs and prices.</t>
  </si>
  <si>
    <t>1986 - 2026</t>
  </si>
  <si>
    <t>Weekly Cushing, OK WTI Spot Price FOB (Dollars per Barrel) (eia.gov)</t>
  </si>
  <si>
    <t>Europe Spot Market Prices of Crude Oil</t>
  </si>
  <si>
    <t>Crude oil prices in Europe, affecting international oil markets and gasoline pricing.</t>
  </si>
  <si>
    <t>1987 - 2026</t>
  </si>
  <si>
    <t>Weekly Europe Brent Spot Price FOB (Dollars per Barrel) (eia.gov)</t>
  </si>
  <si>
    <t>Regular (87 Octane) Gasoline Prices</t>
  </si>
  <si>
    <t>The cost of regular gasoline, a key factor in consumer gasoline purchasing decisions.</t>
  </si>
  <si>
    <t>1990 - 2026</t>
  </si>
  <si>
    <t>Weekly U.S. Regular All Formulations Retail Gasoline Prices (Dollars per Gallon) (eia.gov)</t>
  </si>
  <si>
    <t>USA GDP</t>
  </si>
  <si>
    <t>The overall economic output of the United States, influencing gasoline consumption patterns.</t>
  </si>
  <si>
    <t>1947 - 2026</t>
  </si>
  <si>
    <t>Quarterly</t>
  </si>
  <si>
    <t>Gross Domestic Product (GDP) | FRED | St. Louis Fed (stlouisfed.org)</t>
  </si>
  <si>
    <t>Public Transport Ridership</t>
  </si>
  <si>
    <t>Trends in the use of public transportation, which can affect gasoline demand.</t>
  </si>
  <si>
    <t>Ridership Data Archives - APTA</t>
  </si>
  <si>
    <t>Rig Count</t>
  </si>
  <si>
    <t>The number of active drilling rigs, providing insight into future oil and gasoline supply.</t>
  </si>
  <si>
    <t>1973 - 2026</t>
  </si>
  <si>
    <t>Monthly</t>
  </si>
  <si>
    <t>U.S. Crude Oil and Natural Gas Drilling Activity</t>
  </si>
  <si>
    <t>Automobile Sales</t>
  </si>
  <si>
    <t>Sales of vehicles, impacting gasoline consumption through vehicle ownership.</t>
  </si>
  <si>
    <t>1976 - 2026</t>
  </si>
  <si>
    <t>Total Vehicle Sales (TOTALSA) | FRED | St. Louis Fed (stlouisfed.org)</t>
  </si>
  <si>
    <t>Highway Traffic Data</t>
  </si>
  <si>
    <t>Data on road traffic and congestion levels, influencing gasoline usage patterns.</t>
  </si>
  <si>
    <t>2002 - 2026</t>
  </si>
  <si>
    <t>Office of Highway Policy Information - Policy | Federal Highway Administration (dot.gov)</t>
  </si>
  <si>
    <t>Personal Consumption Expenditures</t>
  </si>
  <si>
    <t>A measure of consumer spending, reflecting spending on goods including gasoline.</t>
  </si>
  <si>
    <t>1959 - 2026</t>
  </si>
  <si>
    <t>Personal Consumption Expenditures (PCE) | FRED | St. Louis Fed (stlouisfed.org)</t>
  </si>
  <si>
    <t>Consumer Credit Data</t>
  </si>
  <si>
    <t>Information on consumer credit trends, affecting consumer purchasing power for gasoline.</t>
  </si>
  <si>
    <t>1945 - 2026</t>
  </si>
  <si>
    <t>Households and Nonprofit Organizations; Consumer Credit; Liability, Level (HCCSDODNS) | FRED | St. Louis Fed (stlouisfed.org)</t>
  </si>
  <si>
    <t>EV Sales</t>
  </si>
  <si>
    <t>Sales of electric vehicles, impacting gasoline demand and the gasoline industry's future.</t>
  </si>
  <si>
    <t>2010 - 2025</t>
  </si>
  <si>
    <t>Yearly</t>
  </si>
  <si>
    <t>Global and National EV sales</t>
  </si>
  <si>
    <t>EV Regulations</t>
  </si>
  <si>
    <t>Regulations related to electric vehicles, influencing the transition from traditional to electric cars.</t>
  </si>
  <si>
    <t>1993 - 2024</t>
  </si>
  <si>
    <t xml:space="preserve">Government Mandated AFV Acquisitions </t>
  </si>
  <si>
    <t>Household Debt and Credit</t>
  </si>
  <si>
    <t>Data on consumer debt and credit, affecting disposable income and gasoline spending.</t>
  </si>
  <si>
    <t>2004 - 2026</t>
  </si>
  <si>
    <t>Labor Costs</t>
  </si>
  <si>
    <t>The cost of labor in the gasoline industry, influencing production costs and pricing.</t>
  </si>
  <si>
    <t>2006 - 2026</t>
  </si>
  <si>
    <t>Employee Compensation</t>
  </si>
  <si>
    <t>Smoking Consumption</t>
  </si>
  <si>
    <t>Trends in smoking behavior, which can affect convenience store gasoline sales.</t>
  </si>
  <si>
    <t>1944 - 2025</t>
  </si>
  <si>
    <t>Yearly/Random</t>
  </si>
  <si>
    <t>Smoking Trends</t>
  </si>
  <si>
    <t>Refinery Utilization</t>
  </si>
  <si>
    <t>The utilization rate of refineries, impacting gasoline production and supply.</t>
  </si>
  <si>
    <t>1985 - 2026</t>
  </si>
  <si>
    <t>U.S. Refinery Utilization</t>
  </si>
  <si>
    <t>U.S. Dollar Index</t>
  </si>
  <si>
    <t>The strength of the U.S. dollar, influencing oil prices and gasoline costs.</t>
  </si>
  <si>
    <t>1971 - 2026</t>
  </si>
  <si>
    <t>U.S. Index</t>
  </si>
  <si>
    <t>Housing Market Expectations</t>
  </si>
  <si>
    <t>Expectations regarding the housing market's performance and its impact on consumer finances.</t>
  </si>
  <si>
    <t>2014 - 2026</t>
  </si>
  <si>
    <t>Inflation Expectations</t>
  </si>
  <si>
    <t>Expectations regarding future inflation rates and their influence on gasoline prices.</t>
  </si>
  <si>
    <t>2013 - 2026</t>
  </si>
  <si>
    <t>Employee Earnings</t>
  </si>
  <si>
    <t>Trends in employee earnings, affecting consumer purchasing power for gasoline.</t>
  </si>
  <si>
    <t>Every 4 Months</t>
  </si>
  <si>
    <t>U.S. Demographics</t>
  </si>
  <si>
    <t>Includes datasets regarding mary areas of U.S. population (life expectancy, city population, median age, etc.)</t>
  </si>
  <si>
    <t>1950 - 2026</t>
  </si>
  <si>
    <t>United States Demographics 2025 (Population, Age, Sex, Trends) - Worldometer (worldometers.info)</t>
  </si>
  <si>
    <t>Major Holiday Week</t>
  </si>
  <si>
    <t>A weekly indicator flagging whether the week contains a major U.S. driving holiday (Memorial Day, July 4, Labor Day, Thanksgiving, Christmas, or New Year's), added because the target series is not seasonally adjusted and holiday timing shifts week to week.</t>
  </si>
  <si>
    <t>1991 - 2026</t>
  </si>
  <si>
    <t>US Federal Holidays (holidays Python package, PyPI)</t>
  </si>
  <si>
    <t>Work From Home Share</t>
  </si>
  <si>
    <t>Percent of full paid workdays worked from home, from the Survey of Working Arrangements and Attitudes (SWAA), added to capture the post-2020 structural decline in commuting.</t>
  </si>
  <si>
    <t>2020 - 2026</t>
  </si>
  <si>
    <t>WFH Research Data (wfhresearch.com)</t>
  </si>
  <si>
    <t>US Population-Weighted HDD</t>
  </si>
  <si>
    <t>Weekly sum of heating degree days weighted across U.S. population to capture real winter cold snaps.</t>
  </si>
  <si>
    <t>Weekly (Ending Friday)</t>
  </si>
  <si>
    <t>https://open-meteo.com/</t>
  </si>
  <si>
    <t>US Population-Weighted CDD</t>
  </si>
  <si>
    <t>Weekly sum of cooling degree days weighted across U.S. population to capture real summer heatwaves.</t>
  </si>
  <si>
    <t>Daylight Hours</t>
  </si>
  <si>
    <t>Hours of daylight at the U.S. population center for each week, a deterministic seasonal term added because the demand series is not seasonally adjusted and no other variable captures the regular spring-summer rise in driving.</t>
  </si>
  <si>
    <t>NOAA solar declination approximation (computed in-sheet)</t>
  </si>
  <si>
    <t>Predictor</t>
  </si>
  <si>
    <t>Hypothesis</t>
  </si>
  <si>
    <t>Magnitude</t>
  </si>
  <si>
    <t>Direction</t>
  </si>
  <si>
    <t>Higher crude prices often deter gasoline consumption due to price elasticity.</t>
  </si>
  <si>
    <t>High</t>
  </si>
  <si>
    <t>Negative</t>
  </si>
  <si>
    <t>Karina's personal hypotheses: you can challenge or disagree.</t>
  </si>
  <si>
    <t>Higher gasoline prices generally deter consumption.</t>
  </si>
  <si>
    <t>Increased EV sales may decrease gasoline demand as more people use electric vehicles.</t>
  </si>
  <si>
    <t>Higher EV regulations decrease gasoline demand as fleet companies are forced to transition away from gasoline vehicles.</t>
  </si>
  <si>
    <t>Increased highway traffic indicates greater vehicle usage, leading to higher gasoline demand.</t>
  </si>
  <si>
    <t>Positive</t>
  </si>
  <si>
    <t>Higher stock market performance may indicate a booming economy, leading to increased gasoline demand.</t>
  </si>
  <si>
    <t>Medium</t>
  </si>
  <si>
    <t>Higher jobless claims indicate economic downturns, which may result in decreased gasoline demand.</t>
  </si>
  <si>
    <t>If European crude prices rise and the US follows, it could deter gasoline demand.</t>
  </si>
  <si>
    <t>Higher GDP indicates a robust economy, potentially driving up gasoline demand.</t>
  </si>
  <si>
    <t>Increased public transport ridership may lead to decreased gasoline demand.</t>
  </si>
  <si>
    <t>Higher sales, especially of gasoline-based vehicles, indicate potential increased gasoline demand.</t>
  </si>
  <si>
    <t>Higher consumer spending can suggest increased economic activity and gasoline demand.</t>
  </si>
  <si>
    <t>Higher refinery utilization can lead to increased gasoline supply, potentially affecting demand balance.</t>
  </si>
  <si>
    <t>A stronger U.S. dollar can make oil imports cheaper, potentially affecting gasoline prices and demand.</t>
  </si>
  <si>
    <t>Higher inflation expectations could deter spending, potentially reducing gasoline demand.</t>
  </si>
  <si>
    <t>Higher earnings boost disposable income, possibly increasing gasoline demand due to increased travel.</t>
  </si>
  <si>
    <t>-</t>
  </si>
  <si>
    <t>An increase in passenger throughput may indicate higher air travel, potentially reducing gasoline demand.</t>
  </si>
  <si>
    <t>Low</t>
  </si>
  <si>
    <t>A higher rig count suggests increased domestic production, potentially influencing gasoline demand.</t>
  </si>
  <si>
    <t>Higher consumer credit indicates more spending, including on vehicles and travel, potentially driving gasoline demand.</t>
  </si>
  <si>
    <t>Higher household debt may deter spending, including on travel, potentially reducing gasoline demand.</t>
  </si>
  <si>
    <t>Rising labor costs could affect gasoline production costs, potentially affecting gasoline demand.</t>
  </si>
  <si>
    <t>Decrease in smoking might indicate health-conscious decisions, including eco-friendly transportation choices.</t>
  </si>
  <si>
    <t>A booming housing market might lead to increased travel, potentially driving up gasoline demand.</t>
  </si>
  <si>
    <t>Major Driving Holiday Week</t>
  </si>
  <si>
    <t>Weeks containing Memorial Day, July 4, Labor Day, Thanksgiving, Christmas, or New Year's Day see a surge in road trips and family travel, which should raise gasoline demand relative to an ordinary week. But Thanksgiving and Christmas weeks also carry days when many people don't commute or run errands at all, so the net effect could go either way depending on which force dominates.</t>
  </si>
  <si>
    <t>Conditional</t>
  </si>
  <si>
    <t>A higher share of work-from-home days should lower gasoline demand, since commuting is a large and regular share of vehicle miles driven and this trip disappears entirely on remote days. This is a structural shift rather than a short-term fluctuation, and expected to matter most in explaining why demand hasn't returned to pre-2020 levels rather than in explaining week-to-week noise.</t>
  </si>
  <si>
    <t>Severe winter cold and winter storms reduce vehicle miles traveled and suppress gasoline demand.</t>
  </si>
  <si>
    <t>Warmer summer temperatures increase vacation driving trips and air conditioning load.</t>
  </si>
  <si>
    <t>Longer days support more evening and discretionary driving and coincide with the summer travel season, so demand should rise with daylight. Part of this overlaps with temperature (HDD/CDD), but daylight tracks the calendar cycle itself rather than weather surprises.</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</si>
  <si>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</si>
  <si>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</si>
  <si>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</si>
  <si>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</si>
  <si>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</si>
  <si>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</si>
  <si>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</si>
  <si>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</si>
  <si>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</si>
  <si>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</si>
  <si>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</si>
  <si>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</si>
  <si>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</si>
  <si>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</si>
  <si>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</si>
  <si>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</si>
  <si>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</si>
  <si>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</si>
  <si>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</si>
  <si>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</si>
  <si>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</si>
  <si>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</si>
  <si>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</si>
  <si>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</si>
  <si>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</si>
  <si>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Week #</t>
  </si>
  <si>
    <t>Date</t>
  </si>
  <si>
    <t>Demand</t>
  </si>
  <si>
    <t>sp500_weekly_avg</t>
  </si>
  <si>
    <t>initial_jobless_claims</t>
  </si>
  <si>
    <t>tsa_passengers_weekly_avg</t>
  </si>
  <si>
    <t>wti_spot_usd_per_bbl</t>
  </si>
  <si>
    <t>brent_spot_usd_per_bbl</t>
  </si>
  <si>
    <t>regular_gas_usd_per_gal</t>
  </si>
  <si>
    <t>gdp_saar_bil_usd</t>
  </si>
  <si>
    <t>transit_unlinked_trips_thous</t>
  </si>
  <si>
    <t>rotary_rig_count</t>
  </si>
  <si>
    <t>vehicle_sales_saar_mil</t>
  </si>
  <si>
    <t>vehicle_miles_mil</t>
  </si>
  <si>
    <t>pce_saar_bil_usd</t>
  </si>
  <si>
    <t>consumer_credit_mil_usd</t>
  </si>
  <si>
    <t>ev_sales_vehicles</t>
  </si>
  <si>
    <t>regulated_afv_acquisitions</t>
  </si>
  <si>
    <t>household_debt_tril_usd</t>
  </si>
  <si>
    <t>eci_total_comp_index</t>
  </si>
  <si>
    <t>smoking_adults_pct</t>
  </si>
  <si>
    <t>refinery_utilization_pct</t>
  </si>
  <si>
    <t>fed_broad_dollar_index</t>
  </si>
  <si>
    <t>home_price_expectation_pct</t>
  </si>
  <si>
    <t>inflation_expectation_1y_pct</t>
  </si>
  <si>
    <t>mean_annual_earnings_thous_usd</t>
  </si>
  <si>
    <t>us_population_thous</t>
  </si>
  <si>
    <t>wfh_share_paid_days_pct</t>
  </si>
  <si>
    <t>major_holiday_week</t>
  </si>
  <si>
    <t>hdd_pop_weighted</t>
  </si>
  <si>
    <t>cdd_pop_weighted</t>
  </si>
  <si>
    <t>daylight_hours</t>
  </si>
  <si>
    <t>Model C</t>
  </si>
  <si>
    <t>Simple Linear Regression Model</t>
  </si>
  <si>
    <t>forward selection</t>
  </si>
  <si>
    <t>backward selection</t>
  </si>
  <si>
    <t>Restricted Model C</t>
  </si>
  <si>
    <t>gas*VMT interaction</t>
  </si>
  <si>
    <t>M1 Weather + Holiday</t>
  </si>
  <si>
    <t xml:space="preserve">major holiday week and daylgiht hours interaction </t>
  </si>
  <si>
    <t>gas*VMT interaction 2</t>
  </si>
  <si>
    <t>gas*vmt interaction traine on 08-24</t>
  </si>
  <si>
    <t>INT1 term: Gas×VMT (I×N)</t>
  </si>
  <si>
    <t>INT2 term: Gas×Jobless (I×E)</t>
  </si>
  <si>
    <t>INT3 term: Holiday×Daylight (AC×AF)</t>
  </si>
  <si>
    <t>Pred Demand – Base</t>
  </si>
  <si>
    <t>Pred Demand – Int1: Gas x VMT</t>
  </si>
  <si>
    <t>Pred Demand – Int2: Gas x Jobless</t>
  </si>
  <si>
    <t>Pred Demand – Int3: Holiday x Daylight</t>
  </si>
  <si>
    <t>Pred Demand – Final: Gas x VMT (refit 1991-2024)</t>
  </si>
  <si>
    <t>variable_name</t>
  </si>
  <si>
    <t>supplied_label</t>
  </si>
  <si>
    <t>operational_definition</t>
  </si>
  <si>
    <t>unit</t>
  </si>
  <si>
    <t>source_organization</t>
  </si>
  <si>
    <t>source_url</t>
  </si>
  <si>
    <t>source_frequency</t>
  </si>
  <si>
    <t>weekly_integration</t>
  </si>
  <si>
    <t>availability_rule</t>
  </si>
  <si>
    <t>coverage_start</t>
  </si>
  <si>
    <t>coverage_end</t>
  </si>
  <si>
    <t>nonmissing_weeks</t>
  </si>
  <si>
    <t>hypothesized_magnitude</t>
  </si>
  <si>
    <t>hypothesized_direction</t>
  </si>
  <si>
    <t>retrieved</t>
  </si>
  <si>
    <t>Mean of available S&amp;P 500 daily closes in the Saturday-Friday week.</t>
  </si>
  <si>
    <t>index points</t>
  </si>
  <si>
    <t>S&amp;P Dow Jones Indices via FRED</t>
  </si>
  <si>
    <t>https://fred.stlouisfed.org/series/SP500</t>
  </si>
  <si>
    <t>Saturday-Friday mean; no carry-forward</t>
  </si>
  <si>
    <t>Daily closes treated as available by Friday close</t>
  </si>
  <si>
    <t>2016-09-02</t>
  </si>
  <si>
    <t>2026-08-28</t>
  </si>
  <si>
    <t>2026-09-02</t>
  </si>
  <si>
    <t>Seasonally adjusted initial unemployment insurance claims.</t>
  </si>
  <si>
    <t>claims</t>
  </si>
  <si>
    <t>U.S. Employment and Training Administration via FRED</t>
  </si>
  <si>
    <t>https://fred.stlouisfed.org/series/ICSA</t>
  </si>
  <si>
    <t>Week-ending Saturday value placed on the following Friday</t>
  </si>
  <si>
    <t>Following-Thursday release represented by Friday date</t>
  </si>
  <si>
    <t>1991-02-08</t>
  </si>
  <si>
    <t>Mean daily travelers screened at U.S. TSA checkpoints.</t>
  </si>
  <si>
    <t>passengers per day</t>
  </si>
  <si>
    <t>Transportation Security Administration</t>
  </si>
  <si>
    <t>https://www.tsa.gov/travel/passenger-volumes</t>
  </si>
  <si>
    <t>Daily values treated as available by the following Friday close</t>
  </si>
  <si>
    <t>2019-01-04</t>
  </si>
  <si>
    <t>Mean daily Cushing, Oklahoma WTI spot price in the Saturday-Friday week.</t>
  </si>
  <si>
    <t>U.S. dollars per barrel</t>
  </si>
  <si>
    <t>U.S. Energy Information Administration via FRED</t>
  </si>
  <si>
    <t>https://fred.stlouisfed.org/series/DCOILWTICO</t>
  </si>
  <si>
    <t>Daily observations treated as contemporaneously available</t>
  </si>
  <si>
    <t>Mean daily Europe Brent spot price in the Saturday-Friday week.</t>
  </si>
  <si>
    <t>https://fred.stlouisfed.org/series/DCOILBRENTEU</t>
  </si>
  <si>
    <t>U.S. regular all-formulations retail gasoline price.</t>
  </si>
  <si>
    <t>U.S. dollars per gallon</t>
  </si>
  <si>
    <t>https://fred.stlouisfed.org/series/GASREGW</t>
  </si>
  <si>
    <t>Monday observation assigned to that Friday; no multiweek carry</t>
  </si>
  <si>
    <t>Weekly value is public during the same week</t>
  </si>
  <si>
    <t>U.S. gross domestic product at seasonally adjusted annual rate.</t>
  </si>
  <si>
    <t>billions of current U.S. dollars</t>
  </si>
  <si>
    <t>U.S. Bureau of Economic Analysis via FRED</t>
  </si>
  <si>
    <t>https://fred.stlouisfed.org/series/GDP</t>
  </si>
  <si>
    <t>First Friday after assumed release, then carried forward</t>
  </si>
  <si>
    <t>Quarter-end plus 35 days, a conservative advance-release convention</t>
  </si>
  <si>
    <t>1991-05-10</t>
  </si>
  <si>
    <t>National monthly public transit unlinked passenger trips.</t>
  </si>
  <si>
    <t>thousands of trips</t>
  </si>
  <si>
    <t>BTS using APTA/FTA data via FRED</t>
  </si>
  <si>
    <t>https://fred.stlouisfed.org/series/TRANSIT</t>
  </si>
  <si>
    <t>Month-end plus 100 days, conservative for NTD publication</t>
  </si>
  <si>
    <t>2000-05-12</t>
  </si>
  <si>
    <t>U.S. crude-oil and natural-gas rotary rigs in operation.</t>
  </si>
  <si>
    <t>rigs</t>
  </si>
  <si>
    <t>U.S. Energy Information Administration</t>
  </si>
  <si>
    <t>https://www.eia.gov/dnav/ng/hist/e_ertrr0_xr0_nus_cm.htm</t>
  </si>
  <si>
    <t>Month-end plus 35 days</t>
  </si>
  <si>
    <t>Total U.S. vehicle sales at seasonally adjusted annual rate.</t>
  </si>
  <si>
    <t>millions of vehicles</t>
  </si>
  <si>
    <t>https://fred.stlouisfed.org/series/TOTALSA</t>
  </si>
  <si>
    <t>Month-end plus 15 days</t>
  </si>
  <si>
    <t>1991-02-22</t>
  </si>
  <si>
    <t>U.S. vehicle miles traveled.</t>
  </si>
  <si>
    <t>millions of miles</t>
  </si>
  <si>
    <t>Federal Highway Administration via FRED</t>
  </si>
  <si>
    <t>https://fred.stlouisfed.org/series/TRFVOLUSM227NFWA</t>
  </si>
  <si>
    <t>Month-end plus 45 days</t>
  </si>
  <si>
    <t>1991-03-22</t>
  </si>
  <si>
    <t>U.S. personal consumption expenditures at seasonally adjusted annual rate.</t>
  </si>
  <si>
    <t>https://fred.stlouisfed.org/series/PCE</t>
  </si>
  <si>
    <t>1991-03-08</t>
  </si>
  <si>
    <t>Household and nonprofit consumer-credit liabilities.</t>
  </si>
  <si>
    <t>millions of U.S. dollars</t>
  </si>
  <si>
    <t>Federal Reserve Board via FRED</t>
  </si>
  <si>
    <t>https://fred.stlouisfed.org/series/HCCSDODNS</t>
  </si>
  <si>
    <t>Quarter-end plus 75 days for Financial Accounts release</t>
  </si>
  <si>
    <t>1991-06-21</t>
  </si>
  <si>
    <t>Annual U.S. battery-electric and plug-in-hybrid car sales.</t>
  </si>
  <si>
    <t>vehicles</t>
  </si>
  <si>
    <t>International Energy Agency via Our World in Data</t>
  </si>
  <si>
    <t>https://ourworldindata.org/grapher/electric-car-sales</t>
  </si>
  <si>
    <t>Annual</t>
  </si>
  <si>
    <t>July 1 of following year; conservative for annual Global EV Outlook release</t>
  </si>
  <si>
    <t>2011-07-08</t>
  </si>
  <si>
    <t>Annual alternative-fuel-vehicle acquisitions by EPAct-regulated state and alternative-fuel-provider fleets.</t>
  </si>
  <si>
    <t>vehicles acquired</t>
  </si>
  <si>
    <t>U.S. Department of Energy Alternative Fuels Data Center</t>
  </si>
  <si>
    <t>https://afdc.energy.gov/data/categories/regulated-fleets</t>
  </si>
  <si>
    <t>March 1 two years later, matching conservative timing of the 2024 value's February 2026 update</t>
  </si>
  <si>
    <t>1995-03-03</t>
  </si>
  <si>
    <t>Total U.S. household debt balance.</t>
  </si>
  <si>
    <t>trillions of U.S. dollars</t>
  </si>
  <si>
    <t>Federal Reserve Bank of New York</t>
  </si>
  <si>
    <t>https://www.newyorkfed.org/microeconomics/hhdc</t>
  </si>
  <si>
    <t>Quarter-end plus 50 days</t>
  </si>
  <si>
    <t>2003-05-23</t>
  </si>
  <si>
    <t>Employment Cost Index for total compensation of all civilian workers.</t>
  </si>
  <si>
    <t>index</t>
  </si>
  <si>
    <t>U.S. Bureau of Labor Statistics via FRED</t>
  </si>
  <si>
    <t>https://fred.stlouisfed.org/series/ECIALLCIV</t>
  </si>
  <si>
    <t>Quarter-end plus 35 days</t>
  </si>
  <si>
    <t>2001-05-11</t>
  </si>
  <si>
    <t>U.S. adults reporting cigarette smoking in the past week.</t>
  </si>
  <si>
    <t>percent</t>
  </si>
  <si>
    <t>Gallup</t>
  </si>
  <si>
    <t>https://news.gallup.com/topic/smoking.aspx</t>
  </si>
  <si>
    <t>Irregular/annual</t>
  </si>
  <si>
    <t>First Friday after public release or conservative survey-end lag, then carried forward</t>
  </si>
  <si>
    <t>Exact release dates used for 2022-2026; earlier readings use survey end plus 45 days</t>
  </si>
  <si>
    <t>1991-12-27</t>
  </si>
  <si>
    <t>U.S. utilization of operable refinery capacity.</t>
  </si>
  <si>
    <t>https://www.eia.gov/dnav/pet/hist/LeafHandler.ashx?f=M&amp;n=PET&amp;s=MOPUEUS2</t>
  </si>
  <si>
    <t>Month-end plus 65 days</t>
  </si>
  <si>
    <t>Federal Reserve Nominal Broad U.S. Dollar Index, used as the user-authorized proxy for ICE DXY.</t>
  </si>
  <si>
    <t>index, January 2006 = 100</t>
  </si>
  <si>
    <t>Board of Governors of the Federal Reserve System via FRED</t>
  </si>
  <si>
    <t>https://fred.stlouisfed.org/series/DTWEXBGS</t>
  </si>
  <si>
    <t>Saturday-Friday mean assigned to the following Friday</t>
  </si>
  <si>
    <t>H.10 values are released the following Monday; the one-week shift prevents release look-ahead</t>
  </si>
  <si>
    <t>2006-01-13</t>
  </si>
  <si>
    <t>Median one-year-ahead expected U.S. home-price change from the annual SCE Housing Survey.</t>
  </si>
  <si>
    <t>https://www.newyorkfed.org/microeconomics/sce/housing</t>
  </si>
  <si>
    <t>June 1 of survey year; conservative for the spring release</t>
  </si>
  <si>
    <t>2014-06-06</t>
  </si>
  <si>
    <t>Median one-year-ahead expected inflation rate.</t>
  </si>
  <si>
    <t>Federal Reserve Bank of New York Survey of Consumer Expectations</t>
  </si>
  <si>
    <t>https://www.newyorkfed.org/microeconomics/sce</t>
  </si>
  <si>
    <t>2013-07-19</t>
  </si>
  <si>
    <t>Mean current annual earnings reported in the SCE Labor Market Survey.</t>
  </si>
  <si>
    <t>thousands of U.S. dollars</t>
  </si>
  <si>
    <t>https://www.newyorkfed.org/microeconomics/sce/labor</t>
  </si>
  <si>
    <t>Every four months</t>
  </si>
  <si>
    <t>Survey-month end plus 45 days</t>
  </si>
  <si>
    <t>2014-05-16</t>
  </si>
  <si>
    <t>Total U.S. resident population used as national demographic exposure.</t>
  </si>
  <si>
    <t>thousands of persons</t>
  </si>
  <si>
    <t>https://fred.stlouisfed.org/series/B230RC0A052NBEA</t>
  </si>
  <si>
    <t>Year-end plus 60 days</t>
  </si>
  <si>
    <t>1992-03-06</t>
  </si>
  <si>
    <t>One if the Saturday-Friday week contains Memorial Day, July 4, Labor Day, Thanksgiving, Christmas or New Year's Day.</t>
  </si>
  <si>
    <t>indicator</t>
  </si>
  <si>
    <t>Constructed from US federal holidays</t>
  </si>
  <si>
    <t>n/a</t>
  </si>
  <si>
    <t>Computed directly from the panel week.</t>
  </si>
  <si>
    <t>Deterministic and known years in advance; no release lag.</t>
  </si>
  <si>
    <t>2026-09-09</t>
  </si>
  <si>
    <t>Percent of full paid workdays worked from home, US workers earning $10,000+ in a prior year, reweighted to CPS on age/sex/education/earnings.</t>
  </si>
  <si>
    <t>percent of paid days</t>
  </si>
  <si>
    <t>Survey of Working Arrangements and Attitudes (Barrero, Bloom, Davis), CC-BY 4.0</t>
  </si>
  <si>
    <t>https://wfhresearch.com/data/</t>
  </si>
  <si>
    <t>First Friday after release, then carried forward for up to 45 days; longer gaps left blank.</t>
  </si>
  <si>
    <t>SWAA updates post on the 5th of the following month; a single pre-pandemic annual estimate (Dec 2019, from ATUS) is excluded from carry-forward into 2020 Q1-Q2 since the survey did not run monthly until May 2020 and a stale value would misstate the COVID-era spike.</t>
  </si>
  <si>
    <t>2020-01-10</t>
  </si>
  <si>
    <t>Weekly total U.S. population-weighted heating degree days (base 65°F) derived from station observations.</t>
  </si>
  <si>
    <t>degree days</t>
  </si>
  <si>
    <t>Open-Meteo API / ERA5 Reanalysis</t>
  </si>
  <si>
    <t>Saturday-Friday total; population weighted</t>
  </si>
  <si>
    <t>Aggregated weekly</t>
  </si>
  <si>
    <t>2026-09-11</t>
  </si>
  <si>
    <t>Weekly total U.S. population-weighted cooling degree days (base 65°F) derived from station observations.</t>
  </si>
  <si>
    <t>Hours between sunrise and sunset on the Wednesday of each Saturday-Friday week at the latitude in Reproducibility (U.S. 2020 center of population), using the standard solar-declination approximation (23.44 degree tilt, day 81 equinox).</t>
  </si>
  <si>
    <t>hours</t>
  </si>
  <si>
    <t>Computed in-sheet (NOAA solar-geometry approximation)</t>
  </si>
  <si>
    <t>https://gml.noaa.gov/grad/solcalc/solareqns.PDF</t>
  </si>
  <si>
    <t>Excel formula from the panel date; no carry-forward</t>
  </si>
  <si>
    <t>Deterministic and known in advance; no release lag</t>
  </si>
  <si>
    <t>2026-09-16</t>
  </si>
  <si>
    <t>Sunoco weekly covariate panel</t>
  </si>
  <si>
    <t>Generated</t>
  </si>
  <si>
    <t>Workbook purpose</t>
  </si>
  <si>
    <t>Forecast missing gasoline demand as a validation set; weekly 2026 demand is the held-out test set.</t>
  </si>
  <si>
    <t>Time index</t>
  </si>
  <si>
    <t>One observation per Friday. Existing data end 2025-12-26; rows were extended through 2026-08-28, the last completed Friday before the 2026-09-02 retrieval date.</t>
  </si>
  <si>
    <t>Demand protection</t>
  </si>
  <si>
    <t>No demand observations were filled, imputed, or altered. Every appended 2026 demand cell is blank.</t>
  </si>
  <si>
    <t>Revision policy</t>
  </si>
  <si>
    <t>Covariates use the latest revised source values available on 2026-09-02. This workbook is not a real-time vintage archive.</t>
  </si>
  <si>
    <t>Higher-frequency integration</t>
  </si>
  <si>
    <t>Daily variables are averaged over Saturday-Friday. Weekly variables are aligned to the corresponding Friday. No extra smoothing was applied.</t>
  </si>
  <si>
    <t>Lower-frequency integration</t>
  </si>
  <si>
    <t>Monthly, quarterly, annual, and irregular observations first enter on the first Friday after a documented or conservative public-release date, then carry forward until replacement.</t>
  </si>
  <si>
    <t>Why this method</t>
  </si>
  <si>
    <t>Release-aware carry-forward preserves a weekly modeling table while limiting look-ahead leakage. It is transparent, stable, and compatible with regularized regression, tree models, and time-series baselines.</t>
  </si>
  <si>
    <t>Recommended modeling extension</t>
  </si>
  <si>
    <t>Add source-age and missingness indicators during model building; compare the release-aware weekly baseline with MIDAS or distributed-lag specifications for important monthly/quarterly predictors.</t>
  </si>
  <si>
    <t>Pre-coverage rule</t>
  </si>
  <si>
    <t>Weeks before an authentic series begins remain blank. No backcasting was used. The only proxy substitution is the user-authorized Federal Reserve broad dollar index for ICE DXY.</t>
  </si>
  <si>
    <t>Dollar-index substitution</t>
  </si>
  <si>
    <t>The exact ICE U.S. Dollar Index history was access-restricted and the MarketWatch download rejected automated historical retrieval. The user authorized the Federal Reserve Nominal Broad U.S. Dollar Index (DTWEXBGS) as a proxy. The modeling field is named fed_broad_dollar_index to prevent it from being mistaken for ICE DXY.</t>
  </si>
  <si>
    <t>EV Regulations definition</t>
  </si>
  <si>
    <t>Annual AFV acquisitions by EPAct-regulated state and alternative-fuel-provider fleets. This follows the supplied AFDC 'Government Mandated AFV Acquisitions' source and represents realized regulatory implementation intensity.</t>
  </si>
  <si>
    <t>U.S. Demographics definition</t>
  </si>
  <si>
    <t>Total U.S. resident population, selected because aggregate national population is the closest single demographic exposure measure for aggregate gasoline demand.</t>
  </si>
  <si>
    <t>TSA provenance</t>
  </si>
  <si>
    <t>Historical daily totals were reconstructed from a public mirror that scrapes TSA.gov; year totals were checked against the source repository, and the 2026-08-28 value was taken directly from the current TSA page.</t>
  </si>
  <si>
    <t>Publication-date caveat</t>
  </si>
  <si>
    <t>Where archived exact release dates were unavailable, the Data Dictionary records a conservative lag convention. These conventions should be sensitivity-tested in forecasting.</t>
  </si>
  <si>
    <t>Future update 1</t>
  </si>
  <si>
    <t>Set the cutoff to the most recent completed Friday; append sequential week numbers and Friday dates; leave demand blank unless the user supplies and authorizes those values.</t>
  </si>
  <si>
    <t>Future update 2</t>
  </si>
  <si>
    <t>Refresh each listed source, retaining its original units and the latest revised values. Do not silently replace a failed source with a proxy.</t>
  </si>
  <si>
    <t>Future update 3</t>
  </si>
  <si>
    <t>Recompute Saturday-Friday means for daily series and apply the recorded release rule to lower-frequency releases.</t>
  </si>
  <si>
    <t>Future update 4</t>
  </si>
  <si>
    <t>Carry the latest released lower-frequency observation forward only after its effective Friday. Keep pre-coverage weeks and failed exact-source fields blank.</t>
  </si>
  <si>
    <t>Future update 5</t>
  </si>
  <si>
    <t>Run QA: verify seven-day Friday spacing, sequential week numbers, unchanged historical demand, blank new demand, plausible ranges, no formula errors, and complete documentation.</t>
  </si>
  <si>
    <t>Source locations</t>
  </si>
  <si>
    <t>URLs, units, source frequencies, coverage, hypotheses, and variable definitions are listed on the Data Dictionary sheet.</t>
  </si>
  <si>
    <t>Companion log</t>
  </si>
  <si>
    <t>I:\Research\outputs\01a06206-e013-7661-8d92-96249b8ee15e\Sunoco_forecast_decision_log.md</t>
  </si>
  <si>
    <t>Interaction Term Analysis — Sunoco Weekly Gasoline Demand</t>
  </si>
  <si>
    <t>Estimation: OLS in Python (statsmodels). Evaluation models trained 1991-03-22 to 2021-12-31 (rows 8–1614); holdout = 2022-01-07 to 2024-12-27 (rows 1615–1770). Final model refit on 1991–2024 and used for the 2025–2026 forecast. p-values use Newey-West (HAC, 4 lags) errors because weekly residuals are autocorrelated.</t>
  </si>
  <si>
    <t>1. Business logic behind each interaction</t>
  </si>
  <si>
    <t>Interaction</t>
  </si>
  <si>
    <t>Term (as built)</t>
  </si>
  <si>
    <t>Business logic</t>
  </si>
  <si>
    <t>Relationship it is meant to capture</t>
  </si>
  <si>
    <t>Expected sign</t>
  </si>
  <si>
    <t>Int1: Gas price × VMT</t>
  </si>
  <si>
    <t>Gas price × VMT  (Target col AQ = I × N)</t>
  </si>
  <si>
    <t>Miles driven only become gallons through fuel economy. When pump prices are high, drivers shift to their most efficient vehicle, ease off the throttle, combine trips, and buyers pick more efficient cars. So each extra mile driven translates into fewer gallons when prices are high.</t>
  </si>
  <si>
    <t>The slope of demand on VMT (gallons per extra mile) depends on price: it should flatten as prices rise.</t>
  </si>
  <si>
    <t>Int2: Gas price × Jobless claims</t>
  </si>
  <si>
    <t>Gas price × Jobless claims  (col AR = I × E)</t>
  </si>
  <si>
    <t>A price increase hurts more when household budgets are already stressed. When layoffs rise, consumers cut discretionary trips more sharply for a given price increase; in a strong labor market they absorb the increase.</t>
  </si>
  <si>
    <t>Price sensitivity of demand depends on the state of the labor market (price elasticity is larger in downturns).</t>
  </si>
  <si>
    <t>Negative (price effect more negative as claims rise)</t>
  </si>
  <si>
    <t>Int3: Holiday week × Daylight</t>
  </si>
  <si>
    <t>Holiday dummy × Daylight hours  (col AS = AC × AF)</t>
  </si>
  <si>
    <t>Not all holidays drive fuel demand the same way. Summer holidays (Memorial Day, July 4, Labor Day) are road-trip weekends, while winter holidays (Christmas, New Year) mean more people staying home and fewer commutes. Daylight hours act as a season indicator.</t>
  </si>
  <si>
    <t>The holiday effect depends on season: holiday weeks with long days should lift demand; short-day holiday weeks should lower it.</t>
  </si>
  <si>
    <t>2. Coefficients (raw, uncentered variables — the same numbers are typed into the Target prediction formulas)</t>
  </si>
  <si>
    <t>Term</t>
  </si>
  <si>
    <t>Base</t>
  </si>
  <si>
    <t>HAC p-value</t>
  </si>
  <si>
    <t>Int1: Gas x VMT</t>
  </si>
  <si>
    <t>Int2: Gas x Jobless</t>
  </si>
  <si>
    <t>Int3: Holiday x Daylight</t>
  </si>
  <si>
    <t>Final: Gas x VMT (refit 1991-2024)</t>
  </si>
  <si>
    <t>Target column</t>
  </si>
  <si>
    <t>—</t>
  </si>
  <si>
    <t>Gas price ($/gal)</t>
  </si>
  <si>
    <t>I</t>
  </si>
  <si>
    <t>VMT (million miles)</t>
  </si>
  <si>
    <t>N</t>
  </si>
  <si>
    <t>Refinery utilization %</t>
  </si>
  <si>
    <t>V</t>
  </si>
  <si>
    <t>Jobless claims</t>
  </si>
  <si>
    <t>E</t>
  </si>
  <si>
    <t>HDD</t>
  </si>
  <si>
    <t>AD</t>
  </si>
  <si>
    <t>CDD</t>
  </si>
  <si>
    <t>AE</t>
  </si>
  <si>
    <t>Major holiday week</t>
  </si>
  <si>
    <t>AC</t>
  </si>
  <si>
    <t>COVID lockdown dummy (2020-03-20 to 2020-06-26)</t>
  </si>
  <si>
    <t>B (date range)</t>
  </si>
  <si>
    <t>Daylight hours</t>
  </si>
  <si>
    <t>AF</t>
  </si>
  <si>
    <t>INT1: Gas × VMT</t>
  </si>
  <si>
    <t>AQ</t>
  </si>
  <si>
    <t>INT2: Gas × Jobless</t>
  </si>
  <si>
    <t>AR</t>
  </si>
  <si>
    <t>INT3: Holiday × Daylight</t>
  </si>
  <si>
    <t>AS</t>
  </si>
  <si>
    <t>3. Evaluation (Base = no interactions; each interaction added one at a time)</t>
  </si>
  <si>
    <t>Model</t>
  </si>
  <si>
    <t>Adj. R² (train)</t>
  </si>
  <si>
    <t>AIC (train)</t>
  </si>
  <si>
    <t>Partial F vs Base</t>
  </si>
  <si>
    <t>F p-value</t>
  </si>
  <si>
    <t>Holdout RMSE 2022–24</t>
  </si>
  <si>
    <t>Holdout MAPE 2022–24</t>
  </si>
  <si>
    <t>Holdout bias (mean actual − pred)</t>
  </si>
  <si>
    <t>Decision</t>
  </si>
  <si>
    <t>Benchmark</t>
  </si>
  <si>
    <t>RETAIN</t>
  </si>
  <si>
    <t>DROP — gain disappears once Int1 is in (see note)</t>
  </si>
  <si>
    <t>DROP — no gain</t>
  </si>
  <si>
    <t>Note on Int2: added to a model that already has Int1, Gas × Jobless has HAC p = 0.86 and AIC rises (23,482.2 → 23,484.1); holdout RMSE barely moves (517 → 512). Its stand-alone gain was really the missing Gas × VMT effect, so it is dropped for parsimony. Adding Int3 on top of Int1 also raises AIC (23,482.2 → 23,482.3) and slightly worsens holdout RMSE.</t>
  </si>
  <si>
    <t>Final retained model (refit on 1991–2024, n = 1763): Adj. R² = 0.7409. Used for the 2025–2026 demand forecast in column AX.</t>
  </si>
  <si>
    <t>4. Interpretation of the retained interaction (Int1: Gas × VMT)</t>
  </si>
  <si>
    <t>Avg VMT, 1991–2021 (million miles)</t>
  </si>
  <si>
    <t>Avg gas price, 1991–2021 ($/gal)</t>
  </si>
  <si>
    <t>Business meaning: miles convert into fewer gallons when fuel is expensive — the efficiency response (vehicle choice, driving behavior, trip chaining). This is why a model without the term over-predicts 2022–2024: VMT fully recovered after COVID, but at $3–5 gas each mile burned less fuel. Adding the term cuts holdout error by about a third and roughly halves the over-forecast bias.</t>
  </si>
  <si>
    <t>Why the other two were dropped: the labor-market effect on price sensitivity is indistinguishable from zero once the efficiency channel is modeled, and the holiday effect does not differ meaningfully by season.</t>
  </si>
  <si>
    <t>Gas * Jobless</t>
  </si>
  <si>
    <t>MAPE = 8.3505</t>
  </si>
  <si>
    <t>RMSLE = 0.0871</t>
  </si>
  <si>
    <t>RSE = 789.5686</t>
  </si>
  <si>
    <t>Holiday*Daylight</t>
  </si>
  <si>
    <t>MAPE = 9.6655</t>
  </si>
  <si>
    <t>RMSLE = 0.0977</t>
  </si>
  <si>
    <t>RSE = 910.3424</t>
  </si>
  <si>
    <t>Gas*VMT</t>
  </si>
  <si>
    <t>MAPE =4.6201</t>
  </si>
  <si>
    <t>RMSLE = 0.0536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</si>
</sst>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yyyy\-mm\-dd"/>
    <numFmt numFmtId="167" formatCode="0.0000"/>
    <numFmt numFmtId="168" formatCode="0.00000000"/>
    <numFmt numFmtId="169" formatCode="#,##0.0"/>
    <numFmt numFmtId="170" formatCode="#,##0.0;\(#,##0.0\)"/>
  </numFmts>
  <fonts count="30" x14ac:knownFonts="1">
    <font>
      <sz val="10"/>
      <color rgb="FF000000"/>
      <name val="Arial"/>
      <charset val="1"/>
    </font>
    <font>
      <sz val="10"/>
      <color rgb="FF000000"/>
      <name val="Calibri"/>
      <family val="2"/>
      <charset val="1"/>
    </font>
    <font>
      <b/>
      <sz val="10"/>
      <color theme="1"/>
      <name val="Arial"/>
      <family val="2"/>
      <charset val="1"/>
    </font>
    <font>
      <sz val="10"/>
      <color theme="1"/>
      <name val="Arial"/>
      <family val="2"/>
      <charset val="1"/>
    </font>
    <font>
      <sz val="10"/>
      <color rgb="FF0000FF"/>
      <name val="Arial"/>
      <family val="2"/>
      <charset val="1"/>
    </font>
    <font>
      <sz val="10"/>
      <name val="Arial"/>
      <family val="2"/>
      <charset val="1"/>
    </font>
    <font>
      <sz val="11"/>
      <color theme="1"/>
      <name val="Calibri"/>
      <family val="2"/>
      <charset val="1"/>
    </font>
    <font>
      <i/>
      <sz val="10"/>
      <color rgb="FF000000"/>
      <name val="Arial"/>
      <family val="2"/>
      <charset val="1"/>
    </font>
    <font>
      <b/>
      <sz val="11"/>
      <color rgb="FF000000"/>
      <name val="Times New Roman"/>
      <family val="1"/>
      <charset val="1"/>
    </font>
    <font>
      <b/>
      <sz val="11"/>
      <color rgb="FFFFFFFF"/>
      <name val="Times New Roman"/>
      <family val="1"/>
      <charset val="1"/>
    </font>
    <font>
      <b/>
      <sz val="11"/>
      <color rgb="FF7F6000"/>
      <name val="Times New Roman"/>
      <family val="1"/>
      <charset val="1"/>
    </font>
    <font>
      <b/>
      <sz val="11"/>
      <name val="Times New Roman"/>
      <family val="1"/>
      <charset val="1"/>
    </font>
    <font>
      <b/>
      <sz val="11"/>
      <name val="Calibri"/>
      <family val="2"/>
      <charset val="1"/>
    </font>
    <font>
      <b/>
      <sz val="10"/>
      <color rgb="FF000000"/>
      <name val="Arial"/>
      <family val="2"/>
      <charset val="1"/>
    </font>
    <font>
      <b/>
      <sz val="10"/>
      <name val="Arial"/>
      <family val="2"/>
    </font>
    <font>
      <sz val="11"/>
      <color rgb="FF000000"/>
      <name val="Times New Roman"/>
      <family val="1"/>
      <charset val="1"/>
    </font>
    <font>
      <sz val="11"/>
      <name val="Times New Roman"/>
      <family val="1"/>
      <charset val="1"/>
    </font>
    <font>
      <sz val="11"/>
      <color rgb="FF000000"/>
      <name val="Calibri"/>
      <family val="2"/>
      <charset val="1"/>
    </font>
    <font>
      <sz val="13"/>
      <color rgb="FF000000"/>
      <name val="Menlo"/>
      <family val="2"/>
      <charset val="1"/>
    </font>
    <font>
      <sz val="10"/>
      <color rgb="FF000000"/>
      <name val="Arial"/>
      <family val="2"/>
      <charset val="1"/>
    </font>
    <font>
      <sz val="10"/>
      <name val="Arial"/>
      <family val="2"/>
    </font>
    <font>
      <b/>
      <sz val="10"/>
      <color rgb="FFFFFFFF"/>
      <name val="Arial"/>
      <family val="2"/>
      <charset val="1"/>
    </font>
    <font>
      <sz val="10"/>
      <color rgb="FF7F6000"/>
      <name val="Arial"/>
      <family val="2"/>
      <charset val="1"/>
    </font>
    <font>
      <b/>
      <sz val="16"/>
      <color rgb="FFFFFFFF"/>
      <name val="Arial"/>
      <family val="2"/>
      <charset val="1"/>
    </font>
    <font>
      <b/>
      <sz val="10"/>
      <color rgb="FF1F1F1F"/>
      <name val="Arial"/>
      <family val="2"/>
      <charset val="1"/>
    </font>
    <font>
      <b/>
      <sz val="14"/>
      <name val="Arial"/>
      <family val="2"/>
    </font>
    <font>
      <i/>
      <sz val="10"/>
      <name val="Arial"/>
      <family val="2"/>
    </font>
    <font>
      <b/>
      <sz val="10"/>
      <color rgb="FFFFFFFF"/>
      <name val="Arial"/>
      <family val="2"/>
    </font>
    <font>
      <sz val="10"/>
      <color rgb="FF0000FF"/>
      <name val="Arial"/>
      <family val="2"/>
    </font>
    <font>
      <sz val="10"/>
      <color rgb="FF000000"/>
      <name val="Arial"/>
      <family val="2"/>
    </font>
  </fonts>
  <fills count="10">
    <fill>
      <patternFill patternType="none"/>
    </fill>
    <fill>
      <patternFill patternType="gray125"/>
    </fill>
    <fill>
      <patternFill patternType="solid">
        <fgColor rgb="FF1F4E78"/>
        <bgColor rgb="FF1F3864"/>
      </patternFill>
    </fill>
    <fill>
      <patternFill patternType="solid">
        <fgColor rgb="FFFFD966"/>
        <bgColor rgb="FFFCE4D6"/>
      </patternFill>
    </fill>
    <fill>
      <patternFill patternType="solid">
        <fgColor rgb="FFFFF2CC"/>
        <bgColor rgb="FFFCE4D6"/>
      </patternFill>
    </fill>
    <fill>
      <patternFill patternType="solid">
        <fgColor rgb="FF0F6B78"/>
        <bgColor rgb="FF008080"/>
      </patternFill>
    </fill>
    <fill>
      <patternFill patternType="solid">
        <fgColor rgb="FFD9EAF7"/>
        <bgColor rgb="FFD9E2F3"/>
      </patternFill>
    </fill>
    <fill>
      <patternFill patternType="solid">
        <fgColor rgb="FF1F3864"/>
        <bgColor rgb="FF1F4E78"/>
      </patternFill>
    </fill>
    <fill>
      <patternFill patternType="solid">
        <fgColor rgb="FFE2EFDA"/>
        <bgColor rgb="FFD9EAF7"/>
      </patternFill>
    </fill>
    <fill>
      <patternFill patternType="solid">
        <fgColor rgb="FFFCE4D6"/>
        <bgColor rgb="FFFFF2CC"/>
      </patternFill>
    </fill>
  </fills>
  <borders count="7">
    <border>
      <left/>
      <right/>
      <top/>
      <bottom/>
      <diagonal/>
    </border>
    <border>
      <left/>
      <right/>
      <top style="medium">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
      <left style="thin">
        <color rgb="FFB4C6E7"/>
      </left>
      <right style="thin">
        <color rgb="FFB4C6E7"/>
      </right>
      <top style="thin">
        <color rgb="FFB4C6E7"/>
      </top>
      <bottom style="thin">
        <color rgb="FFB4C6E7"/>
      </bottom>
      <diagonal/>
    </border>
  </borders>
  <cellStyleXfs count="2">
    <xf numFmtId="0" fontId="0" fillId="0" borderId="0"/>
    <xf numFmtId="0" fontId="1" fillId="0" borderId="0"/>
  </cellStyleXfs>
  <cellXfs count="68">
    <xf numFmtId="0" fontId="0" fillId="0" borderId="0" xfId="0"/>
    <xf numFmtId="0" fontId="20" fillId="0" borderId="0" xfId="0" applyFont="1" applyAlignment="1">
      <alignment vertical="top" wrapText="1"/>
    </xf>
    <xf numFmtId="0" fontId="7" fillId="0" borderId="1" xfId="0" applyFont="1" applyBorder="1" applyAlignment="1">
      <alignment horizontal="center"/>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applyFont="1" applyAlignment="1">
      <alignment wrapText="1"/>
    </xf>
    <xf numFmtId="0" fontId="6" fillId="0" borderId="0" xfId="0" applyFont="1"/>
    <xf numFmtId="0" fontId="0" fillId="0" borderId="2" xfId="0" applyBorder="1"/>
    <xf numFmtId="164" fontId="0" fillId="0" borderId="0" xfId="0" applyNumberFormat="1"/>
    <xf numFmtId="0" fontId="8" fillId="0" borderId="0" xfId="0" applyFont="1"/>
    <xf numFmtId="164" fontId="8" fillId="0" borderId="0" xfId="0" applyNumberFormat="1" applyFont="1"/>
    <xf numFmtId="0" fontId="9" fillId="2" borderId="0" xfId="0" applyFont="1" applyFill="1" applyAlignment="1">
      <alignment vertical="center" wrapText="1"/>
    </xf>
    <xf numFmtId="0" fontId="10" fillId="3" borderId="0" xfId="0" applyFont="1" applyFill="1" applyAlignment="1">
      <alignment vertical="center" wrapText="1"/>
    </xf>
    <xf numFmtId="0" fontId="11" fillId="0" borderId="0" xfId="0" applyFont="1"/>
    <xf numFmtId="0" fontId="11" fillId="0" borderId="0" xfId="0" applyFont="1" applyAlignment="1">
      <alignment wrapText="1"/>
    </xf>
    <xf numFmtId="0" fontId="12" fillId="0" borderId="3" xfId="0" applyFont="1" applyBorder="1" applyAlignment="1">
      <alignment horizontal="center" vertical="top"/>
    </xf>
    <xf numFmtId="0" fontId="12" fillId="0" borderId="4" xfId="0" applyFont="1" applyBorder="1" applyAlignment="1">
      <alignment horizontal="center" vertical="top"/>
    </xf>
    <xf numFmtId="0" fontId="13" fillId="0" borderId="0" xfId="0" applyFont="1"/>
    <xf numFmtId="0" fontId="13" fillId="0" borderId="0" xfId="0" applyFont="1" applyAlignment="1">
      <alignment wrapText="1"/>
    </xf>
    <xf numFmtId="0" fontId="14" fillId="0" borderId="0" xfId="0" applyFont="1" applyAlignment="1">
      <alignment wrapText="1"/>
    </xf>
    <xf numFmtId="0" fontId="14" fillId="4" borderId="0" xfId="0" applyFont="1" applyFill="1" applyAlignment="1">
      <alignment wrapText="1"/>
    </xf>
    <xf numFmtId="0" fontId="15" fillId="0" borderId="0" xfId="0" applyFont="1"/>
    <xf numFmtId="164" fontId="15" fillId="0" borderId="0" xfId="0" applyNumberFormat="1" applyFont="1"/>
    <xf numFmtId="165" fontId="15" fillId="0" borderId="0" xfId="0" applyNumberFormat="1" applyFont="1" applyAlignment="1">
      <alignment horizontal="right"/>
    </xf>
    <xf numFmtId="2" fontId="16" fillId="0" borderId="0" xfId="0" applyNumberFormat="1" applyFont="1"/>
    <xf numFmtId="1" fontId="16" fillId="0" borderId="0" xfId="0" applyNumberFormat="1" applyFont="1"/>
    <xf numFmtId="0" fontId="17" fillId="0" borderId="0" xfId="0" applyFont="1"/>
    <xf numFmtId="2" fontId="17" fillId="0" borderId="0" xfId="0" applyNumberFormat="1" applyFont="1"/>
    <xf numFmtId="0" fontId="18" fillId="0" borderId="0" xfId="0" applyFont="1"/>
    <xf numFmtId="0" fontId="19" fillId="0" borderId="0" xfId="0" applyFont="1"/>
    <xf numFmtId="3" fontId="20" fillId="0" borderId="0" xfId="0" applyNumberFormat="1" applyFont="1"/>
    <xf numFmtId="0" fontId="15" fillId="0" borderId="0" xfId="1" applyFont="1"/>
    <xf numFmtId="1" fontId="15" fillId="0" borderId="0" xfId="0" applyNumberFormat="1" applyFont="1"/>
    <xf numFmtId="166" fontId="15" fillId="0" borderId="0" xfId="0" applyNumberFormat="1" applyFont="1"/>
    <xf numFmtId="165" fontId="15" fillId="0" borderId="0" xfId="0" applyNumberFormat="1" applyFont="1"/>
    <xf numFmtId="0" fontId="21" fillId="5" borderId="5" xfId="0" applyFont="1" applyFill="1" applyBorder="1" applyAlignment="1">
      <alignment vertical="center" wrapText="1"/>
    </xf>
    <xf numFmtId="0" fontId="0" fillId="0" borderId="5" xfId="0" applyBorder="1" applyAlignment="1">
      <alignment vertical="top" wrapText="1"/>
    </xf>
    <xf numFmtId="0" fontId="22" fillId="4" borderId="5" xfId="0" applyFont="1" applyFill="1" applyBorder="1" applyAlignment="1">
      <alignment vertical="top" wrapText="1"/>
    </xf>
    <xf numFmtId="0" fontId="16" fillId="0" borderId="0" xfId="0" applyFont="1"/>
    <xf numFmtId="0" fontId="24" fillId="6" borderId="6" xfId="0" applyFont="1" applyFill="1" applyBorder="1" applyAlignment="1">
      <alignment vertical="top" wrapText="1"/>
    </xf>
    <xf numFmtId="0" fontId="0" fillId="0" borderId="6" xfId="0" applyBorder="1" applyAlignment="1">
      <alignment vertical="top" wrapText="1"/>
    </xf>
    <xf numFmtId="0" fontId="25" fillId="0" borderId="0" xfId="0" applyFont="1"/>
    <xf numFmtId="0" fontId="14" fillId="0" borderId="0" xfId="0" applyFont="1"/>
    <xf numFmtId="0" fontId="27" fillId="7" borderId="0" xfId="0" applyFont="1" applyFill="1" applyAlignment="1">
      <alignment vertical="center" wrapText="1"/>
    </xf>
    <xf numFmtId="0" fontId="20" fillId="0" borderId="0" xfId="0" applyFont="1"/>
    <xf numFmtId="167" fontId="28" fillId="0" borderId="0" xfId="0" applyNumberFormat="1" applyFont="1"/>
    <xf numFmtId="168" fontId="28" fillId="0" borderId="0" xfId="0" applyNumberFormat="1" applyFont="1"/>
    <xf numFmtId="0" fontId="20" fillId="4" borderId="0" xfId="0" applyFont="1" applyFill="1"/>
    <xf numFmtId="0" fontId="0" fillId="4" borderId="0" xfId="0" applyFill="1"/>
    <xf numFmtId="168" fontId="28" fillId="4" borderId="0" xfId="0" applyNumberFormat="1" applyFont="1" applyFill="1"/>
    <xf numFmtId="167" fontId="28" fillId="4" borderId="0" xfId="0" applyNumberFormat="1" applyFont="1" applyFill="1"/>
    <xf numFmtId="169" fontId="28" fillId="0" borderId="0" xfId="0" applyNumberFormat="1" applyFont="1"/>
    <xf numFmtId="169" fontId="20" fillId="0" borderId="0" xfId="0" applyNumberFormat="1" applyFont="1"/>
    <xf numFmtId="10" fontId="20" fillId="0" borderId="0" xfId="0" applyNumberFormat="1" applyFont="1"/>
    <xf numFmtId="170" fontId="20" fillId="0" borderId="0" xfId="0" applyNumberFormat="1" applyFont="1"/>
    <xf numFmtId="2" fontId="28" fillId="0" borderId="0" xfId="0" applyNumberFormat="1" applyFont="1"/>
    <xf numFmtId="0" fontId="14" fillId="8" borderId="0" xfId="0" applyFont="1" applyFill="1"/>
    <xf numFmtId="0" fontId="14" fillId="9" borderId="0" xfId="0" applyFont="1" applyFill="1"/>
    <xf numFmtId="2" fontId="20" fillId="0" borderId="0" xfId="0" applyNumberFormat="1" applyFont="1"/>
    <xf numFmtId="0" fontId="29" fillId="0" borderId="0" xfId="0" applyFont="1"/>
    <xf numFmtId="0" fontId="7" fillId="0" borderId="1" xfId="0" applyFont="1" applyBorder="1" applyAlignment="1">
      <alignment horizontal="center"/>
    </xf>
    <xf numFmtId="0" fontId="23" fillId="2" borderId="0" xfId="0" applyFont="1" applyFill="1" applyAlignment="1">
      <alignment horizontal="left" vertical="center"/>
    </xf>
    <xf numFmtId="0" fontId="20" fillId="0" borderId="0" xfId="0" applyFont="1" applyAlignment="1">
      <alignment vertical="top" wrapText="1"/>
    </xf>
    <xf numFmtId="0" fontId="26" fillId="0" borderId="0" xfId="0" applyFont="1" applyAlignment="1">
      <alignment vertical="top"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F6B78"/>
      <rgbColor rgb="FFB4C6E7"/>
      <rgbColor rgb="FF8B8B8B"/>
      <rgbColor rgb="FF9999FF"/>
      <rgbColor rgb="FFEA4335"/>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CE4D6"/>
      <rgbColor rgb="FF99CCFF"/>
      <rgbColor rgb="FFFF99CC"/>
      <rgbColor rgb="FFCC99FF"/>
      <rgbColor rgb="FFFFD966"/>
      <rgbColor rgb="FF4285F4"/>
      <rgbColor rgb="FF46BDC6"/>
      <rgbColor rgb="FF99CC00"/>
      <rgbColor rgb="FFFBBC04"/>
      <rgbColor rgb="FFFF9900"/>
      <rgbColor rgb="FFFF6D01"/>
      <rgbColor rgb="FF666699"/>
      <rgbColor rgb="FF969696"/>
      <rgbColor rgb="FF1F3864"/>
      <rgbColor rgb="FF34A853"/>
      <rgbColor rgb="FF003300"/>
      <rgbColor rgb="FF333300"/>
      <rgbColor rgb="FF993300"/>
      <rgbColor rgb="FF993366"/>
      <rgbColor rgb="FF1F4E78"/>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sz="1800" b="1" strike="noStrike" spc="-1">
                <a:solidFill>
                  <a:srgbClr val="000000"/>
                </a:solidFill>
                <a:latin typeface="Calibri"/>
                <a:ea typeface="Calibri"/>
              </a:rPr>
              <a:t>Actual vs. predicted weekly demand, 2022–2026 (2025+ = forecast)</a:t>
            </a:r>
          </a:p>
        </c:rich>
      </c:tx>
      <c:overlay val="0"/>
      <c:spPr>
        <a:noFill/>
        <a:ln w="0">
          <a:noFill/>
        </a:ln>
      </c:spPr>
    </c:title>
    <c:autoTitleDeleted val="0"/>
    <c:plotArea>
      <c:layout/>
      <c:lineChart>
        <c:grouping val="standard"/>
        <c:varyColors val="0"/>
        <c:ser>
          <c:idx val="0"/>
          <c:order val="0"/>
          <c:tx>
            <c:v>Actual</c:v>
          </c:tx>
          <c:spPr>
            <a:ln w="19080">
              <a:solidFill>
                <a:srgbClr val="4285F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Target!$B$1615:$B$1857</c:f>
              <c:numCache>
                <c:formatCode>yyyy\-mm\-dd;@</c:formatCode>
                <c:ptCount val="243"/>
                <c:pt idx="0">
                  <c:v>44568</c:v>
                </c:pt>
                <c:pt idx="1">
                  <c:v>44575</c:v>
                </c:pt>
                <c:pt idx="2">
                  <c:v>44582</c:v>
                </c:pt>
                <c:pt idx="3">
                  <c:v>44589</c:v>
                </c:pt>
                <c:pt idx="4">
                  <c:v>44596</c:v>
                </c:pt>
                <c:pt idx="5">
                  <c:v>44603</c:v>
                </c:pt>
                <c:pt idx="6">
                  <c:v>44610</c:v>
                </c:pt>
                <c:pt idx="7">
                  <c:v>44617</c:v>
                </c:pt>
                <c:pt idx="8">
                  <c:v>44624</c:v>
                </c:pt>
                <c:pt idx="9">
                  <c:v>44631</c:v>
                </c:pt>
                <c:pt idx="10">
                  <c:v>44638</c:v>
                </c:pt>
                <c:pt idx="11">
                  <c:v>44645</c:v>
                </c:pt>
                <c:pt idx="12">
                  <c:v>44652</c:v>
                </c:pt>
                <c:pt idx="13">
                  <c:v>44659</c:v>
                </c:pt>
                <c:pt idx="14">
                  <c:v>44666</c:v>
                </c:pt>
                <c:pt idx="15">
                  <c:v>44673</c:v>
                </c:pt>
                <c:pt idx="16">
                  <c:v>44680</c:v>
                </c:pt>
                <c:pt idx="17">
                  <c:v>44687</c:v>
                </c:pt>
                <c:pt idx="18">
                  <c:v>44694</c:v>
                </c:pt>
                <c:pt idx="19">
                  <c:v>44701</c:v>
                </c:pt>
                <c:pt idx="20">
                  <c:v>44708</c:v>
                </c:pt>
                <c:pt idx="21">
                  <c:v>44715</c:v>
                </c:pt>
                <c:pt idx="22">
                  <c:v>44722</c:v>
                </c:pt>
                <c:pt idx="23">
                  <c:v>44729</c:v>
                </c:pt>
                <c:pt idx="24">
                  <c:v>44736</c:v>
                </c:pt>
                <c:pt idx="25">
                  <c:v>44743</c:v>
                </c:pt>
                <c:pt idx="26">
                  <c:v>44750</c:v>
                </c:pt>
                <c:pt idx="27">
                  <c:v>44757</c:v>
                </c:pt>
                <c:pt idx="28">
                  <c:v>44764</c:v>
                </c:pt>
                <c:pt idx="29">
                  <c:v>44771</c:v>
                </c:pt>
                <c:pt idx="30">
                  <c:v>44778</c:v>
                </c:pt>
                <c:pt idx="31">
                  <c:v>44785</c:v>
                </c:pt>
                <c:pt idx="32">
                  <c:v>44792</c:v>
                </c:pt>
                <c:pt idx="33">
                  <c:v>44799</c:v>
                </c:pt>
                <c:pt idx="34">
                  <c:v>44806</c:v>
                </c:pt>
                <c:pt idx="35">
                  <c:v>44813</c:v>
                </c:pt>
                <c:pt idx="36">
                  <c:v>44820</c:v>
                </c:pt>
                <c:pt idx="37">
                  <c:v>44827</c:v>
                </c:pt>
                <c:pt idx="38">
                  <c:v>44834</c:v>
                </c:pt>
                <c:pt idx="39">
                  <c:v>44841</c:v>
                </c:pt>
                <c:pt idx="40">
                  <c:v>44848</c:v>
                </c:pt>
                <c:pt idx="41">
                  <c:v>44855</c:v>
                </c:pt>
                <c:pt idx="42">
                  <c:v>44862</c:v>
                </c:pt>
                <c:pt idx="43">
                  <c:v>44869</c:v>
                </c:pt>
                <c:pt idx="44">
                  <c:v>44876</c:v>
                </c:pt>
                <c:pt idx="45">
                  <c:v>44883</c:v>
                </c:pt>
                <c:pt idx="46">
                  <c:v>44890</c:v>
                </c:pt>
                <c:pt idx="47">
                  <c:v>44897</c:v>
                </c:pt>
                <c:pt idx="48">
                  <c:v>44904</c:v>
                </c:pt>
                <c:pt idx="49">
                  <c:v>44911</c:v>
                </c:pt>
                <c:pt idx="50">
                  <c:v>44918</c:v>
                </c:pt>
                <c:pt idx="51">
                  <c:v>44925</c:v>
                </c:pt>
                <c:pt idx="52">
                  <c:v>44932</c:v>
                </c:pt>
                <c:pt idx="53">
                  <c:v>44939</c:v>
                </c:pt>
                <c:pt idx="54">
                  <c:v>44946</c:v>
                </c:pt>
                <c:pt idx="55">
                  <c:v>44953</c:v>
                </c:pt>
                <c:pt idx="56">
                  <c:v>44960</c:v>
                </c:pt>
                <c:pt idx="57">
                  <c:v>44967</c:v>
                </c:pt>
                <c:pt idx="58">
                  <c:v>44974</c:v>
                </c:pt>
                <c:pt idx="59">
                  <c:v>44981</c:v>
                </c:pt>
                <c:pt idx="60">
                  <c:v>44988</c:v>
                </c:pt>
                <c:pt idx="61">
                  <c:v>44995</c:v>
                </c:pt>
                <c:pt idx="62">
                  <c:v>45002</c:v>
                </c:pt>
                <c:pt idx="63">
                  <c:v>45009</c:v>
                </c:pt>
                <c:pt idx="64">
                  <c:v>45016</c:v>
                </c:pt>
                <c:pt idx="65">
                  <c:v>45023</c:v>
                </c:pt>
                <c:pt idx="66">
                  <c:v>45030</c:v>
                </c:pt>
                <c:pt idx="67">
                  <c:v>45037</c:v>
                </c:pt>
                <c:pt idx="68">
                  <c:v>45044</c:v>
                </c:pt>
                <c:pt idx="69">
                  <c:v>45051</c:v>
                </c:pt>
                <c:pt idx="70">
                  <c:v>45058</c:v>
                </c:pt>
                <c:pt idx="71">
                  <c:v>45065</c:v>
                </c:pt>
                <c:pt idx="72">
                  <c:v>45072</c:v>
                </c:pt>
                <c:pt idx="73">
                  <c:v>45079</c:v>
                </c:pt>
                <c:pt idx="74">
                  <c:v>45086</c:v>
                </c:pt>
                <c:pt idx="75">
                  <c:v>45093</c:v>
                </c:pt>
                <c:pt idx="76">
                  <c:v>45100</c:v>
                </c:pt>
                <c:pt idx="77">
                  <c:v>45107</c:v>
                </c:pt>
                <c:pt idx="78">
                  <c:v>45114</c:v>
                </c:pt>
                <c:pt idx="79">
                  <c:v>45121</c:v>
                </c:pt>
                <c:pt idx="80">
                  <c:v>45128</c:v>
                </c:pt>
                <c:pt idx="81">
                  <c:v>45135</c:v>
                </c:pt>
                <c:pt idx="82">
                  <c:v>45142</c:v>
                </c:pt>
                <c:pt idx="83">
                  <c:v>45149</c:v>
                </c:pt>
                <c:pt idx="84">
                  <c:v>45156</c:v>
                </c:pt>
                <c:pt idx="85">
                  <c:v>45163</c:v>
                </c:pt>
                <c:pt idx="86">
                  <c:v>45170</c:v>
                </c:pt>
                <c:pt idx="87">
                  <c:v>45177</c:v>
                </c:pt>
                <c:pt idx="88">
                  <c:v>45184</c:v>
                </c:pt>
                <c:pt idx="89">
                  <c:v>45191</c:v>
                </c:pt>
                <c:pt idx="90">
                  <c:v>45198</c:v>
                </c:pt>
                <c:pt idx="91">
                  <c:v>45205</c:v>
                </c:pt>
                <c:pt idx="92">
                  <c:v>45212</c:v>
                </c:pt>
                <c:pt idx="93">
                  <c:v>45219</c:v>
                </c:pt>
                <c:pt idx="94">
                  <c:v>45226</c:v>
                </c:pt>
                <c:pt idx="95">
                  <c:v>45233</c:v>
                </c:pt>
                <c:pt idx="96">
                  <c:v>45240</c:v>
                </c:pt>
                <c:pt idx="97">
                  <c:v>45247</c:v>
                </c:pt>
                <c:pt idx="98">
                  <c:v>45254</c:v>
                </c:pt>
                <c:pt idx="99">
                  <c:v>45261</c:v>
                </c:pt>
                <c:pt idx="100">
                  <c:v>45268</c:v>
                </c:pt>
                <c:pt idx="101">
                  <c:v>45275</c:v>
                </c:pt>
                <c:pt idx="102">
                  <c:v>45282</c:v>
                </c:pt>
                <c:pt idx="103">
                  <c:v>45289</c:v>
                </c:pt>
                <c:pt idx="104">
                  <c:v>45296</c:v>
                </c:pt>
                <c:pt idx="105">
                  <c:v>45303</c:v>
                </c:pt>
                <c:pt idx="106">
                  <c:v>45310</c:v>
                </c:pt>
                <c:pt idx="107">
                  <c:v>45317</c:v>
                </c:pt>
                <c:pt idx="108">
                  <c:v>45324</c:v>
                </c:pt>
                <c:pt idx="109">
                  <c:v>45331</c:v>
                </c:pt>
                <c:pt idx="110">
                  <c:v>45338</c:v>
                </c:pt>
                <c:pt idx="111">
                  <c:v>45345</c:v>
                </c:pt>
                <c:pt idx="112">
                  <c:v>45352</c:v>
                </c:pt>
                <c:pt idx="113">
                  <c:v>45359</c:v>
                </c:pt>
                <c:pt idx="114">
                  <c:v>45366</c:v>
                </c:pt>
                <c:pt idx="115">
                  <c:v>45373</c:v>
                </c:pt>
                <c:pt idx="116">
                  <c:v>45380</c:v>
                </c:pt>
                <c:pt idx="117">
                  <c:v>45387</c:v>
                </c:pt>
                <c:pt idx="118">
                  <c:v>45394</c:v>
                </c:pt>
                <c:pt idx="119">
                  <c:v>45401</c:v>
                </c:pt>
                <c:pt idx="120">
                  <c:v>45408</c:v>
                </c:pt>
                <c:pt idx="121">
                  <c:v>45415</c:v>
                </c:pt>
                <c:pt idx="122">
                  <c:v>45422</c:v>
                </c:pt>
                <c:pt idx="123">
                  <c:v>45429</c:v>
                </c:pt>
                <c:pt idx="124">
                  <c:v>45436</c:v>
                </c:pt>
                <c:pt idx="125">
                  <c:v>45443</c:v>
                </c:pt>
                <c:pt idx="126">
                  <c:v>45450</c:v>
                </c:pt>
                <c:pt idx="127">
                  <c:v>45457</c:v>
                </c:pt>
                <c:pt idx="128">
                  <c:v>45464</c:v>
                </c:pt>
                <c:pt idx="129">
                  <c:v>45471</c:v>
                </c:pt>
                <c:pt idx="130">
                  <c:v>45478</c:v>
                </c:pt>
                <c:pt idx="131">
                  <c:v>45485</c:v>
                </c:pt>
                <c:pt idx="132">
                  <c:v>45492</c:v>
                </c:pt>
                <c:pt idx="133">
                  <c:v>45499</c:v>
                </c:pt>
                <c:pt idx="134">
                  <c:v>45506</c:v>
                </c:pt>
                <c:pt idx="135">
                  <c:v>45513</c:v>
                </c:pt>
                <c:pt idx="136">
                  <c:v>45520</c:v>
                </c:pt>
                <c:pt idx="137">
                  <c:v>45527</c:v>
                </c:pt>
                <c:pt idx="138">
                  <c:v>45534</c:v>
                </c:pt>
                <c:pt idx="139">
                  <c:v>45541</c:v>
                </c:pt>
                <c:pt idx="140">
                  <c:v>45548</c:v>
                </c:pt>
                <c:pt idx="141">
                  <c:v>45555</c:v>
                </c:pt>
                <c:pt idx="142">
                  <c:v>45562</c:v>
                </c:pt>
                <c:pt idx="143">
                  <c:v>45569</c:v>
                </c:pt>
                <c:pt idx="144">
                  <c:v>45576</c:v>
                </c:pt>
                <c:pt idx="145">
                  <c:v>45583</c:v>
                </c:pt>
                <c:pt idx="146">
                  <c:v>45590</c:v>
                </c:pt>
                <c:pt idx="147">
                  <c:v>45597</c:v>
                </c:pt>
                <c:pt idx="148">
                  <c:v>45604</c:v>
                </c:pt>
                <c:pt idx="149">
                  <c:v>45611</c:v>
                </c:pt>
                <c:pt idx="150">
                  <c:v>45618</c:v>
                </c:pt>
                <c:pt idx="151">
                  <c:v>45625</c:v>
                </c:pt>
                <c:pt idx="152">
                  <c:v>45632</c:v>
                </c:pt>
                <c:pt idx="153">
                  <c:v>45639</c:v>
                </c:pt>
                <c:pt idx="154">
                  <c:v>45646</c:v>
                </c:pt>
                <c:pt idx="155">
                  <c:v>45653</c:v>
                </c:pt>
                <c:pt idx="156">
                  <c:v>45660</c:v>
                </c:pt>
                <c:pt idx="157">
                  <c:v>45667</c:v>
                </c:pt>
                <c:pt idx="158">
                  <c:v>45674</c:v>
                </c:pt>
                <c:pt idx="159">
                  <c:v>45681</c:v>
                </c:pt>
                <c:pt idx="160">
                  <c:v>45688</c:v>
                </c:pt>
                <c:pt idx="161">
                  <c:v>45695</c:v>
                </c:pt>
                <c:pt idx="162">
                  <c:v>45702</c:v>
                </c:pt>
                <c:pt idx="163">
                  <c:v>45709</c:v>
                </c:pt>
                <c:pt idx="164">
                  <c:v>45716</c:v>
                </c:pt>
                <c:pt idx="165">
                  <c:v>45723</c:v>
                </c:pt>
                <c:pt idx="166">
                  <c:v>45730</c:v>
                </c:pt>
                <c:pt idx="167">
                  <c:v>45737</c:v>
                </c:pt>
                <c:pt idx="168">
                  <c:v>45744</c:v>
                </c:pt>
                <c:pt idx="169">
                  <c:v>45751</c:v>
                </c:pt>
                <c:pt idx="170">
                  <c:v>45758</c:v>
                </c:pt>
                <c:pt idx="171">
                  <c:v>45765</c:v>
                </c:pt>
                <c:pt idx="172">
                  <c:v>45772</c:v>
                </c:pt>
                <c:pt idx="173">
                  <c:v>45779</c:v>
                </c:pt>
                <c:pt idx="174">
                  <c:v>45786</c:v>
                </c:pt>
                <c:pt idx="175">
                  <c:v>45793</c:v>
                </c:pt>
                <c:pt idx="176">
                  <c:v>45800</c:v>
                </c:pt>
                <c:pt idx="177">
                  <c:v>45807</c:v>
                </c:pt>
                <c:pt idx="178">
                  <c:v>45814</c:v>
                </c:pt>
                <c:pt idx="179">
                  <c:v>45821</c:v>
                </c:pt>
                <c:pt idx="180">
                  <c:v>45828</c:v>
                </c:pt>
                <c:pt idx="181">
                  <c:v>45835</c:v>
                </c:pt>
                <c:pt idx="182">
                  <c:v>45842</c:v>
                </c:pt>
                <c:pt idx="183">
                  <c:v>45849</c:v>
                </c:pt>
                <c:pt idx="184">
                  <c:v>45856</c:v>
                </c:pt>
                <c:pt idx="185">
                  <c:v>45863</c:v>
                </c:pt>
                <c:pt idx="186">
                  <c:v>45870</c:v>
                </c:pt>
                <c:pt idx="187">
                  <c:v>45877</c:v>
                </c:pt>
                <c:pt idx="188">
                  <c:v>45884</c:v>
                </c:pt>
                <c:pt idx="189">
                  <c:v>45891</c:v>
                </c:pt>
                <c:pt idx="190">
                  <c:v>45898</c:v>
                </c:pt>
                <c:pt idx="191">
                  <c:v>45905</c:v>
                </c:pt>
                <c:pt idx="192">
                  <c:v>45912</c:v>
                </c:pt>
                <c:pt idx="193">
                  <c:v>45919</c:v>
                </c:pt>
                <c:pt idx="194">
                  <c:v>45926</c:v>
                </c:pt>
                <c:pt idx="195">
                  <c:v>45933</c:v>
                </c:pt>
                <c:pt idx="196">
                  <c:v>45940</c:v>
                </c:pt>
                <c:pt idx="197">
                  <c:v>45947</c:v>
                </c:pt>
                <c:pt idx="198">
                  <c:v>45954</c:v>
                </c:pt>
                <c:pt idx="199">
                  <c:v>45961</c:v>
                </c:pt>
                <c:pt idx="200">
                  <c:v>45968</c:v>
                </c:pt>
                <c:pt idx="201">
                  <c:v>45975</c:v>
                </c:pt>
                <c:pt idx="202">
                  <c:v>45982</c:v>
                </c:pt>
                <c:pt idx="203">
                  <c:v>45989</c:v>
                </c:pt>
                <c:pt idx="204">
                  <c:v>45996</c:v>
                </c:pt>
                <c:pt idx="205">
                  <c:v>46003</c:v>
                </c:pt>
                <c:pt idx="206">
                  <c:v>46010</c:v>
                </c:pt>
                <c:pt idx="207">
                  <c:v>46017</c:v>
                </c:pt>
                <c:pt idx="208" formatCode="yyyy\-mm\-dd">
                  <c:v>46024</c:v>
                </c:pt>
                <c:pt idx="209" formatCode="yyyy\-mm\-dd">
                  <c:v>46031</c:v>
                </c:pt>
                <c:pt idx="210" formatCode="yyyy\-mm\-dd">
                  <c:v>46038</c:v>
                </c:pt>
                <c:pt idx="211" formatCode="yyyy\-mm\-dd">
                  <c:v>46045</c:v>
                </c:pt>
                <c:pt idx="212" formatCode="yyyy\-mm\-dd">
                  <c:v>46052</c:v>
                </c:pt>
                <c:pt idx="213" formatCode="yyyy\-mm\-dd">
                  <c:v>46059</c:v>
                </c:pt>
                <c:pt idx="214" formatCode="yyyy\-mm\-dd">
                  <c:v>46066</c:v>
                </c:pt>
                <c:pt idx="215" formatCode="yyyy\-mm\-dd">
                  <c:v>46073</c:v>
                </c:pt>
                <c:pt idx="216" formatCode="yyyy\-mm\-dd">
                  <c:v>46080</c:v>
                </c:pt>
                <c:pt idx="217" formatCode="yyyy\-mm\-dd">
                  <c:v>46087</c:v>
                </c:pt>
                <c:pt idx="218" formatCode="yyyy\-mm\-dd">
                  <c:v>46094</c:v>
                </c:pt>
                <c:pt idx="219" formatCode="yyyy\-mm\-dd">
                  <c:v>46101</c:v>
                </c:pt>
                <c:pt idx="220" formatCode="yyyy\-mm\-dd">
                  <c:v>46108</c:v>
                </c:pt>
                <c:pt idx="221" formatCode="yyyy\-mm\-dd">
                  <c:v>46115</c:v>
                </c:pt>
                <c:pt idx="222" formatCode="yyyy\-mm\-dd">
                  <c:v>46122</c:v>
                </c:pt>
                <c:pt idx="223" formatCode="yyyy\-mm\-dd">
                  <c:v>46129</c:v>
                </c:pt>
                <c:pt idx="224" formatCode="yyyy\-mm\-dd">
                  <c:v>46136</c:v>
                </c:pt>
                <c:pt idx="225" formatCode="yyyy\-mm\-dd">
                  <c:v>46143</c:v>
                </c:pt>
                <c:pt idx="226" formatCode="yyyy\-mm\-dd">
                  <c:v>46150</c:v>
                </c:pt>
                <c:pt idx="227" formatCode="yyyy\-mm\-dd">
                  <c:v>46157</c:v>
                </c:pt>
                <c:pt idx="228" formatCode="yyyy\-mm\-dd">
                  <c:v>46164</c:v>
                </c:pt>
                <c:pt idx="229" formatCode="yyyy\-mm\-dd">
                  <c:v>46171</c:v>
                </c:pt>
                <c:pt idx="230" formatCode="yyyy\-mm\-dd">
                  <c:v>46178</c:v>
                </c:pt>
                <c:pt idx="231" formatCode="yyyy\-mm\-dd">
                  <c:v>46185</c:v>
                </c:pt>
                <c:pt idx="232" formatCode="yyyy\-mm\-dd">
                  <c:v>46192</c:v>
                </c:pt>
                <c:pt idx="233" formatCode="yyyy\-mm\-dd">
                  <c:v>46199</c:v>
                </c:pt>
                <c:pt idx="234" formatCode="yyyy\-mm\-dd">
                  <c:v>46206</c:v>
                </c:pt>
                <c:pt idx="235" formatCode="yyyy\-mm\-dd">
                  <c:v>46213</c:v>
                </c:pt>
                <c:pt idx="236" formatCode="yyyy\-mm\-dd">
                  <c:v>46220</c:v>
                </c:pt>
                <c:pt idx="237" formatCode="yyyy\-mm\-dd">
                  <c:v>46227</c:v>
                </c:pt>
                <c:pt idx="238" formatCode="yyyy\-mm\-dd">
                  <c:v>46234</c:v>
                </c:pt>
                <c:pt idx="239" formatCode="yyyy\-mm\-dd">
                  <c:v>46241</c:v>
                </c:pt>
                <c:pt idx="240" formatCode="yyyy\-mm\-dd">
                  <c:v>46248</c:v>
                </c:pt>
                <c:pt idx="241" formatCode="yyyy\-mm\-dd">
                  <c:v>46255</c:v>
                </c:pt>
                <c:pt idx="242" formatCode="yyyy\-mm\-dd">
                  <c:v>46262</c:v>
                </c:pt>
              </c:numCache>
            </c:numRef>
          </c:cat>
          <c:val>
            <c:numRef>
              <c:f>Target!$C$1615:$C$1857</c:f>
              <c:numCache>
                <c:formatCode>General</c:formatCode>
                <c:ptCount val="243"/>
                <c:pt idx="0">
                  <c:v>7906</c:v>
                </c:pt>
                <c:pt idx="1">
                  <c:v>8224</c:v>
                </c:pt>
                <c:pt idx="2">
                  <c:v>8505</c:v>
                </c:pt>
                <c:pt idx="3">
                  <c:v>8226</c:v>
                </c:pt>
                <c:pt idx="4">
                  <c:v>9126</c:v>
                </c:pt>
                <c:pt idx="5">
                  <c:v>8570</c:v>
                </c:pt>
                <c:pt idx="6">
                  <c:v>8657</c:v>
                </c:pt>
                <c:pt idx="7">
                  <c:v>8743</c:v>
                </c:pt>
                <c:pt idx="8">
                  <c:v>8962</c:v>
                </c:pt>
                <c:pt idx="9">
                  <c:v>8944</c:v>
                </c:pt>
                <c:pt idx="10">
                  <c:v>8637</c:v>
                </c:pt>
                <c:pt idx="11">
                  <c:v>8499</c:v>
                </c:pt>
                <c:pt idx="12">
                  <c:v>8562</c:v>
                </c:pt>
                <c:pt idx="13">
                  <c:v>8736</c:v>
                </c:pt>
                <c:pt idx="14">
                  <c:v>8868</c:v>
                </c:pt>
                <c:pt idx="15">
                  <c:v>8739</c:v>
                </c:pt>
                <c:pt idx="16">
                  <c:v>8856</c:v>
                </c:pt>
                <c:pt idx="17">
                  <c:v>8702</c:v>
                </c:pt>
                <c:pt idx="18">
                  <c:v>9027</c:v>
                </c:pt>
                <c:pt idx="19">
                  <c:v>8798</c:v>
                </c:pt>
                <c:pt idx="20">
                  <c:v>8977</c:v>
                </c:pt>
                <c:pt idx="21">
                  <c:v>9199</c:v>
                </c:pt>
                <c:pt idx="22">
                  <c:v>9093</c:v>
                </c:pt>
                <c:pt idx="23">
                  <c:v>8505</c:v>
                </c:pt>
                <c:pt idx="24">
                  <c:v>8922</c:v>
                </c:pt>
                <c:pt idx="25">
                  <c:v>9413</c:v>
                </c:pt>
                <c:pt idx="26">
                  <c:v>8062</c:v>
                </c:pt>
                <c:pt idx="27">
                  <c:v>8521</c:v>
                </c:pt>
                <c:pt idx="28">
                  <c:v>9245</c:v>
                </c:pt>
                <c:pt idx="29">
                  <c:v>8541</c:v>
                </c:pt>
                <c:pt idx="30">
                  <c:v>9123</c:v>
                </c:pt>
                <c:pt idx="31">
                  <c:v>9348</c:v>
                </c:pt>
                <c:pt idx="32">
                  <c:v>8434</c:v>
                </c:pt>
                <c:pt idx="33">
                  <c:v>8591</c:v>
                </c:pt>
                <c:pt idx="34">
                  <c:v>8727</c:v>
                </c:pt>
                <c:pt idx="35">
                  <c:v>8494</c:v>
                </c:pt>
                <c:pt idx="36">
                  <c:v>8322</c:v>
                </c:pt>
                <c:pt idx="37">
                  <c:v>8825</c:v>
                </c:pt>
                <c:pt idx="38">
                  <c:v>9465</c:v>
                </c:pt>
                <c:pt idx="39">
                  <c:v>8276</c:v>
                </c:pt>
                <c:pt idx="40">
                  <c:v>8678</c:v>
                </c:pt>
                <c:pt idx="41">
                  <c:v>8930</c:v>
                </c:pt>
                <c:pt idx="42">
                  <c:v>8660</c:v>
                </c:pt>
                <c:pt idx="43">
                  <c:v>9011</c:v>
                </c:pt>
                <c:pt idx="44">
                  <c:v>8742</c:v>
                </c:pt>
                <c:pt idx="45">
                  <c:v>8327</c:v>
                </c:pt>
                <c:pt idx="46">
                  <c:v>8317</c:v>
                </c:pt>
                <c:pt idx="47">
                  <c:v>8358</c:v>
                </c:pt>
                <c:pt idx="48">
                  <c:v>8255</c:v>
                </c:pt>
                <c:pt idx="49">
                  <c:v>8714</c:v>
                </c:pt>
                <c:pt idx="50">
                  <c:v>9327</c:v>
                </c:pt>
                <c:pt idx="51">
                  <c:v>7514</c:v>
                </c:pt>
                <c:pt idx="52">
                  <c:v>7558</c:v>
                </c:pt>
                <c:pt idx="53">
                  <c:v>8054</c:v>
                </c:pt>
                <c:pt idx="54">
                  <c:v>8142</c:v>
                </c:pt>
                <c:pt idx="55">
                  <c:v>8491</c:v>
                </c:pt>
                <c:pt idx="56">
                  <c:v>8428</c:v>
                </c:pt>
                <c:pt idx="57">
                  <c:v>8274</c:v>
                </c:pt>
                <c:pt idx="58">
                  <c:v>8910</c:v>
                </c:pt>
                <c:pt idx="59">
                  <c:v>9112</c:v>
                </c:pt>
                <c:pt idx="60">
                  <c:v>8562</c:v>
                </c:pt>
                <c:pt idx="61">
                  <c:v>8594</c:v>
                </c:pt>
                <c:pt idx="62">
                  <c:v>8960</c:v>
                </c:pt>
                <c:pt idx="63">
                  <c:v>9145</c:v>
                </c:pt>
                <c:pt idx="64">
                  <c:v>9295</c:v>
                </c:pt>
                <c:pt idx="65">
                  <c:v>8936</c:v>
                </c:pt>
                <c:pt idx="66">
                  <c:v>8519</c:v>
                </c:pt>
                <c:pt idx="67">
                  <c:v>9511</c:v>
                </c:pt>
                <c:pt idx="68">
                  <c:v>8618</c:v>
                </c:pt>
                <c:pt idx="69">
                  <c:v>9303</c:v>
                </c:pt>
                <c:pt idx="70">
                  <c:v>8908</c:v>
                </c:pt>
                <c:pt idx="71">
                  <c:v>9437</c:v>
                </c:pt>
                <c:pt idx="72">
                  <c:v>9098</c:v>
                </c:pt>
                <c:pt idx="73">
                  <c:v>9218</c:v>
                </c:pt>
                <c:pt idx="74">
                  <c:v>9193</c:v>
                </c:pt>
                <c:pt idx="75">
                  <c:v>9375</c:v>
                </c:pt>
                <c:pt idx="76">
                  <c:v>9306</c:v>
                </c:pt>
                <c:pt idx="77">
                  <c:v>9599</c:v>
                </c:pt>
                <c:pt idx="78">
                  <c:v>8756</c:v>
                </c:pt>
                <c:pt idx="79">
                  <c:v>8855</c:v>
                </c:pt>
                <c:pt idx="80">
                  <c:v>8939</c:v>
                </c:pt>
                <c:pt idx="81">
                  <c:v>8838</c:v>
                </c:pt>
                <c:pt idx="82">
                  <c:v>9302</c:v>
                </c:pt>
                <c:pt idx="83">
                  <c:v>8851</c:v>
                </c:pt>
                <c:pt idx="84">
                  <c:v>8910</c:v>
                </c:pt>
                <c:pt idx="85">
                  <c:v>9068</c:v>
                </c:pt>
                <c:pt idx="86">
                  <c:v>9321</c:v>
                </c:pt>
                <c:pt idx="87">
                  <c:v>8307</c:v>
                </c:pt>
                <c:pt idx="88">
                  <c:v>8410</c:v>
                </c:pt>
                <c:pt idx="89">
                  <c:v>8619</c:v>
                </c:pt>
                <c:pt idx="90">
                  <c:v>8014</c:v>
                </c:pt>
                <c:pt idx="91">
                  <c:v>8581</c:v>
                </c:pt>
                <c:pt idx="92">
                  <c:v>8943</c:v>
                </c:pt>
                <c:pt idx="93">
                  <c:v>8864</c:v>
                </c:pt>
                <c:pt idx="94">
                  <c:v>8697</c:v>
                </c:pt>
                <c:pt idx="95">
                  <c:v>9492</c:v>
                </c:pt>
                <c:pt idx="96">
                  <c:v>8949</c:v>
                </c:pt>
                <c:pt idx="97">
                  <c:v>8480</c:v>
                </c:pt>
                <c:pt idx="98">
                  <c:v>8206</c:v>
                </c:pt>
                <c:pt idx="99">
                  <c:v>8466</c:v>
                </c:pt>
                <c:pt idx="100">
                  <c:v>8859</c:v>
                </c:pt>
                <c:pt idx="101">
                  <c:v>8754</c:v>
                </c:pt>
                <c:pt idx="102">
                  <c:v>9168</c:v>
                </c:pt>
                <c:pt idx="103">
                  <c:v>7954</c:v>
                </c:pt>
                <c:pt idx="104">
                  <c:v>8325</c:v>
                </c:pt>
                <c:pt idx="105">
                  <c:v>8269</c:v>
                </c:pt>
                <c:pt idx="106">
                  <c:v>7880</c:v>
                </c:pt>
                <c:pt idx="107">
                  <c:v>8144</c:v>
                </c:pt>
                <c:pt idx="108">
                  <c:v>8807</c:v>
                </c:pt>
                <c:pt idx="109">
                  <c:v>8168</c:v>
                </c:pt>
                <c:pt idx="110">
                  <c:v>8200</c:v>
                </c:pt>
                <c:pt idx="111">
                  <c:v>8467</c:v>
                </c:pt>
                <c:pt idx="112">
                  <c:v>9013</c:v>
                </c:pt>
                <c:pt idx="113">
                  <c:v>9044</c:v>
                </c:pt>
                <c:pt idx="114">
                  <c:v>8809</c:v>
                </c:pt>
                <c:pt idx="115">
                  <c:v>8715</c:v>
                </c:pt>
                <c:pt idx="116">
                  <c:v>9236</c:v>
                </c:pt>
                <c:pt idx="117">
                  <c:v>8612</c:v>
                </c:pt>
                <c:pt idx="118">
                  <c:v>8662</c:v>
                </c:pt>
                <c:pt idx="119">
                  <c:v>8423</c:v>
                </c:pt>
                <c:pt idx="120">
                  <c:v>8618</c:v>
                </c:pt>
                <c:pt idx="121">
                  <c:v>8797</c:v>
                </c:pt>
                <c:pt idx="122">
                  <c:v>8875</c:v>
                </c:pt>
                <c:pt idx="123">
                  <c:v>9315</c:v>
                </c:pt>
                <c:pt idx="124">
                  <c:v>9148</c:v>
                </c:pt>
                <c:pt idx="125">
                  <c:v>8946</c:v>
                </c:pt>
                <c:pt idx="126">
                  <c:v>9040</c:v>
                </c:pt>
                <c:pt idx="127">
                  <c:v>9386</c:v>
                </c:pt>
                <c:pt idx="128">
                  <c:v>8969</c:v>
                </c:pt>
                <c:pt idx="129">
                  <c:v>9424</c:v>
                </c:pt>
                <c:pt idx="130">
                  <c:v>9398</c:v>
                </c:pt>
                <c:pt idx="131">
                  <c:v>8783</c:v>
                </c:pt>
                <c:pt idx="132">
                  <c:v>9456</c:v>
                </c:pt>
                <c:pt idx="133">
                  <c:v>9250</c:v>
                </c:pt>
                <c:pt idx="134">
                  <c:v>8967</c:v>
                </c:pt>
                <c:pt idx="135">
                  <c:v>9045</c:v>
                </c:pt>
                <c:pt idx="136">
                  <c:v>9193</c:v>
                </c:pt>
                <c:pt idx="137">
                  <c:v>9307</c:v>
                </c:pt>
                <c:pt idx="138">
                  <c:v>8938</c:v>
                </c:pt>
                <c:pt idx="139">
                  <c:v>8478</c:v>
                </c:pt>
                <c:pt idx="140">
                  <c:v>8776</c:v>
                </c:pt>
                <c:pt idx="141">
                  <c:v>9205</c:v>
                </c:pt>
                <c:pt idx="142">
                  <c:v>8521</c:v>
                </c:pt>
                <c:pt idx="143">
                  <c:v>9654</c:v>
                </c:pt>
                <c:pt idx="144">
                  <c:v>8620</c:v>
                </c:pt>
                <c:pt idx="145">
                  <c:v>8838</c:v>
                </c:pt>
                <c:pt idx="146">
                  <c:v>9159</c:v>
                </c:pt>
                <c:pt idx="147">
                  <c:v>8828</c:v>
                </c:pt>
                <c:pt idx="148">
                  <c:v>9383</c:v>
                </c:pt>
                <c:pt idx="149">
                  <c:v>8419</c:v>
                </c:pt>
                <c:pt idx="150">
                  <c:v>8506</c:v>
                </c:pt>
                <c:pt idx="151">
                  <c:v>8738</c:v>
                </c:pt>
                <c:pt idx="152">
                  <c:v>8810</c:v>
                </c:pt>
                <c:pt idx="153">
                  <c:v>8927</c:v>
                </c:pt>
                <c:pt idx="154">
                  <c:v>9008</c:v>
                </c:pt>
                <c:pt idx="155">
                  <c:v>8168</c:v>
                </c:pt>
              </c:numCache>
            </c:numRef>
          </c:val>
          <c:smooth val="0"/>
          <c:extLst>
            <c:ext xmlns:c16="http://schemas.microsoft.com/office/drawing/2014/chart" uri="{C3380CC4-5D6E-409C-BE32-E72D297353CC}">
              <c16:uniqueId val="{00000000-DF9A-D24D-8B46-1346AD443F1D}"/>
            </c:ext>
          </c:extLst>
        </c:ser>
        <c:ser>
          <c:idx val="1"/>
          <c:order val="1"/>
          <c:tx>
            <c:v>Base</c:v>
          </c:tx>
          <c:spPr>
            <a:ln w="19080">
              <a:solidFill>
                <a:srgbClr val="EA433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Target!$B$1615:$B$1857</c:f>
              <c:numCache>
                <c:formatCode>yyyy\-mm\-dd;@</c:formatCode>
                <c:ptCount val="243"/>
                <c:pt idx="0">
                  <c:v>44568</c:v>
                </c:pt>
                <c:pt idx="1">
                  <c:v>44575</c:v>
                </c:pt>
                <c:pt idx="2">
                  <c:v>44582</c:v>
                </c:pt>
                <c:pt idx="3">
                  <c:v>44589</c:v>
                </c:pt>
                <c:pt idx="4">
                  <c:v>44596</c:v>
                </c:pt>
                <c:pt idx="5">
                  <c:v>44603</c:v>
                </c:pt>
                <c:pt idx="6">
                  <c:v>44610</c:v>
                </c:pt>
                <c:pt idx="7">
                  <c:v>44617</c:v>
                </c:pt>
                <c:pt idx="8">
                  <c:v>44624</c:v>
                </c:pt>
                <c:pt idx="9">
                  <c:v>44631</c:v>
                </c:pt>
                <c:pt idx="10">
                  <c:v>44638</c:v>
                </c:pt>
                <c:pt idx="11">
                  <c:v>44645</c:v>
                </c:pt>
                <c:pt idx="12">
                  <c:v>44652</c:v>
                </c:pt>
                <c:pt idx="13">
                  <c:v>44659</c:v>
                </c:pt>
                <c:pt idx="14">
                  <c:v>44666</c:v>
                </c:pt>
                <c:pt idx="15">
                  <c:v>44673</c:v>
                </c:pt>
                <c:pt idx="16">
                  <c:v>44680</c:v>
                </c:pt>
                <c:pt idx="17">
                  <c:v>44687</c:v>
                </c:pt>
                <c:pt idx="18">
                  <c:v>44694</c:v>
                </c:pt>
                <c:pt idx="19">
                  <c:v>44701</c:v>
                </c:pt>
                <c:pt idx="20">
                  <c:v>44708</c:v>
                </c:pt>
                <c:pt idx="21">
                  <c:v>44715</c:v>
                </c:pt>
                <c:pt idx="22">
                  <c:v>44722</c:v>
                </c:pt>
                <c:pt idx="23">
                  <c:v>44729</c:v>
                </c:pt>
                <c:pt idx="24">
                  <c:v>44736</c:v>
                </c:pt>
                <c:pt idx="25">
                  <c:v>44743</c:v>
                </c:pt>
                <c:pt idx="26">
                  <c:v>44750</c:v>
                </c:pt>
                <c:pt idx="27">
                  <c:v>44757</c:v>
                </c:pt>
                <c:pt idx="28">
                  <c:v>44764</c:v>
                </c:pt>
                <c:pt idx="29">
                  <c:v>44771</c:v>
                </c:pt>
                <c:pt idx="30">
                  <c:v>44778</c:v>
                </c:pt>
                <c:pt idx="31">
                  <c:v>44785</c:v>
                </c:pt>
                <c:pt idx="32">
                  <c:v>44792</c:v>
                </c:pt>
                <c:pt idx="33">
                  <c:v>44799</c:v>
                </c:pt>
                <c:pt idx="34">
                  <c:v>44806</c:v>
                </c:pt>
                <c:pt idx="35">
                  <c:v>44813</c:v>
                </c:pt>
                <c:pt idx="36">
                  <c:v>44820</c:v>
                </c:pt>
                <c:pt idx="37">
                  <c:v>44827</c:v>
                </c:pt>
                <c:pt idx="38">
                  <c:v>44834</c:v>
                </c:pt>
                <c:pt idx="39">
                  <c:v>44841</c:v>
                </c:pt>
                <c:pt idx="40">
                  <c:v>44848</c:v>
                </c:pt>
                <c:pt idx="41">
                  <c:v>44855</c:v>
                </c:pt>
                <c:pt idx="42">
                  <c:v>44862</c:v>
                </c:pt>
                <c:pt idx="43">
                  <c:v>44869</c:v>
                </c:pt>
                <c:pt idx="44">
                  <c:v>44876</c:v>
                </c:pt>
                <c:pt idx="45">
                  <c:v>44883</c:v>
                </c:pt>
                <c:pt idx="46">
                  <c:v>44890</c:v>
                </c:pt>
                <c:pt idx="47">
                  <c:v>44897</c:v>
                </c:pt>
                <c:pt idx="48">
                  <c:v>44904</c:v>
                </c:pt>
                <c:pt idx="49">
                  <c:v>44911</c:v>
                </c:pt>
                <c:pt idx="50">
                  <c:v>44918</c:v>
                </c:pt>
                <c:pt idx="51">
                  <c:v>44925</c:v>
                </c:pt>
                <c:pt idx="52">
                  <c:v>44932</c:v>
                </c:pt>
                <c:pt idx="53">
                  <c:v>44939</c:v>
                </c:pt>
                <c:pt idx="54">
                  <c:v>44946</c:v>
                </c:pt>
                <c:pt idx="55">
                  <c:v>44953</c:v>
                </c:pt>
                <c:pt idx="56">
                  <c:v>44960</c:v>
                </c:pt>
                <c:pt idx="57">
                  <c:v>44967</c:v>
                </c:pt>
                <c:pt idx="58">
                  <c:v>44974</c:v>
                </c:pt>
                <c:pt idx="59">
                  <c:v>44981</c:v>
                </c:pt>
                <c:pt idx="60">
                  <c:v>44988</c:v>
                </c:pt>
                <c:pt idx="61">
                  <c:v>44995</c:v>
                </c:pt>
                <c:pt idx="62">
                  <c:v>45002</c:v>
                </c:pt>
                <c:pt idx="63">
                  <c:v>45009</c:v>
                </c:pt>
                <c:pt idx="64">
                  <c:v>45016</c:v>
                </c:pt>
                <c:pt idx="65">
                  <c:v>45023</c:v>
                </c:pt>
                <c:pt idx="66">
                  <c:v>45030</c:v>
                </c:pt>
                <c:pt idx="67">
                  <c:v>45037</c:v>
                </c:pt>
                <c:pt idx="68">
                  <c:v>45044</c:v>
                </c:pt>
                <c:pt idx="69">
                  <c:v>45051</c:v>
                </c:pt>
                <c:pt idx="70">
                  <c:v>45058</c:v>
                </c:pt>
                <c:pt idx="71">
                  <c:v>45065</c:v>
                </c:pt>
                <c:pt idx="72">
                  <c:v>45072</c:v>
                </c:pt>
                <c:pt idx="73">
                  <c:v>45079</c:v>
                </c:pt>
                <c:pt idx="74">
                  <c:v>45086</c:v>
                </c:pt>
                <c:pt idx="75">
                  <c:v>45093</c:v>
                </c:pt>
                <c:pt idx="76">
                  <c:v>45100</c:v>
                </c:pt>
                <c:pt idx="77">
                  <c:v>45107</c:v>
                </c:pt>
                <c:pt idx="78">
                  <c:v>45114</c:v>
                </c:pt>
                <c:pt idx="79">
                  <c:v>45121</c:v>
                </c:pt>
                <c:pt idx="80">
                  <c:v>45128</c:v>
                </c:pt>
                <c:pt idx="81">
                  <c:v>45135</c:v>
                </c:pt>
                <c:pt idx="82">
                  <c:v>45142</c:v>
                </c:pt>
                <c:pt idx="83">
                  <c:v>45149</c:v>
                </c:pt>
                <c:pt idx="84">
                  <c:v>45156</c:v>
                </c:pt>
                <c:pt idx="85">
                  <c:v>45163</c:v>
                </c:pt>
                <c:pt idx="86">
                  <c:v>45170</c:v>
                </c:pt>
                <c:pt idx="87">
                  <c:v>45177</c:v>
                </c:pt>
                <c:pt idx="88">
                  <c:v>45184</c:v>
                </c:pt>
                <c:pt idx="89">
                  <c:v>45191</c:v>
                </c:pt>
                <c:pt idx="90">
                  <c:v>45198</c:v>
                </c:pt>
                <c:pt idx="91">
                  <c:v>45205</c:v>
                </c:pt>
                <c:pt idx="92">
                  <c:v>45212</c:v>
                </c:pt>
                <c:pt idx="93">
                  <c:v>45219</c:v>
                </c:pt>
                <c:pt idx="94">
                  <c:v>45226</c:v>
                </c:pt>
                <c:pt idx="95">
                  <c:v>45233</c:v>
                </c:pt>
                <c:pt idx="96">
                  <c:v>45240</c:v>
                </c:pt>
                <c:pt idx="97">
                  <c:v>45247</c:v>
                </c:pt>
                <c:pt idx="98">
                  <c:v>45254</c:v>
                </c:pt>
                <c:pt idx="99">
                  <c:v>45261</c:v>
                </c:pt>
                <c:pt idx="100">
                  <c:v>45268</c:v>
                </c:pt>
                <c:pt idx="101">
                  <c:v>45275</c:v>
                </c:pt>
                <c:pt idx="102">
                  <c:v>45282</c:v>
                </c:pt>
                <c:pt idx="103">
                  <c:v>45289</c:v>
                </c:pt>
                <c:pt idx="104">
                  <c:v>45296</c:v>
                </c:pt>
                <c:pt idx="105">
                  <c:v>45303</c:v>
                </c:pt>
                <c:pt idx="106">
                  <c:v>45310</c:v>
                </c:pt>
                <c:pt idx="107">
                  <c:v>45317</c:v>
                </c:pt>
                <c:pt idx="108">
                  <c:v>45324</c:v>
                </c:pt>
                <c:pt idx="109">
                  <c:v>45331</c:v>
                </c:pt>
                <c:pt idx="110">
                  <c:v>45338</c:v>
                </c:pt>
                <c:pt idx="111">
                  <c:v>45345</c:v>
                </c:pt>
                <c:pt idx="112">
                  <c:v>45352</c:v>
                </c:pt>
                <c:pt idx="113">
                  <c:v>45359</c:v>
                </c:pt>
                <c:pt idx="114">
                  <c:v>45366</c:v>
                </c:pt>
                <c:pt idx="115">
                  <c:v>45373</c:v>
                </c:pt>
                <c:pt idx="116">
                  <c:v>45380</c:v>
                </c:pt>
                <c:pt idx="117">
                  <c:v>45387</c:v>
                </c:pt>
                <c:pt idx="118">
                  <c:v>45394</c:v>
                </c:pt>
                <c:pt idx="119">
                  <c:v>45401</c:v>
                </c:pt>
                <c:pt idx="120">
                  <c:v>45408</c:v>
                </c:pt>
                <c:pt idx="121">
                  <c:v>45415</c:v>
                </c:pt>
                <c:pt idx="122">
                  <c:v>45422</c:v>
                </c:pt>
                <c:pt idx="123">
                  <c:v>45429</c:v>
                </c:pt>
                <c:pt idx="124">
                  <c:v>45436</c:v>
                </c:pt>
                <c:pt idx="125">
                  <c:v>45443</c:v>
                </c:pt>
                <c:pt idx="126">
                  <c:v>45450</c:v>
                </c:pt>
                <c:pt idx="127">
                  <c:v>45457</c:v>
                </c:pt>
                <c:pt idx="128">
                  <c:v>45464</c:v>
                </c:pt>
                <c:pt idx="129">
                  <c:v>45471</c:v>
                </c:pt>
                <c:pt idx="130">
                  <c:v>45478</c:v>
                </c:pt>
                <c:pt idx="131">
                  <c:v>45485</c:v>
                </c:pt>
                <c:pt idx="132">
                  <c:v>45492</c:v>
                </c:pt>
                <c:pt idx="133">
                  <c:v>45499</c:v>
                </c:pt>
                <c:pt idx="134">
                  <c:v>45506</c:v>
                </c:pt>
                <c:pt idx="135">
                  <c:v>45513</c:v>
                </c:pt>
                <c:pt idx="136">
                  <c:v>45520</c:v>
                </c:pt>
                <c:pt idx="137">
                  <c:v>45527</c:v>
                </c:pt>
                <c:pt idx="138">
                  <c:v>45534</c:v>
                </c:pt>
                <c:pt idx="139">
                  <c:v>45541</c:v>
                </c:pt>
                <c:pt idx="140">
                  <c:v>45548</c:v>
                </c:pt>
                <c:pt idx="141">
                  <c:v>45555</c:v>
                </c:pt>
                <c:pt idx="142">
                  <c:v>45562</c:v>
                </c:pt>
                <c:pt idx="143">
                  <c:v>45569</c:v>
                </c:pt>
                <c:pt idx="144">
                  <c:v>45576</c:v>
                </c:pt>
                <c:pt idx="145">
                  <c:v>45583</c:v>
                </c:pt>
                <c:pt idx="146">
                  <c:v>45590</c:v>
                </c:pt>
                <c:pt idx="147">
                  <c:v>45597</c:v>
                </c:pt>
                <c:pt idx="148">
                  <c:v>45604</c:v>
                </c:pt>
                <c:pt idx="149">
                  <c:v>45611</c:v>
                </c:pt>
                <c:pt idx="150">
                  <c:v>45618</c:v>
                </c:pt>
                <c:pt idx="151">
                  <c:v>45625</c:v>
                </c:pt>
                <c:pt idx="152">
                  <c:v>45632</c:v>
                </c:pt>
                <c:pt idx="153">
                  <c:v>45639</c:v>
                </c:pt>
                <c:pt idx="154">
                  <c:v>45646</c:v>
                </c:pt>
                <c:pt idx="155">
                  <c:v>45653</c:v>
                </c:pt>
                <c:pt idx="156">
                  <c:v>45660</c:v>
                </c:pt>
                <c:pt idx="157">
                  <c:v>45667</c:v>
                </c:pt>
                <c:pt idx="158">
                  <c:v>45674</c:v>
                </c:pt>
                <c:pt idx="159">
                  <c:v>45681</c:v>
                </c:pt>
                <c:pt idx="160">
                  <c:v>45688</c:v>
                </c:pt>
                <c:pt idx="161">
                  <c:v>45695</c:v>
                </c:pt>
                <c:pt idx="162">
                  <c:v>45702</c:v>
                </c:pt>
                <c:pt idx="163">
                  <c:v>45709</c:v>
                </c:pt>
                <c:pt idx="164">
                  <c:v>45716</c:v>
                </c:pt>
                <c:pt idx="165">
                  <c:v>45723</c:v>
                </c:pt>
                <c:pt idx="166">
                  <c:v>45730</c:v>
                </c:pt>
                <c:pt idx="167">
                  <c:v>45737</c:v>
                </c:pt>
                <c:pt idx="168">
                  <c:v>45744</c:v>
                </c:pt>
                <c:pt idx="169">
                  <c:v>45751</c:v>
                </c:pt>
                <c:pt idx="170">
                  <c:v>45758</c:v>
                </c:pt>
                <c:pt idx="171">
                  <c:v>45765</c:v>
                </c:pt>
                <c:pt idx="172">
                  <c:v>45772</c:v>
                </c:pt>
                <c:pt idx="173">
                  <c:v>45779</c:v>
                </c:pt>
                <c:pt idx="174">
                  <c:v>45786</c:v>
                </c:pt>
                <c:pt idx="175">
                  <c:v>45793</c:v>
                </c:pt>
                <c:pt idx="176">
                  <c:v>45800</c:v>
                </c:pt>
                <c:pt idx="177">
                  <c:v>45807</c:v>
                </c:pt>
                <c:pt idx="178">
                  <c:v>45814</c:v>
                </c:pt>
                <c:pt idx="179">
                  <c:v>45821</c:v>
                </c:pt>
                <c:pt idx="180">
                  <c:v>45828</c:v>
                </c:pt>
                <c:pt idx="181">
                  <c:v>45835</c:v>
                </c:pt>
                <c:pt idx="182">
                  <c:v>45842</c:v>
                </c:pt>
                <c:pt idx="183">
                  <c:v>45849</c:v>
                </c:pt>
                <c:pt idx="184">
                  <c:v>45856</c:v>
                </c:pt>
                <c:pt idx="185">
                  <c:v>45863</c:v>
                </c:pt>
                <c:pt idx="186">
                  <c:v>45870</c:v>
                </c:pt>
                <c:pt idx="187">
                  <c:v>45877</c:v>
                </c:pt>
                <c:pt idx="188">
                  <c:v>45884</c:v>
                </c:pt>
                <c:pt idx="189">
                  <c:v>45891</c:v>
                </c:pt>
                <c:pt idx="190">
                  <c:v>45898</c:v>
                </c:pt>
                <c:pt idx="191">
                  <c:v>45905</c:v>
                </c:pt>
                <c:pt idx="192">
                  <c:v>45912</c:v>
                </c:pt>
                <c:pt idx="193">
                  <c:v>45919</c:v>
                </c:pt>
                <c:pt idx="194">
                  <c:v>45926</c:v>
                </c:pt>
                <c:pt idx="195">
                  <c:v>45933</c:v>
                </c:pt>
                <c:pt idx="196">
                  <c:v>45940</c:v>
                </c:pt>
                <c:pt idx="197">
                  <c:v>45947</c:v>
                </c:pt>
                <c:pt idx="198">
                  <c:v>45954</c:v>
                </c:pt>
                <c:pt idx="199">
                  <c:v>45961</c:v>
                </c:pt>
                <c:pt idx="200">
                  <c:v>45968</c:v>
                </c:pt>
                <c:pt idx="201">
                  <c:v>45975</c:v>
                </c:pt>
                <c:pt idx="202">
                  <c:v>45982</c:v>
                </c:pt>
                <c:pt idx="203">
                  <c:v>45989</c:v>
                </c:pt>
                <c:pt idx="204">
                  <c:v>45996</c:v>
                </c:pt>
                <c:pt idx="205">
                  <c:v>46003</c:v>
                </c:pt>
                <c:pt idx="206">
                  <c:v>46010</c:v>
                </c:pt>
                <c:pt idx="207">
                  <c:v>46017</c:v>
                </c:pt>
                <c:pt idx="208" formatCode="yyyy\-mm\-dd">
                  <c:v>46024</c:v>
                </c:pt>
                <c:pt idx="209" formatCode="yyyy\-mm\-dd">
                  <c:v>46031</c:v>
                </c:pt>
                <c:pt idx="210" formatCode="yyyy\-mm\-dd">
                  <c:v>46038</c:v>
                </c:pt>
                <c:pt idx="211" formatCode="yyyy\-mm\-dd">
                  <c:v>46045</c:v>
                </c:pt>
                <c:pt idx="212" formatCode="yyyy\-mm\-dd">
                  <c:v>46052</c:v>
                </c:pt>
                <c:pt idx="213" formatCode="yyyy\-mm\-dd">
                  <c:v>46059</c:v>
                </c:pt>
                <c:pt idx="214" formatCode="yyyy\-mm\-dd">
                  <c:v>46066</c:v>
                </c:pt>
                <c:pt idx="215" formatCode="yyyy\-mm\-dd">
                  <c:v>46073</c:v>
                </c:pt>
                <c:pt idx="216" formatCode="yyyy\-mm\-dd">
                  <c:v>46080</c:v>
                </c:pt>
                <c:pt idx="217" formatCode="yyyy\-mm\-dd">
                  <c:v>46087</c:v>
                </c:pt>
                <c:pt idx="218" formatCode="yyyy\-mm\-dd">
                  <c:v>46094</c:v>
                </c:pt>
                <c:pt idx="219" formatCode="yyyy\-mm\-dd">
                  <c:v>46101</c:v>
                </c:pt>
                <c:pt idx="220" formatCode="yyyy\-mm\-dd">
                  <c:v>46108</c:v>
                </c:pt>
                <c:pt idx="221" formatCode="yyyy\-mm\-dd">
                  <c:v>46115</c:v>
                </c:pt>
                <c:pt idx="222" formatCode="yyyy\-mm\-dd">
                  <c:v>46122</c:v>
                </c:pt>
                <c:pt idx="223" formatCode="yyyy\-mm\-dd">
                  <c:v>46129</c:v>
                </c:pt>
                <c:pt idx="224" formatCode="yyyy\-mm\-dd">
                  <c:v>46136</c:v>
                </c:pt>
                <c:pt idx="225" formatCode="yyyy\-mm\-dd">
                  <c:v>46143</c:v>
                </c:pt>
                <c:pt idx="226" formatCode="yyyy\-mm\-dd">
                  <c:v>46150</c:v>
                </c:pt>
                <c:pt idx="227" formatCode="yyyy\-mm\-dd">
                  <c:v>46157</c:v>
                </c:pt>
                <c:pt idx="228" formatCode="yyyy\-mm\-dd">
                  <c:v>46164</c:v>
                </c:pt>
                <c:pt idx="229" formatCode="yyyy\-mm\-dd">
                  <c:v>46171</c:v>
                </c:pt>
                <c:pt idx="230" formatCode="yyyy\-mm\-dd">
                  <c:v>46178</c:v>
                </c:pt>
                <c:pt idx="231" formatCode="yyyy\-mm\-dd">
                  <c:v>46185</c:v>
                </c:pt>
                <c:pt idx="232" formatCode="yyyy\-mm\-dd">
                  <c:v>46192</c:v>
                </c:pt>
                <c:pt idx="233" formatCode="yyyy\-mm\-dd">
                  <c:v>46199</c:v>
                </c:pt>
                <c:pt idx="234" formatCode="yyyy\-mm\-dd">
                  <c:v>46206</c:v>
                </c:pt>
                <c:pt idx="235" formatCode="yyyy\-mm\-dd">
                  <c:v>46213</c:v>
                </c:pt>
                <c:pt idx="236" formatCode="yyyy\-mm\-dd">
                  <c:v>46220</c:v>
                </c:pt>
                <c:pt idx="237" formatCode="yyyy\-mm\-dd">
                  <c:v>46227</c:v>
                </c:pt>
                <c:pt idx="238" formatCode="yyyy\-mm\-dd">
                  <c:v>46234</c:v>
                </c:pt>
                <c:pt idx="239" formatCode="yyyy\-mm\-dd">
                  <c:v>46241</c:v>
                </c:pt>
                <c:pt idx="240" formatCode="yyyy\-mm\-dd">
                  <c:v>46248</c:v>
                </c:pt>
                <c:pt idx="241" formatCode="yyyy\-mm\-dd">
                  <c:v>46255</c:v>
                </c:pt>
                <c:pt idx="242" formatCode="yyyy\-mm\-dd">
                  <c:v>46262</c:v>
                </c:pt>
              </c:numCache>
            </c:numRef>
          </c:cat>
          <c:val>
            <c:numRef>
              <c:f>Target!$AT$1615:$AT$1857</c:f>
              <c:numCache>
                <c:formatCode>#,##0</c:formatCode>
                <c:ptCount val="243"/>
                <c:pt idx="0">
                  <c:v>9345.202971476001</c:v>
                </c:pt>
                <c:pt idx="1">
                  <c:v>9427.6601220310004</c:v>
                </c:pt>
                <c:pt idx="2">
                  <c:v>9152.7085165930002</c:v>
                </c:pt>
                <c:pt idx="3">
                  <c:v>9217.3149385220004</c:v>
                </c:pt>
                <c:pt idx="4">
                  <c:v>9229.800202299999</c:v>
                </c:pt>
                <c:pt idx="5">
                  <c:v>9265.3526133390005</c:v>
                </c:pt>
                <c:pt idx="6">
                  <c:v>9278.3286786730005</c:v>
                </c:pt>
                <c:pt idx="7">
                  <c:v>9328.5770185349993</c:v>
                </c:pt>
                <c:pt idx="8">
                  <c:v>9395.1277314100007</c:v>
                </c:pt>
                <c:pt idx="9">
                  <c:v>9433.1264139820014</c:v>
                </c:pt>
                <c:pt idx="10">
                  <c:v>9035.7950624420009</c:v>
                </c:pt>
                <c:pt idx="11">
                  <c:v>9031.2682606650014</c:v>
                </c:pt>
                <c:pt idx="12">
                  <c:v>9120.0952364030018</c:v>
                </c:pt>
                <c:pt idx="13">
                  <c:v>9125.585746408</c:v>
                </c:pt>
                <c:pt idx="14">
                  <c:v>9040.4597989550002</c:v>
                </c:pt>
                <c:pt idx="15">
                  <c:v>9110.2208740599999</c:v>
                </c:pt>
                <c:pt idx="16">
                  <c:v>9120.3740954179993</c:v>
                </c:pt>
                <c:pt idx="17">
                  <c:v>9128.9442955989998</c:v>
                </c:pt>
                <c:pt idx="18">
                  <c:v>9151.3811110280003</c:v>
                </c:pt>
                <c:pt idx="19">
                  <c:v>9909.1600787759999</c:v>
                </c:pt>
                <c:pt idx="20">
                  <c:v>9996.7516967789998</c:v>
                </c:pt>
                <c:pt idx="21">
                  <c:v>9891.1725046669999</c:v>
                </c:pt>
                <c:pt idx="22">
                  <c:v>9978.5767444430003</c:v>
                </c:pt>
                <c:pt idx="23">
                  <c:v>9640.1905317509991</c:v>
                </c:pt>
                <c:pt idx="24">
                  <c:v>9646.0620894149997</c:v>
                </c:pt>
                <c:pt idx="25">
                  <c:v>9631.0382804000001</c:v>
                </c:pt>
                <c:pt idx="26">
                  <c:v>9539.1653201469999</c:v>
                </c:pt>
                <c:pt idx="27">
                  <c:v>9581.8359965529999</c:v>
                </c:pt>
                <c:pt idx="28">
                  <c:v>9948.545411735</c:v>
                </c:pt>
                <c:pt idx="29">
                  <c:v>9917.4927686829997</c:v>
                </c:pt>
                <c:pt idx="30">
                  <c:v>9832.81783455</c:v>
                </c:pt>
                <c:pt idx="31">
                  <c:v>9781.7909152889988</c:v>
                </c:pt>
                <c:pt idx="32">
                  <c:v>9682.3838096139989</c:v>
                </c:pt>
                <c:pt idx="33">
                  <c:v>9640.6572393139995</c:v>
                </c:pt>
                <c:pt idx="34">
                  <c:v>9551.2501985220006</c:v>
                </c:pt>
                <c:pt idx="35">
                  <c:v>9440.7004152509999</c:v>
                </c:pt>
                <c:pt idx="36">
                  <c:v>9629.7656769540008</c:v>
                </c:pt>
                <c:pt idx="37">
                  <c:v>9538.002094018002</c:v>
                </c:pt>
                <c:pt idx="38">
                  <c:v>9604.360451677001</c:v>
                </c:pt>
                <c:pt idx="39">
                  <c:v>9609.7097570330006</c:v>
                </c:pt>
                <c:pt idx="40">
                  <c:v>9570.3946103819999</c:v>
                </c:pt>
                <c:pt idx="41">
                  <c:v>9626.5835403469991</c:v>
                </c:pt>
                <c:pt idx="42">
                  <c:v>9543.3592347590002</c:v>
                </c:pt>
                <c:pt idx="43">
                  <c:v>9513.9868304660013</c:v>
                </c:pt>
                <c:pt idx="44">
                  <c:v>9451.1214988989996</c:v>
                </c:pt>
                <c:pt idx="45">
                  <c:v>9421.530396958</c:v>
                </c:pt>
                <c:pt idx="46">
                  <c:v>9294.7527184030005</c:v>
                </c:pt>
                <c:pt idx="47">
                  <c:v>9292.9721652810003</c:v>
                </c:pt>
                <c:pt idx="48">
                  <c:v>9232.1741221850007</c:v>
                </c:pt>
                <c:pt idx="49">
                  <c:v>9367.7382021039994</c:v>
                </c:pt>
                <c:pt idx="50">
                  <c:v>9449.0025534109991</c:v>
                </c:pt>
                <c:pt idx="51">
                  <c:v>9374.6588005330013</c:v>
                </c:pt>
                <c:pt idx="52">
                  <c:v>9278.5369532620007</c:v>
                </c:pt>
                <c:pt idx="53">
                  <c:v>9410.9711875350004</c:v>
                </c:pt>
                <c:pt idx="54">
                  <c:v>9042.2418471710007</c:v>
                </c:pt>
                <c:pt idx="55">
                  <c:v>9138.1494790750003</c:v>
                </c:pt>
                <c:pt idx="56">
                  <c:v>9203.2197805889991</c:v>
                </c:pt>
                <c:pt idx="57">
                  <c:v>9144.5255610179993</c:v>
                </c:pt>
                <c:pt idx="58">
                  <c:v>9154.8504223050004</c:v>
                </c:pt>
                <c:pt idx="59">
                  <c:v>9178.4616587510009</c:v>
                </c:pt>
                <c:pt idx="60">
                  <c:v>9220.0484952420011</c:v>
                </c:pt>
                <c:pt idx="61">
                  <c:v>9294.8877070160015</c:v>
                </c:pt>
                <c:pt idx="62">
                  <c:v>9391.0233061229992</c:v>
                </c:pt>
                <c:pt idx="63">
                  <c:v>9255.1020903379995</c:v>
                </c:pt>
                <c:pt idx="64">
                  <c:v>9264.4870892500003</c:v>
                </c:pt>
                <c:pt idx="65">
                  <c:v>9287.3072579239997</c:v>
                </c:pt>
                <c:pt idx="66">
                  <c:v>9343.5358580440006</c:v>
                </c:pt>
                <c:pt idx="67">
                  <c:v>9145.7287728650008</c:v>
                </c:pt>
                <c:pt idx="68">
                  <c:v>9245.2602193830007</c:v>
                </c:pt>
                <c:pt idx="69">
                  <c:v>9270.3166071259984</c:v>
                </c:pt>
                <c:pt idx="70">
                  <c:v>9203.0226754989999</c:v>
                </c:pt>
                <c:pt idx="71">
                  <c:v>9922.1576183420002</c:v>
                </c:pt>
                <c:pt idx="72">
                  <c:v>9963.0602781750003</c:v>
                </c:pt>
                <c:pt idx="73">
                  <c:v>9876.4177937540007</c:v>
                </c:pt>
                <c:pt idx="74">
                  <c:v>9936.7071915289998</c:v>
                </c:pt>
                <c:pt idx="75">
                  <c:v>9812.004409273999</c:v>
                </c:pt>
                <c:pt idx="76">
                  <c:v>9779.3589727990002</c:v>
                </c:pt>
                <c:pt idx="77">
                  <c:v>9721.2044005649987</c:v>
                </c:pt>
                <c:pt idx="78">
                  <c:v>9608.0730540200002</c:v>
                </c:pt>
                <c:pt idx="79">
                  <c:v>9646.4948243730014</c:v>
                </c:pt>
                <c:pt idx="80">
                  <c:v>9992.1979643190007</c:v>
                </c:pt>
                <c:pt idx="81">
                  <c:v>9942.124466317</c:v>
                </c:pt>
                <c:pt idx="82">
                  <c:v>9936.9638515420011</c:v>
                </c:pt>
                <c:pt idx="83">
                  <c:v>9888.6527952860015</c:v>
                </c:pt>
                <c:pt idx="84">
                  <c:v>9774.3173333880004</c:v>
                </c:pt>
                <c:pt idx="85">
                  <c:v>9702.3114642</c:v>
                </c:pt>
                <c:pt idx="86">
                  <c:v>9699.5896418539996</c:v>
                </c:pt>
                <c:pt idx="87">
                  <c:v>9532.3528764250004</c:v>
                </c:pt>
                <c:pt idx="88">
                  <c:v>9720.1741218930001</c:v>
                </c:pt>
                <c:pt idx="89">
                  <c:v>9758.3013160090013</c:v>
                </c:pt>
                <c:pt idx="90">
                  <c:v>9702.7104407379993</c:v>
                </c:pt>
                <c:pt idx="91">
                  <c:v>9607.4607848890009</c:v>
                </c:pt>
                <c:pt idx="92">
                  <c:v>9688.8654771389993</c:v>
                </c:pt>
                <c:pt idx="93">
                  <c:v>9670.9508073260004</c:v>
                </c:pt>
                <c:pt idx="94">
                  <c:v>9561.9532210710004</c:v>
                </c:pt>
                <c:pt idx="95">
                  <c:v>9626.5013505869993</c:v>
                </c:pt>
                <c:pt idx="96">
                  <c:v>9535.1098102270007</c:v>
                </c:pt>
                <c:pt idx="97">
                  <c:v>9240.5547784910013</c:v>
                </c:pt>
                <c:pt idx="98">
                  <c:v>9172.1857536790012</c:v>
                </c:pt>
                <c:pt idx="99">
                  <c:v>9270.8226763529983</c:v>
                </c:pt>
                <c:pt idx="100">
                  <c:v>9213.0198769029994</c:v>
                </c:pt>
                <c:pt idx="101">
                  <c:v>9222.8786430780001</c:v>
                </c:pt>
                <c:pt idx="102">
                  <c:v>9353.7852966800001</c:v>
                </c:pt>
                <c:pt idx="103">
                  <c:v>9270.6894461350003</c:v>
                </c:pt>
                <c:pt idx="104">
                  <c:v>9385.9600801239994</c:v>
                </c:pt>
                <c:pt idx="105">
                  <c:v>9454.9552737659997</c:v>
                </c:pt>
                <c:pt idx="106">
                  <c:v>9207.9049461930008</c:v>
                </c:pt>
                <c:pt idx="107">
                  <c:v>9123.6997833020014</c:v>
                </c:pt>
                <c:pt idx="108">
                  <c:v>9125.4147980420003</c:v>
                </c:pt>
                <c:pt idx="109">
                  <c:v>9165.5933146159987</c:v>
                </c:pt>
                <c:pt idx="110">
                  <c:v>9182.6013664719976</c:v>
                </c:pt>
                <c:pt idx="111">
                  <c:v>9260.3745354080002</c:v>
                </c:pt>
                <c:pt idx="112">
                  <c:v>9253.6346477179995</c:v>
                </c:pt>
                <c:pt idx="113">
                  <c:v>9250.1652603069997</c:v>
                </c:pt>
                <c:pt idx="114">
                  <c:v>9311.2363887730007</c:v>
                </c:pt>
                <c:pt idx="115">
                  <c:v>9203.4746390580003</c:v>
                </c:pt>
                <c:pt idx="116">
                  <c:v>9261.1020838490003</c:v>
                </c:pt>
                <c:pt idx="117">
                  <c:v>9267.8506438490003</c:v>
                </c:pt>
                <c:pt idx="118">
                  <c:v>9331.8082967110004</c:v>
                </c:pt>
                <c:pt idx="119">
                  <c:v>9232.4066578540005</c:v>
                </c:pt>
                <c:pt idx="120">
                  <c:v>9347.2965037169997</c:v>
                </c:pt>
                <c:pt idx="121">
                  <c:v>9282.2709589320002</c:v>
                </c:pt>
                <c:pt idx="122">
                  <c:v>9311.5456043430022</c:v>
                </c:pt>
                <c:pt idx="123">
                  <c:v>10026.297527455001</c:v>
                </c:pt>
                <c:pt idx="124">
                  <c:v>9955.3969723509999</c:v>
                </c:pt>
                <c:pt idx="125">
                  <c:v>9936.7076569950004</c:v>
                </c:pt>
                <c:pt idx="126">
                  <c:v>9930.293060285001</c:v>
                </c:pt>
                <c:pt idx="127">
                  <c:v>9917.1967423339993</c:v>
                </c:pt>
                <c:pt idx="128">
                  <c:v>9793.13760559</c:v>
                </c:pt>
                <c:pt idx="129">
                  <c:v>9759.2385939289998</c:v>
                </c:pt>
                <c:pt idx="130">
                  <c:v>9704.6468383920001</c:v>
                </c:pt>
                <c:pt idx="131">
                  <c:v>9770.9505790860003</c:v>
                </c:pt>
                <c:pt idx="132">
                  <c:v>10091.730119066</c:v>
                </c:pt>
                <c:pt idx="133">
                  <c:v>10109.915382609999</c:v>
                </c:pt>
                <c:pt idx="134">
                  <c:v>10024.477078105001</c:v>
                </c:pt>
                <c:pt idx="135">
                  <c:v>9953.9318822810001</c:v>
                </c:pt>
                <c:pt idx="136">
                  <c:v>9747.8378192129985</c:v>
                </c:pt>
                <c:pt idx="137">
                  <c:v>9752.1805663919986</c:v>
                </c:pt>
                <c:pt idx="138">
                  <c:v>9642.0927795959997</c:v>
                </c:pt>
                <c:pt idx="139">
                  <c:v>9570.6078159530007</c:v>
                </c:pt>
                <c:pt idx="140">
                  <c:v>9623.604182215</c:v>
                </c:pt>
                <c:pt idx="141">
                  <c:v>9699.0843127250009</c:v>
                </c:pt>
                <c:pt idx="142">
                  <c:v>9693.5677185690001</c:v>
                </c:pt>
                <c:pt idx="143">
                  <c:v>9672.3122063340015</c:v>
                </c:pt>
                <c:pt idx="144">
                  <c:v>9629.9762133429995</c:v>
                </c:pt>
                <c:pt idx="145">
                  <c:v>9709.6648243529999</c:v>
                </c:pt>
                <c:pt idx="146">
                  <c:v>9621.2703294719995</c:v>
                </c:pt>
                <c:pt idx="147">
                  <c:v>9569.2839367849992</c:v>
                </c:pt>
                <c:pt idx="148">
                  <c:v>9531.1085195649994</c:v>
                </c:pt>
                <c:pt idx="149">
                  <c:v>9210.6793228279985</c:v>
                </c:pt>
                <c:pt idx="150">
                  <c:v>9201.2009350190001</c:v>
                </c:pt>
                <c:pt idx="151">
                  <c:v>9148.2953326030001</c:v>
                </c:pt>
                <c:pt idx="152">
                  <c:v>9307.8655730690007</c:v>
                </c:pt>
                <c:pt idx="153">
                  <c:v>9232.7309687540001</c:v>
                </c:pt>
                <c:pt idx="154">
                  <c:v>9488.704443786999</c:v>
                </c:pt>
                <c:pt idx="155">
                  <c:v>9503.1301080880003</c:v>
                </c:pt>
                <c:pt idx="156">
                  <c:v>9452.8702524150012</c:v>
                </c:pt>
                <c:pt idx="157">
                  <c:v>9660.9114072929988</c:v>
                </c:pt>
                <c:pt idx="158">
                  <c:v>9157.1766512900012</c:v>
                </c:pt>
                <c:pt idx="159">
                  <c:v>9257.8107365319993</c:v>
                </c:pt>
                <c:pt idx="160">
                  <c:v>9174.5935279039986</c:v>
                </c:pt>
                <c:pt idx="161">
                  <c:v>9138.4652784499995</c:v>
                </c:pt>
                <c:pt idx="162">
                  <c:v>9245.6641614010005</c:v>
                </c:pt>
                <c:pt idx="163">
                  <c:v>9407.5296547469989</c:v>
                </c:pt>
                <c:pt idx="164">
                  <c:v>9324.3567564780005</c:v>
                </c:pt>
                <c:pt idx="165">
                  <c:v>9377.3732529730005</c:v>
                </c:pt>
                <c:pt idx="166">
                  <c:v>9379.402389455001</c:v>
                </c:pt>
                <c:pt idx="167">
                  <c:v>9194.3279194680017</c:v>
                </c:pt>
                <c:pt idx="168">
                  <c:v>9231.1705295960001</c:v>
                </c:pt>
                <c:pt idx="169">
                  <c:v>9216.3794934590005</c:v>
                </c:pt>
                <c:pt idx="170">
                  <c:v>9394.5443005199995</c:v>
                </c:pt>
                <c:pt idx="171">
                  <c:v>9125.3046128540009</c:v>
                </c:pt>
                <c:pt idx="172">
                  <c:v>9106.152537588001</c:v>
                </c:pt>
                <c:pt idx="173">
                  <c:v>9129.4532391460016</c:v>
                </c:pt>
                <c:pt idx="174">
                  <c:v>9232.777938700001</c:v>
                </c:pt>
                <c:pt idx="175">
                  <c:v>9945.4320322500007</c:v>
                </c:pt>
                <c:pt idx="176">
                  <c:v>9979.4520700989997</c:v>
                </c:pt>
                <c:pt idx="177">
                  <c:v>9961.4722085430021</c:v>
                </c:pt>
                <c:pt idx="178">
                  <c:v>9946.1651246810015</c:v>
                </c:pt>
                <c:pt idx="179">
                  <c:v>9932.3811928480009</c:v>
                </c:pt>
                <c:pt idx="180">
                  <c:v>9908.858314830999</c:v>
                </c:pt>
                <c:pt idx="181">
                  <c:v>9784.9248978249998</c:v>
                </c:pt>
                <c:pt idx="182">
                  <c:v>9752.7155179639994</c:v>
                </c:pt>
                <c:pt idx="183">
                  <c:v>9788.9159227159998</c:v>
                </c:pt>
                <c:pt idx="184">
                  <c:v>10097.199969603</c:v>
                </c:pt>
                <c:pt idx="185">
                  <c:v>10045.652702871001</c:v>
                </c:pt>
                <c:pt idx="186">
                  <c:v>10008.428802197001</c:v>
                </c:pt>
                <c:pt idx="187">
                  <c:v>10016.292868117</c:v>
                </c:pt>
                <c:pt idx="188">
                  <c:v>9747.7992001790008</c:v>
                </c:pt>
                <c:pt idx="189">
                  <c:v>9737.5691969679992</c:v>
                </c:pt>
                <c:pt idx="190">
                  <c:v>9744.530331285001</c:v>
                </c:pt>
                <c:pt idx="191">
                  <c:v>9622.9637619040004</c:v>
                </c:pt>
                <c:pt idx="192">
                  <c:v>9678.2322889919997</c:v>
                </c:pt>
                <c:pt idx="193">
                  <c:v>9766.7892919400001</c:v>
                </c:pt>
                <c:pt idx="194">
                  <c:v>9757.3038146510007</c:v>
                </c:pt>
                <c:pt idx="195">
                  <c:v>9719.9752114149996</c:v>
                </c:pt>
                <c:pt idx="196">
                  <c:v>9693.3107949959995</c:v>
                </c:pt>
                <c:pt idx="197">
                  <c:v>9698.6700791090007</c:v>
                </c:pt>
                <c:pt idx="198">
                  <c:v>9666.1785045140005</c:v>
                </c:pt>
                <c:pt idx="199">
                  <c:v>9697.106774079999</c:v>
                </c:pt>
                <c:pt idx="200">
                  <c:v>9670.7900172980007</c:v>
                </c:pt>
                <c:pt idx="201">
                  <c:v>9649.7171477579996</c:v>
                </c:pt>
                <c:pt idx="202">
                  <c:v>9281.6511977230002</c:v>
                </c:pt>
                <c:pt idx="203">
                  <c:v>9233.2115854950007</c:v>
                </c:pt>
                <c:pt idx="204">
                  <c:v>9405.4012609420006</c:v>
                </c:pt>
                <c:pt idx="205">
                  <c:v>9350.5302440859996</c:v>
                </c:pt>
                <c:pt idx="206">
                  <c:v>9584.9261765480005</c:v>
                </c:pt>
                <c:pt idx="207">
                  <c:v>9418.6664975780004</c:v>
                </c:pt>
                <c:pt idx="208">
                  <c:v>9504.5474598720011</c:v>
                </c:pt>
                <c:pt idx="209">
                  <c:v>9546.7827093509986</c:v>
                </c:pt>
                <c:pt idx="210">
                  <c:v>9107.7429653390009</c:v>
                </c:pt>
                <c:pt idx="211">
                  <c:v>9190.0408683229998</c:v>
                </c:pt>
                <c:pt idx="212">
                  <c:v>9311.0910272940018</c:v>
                </c:pt>
                <c:pt idx="213">
                  <c:v>9237.8009371459993</c:v>
                </c:pt>
                <c:pt idx="214">
                  <c:v>9214.8841484730001</c:v>
                </c:pt>
                <c:pt idx="215">
                  <c:v>9260.385645463999</c:v>
                </c:pt>
                <c:pt idx="216">
                  <c:v>9352.7617094779998</c:v>
                </c:pt>
                <c:pt idx="217">
                  <c:v>9342.3078625050002</c:v>
                </c:pt>
                <c:pt idx="218">
                  <c:v>9357.7189324539995</c:v>
                </c:pt>
                <c:pt idx="219">
                  <c:v>9260.8827368799994</c:v>
                </c:pt>
                <c:pt idx="220">
                  <c:v>9251.6582799499993</c:v>
                </c:pt>
                <c:pt idx="221">
                  <c:v>9292.0075684410003</c:v>
                </c:pt>
                <c:pt idx="222">
                  <c:v>9417.5388589100003</c:v>
                </c:pt>
                <c:pt idx="223">
                  <c:v>9188.4957596560016</c:v>
                </c:pt>
                <c:pt idx="224">
                  <c:v>9330.9107844089995</c:v>
                </c:pt>
                <c:pt idx="225">
                  <c:v>9391.9438855040007</c:v>
                </c:pt>
                <c:pt idx="226">
                  <c:v>9472.0298540339991</c:v>
                </c:pt>
                <c:pt idx="227">
                  <c:v>9474.8782490569993</c:v>
                </c:pt>
                <c:pt idx="228">
                  <c:v>10085.143518366</c:v>
                </c:pt>
                <c:pt idx="229">
                  <c:v>10129.008876615</c:v>
                </c:pt>
                <c:pt idx="230">
                  <c:v>10144.758728880999</c:v>
                </c:pt>
                <c:pt idx="231">
                  <c:v>10035.291765779</c:v>
                </c:pt>
                <c:pt idx="232">
                  <c:v>10023.397446337</c:v>
                </c:pt>
                <c:pt idx="233">
                  <c:v>10031.527575581</c:v>
                </c:pt>
                <c:pt idx="234">
                  <c:v>9793.1749601209995</c:v>
                </c:pt>
                <c:pt idx="235">
                  <c:v>9835.8876894419991</c:v>
                </c:pt>
                <c:pt idx="236">
                  <c:v>10107.042261596</c:v>
                </c:pt>
                <c:pt idx="237">
                  <c:v>10127.564087283001</c:v>
                </c:pt>
                <c:pt idx="238">
                  <c:v>10086.249590821</c:v>
                </c:pt>
                <c:pt idx="239">
                  <c:v>10025.114366677999</c:v>
                </c:pt>
                <c:pt idx="240">
                  <c:v>9950.0431660489994</c:v>
                </c:pt>
                <c:pt idx="241">
                  <c:v>9849.7353201200003</c:v>
                </c:pt>
                <c:pt idx="242">
                  <c:v>9808.3560136470005</c:v>
                </c:pt>
              </c:numCache>
            </c:numRef>
          </c:val>
          <c:smooth val="0"/>
          <c:extLst>
            <c:ext xmlns:c16="http://schemas.microsoft.com/office/drawing/2014/chart" uri="{C3380CC4-5D6E-409C-BE32-E72D297353CC}">
              <c16:uniqueId val="{00000001-DF9A-D24D-8B46-1346AD443F1D}"/>
            </c:ext>
          </c:extLst>
        </c:ser>
        <c:ser>
          <c:idx val="2"/>
          <c:order val="2"/>
          <c:tx>
            <c:v>Int1: Gas x VMT</c:v>
          </c:tx>
          <c:spPr>
            <a:ln w="19080">
              <a:solidFill>
                <a:srgbClr val="FBBC0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Target!$B$1615:$B$1857</c:f>
              <c:numCache>
                <c:formatCode>yyyy\-mm\-dd;@</c:formatCode>
                <c:ptCount val="243"/>
                <c:pt idx="0">
                  <c:v>44568</c:v>
                </c:pt>
                <c:pt idx="1">
                  <c:v>44575</c:v>
                </c:pt>
                <c:pt idx="2">
                  <c:v>44582</c:v>
                </c:pt>
                <c:pt idx="3">
                  <c:v>44589</c:v>
                </c:pt>
                <c:pt idx="4">
                  <c:v>44596</c:v>
                </c:pt>
                <c:pt idx="5">
                  <c:v>44603</c:v>
                </c:pt>
                <c:pt idx="6">
                  <c:v>44610</c:v>
                </c:pt>
                <c:pt idx="7">
                  <c:v>44617</c:v>
                </c:pt>
                <c:pt idx="8">
                  <c:v>44624</c:v>
                </c:pt>
                <c:pt idx="9">
                  <c:v>44631</c:v>
                </c:pt>
                <c:pt idx="10">
                  <c:v>44638</c:v>
                </c:pt>
                <c:pt idx="11">
                  <c:v>44645</c:v>
                </c:pt>
                <c:pt idx="12">
                  <c:v>44652</c:v>
                </c:pt>
                <c:pt idx="13">
                  <c:v>44659</c:v>
                </c:pt>
                <c:pt idx="14">
                  <c:v>44666</c:v>
                </c:pt>
                <c:pt idx="15">
                  <c:v>44673</c:v>
                </c:pt>
                <c:pt idx="16">
                  <c:v>44680</c:v>
                </c:pt>
                <c:pt idx="17">
                  <c:v>44687</c:v>
                </c:pt>
                <c:pt idx="18">
                  <c:v>44694</c:v>
                </c:pt>
                <c:pt idx="19">
                  <c:v>44701</c:v>
                </c:pt>
                <c:pt idx="20">
                  <c:v>44708</c:v>
                </c:pt>
                <c:pt idx="21">
                  <c:v>44715</c:v>
                </c:pt>
                <c:pt idx="22">
                  <c:v>44722</c:v>
                </c:pt>
                <c:pt idx="23">
                  <c:v>44729</c:v>
                </c:pt>
                <c:pt idx="24">
                  <c:v>44736</c:v>
                </c:pt>
                <c:pt idx="25">
                  <c:v>44743</c:v>
                </c:pt>
                <c:pt idx="26">
                  <c:v>44750</c:v>
                </c:pt>
                <c:pt idx="27">
                  <c:v>44757</c:v>
                </c:pt>
                <c:pt idx="28">
                  <c:v>44764</c:v>
                </c:pt>
                <c:pt idx="29">
                  <c:v>44771</c:v>
                </c:pt>
                <c:pt idx="30">
                  <c:v>44778</c:v>
                </c:pt>
                <c:pt idx="31">
                  <c:v>44785</c:v>
                </c:pt>
                <c:pt idx="32">
                  <c:v>44792</c:v>
                </c:pt>
                <c:pt idx="33">
                  <c:v>44799</c:v>
                </c:pt>
                <c:pt idx="34">
                  <c:v>44806</c:v>
                </c:pt>
                <c:pt idx="35">
                  <c:v>44813</c:v>
                </c:pt>
                <c:pt idx="36">
                  <c:v>44820</c:v>
                </c:pt>
                <c:pt idx="37">
                  <c:v>44827</c:v>
                </c:pt>
                <c:pt idx="38">
                  <c:v>44834</c:v>
                </c:pt>
                <c:pt idx="39">
                  <c:v>44841</c:v>
                </c:pt>
                <c:pt idx="40">
                  <c:v>44848</c:v>
                </c:pt>
                <c:pt idx="41">
                  <c:v>44855</c:v>
                </c:pt>
                <c:pt idx="42">
                  <c:v>44862</c:v>
                </c:pt>
                <c:pt idx="43">
                  <c:v>44869</c:v>
                </c:pt>
                <c:pt idx="44">
                  <c:v>44876</c:v>
                </c:pt>
                <c:pt idx="45">
                  <c:v>44883</c:v>
                </c:pt>
                <c:pt idx="46">
                  <c:v>44890</c:v>
                </c:pt>
                <c:pt idx="47">
                  <c:v>44897</c:v>
                </c:pt>
                <c:pt idx="48">
                  <c:v>44904</c:v>
                </c:pt>
                <c:pt idx="49">
                  <c:v>44911</c:v>
                </c:pt>
                <c:pt idx="50">
                  <c:v>44918</c:v>
                </c:pt>
                <c:pt idx="51">
                  <c:v>44925</c:v>
                </c:pt>
                <c:pt idx="52">
                  <c:v>44932</c:v>
                </c:pt>
                <c:pt idx="53">
                  <c:v>44939</c:v>
                </c:pt>
                <c:pt idx="54">
                  <c:v>44946</c:v>
                </c:pt>
                <c:pt idx="55">
                  <c:v>44953</c:v>
                </c:pt>
                <c:pt idx="56">
                  <c:v>44960</c:v>
                </c:pt>
                <c:pt idx="57">
                  <c:v>44967</c:v>
                </c:pt>
                <c:pt idx="58">
                  <c:v>44974</c:v>
                </c:pt>
                <c:pt idx="59">
                  <c:v>44981</c:v>
                </c:pt>
                <c:pt idx="60">
                  <c:v>44988</c:v>
                </c:pt>
                <c:pt idx="61">
                  <c:v>44995</c:v>
                </c:pt>
                <c:pt idx="62">
                  <c:v>45002</c:v>
                </c:pt>
                <c:pt idx="63">
                  <c:v>45009</c:v>
                </c:pt>
                <c:pt idx="64">
                  <c:v>45016</c:v>
                </c:pt>
                <c:pt idx="65">
                  <c:v>45023</c:v>
                </c:pt>
                <c:pt idx="66">
                  <c:v>45030</c:v>
                </c:pt>
                <c:pt idx="67">
                  <c:v>45037</c:v>
                </c:pt>
                <c:pt idx="68">
                  <c:v>45044</c:v>
                </c:pt>
                <c:pt idx="69">
                  <c:v>45051</c:v>
                </c:pt>
                <c:pt idx="70">
                  <c:v>45058</c:v>
                </c:pt>
                <c:pt idx="71">
                  <c:v>45065</c:v>
                </c:pt>
                <c:pt idx="72">
                  <c:v>45072</c:v>
                </c:pt>
                <c:pt idx="73">
                  <c:v>45079</c:v>
                </c:pt>
                <c:pt idx="74">
                  <c:v>45086</c:v>
                </c:pt>
                <c:pt idx="75">
                  <c:v>45093</c:v>
                </c:pt>
                <c:pt idx="76">
                  <c:v>45100</c:v>
                </c:pt>
                <c:pt idx="77">
                  <c:v>45107</c:v>
                </c:pt>
                <c:pt idx="78">
                  <c:v>45114</c:v>
                </c:pt>
                <c:pt idx="79">
                  <c:v>45121</c:v>
                </c:pt>
                <c:pt idx="80">
                  <c:v>45128</c:v>
                </c:pt>
                <c:pt idx="81">
                  <c:v>45135</c:v>
                </c:pt>
                <c:pt idx="82">
                  <c:v>45142</c:v>
                </c:pt>
                <c:pt idx="83">
                  <c:v>45149</c:v>
                </c:pt>
                <c:pt idx="84">
                  <c:v>45156</c:v>
                </c:pt>
                <c:pt idx="85">
                  <c:v>45163</c:v>
                </c:pt>
                <c:pt idx="86">
                  <c:v>45170</c:v>
                </c:pt>
                <c:pt idx="87">
                  <c:v>45177</c:v>
                </c:pt>
                <c:pt idx="88">
                  <c:v>45184</c:v>
                </c:pt>
                <c:pt idx="89">
                  <c:v>45191</c:v>
                </c:pt>
                <c:pt idx="90">
                  <c:v>45198</c:v>
                </c:pt>
                <c:pt idx="91">
                  <c:v>45205</c:v>
                </c:pt>
                <c:pt idx="92">
                  <c:v>45212</c:v>
                </c:pt>
                <c:pt idx="93">
                  <c:v>45219</c:v>
                </c:pt>
                <c:pt idx="94">
                  <c:v>45226</c:v>
                </c:pt>
                <c:pt idx="95">
                  <c:v>45233</c:v>
                </c:pt>
                <c:pt idx="96">
                  <c:v>45240</c:v>
                </c:pt>
                <c:pt idx="97">
                  <c:v>45247</c:v>
                </c:pt>
                <c:pt idx="98">
                  <c:v>45254</c:v>
                </c:pt>
                <c:pt idx="99">
                  <c:v>45261</c:v>
                </c:pt>
                <c:pt idx="100">
                  <c:v>45268</c:v>
                </c:pt>
                <c:pt idx="101">
                  <c:v>45275</c:v>
                </c:pt>
                <c:pt idx="102">
                  <c:v>45282</c:v>
                </c:pt>
                <c:pt idx="103">
                  <c:v>45289</c:v>
                </c:pt>
                <c:pt idx="104">
                  <c:v>45296</c:v>
                </c:pt>
                <c:pt idx="105">
                  <c:v>45303</c:v>
                </c:pt>
                <c:pt idx="106">
                  <c:v>45310</c:v>
                </c:pt>
                <c:pt idx="107">
                  <c:v>45317</c:v>
                </c:pt>
                <c:pt idx="108">
                  <c:v>45324</c:v>
                </c:pt>
                <c:pt idx="109">
                  <c:v>45331</c:v>
                </c:pt>
                <c:pt idx="110">
                  <c:v>45338</c:v>
                </c:pt>
                <c:pt idx="111">
                  <c:v>45345</c:v>
                </c:pt>
                <c:pt idx="112">
                  <c:v>45352</c:v>
                </c:pt>
                <c:pt idx="113">
                  <c:v>45359</c:v>
                </c:pt>
                <c:pt idx="114">
                  <c:v>45366</c:v>
                </c:pt>
                <c:pt idx="115">
                  <c:v>45373</c:v>
                </c:pt>
                <c:pt idx="116">
                  <c:v>45380</c:v>
                </c:pt>
                <c:pt idx="117">
                  <c:v>45387</c:v>
                </c:pt>
                <c:pt idx="118">
                  <c:v>45394</c:v>
                </c:pt>
                <c:pt idx="119">
                  <c:v>45401</c:v>
                </c:pt>
                <c:pt idx="120">
                  <c:v>45408</c:v>
                </c:pt>
                <c:pt idx="121">
                  <c:v>45415</c:v>
                </c:pt>
                <c:pt idx="122">
                  <c:v>45422</c:v>
                </c:pt>
                <c:pt idx="123">
                  <c:v>45429</c:v>
                </c:pt>
                <c:pt idx="124">
                  <c:v>45436</c:v>
                </c:pt>
                <c:pt idx="125">
                  <c:v>45443</c:v>
                </c:pt>
                <c:pt idx="126">
                  <c:v>45450</c:v>
                </c:pt>
                <c:pt idx="127">
                  <c:v>45457</c:v>
                </c:pt>
                <c:pt idx="128">
                  <c:v>45464</c:v>
                </c:pt>
                <c:pt idx="129">
                  <c:v>45471</c:v>
                </c:pt>
                <c:pt idx="130">
                  <c:v>45478</c:v>
                </c:pt>
                <c:pt idx="131">
                  <c:v>45485</c:v>
                </c:pt>
                <c:pt idx="132">
                  <c:v>45492</c:v>
                </c:pt>
                <c:pt idx="133">
                  <c:v>45499</c:v>
                </c:pt>
                <c:pt idx="134">
                  <c:v>45506</c:v>
                </c:pt>
                <c:pt idx="135">
                  <c:v>45513</c:v>
                </c:pt>
                <c:pt idx="136">
                  <c:v>45520</c:v>
                </c:pt>
                <c:pt idx="137">
                  <c:v>45527</c:v>
                </c:pt>
                <c:pt idx="138">
                  <c:v>45534</c:v>
                </c:pt>
                <c:pt idx="139">
                  <c:v>45541</c:v>
                </c:pt>
                <c:pt idx="140">
                  <c:v>45548</c:v>
                </c:pt>
                <c:pt idx="141">
                  <c:v>45555</c:v>
                </c:pt>
                <c:pt idx="142">
                  <c:v>45562</c:v>
                </c:pt>
                <c:pt idx="143">
                  <c:v>45569</c:v>
                </c:pt>
                <c:pt idx="144">
                  <c:v>45576</c:v>
                </c:pt>
                <c:pt idx="145">
                  <c:v>45583</c:v>
                </c:pt>
                <c:pt idx="146">
                  <c:v>45590</c:v>
                </c:pt>
                <c:pt idx="147">
                  <c:v>45597</c:v>
                </c:pt>
                <c:pt idx="148">
                  <c:v>45604</c:v>
                </c:pt>
                <c:pt idx="149">
                  <c:v>45611</c:v>
                </c:pt>
                <c:pt idx="150">
                  <c:v>45618</c:v>
                </c:pt>
                <c:pt idx="151">
                  <c:v>45625</c:v>
                </c:pt>
                <c:pt idx="152">
                  <c:v>45632</c:v>
                </c:pt>
                <c:pt idx="153">
                  <c:v>45639</c:v>
                </c:pt>
                <c:pt idx="154">
                  <c:v>45646</c:v>
                </c:pt>
                <c:pt idx="155">
                  <c:v>45653</c:v>
                </c:pt>
                <c:pt idx="156">
                  <c:v>45660</c:v>
                </c:pt>
                <c:pt idx="157">
                  <c:v>45667</c:v>
                </c:pt>
                <c:pt idx="158">
                  <c:v>45674</c:v>
                </c:pt>
                <c:pt idx="159">
                  <c:v>45681</c:v>
                </c:pt>
                <c:pt idx="160">
                  <c:v>45688</c:v>
                </c:pt>
                <c:pt idx="161">
                  <c:v>45695</c:v>
                </c:pt>
                <c:pt idx="162">
                  <c:v>45702</c:v>
                </c:pt>
                <c:pt idx="163">
                  <c:v>45709</c:v>
                </c:pt>
                <c:pt idx="164">
                  <c:v>45716</c:v>
                </c:pt>
                <c:pt idx="165">
                  <c:v>45723</c:v>
                </c:pt>
                <c:pt idx="166">
                  <c:v>45730</c:v>
                </c:pt>
                <c:pt idx="167">
                  <c:v>45737</c:v>
                </c:pt>
                <c:pt idx="168">
                  <c:v>45744</c:v>
                </c:pt>
                <c:pt idx="169">
                  <c:v>45751</c:v>
                </c:pt>
                <c:pt idx="170">
                  <c:v>45758</c:v>
                </c:pt>
                <c:pt idx="171">
                  <c:v>45765</c:v>
                </c:pt>
                <c:pt idx="172">
                  <c:v>45772</c:v>
                </c:pt>
                <c:pt idx="173">
                  <c:v>45779</c:v>
                </c:pt>
                <c:pt idx="174">
                  <c:v>45786</c:v>
                </c:pt>
                <c:pt idx="175">
                  <c:v>45793</c:v>
                </c:pt>
                <c:pt idx="176">
                  <c:v>45800</c:v>
                </c:pt>
                <c:pt idx="177">
                  <c:v>45807</c:v>
                </c:pt>
                <c:pt idx="178">
                  <c:v>45814</c:v>
                </c:pt>
                <c:pt idx="179">
                  <c:v>45821</c:v>
                </c:pt>
                <c:pt idx="180">
                  <c:v>45828</c:v>
                </c:pt>
                <c:pt idx="181">
                  <c:v>45835</c:v>
                </c:pt>
                <c:pt idx="182">
                  <c:v>45842</c:v>
                </c:pt>
                <c:pt idx="183">
                  <c:v>45849</c:v>
                </c:pt>
                <c:pt idx="184">
                  <c:v>45856</c:v>
                </c:pt>
                <c:pt idx="185">
                  <c:v>45863</c:v>
                </c:pt>
                <c:pt idx="186">
                  <c:v>45870</c:v>
                </c:pt>
                <c:pt idx="187">
                  <c:v>45877</c:v>
                </c:pt>
                <c:pt idx="188">
                  <c:v>45884</c:v>
                </c:pt>
                <c:pt idx="189">
                  <c:v>45891</c:v>
                </c:pt>
                <c:pt idx="190">
                  <c:v>45898</c:v>
                </c:pt>
                <c:pt idx="191">
                  <c:v>45905</c:v>
                </c:pt>
                <c:pt idx="192">
                  <c:v>45912</c:v>
                </c:pt>
                <c:pt idx="193">
                  <c:v>45919</c:v>
                </c:pt>
                <c:pt idx="194">
                  <c:v>45926</c:v>
                </c:pt>
                <c:pt idx="195">
                  <c:v>45933</c:v>
                </c:pt>
                <c:pt idx="196">
                  <c:v>45940</c:v>
                </c:pt>
                <c:pt idx="197">
                  <c:v>45947</c:v>
                </c:pt>
                <c:pt idx="198">
                  <c:v>45954</c:v>
                </c:pt>
                <c:pt idx="199">
                  <c:v>45961</c:v>
                </c:pt>
                <c:pt idx="200">
                  <c:v>45968</c:v>
                </c:pt>
                <c:pt idx="201">
                  <c:v>45975</c:v>
                </c:pt>
                <c:pt idx="202">
                  <c:v>45982</c:v>
                </c:pt>
                <c:pt idx="203">
                  <c:v>45989</c:v>
                </c:pt>
                <c:pt idx="204">
                  <c:v>45996</c:v>
                </c:pt>
                <c:pt idx="205">
                  <c:v>46003</c:v>
                </c:pt>
                <c:pt idx="206">
                  <c:v>46010</c:v>
                </c:pt>
                <c:pt idx="207">
                  <c:v>46017</c:v>
                </c:pt>
                <c:pt idx="208" formatCode="yyyy\-mm\-dd">
                  <c:v>46024</c:v>
                </c:pt>
                <c:pt idx="209" formatCode="yyyy\-mm\-dd">
                  <c:v>46031</c:v>
                </c:pt>
                <c:pt idx="210" formatCode="yyyy\-mm\-dd">
                  <c:v>46038</c:v>
                </c:pt>
                <c:pt idx="211" formatCode="yyyy\-mm\-dd">
                  <c:v>46045</c:v>
                </c:pt>
                <c:pt idx="212" formatCode="yyyy\-mm\-dd">
                  <c:v>46052</c:v>
                </c:pt>
                <c:pt idx="213" formatCode="yyyy\-mm\-dd">
                  <c:v>46059</c:v>
                </c:pt>
                <c:pt idx="214" formatCode="yyyy\-mm\-dd">
                  <c:v>46066</c:v>
                </c:pt>
                <c:pt idx="215" formatCode="yyyy\-mm\-dd">
                  <c:v>46073</c:v>
                </c:pt>
                <c:pt idx="216" formatCode="yyyy\-mm\-dd">
                  <c:v>46080</c:v>
                </c:pt>
                <c:pt idx="217" formatCode="yyyy\-mm\-dd">
                  <c:v>46087</c:v>
                </c:pt>
                <c:pt idx="218" formatCode="yyyy\-mm\-dd">
                  <c:v>46094</c:v>
                </c:pt>
                <c:pt idx="219" formatCode="yyyy\-mm\-dd">
                  <c:v>46101</c:v>
                </c:pt>
                <c:pt idx="220" formatCode="yyyy\-mm\-dd">
                  <c:v>46108</c:v>
                </c:pt>
                <c:pt idx="221" formatCode="yyyy\-mm\-dd">
                  <c:v>46115</c:v>
                </c:pt>
                <c:pt idx="222" formatCode="yyyy\-mm\-dd">
                  <c:v>46122</c:v>
                </c:pt>
                <c:pt idx="223" formatCode="yyyy\-mm\-dd">
                  <c:v>46129</c:v>
                </c:pt>
                <c:pt idx="224" formatCode="yyyy\-mm\-dd">
                  <c:v>46136</c:v>
                </c:pt>
                <c:pt idx="225" formatCode="yyyy\-mm\-dd">
                  <c:v>46143</c:v>
                </c:pt>
                <c:pt idx="226" formatCode="yyyy\-mm\-dd">
                  <c:v>46150</c:v>
                </c:pt>
                <c:pt idx="227" formatCode="yyyy\-mm\-dd">
                  <c:v>46157</c:v>
                </c:pt>
                <c:pt idx="228" formatCode="yyyy\-mm\-dd">
                  <c:v>46164</c:v>
                </c:pt>
                <c:pt idx="229" formatCode="yyyy\-mm\-dd">
                  <c:v>46171</c:v>
                </c:pt>
                <c:pt idx="230" formatCode="yyyy\-mm\-dd">
                  <c:v>46178</c:v>
                </c:pt>
                <c:pt idx="231" formatCode="yyyy\-mm\-dd">
                  <c:v>46185</c:v>
                </c:pt>
                <c:pt idx="232" formatCode="yyyy\-mm\-dd">
                  <c:v>46192</c:v>
                </c:pt>
                <c:pt idx="233" formatCode="yyyy\-mm\-dd">
                  <c:v>46199</c:v>
                </c:pt>
                <c:pt idx="234" formatCode="yyyy\-mm\-dd">
                  <c:v>46206</c:v>
                </c:pt>
                <c:pt idx="235" formatCode="yyyy\-mm\-dd">
                  <c:v>46213</c:v>
                </c:pt>
                <c:pt idx="236" formatCode="yyyy\-mm\-dd">
                  <c:v>46220</c:v>
                </c:pt>
                <c:pt idx="237" formatCode="yyyy\-mm\-dd">
                  <c:v>46227</c:v>
                </c:pt>
                <c:pt idx="238" formatCode="yyyy\-mm\-dd">
                  <c:v>46234</c:v>
                </c:pt>
                <c:pt idx="239" formatCode="yyyy\-mm\-dd">
                  <c:v>46241</c:v>
                </c:pt>
                <c:pt idx="240" formatCode="yyyy\-mm\-dd">
                  <c:v>46248</c:v>
                </c:pt>
                <c:pt idx="241" formatCode="yyyy\-mm\-dd">
                  <c:v>46255</c:v>
                </c:pt>
                <c:pt idx="242" formatCode="yyyy\-mm\-dd">
                  <c:v>46262</c:v>
                </c:pt>
              </c:numCache>
            </c:numRef>
          </c:cat>
          <c:val>
            <c:numRef>
              <c:f>Target!$AU$1615:$AU$1857</c:f>
              <c:numCache>
                <c:formatCode>#,##0</c:formatCode>
                <c:ptCount val="243"/>
                <c:pt idx="0">
                  <c:v>8952.4026161899055</c:v>
                </c:pt>
                <c:pt idx="1">
                  <c:v>9015.1961612034575</c:v>
                </c:pt>
                <c:pt idx="2">
                  <c:v>8974.4460928098724</c:v>
                </c:pt>
                <c:pt idx="3">
                  <c:v>9021.7161333120966</c:v>
                </c:pt>
                <c:pt idx="4">
                  <c:v>9026.5040488522882</c:v>
                </c:pt>
                <c:pt idx="5">
                  <c:v>9052.9428783841795</c:v>
                </c:pt>
                <c:pt idx="6">
                  <c:v>9050.4302718590297</c:v>
                </c:pt>
                <c:pt idx="7">
                  <c:v>9088.2753099225338</c:v>
                </c:pt>
                <c:pt idx="8">
                  <c:v>9132.725505122944</c:v>
                </c:pt>
                <c:pt idx="9">
                  <c:v>9083.8529398145565</c:v>
                </c:pt>
                <c:pt idx="10">
                  <c:v>9216.8394561465157</c:v>
                </c:pt>
                <c:pt idx="11">
                  <c:v>9222.9920115729601</c:v>
                </c:pt>
                <c:pt idx="12">
                  <c:v>9287.4607398811131</c:v>
                </c:pt>
                <c:pt idx="13">
                  <c:v>9303.5061570567723</c:v>
                </c:pt>
                <c:pt idx="14">
                  <c:v>9324.161351447734</c:v>
                </c:pt>
                <c:pt idx="15">
                  <c:v>9376.6158152135977</c:v>
                </c:pt>
                <c:pt idx="16">
                  <c:v>9398.6108031614585</c:v>
                </c:pt>
                <c:pt idx="17">
                  <c:v>9421.9022074938639</c:v>
                </c:pt>
                <c:pt idx="18">
                  <c:v>9467.0059157934938</c:v>
                </c:pt>
                <c:pt idx="19">
                  <c:v>9243.4001347225458</c:v>
                </c:pt>
                <c:pt idx="20">
                  <c:v>9281.5353267872051</c:v>
                </c:pt>
                <c:pt idx="21">
                  <c:v>9203.6266322452338</c:v>
                </c:pt>
                <c:pt idx="22">
                  <c:v>9210.1048582408639</c:v>
                </c:pt>
                <c:pt idx="23">
                  <c:v>9287.8897835108874</c:v>
                </c:pt>
                <c:pt idx="24">
                  <c:v>9295.4196470270672</c:v>
                </c:pt>
                <c:pt idx="25">
                  <c:v>9296.9655846717869</c:v>
                </c:pt>
                <c:pt idx="26">
                  <c:v>9233.9012167990441</c:v>
                </c:pt>
                <c:pt idx="27">
                  <c:v>9291.2024247217742</c:v>
                </c:pt>
                <c:pt idx="28">
                  <c:v>9104.3063700609255</c:v>
                </c:pt>
                <c:pt idx="29">
                  <c:v>9128.3161214265056</c:v>
                </c:pt>
                <c:pt idx="30">
                  <c:v>9105.883151274902</c:v>
                </c:pt>
                <c:pt idx="31">
                  <c:v>9119.6841320692547</c:v>
                </c:pt>
                <c:pt idx="32">
                  <c:v>9147.2018370608585</c:v>
                </c:pt>
                <c:pt idx="33">
                  <c:v>9128.6875769536637</c:v>
                </c:pt>
                <c:pt idx="34">
                  <c:v>9083.9172080901644</c:v>
                </c:pt>
                <c:pt idx="35">
                  <c:v>9003.4021869726002</c:v>
                </c:pt>
                <c:pt idx="36">
                  <c:v>9087.5787928604495</c:v>
                </c:pt>
                <c:pt idx="37">
                  <c:v>9033.3383660491181</c:v>
                </c:pt>
                <c:pt idx="38">
                  <c:v>9040.0605162628926</c:v>
                </c:pt>
                <c:pt idx="39">
                  <c:v>9002.2481286152924</c:v>
                </c:pt>
                <c:pt idx="40">
                  <c:v>8924.4020902219909</c:v>
                </c:pt>
                <c:pt idx="41">
                  <c:v>8935.9825423186667</c:v>
                </c:pt>
                <c:pt idx="42">
                  <c:v>8905.6087572606721</c:v>
                </c:pt>
                <c:pt idx="43">
                  <c:v>8886.5654369327367</c:v>
                </c:pt>
                <c:pt idx="44">
                  <c:v>8822.3974083156099</c:v>
                </c:pt>
                <c:pt idx="45">
                  <c:v>8903.4834722114192</c:v>
                </c:pt>
                <c:pt idx="46">
                  <c:v>8826.420574943224</c:v>
                </c:pt>
                <c:pt idx="47">
                  <c:v>8874.2729246420258</c:v>
                </c:pt>
                <c:pt idx="48">
                  <c:v>8877.8769545310479</c:v>
                </c:pt>
                <c:pt idx="49">
                  <c:v>8967.7125696897274</c:v>
                </c:pt>
                <c:pt idx="50">
                  <c:v>9055.7128992745893</c:v>
                </c:pt>
                <c:pt idx="51">
                  <c:v>9002.7319278095492</c:v>
                </c:pt>
                <c:pt idx="52">
                  <c:v>8904.8387605292191</c:v>
                </c:pt>
                <c:pt idx="53">
                  <c:v>8998.3239357918574</c:v>
                </c:pt>
                <c:pt idx="54">
                  <c:v>8919.9192546784561</c:v>
                </c:pt>
                <c:pt idx="55">
                  <c:v>8973.3696641429051</c:v>
                </c:pt>
                <c:pt idx="56">
                  <c:v>9014.0259615646864</c:v>
                </c:pt>
                <c:pt idx="57">
                  <c:v>8976.1802282834942</c:v>
                </c:pt>
                <c:pt idx="58">
                  <c:v>9002.6710831551391</c:v>
                </c:pt>
                <c:pt idx="59">
                  <c:v>9031.6091398308599</c:v>
                </c:pt>
                <c:pt idx="60">
                  <c:v>9075.6403484088933</c:v>
                </c:pt>
                <c:pt idx="61">
                  <c:v>9132.185188174115</c:v>
                </c:pt>
                <c:pt idx="62">
                  <c:v>9196.5428007828577</c:v>
                </c:pt>
                <c:pt idx="63">
                  <c:v>9201.166288311746</c:v>
                </c:pt>
                <c:pt idx="64">
                  <c:v>9216.1195143743498</c:v>
                </c:pt>
                <c:pt idx="65">
                  <c:v>9247.3411164884146</c:v>
                </c:pt>
                <c:pt idx="66">
                  <c:v>9284.5488780525793</c:v>
                </c:pt>
                <c:pt idx="67">
                  <c:v>9298.9294816910806</c:v>
                </c:pt>
                <c:pt idx="68">
                  <c:v>9374.0516981557848</c:v>
                </c:pt>
                <c:pt idx="69">
                  <c:v>9394.3495947364027</c:v>
                </c:pt>
                <c:pt idx="70">
                  <c:v>9356.1641946072632</c:v>
                </c:pt>
                <c:pt idx="71">
                  <c:v>9473.5829419900929</c:v>
                </c:pt>
                <c:pt idx="72">
                  <c:v>9503.7262565135661</c:v>
                </c:pt>
                <c:pt idx="73">
                  <c:v>9429.0046793748152</c:v>
                </c:pt>
                <c:pt idx="74">
                  <c:v>9487.9067286169102</c:v>
                </c:pt>
                <c:pt idx="75">
                  <c:v>9455.6957982450949</c:v>
                </c:pt>
                <c:pt idx="76">
                  <c:v>9441.1271034773672</c:v>
                </c:pt>
                <c:pt idx="77">
                  <c:v>9420.8007433431267</c:v>
                </c:pt>
                <c:pt idx="78">
                  <c:v>9329.1754152376907</c:v>
                </c:pt>
                <c:pt idx="79">
                  <c:v>9373.5357009297895</c:v>
                </c:pt>
                <c:pt idx="80">
                  <c:v>9383.1779648191841</c:v>
                </c:pt>
                <c:pt idx="81">
                  <c:v>9332.5802619595725</c:v>
                </c:pt>
                <c:pt idx="82">
                  <c:v>9253.9899573820549</c:v>
                </c:pt>
                <c:pt idx="83">
                  <c:v>9176.438058065778</c:v>
                </c:pt>
                <c:pt idx="84">
                  <c:v>9144.1704163284121</c:v>
                </c:pt>
                <c:pt idx="85">
                  <c:v>9089.3474246440546</c:v>
                </c:pt>
                <c:pt idx="86">
                  <c:v>9093.1339674804876</c:v>
                </c:pt>
                <c:pt idx="87">
                  <c:v>8966.1136917816057</c:v>
                </c:pt>
                <c:pt idx="88">
                  <c:v>9034.3897769118084</c:v>
                </c:pt>
                <c:pt idx="89">
                  <c:v>9022.0260415514094</c:v>
                </c:pt>
                <c:pt idx="90">
                  <c:v>8990.7991817294878</c:v>
                </c:pt>
                <c:pt idx="91">
                  <c:v>8937.0602152511256</c:v>
                </c:pt>
                <c:pt idx="92">
                  <c:v>9013.3415762303703</c:v>
                </c:pt>
                <c:pt idx="93">
                  <c:v>9024.6600294249438</c:v>
                </c:pt>
                <c:pt idx="94">
                  <c:v>8960.3749329158454</c:v>
                </c:pt>
                <c:pt idx="95">
                  <c:v>9012.4191733684984</c:v>
                </c:pt>
                <c:pt idx="96">
                  <c:v>8975.548235209897</c:v>
                </c:pt>
                <c:pt idx="97">
                  <c:v>8915.7166086313773</c:v>
                </c:pt>
                <c:pt idx="98">
                  <c:v>8869.1122323608761</c:v>
                </c:pt>
                <c:pt idx="99">
                  <c:v>8959.2363307672531</c:v>
                </c:pt>
                <c:pt idx="100">
                  <c:v>8924.6609567481246</c:v>
                </c:pt>
                <c:pt idx="101">
                  <c:v>8957.3374228569992</c:v>
                </c:pt>
                <c:pt idx="102">
                  <c:v>9019.2456781114797</c:v>
                </c:pt>
                <c:pt idx="103">
                  <c:v>8926.7982588385166</c:v>
                </c:pt>
                <c:pt idx="104">
                  <c:v>9026.2596489689276</c:v>
                </c:pt>
                <c:pt idx="105">
                  <c:v>9096.9040846153985</c:v>
                </c:pt>
                <c:pt idx="106">
                  <c:v>9060.8914708918928</c:v>
                </c:pt>
                <c:pt idx="107">
                  <c:v>9001.6370719450788</c:v>
                </c:pt>
                <c:pt idx="108">
                  <c:v>9003.6851864601085</c:v>
                </c:pt>
                <c:pt idx="109">
                  <c:v>9028.9664420195113</c:v>
                </c:pt>
                <c:pt idx="110">
                  <c:v>9050.6788209791557</c:v>
                </c:pt>
                <c:pt idx="111">
                  <c:v>9102.8450596828661</c:v>
                </c:pt>
                <c:pt idx="112">
                  <c:v>9107.3843575517476</c:v>
                </c:pt>
                <c:pt idx="113">
                  <c:v>9094.9586924586038</c:v>
                </c:pt>
                <c:pt idx="114">
                  <c:v>9140.1634484152582</c:v>
                </c:pt>
                <c:pt idx="115">
                  <c:v>9167.6199747351002</c:v>
                </c:pt>
                <c:pt idx="116">
                  <c:v>9211.1492171560312</c:v>
                </c:pt>
                <c:pt idx="117">
                  <c:v>9225.1235720462682</c:v>
                </c:pt>
                <c:pt idx="118">
                  <c:v>9290.5723726067135</c:v>
                </c:pt>
                <c:pt idx="119">
                  <c:v>9294.5177383789523</c:v>
                </c:pt>
                <c:pt idx="120">
                  <c:v>9375.7671745909684</c:v>
                </c:pt>
                <c:pt idx="121">
                  <c:v>9347.3344885393381</c:v>
                </c:pt>
                <c:pt idx="122">
                  <c:v>9377.8864397625821</c:v>
                </c:pt>
                <c:pt idx="123">
                  <c:v>9496.9329772073816</c:v>
                </c:pt>
                <c:pt idx="124">
                  <c:v>9476.8738601513178</c:v>
                </c:pt>
                <c:pt idx="125">
                  <c:v>9449.7333104397949</c:v>
                </c:pt>
                <c:pt idx="126">
                  <c:v>9475.3134374691454</c:v>
                </c:pt>
                <c:pt idx="127">
                  <c:v>9491.0229208404144</c:v>
                </c:pt>
                <c:pt idx="128">
                  <c:v>9437.5526828031943</c:v>
                </c:pt>
                <c:pt idx="129">
                  <c:v>9419.9868649086129</c:v>
                </c:pt>
                <c:pt idx="130">
                  <c:v>9346.9710502260459</c:v>
                </c:pt>
                <c:pt idx="131">
                  <c:v>9405.5451254207856</c:v>
                </c:pt>
                <c:pt idx="132">
                  <c:v>9421.4502823753719</c:v>
                </c:pt>
                <c:pt idx="133">
                  <c:v>9432.8906625307027</c:v>
                </c:pt>
                <c:pt idx="134">
                  <c:v>9367.7169263750948</c:v>
                </c:pt>
                <c:pt idx="135">
                  <c:v>9328.4643533672443</c:v>
                </c:pt>
                <c:pt idx="136">
                  <c:v>9283.466402405902</c:v>
                </c:pt>
                <c:pt idx="137">
                  <c:v>9279.7440905817002</c:v>
                </c:pt>
                <c:pt idx="138">
                  <c:v>9231.2907039715501</c:v>
                </c:pt>
                <c:pt idx="139">
                  <c:v>9159.5225154341515</c:v>
                </c:pt>
                <c:pt idx="140">
                  <c:v>9215.7150508996001</c:v>
                </c:pt>
                <c:pt idx="141">
                  <c:v>9225.1902281404982</c:v>
                </c:pt>
                <c:pt idx="142">
                  <c:v>9204.5485648053855</c:v>
                </c:pt>
                <c:pt idx="143">
                  <c:v>9177.4935089021201</c:v>
                </c:pt>
                <c:pt idx="144">
                  <c:v>9151.1997699759031</c:v>
                </c:pt>
                <c:pt idx="145">
                  <c:v>9170.6149541583618</c:v>
                </c:pt>
                <c:pt idx="146">
                  <c:v>9122.1146849320758</c:v>
                </c:pt>
                <c:pt idx="147">
                  <c:v>9105.8672673775</c:v>
                </c:pt>
                <c:pt idx="148">
                  <c:v>9080.0153412014952</c:v>
                </c:pt>
                <c:pt idx="149">
                  <c:v>8974.242723355932</c:v>
                </c:pt>
                <c:pt idx="150">
                  <c:v>8963.7293946630634</c:v>
                </c:pt>
                <c:pt idx="151">
                  <c:v>8905.7702764477726</c:v>
                </c:pt>
                <c:pt idx="152">
                  <c:v>9031.7241697573263</c:v>
                </c:pt>
                <c:pt idx="153">
                  <c:v>8982.3285219255595</c:v>
                </c:pt>
                <c:pt idx="154">
                  <c:v>9072.3610851797748</c:v>
                </c:pt>
                <c:pt idx="155">
                  <c:v>9060.3654432905641</c:v>
                </c:pt>
                <c:pt idx="156">
                  <c:v>9038.4987058670431</c:v>
                </c:pt>
                <c:pt idx="157">
                  <c:v>9181.4888918764518</c:v>
                </c:pt>
                <c:pt idx="158">
                  <c:v>9003.4691183241539</c:v>
                </c:pt>
                <c:pt idx="159">
                  <c:v>9062.2604640011232</c:v>
                </c:pt>
                <c:pt idx="160">
                  <c:v>9018.7929221177619</c:v>
                </c:pt>
                <c:pt idx="161">
                  <c:v>9001.7560388229977</c:v>
                </c:pt>
                <c:pt idx="162">
                  <c:v>9071.7310633964316</c:v>
                </c:pt>
                <c:pt idx="163">
                  <c:v>9166.7926281405453</c:v>
                </c:pt>
                <c:pt idx="164">
                  <c:v>9118.9588708340016</c:v>
                </c:pt>
                <c:pt idx="165">
                  <c:v>9174.1205915158425</c:v>
                </c:pt>
                <c:pt idx="166">
                  <c:v>9187.9756206612401</c:v>
                </c:pt>
                <c:pt idx="167">
                  <c:v>9143.3581591679176</c:v>
                </c:pt>
                <c:pt idx="168">
                  <c:v>9174.4865643557823</c:v>
                </c:pt>
                <c:pt idx="169">
                  <c:v>9177.1487464281799</c:v>
                </c:pt>
                <c:pt idx="170">
                  <c:v>9302.3980111565761</c:v>
                </c:pt>
                <c:pt idx="171">
                  <c:v>9235.915934031118</c:v>
                </c:pt>
                <c:pt idx="172">
                  <c:v>9231.1294898606029</c:v>
                </c:pt>
                <c:pt idx="173">
                  <c:v>9251.2786890963034</c:v>
                </c:pt>
                <c:pt idx="174">
                  <c:v>9329.4617171958289</c:v>
                </c:pt>
                <c:pt idx="175">
                  <c:v>9561.4315682362503</c:v>
                </c:pt>
                <c:pt idx="176">
                  <c:v>9578.761982210046</c:v>
                </c:pt>
                <c:pt idx="177">
                  <c:v>9548.545399084267</c:v>
                </c:pt>
                <c:pt idx="178">
                  <c:v>9568.0200037969771</c:v>
                </c:pt>
                <c:pt idx="179">
                  <c:v>9568.6625803301467</c:v>
                </c:pt>
                <c:pt idx="180">
                  <c:v>9551.8826254927662</c:v>
                </c:pt>
                <c:pt idx="181">
                  <c:v>9469.8405229040236</c:v>
                </c:pt>
                <c:pt idx="182">
                  <c:v>9439.9019228082743</c:v>
                </c:pt>
                <c:pt idx="183">
                  <c:v>9489.4198793561263</c:v>
                </c:pt>
                <c:pt idx="184">
                  <c:v>9581.3422562804462</c:v>
                </c:pt>
                <c:pt idx="185">
                  <c:v>9550.8250857868934</c:v>
                </c:pt>
                <c:pt idx="186">
                  <c:v>9519.336891936573</c:v>
                </c:pt>
                <c:pt idx="187">
                  <c:v>9490.4089543368336</c:v>
                </c:pt>
                <c:pt idx="188">
                  <c:v>9379.0218922261229</c:v>
                </c:pt>
                <c:pt idx="189">
                  <c:v>9352.5465441880006</c:v>
                </c:pt>
                <c:pt idx="190">
                  <c:v>9334.0882233146149</c:v>
                </c:pt>
                <c:pt idx="191">
                  <c:v>9211.5247918650821</c:v>
                </c:pt>
                <c:pt idx="192">
                  <c:v>9235.8967212258249</c:v>
                </c:pt>
                <c:pt idx="193">
                  <c:v>9242.4192402784847</c:v>
                </c:pt>
                <c:pt idx="194">
                  <c:v>9224.2886633394137</c:v>
                </c:pt>
                <c:pt idx="195">
                  <c:v>9211.3723741501744</c:v>
                </c:pt>
                <c:pt idx="196">
                  <c:v>9176.2947822574934</c:v>
                </c:pt>
                <c:pt idx="197">
                  <c:v>9201.9921601452352</c:v>
                </c:pt>
                <c:pt idx="198">
                  <c:v>9187.8713099235774</c:v>
                </c:pt>
                <c:pt idx="199">
                  <c:v>9190.9370556300164</c:v>
                </c:pt>
                <c:pt idx="200">
                  <c:v>9168.9325492215739</c:v>
                </c:pt>
                <c:pt idx="201">
                  <c:v>9133.7326661703446</c:v>
                </c:pt>
                <c:pt idx="202">
                  <c:v>8981.766286269527</c:v>
                </c:pt>
                <c:pt idx="203">
                  <c:v>8925.32007286935</c:v>
                </c:pt>
                <c:pt idx="204">
                  <c:v>9078.2818229949571</c:v>
                </c:pt>
                <c:pt idx="205">
                  <c:v>9047.659874137029</c:v>
                </c:pt>
                <c:pt idx="206">
                  <c:v>9166.9742342148602</c:v>
                </c:pt>
                <c:pt idx="207">
                  <c:v>9069.2874748879876</c:v>
                </c:pt>
                <c:pt idx="208">
                  <c:v>9141.6220437839511</c:v>
                </c:pt>
                <c:pt idx="209">
                  <c:v>9205.6750880239288</c:v>
                </c:pt>
                <c:pt idx="210">
                  <c:v>9020.0377018465297</c:v>
                </c:pt>
                <c:pt idx="211">
                  <c:v>9071.3007559928374</c:v>
                </c:pt>
                <c:pt idx="212">
                  <c:v>9147.9591523573417</c:v>
                </c:pt>
                <c:pt idx="213">
                  <c:v>9087.5904930175748</c:v>
                </c:pt>
                <c:pt idx="214">
                  <c:v>9075.138404342164</c:v>
                </c:pt>
                <c:pt idx="215">
                  <c:v>9105.4073974052844</c:v>
                </c:pt>
                <c:pt idx="216">
                  <c:v>9170.9095657366197</c:v>
                </c:pt>
                <c:pt idx="217">
                  <c:v>9158.9509406856141</c:v>
                </c:pt>
                <c:pt idx="218">
                  <c:v>9080.6661300097858</c:v>
                </c:pt>
                <c:pt idx="219">
                  <c:v>9135.977591614319</c:v>
                </c:pt>
                <c:pt idx="220">
                  <c:v>9120.0073019610954</c:v>
                </c:pt>
                <c:pt idx="221">
                  <c:v>9155.709464990694</c:v>
                </c:pt>
                <c:pt idx="222">
                  <c:v>9236.6010039067205</c:v>
                </c:pt>
                <c:pt idx="223">
                  <c:v>9226.8541556173241</c:v>
                </c:pt>
                <c:pt idx="224">
                  <c:v>9317.4874695581639</c:v>
                </c:pt>
                <c:pt idx="225">
                  <c:v>9375.4426848373278</c:v>
                </c:pt>
                <c:pt idx="226">
                  <c:v>9431.0371829431879</c:v>
                </c:pt>
                <c:pt idx="227">
                  <c:v>9437.987624413603</c:v>
                </c:pt>
                <c:pt idx="228">
                  <c:v>9166.5575242727118</c:v>
                </c:pt>
                <c:pt idx="229">
                  <c:v>9175.6601702420285</c:v>
                </c:pt>
                <c:pt idx="230">
                  <c:v>9261.0895277415984</c:v>
                </c:pt>
                <c:pt idx="231">
                  <c:v>9260.911036770538</c:v>
                </c:pt>
                <c:pt idx="232">
                  <c:v>9326.5299952209152</c:v>
                </c:pt>
                <c:pt idx="233">
                  <c:v>9377.752836320562</c:v>
                </c:pt>
                <c:pt idx="234">
                  <c:v>9251.7010608035234</c:v>
                </c:pt>
                <c:pt idx="235">
                  <c:v>9289.2886995653389</c:v>
                </c:pt>
                <c:pt idx="236">
                  <c:v>9299.0512731528124</c:v>
                </c:pt>
                <c:pt idx="237">
                  <c:v>9247.4332121807984</c:v>
                </c:pt>
                <c:pt idx="238">
                  <c:v>9172.0035025583984</c:v>
                </c:pt>
                <c:pt idx="239">
                  <c:v>9123.6785933382707</c:v>
                </c:pt>
                <c:pt idx="240">
                  <c:v>9097.2440609707792</c:v>
                </c:pt>
                <c:pt idx="241">
                  <c:v>9057.0792542537183</c:v>
                </c:pt>
                <c:pt idx="242">
                  <c:v>9008.0684472481353</c:v>
                </c:pt>
              </c:numCache>
            </c:numRef>
          </c:val>
          <c:smooth val="0"/>
          <c:extLst>
            <c:ext xmlns:c16="http://schemas.microsoft.com/office/drawing/2014/chart" uri="{C3380CC4-5D6E-409C-BE32-E72D297353CC}">
              <c16:uniqueId val="{00000002-DF9A-D24D-8B46-1346AD443F1D}"/>
            </c:ext>
          </c:extLst>
        </c:ser>
        <c:ser>
          <c:idx val="3"/>
          <c:order val="3"/>
          <c:tx>
            <c:v>Int2: Gas x Jobless</c:v>
          </c:tx>
          <c:spPr>
            <a:ln w="19080">
              <a:solidFill>
                <a:srgbClr val="34A853"/>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Target!$B$1615:$B$1857</c:f>
              <c:numCache>
                <c:formatCode>yyyy\-mm\-dd;@</c:formatCode>
                <c:ptCount val="243"/>
                <c:pt idx="0">
                  <c:v>44568</c:v>
                </c:pt>
                <c:pt idx="1">
                  <c:v>44575</c:v>
                </c:pt>
                <c:pt idx="2">
                  <c:v>44582</c:v>
                </c:pt>
                <c:pt idx="3">
                  <c:v>44589</c:v>
                </c:pt>
                <c:pt idx="4">
                  <c:v>44596</c:v>
                </c:pt>
                <c:pt idx="5">
                  <c:v>44603</c:v>
                </c:pt>
                <c:pt idx="6">
                  <c:v>44610</c:v>
                </c:pt>
                <c:pt idx="7">
                  <c:v>44617</c:v>
                </c:pt>
                <c:pt idx="8">
                  <c:v>44624</c:v>
                </c:pt>
                <c:pt idx="9">
                  <c:v>44631</c:v>
                </c:pt>
                <c:pt idx="10">
                  <c:v>44638</c:v>
                </c:pt>
                <c:pt idx="11">
                  <c:v>44645</c:v>
                </c:pt>
                <c:pt idx="12">
                  <c:v>44652</c:v>
                </c:pt>
                <c:pt idx="13">
                  <c:v>44659</c:v>
                </c:pt>
                <c:pt idx="14">
                  <c:v>44666</c:v>
                </c:pt>
                <c:pt idx="15">
                  <c:v>44673</c:v>
                </c:pt>
                <c:pt idx="16">
                  <c:v>44680</c:v>
                </c:pt>
                <c:pt idx="17">
                  <c:v>44687</c:v>
                </c:pt>
                <c:pt idx="18">
                  <c:v>44694</c:v>
                </c:pt>
                <c:pt idx="19">
                  <c:v>44701</c:v>
                </c:pt>
                <c:pt idx="20">
                  <c:v>44708</c:v>
                </c:pt>
                <c:pt idx="21">
                  <c:v>44715</c:v>
                </c:pt>
                <c:pt idx="22">
                  <c:v>44722</c:v>
                </c:pt>
                <c:pt idx="23">
                  <c:v>44729</c:v>
                </c:pt>
                <c:pt idx="24">
                  <c:v>44736</c:v>
                </c:pt>
                <c:pt idx="25">
                  <c:v>44743</c:v>
                </c:pt>
                <c:pt idx="26">
                  <c:v>44750</c:v>
                </c:pt>
                <c:pt idx="27">
                  <c:v>44757</c:v>
                </c:pt>
                <c:pt idx="28">
                  <c:v>44764</c:v>
                </c:pt>
                <c:pt idx="29">
                  <c:v>44771</c:v>
                </c:pt>
                <c:pt idx="30">
                  <c:v>44778</c:v>
                </c:pt>
                <c:pt idx="31">
                  <c:v>44785</c:v>
                </c:pt>
                <c:pt idx="32">
                  <c:v>44792</c:v>
                </c:pt>
                <c:pt idx="33">
                  <c:v>44799</c:v>
                </c:pt>
                <c:pt idx="34">
                  <c:v>44806</c:v>
                </c:pt>
                <c:pt idx="35">
                  <c:v>44813</c:v>
                </c:pt>
                <c:pt idx="36">
                  <c:v>44820</c:v>
                </c:pt>
                <c:pt idx="37">
                  <c:v>44827</c:v>
                </c:pt>
                <c:pt idx="38">
                  <c:v>44834</c:v>
                </c:pt>
                <c:pt idx="39">
                  <c:v>44841</c:v>
                </c:pt>
                <c:pt idx="40">
                  <c:v>44848</c:v>
                </c:pt>
                <c:pt idx="41">
                  <c:v>44855</c:v>
                </c:pt>
                <c:pt idx="42">
                  <c:v>44862</c:v>
                </c:pt>
                <c:pt idx="43">
                  <c:v>44869</c:v>
                </c:pt>
                <c:pt idx="44">
                  <c:v>44876</c:v>
                </c:pt>
                <c:pt idx="45">
                  <c:v>44883</c:v>
                </c:pt>
                <c:pt idx="46">
                  <c:v>44890</c:v>
                </c:pt>
                <c:pt idx="47">
                  <c:v>44897</c:v>
                </c:pt>
                <c:pt idx="48">
                  <c:v>44904</c:v>
                </c:pt>
                <c:pt idx="49">
                  <c:v>44911</c:v>
                </c:pt>
                <c:pt idx="50">
                  <c:v>44918</c:v>
                </c:pt>
                <c:pt idx="51">
                  <c:v>44925</c:v>
                </c:pt>
                <c:pt idx="52">
                  <c:v>44932</c:v>
                </c:pt>
                <c:pt idx="53">
                  <c:v>44939</c:v>
                </c:pt>
                <c:pt idx="54">
                  <c:v>44946</c:v>
                </c:pt>
                <c:pt idx="55">
                  <c:v>44953</c:v>
                </c:pt>
                <c:pt idx="56">
                  <c:v>44960</c:v>
                </c:pt>
                <c:pt idx="57">
                  <c:v>44967</c:v>
                </c:pt>
                <c:pt idx="58">
                  <c:v>44974</c:v>
                </c:pt>
                <c:pt idx="59">
                  <c:v>44981</c:v>
                </c:pt>
                <c:pt idx="60">
                  <c:v>44988</c:v>
                </c:pt>
                <c:pt idx="61">
                  <c:v>44995</c:v>
                </c:pt>
                <c:pt idx="62">
                  <c:v>45002</c:v>
                </c:pt>
                <c:pt idx="63">
                  <c:v>45009</c:v>
                </c:pt>
                <c:pt idx="64">
                  <c:v>45016</c:v>
                </c:pt>
                <c:pt idx="65">
                  <c:v>45023</c:v>
                </c:pt>
                <c:pt idx="66">
                  <c:v>45030</c:v>
                </c:pt>
                <c:pt idx="67">
                  <c:v>45037</c:v>
                </c:pt>
                <c:pt idx="68">
                  <c:v>45044</c:v>
                </c:pt>
                <c:pt idx="69">
                  <c:v>45051</c:v>
                </c:pt>
                <c:pt idx="70">
                  <c:v>45058</c:v>
                </c:pt>
                <c:pt idx="71">
                  <c:v>45065</c:v>
                </c:pt>
                <c:pt idx="72">
                  <c:v>45072</c:v>
                </c:pt>
                <c:pt idx="73">
                  <c:v>45079</c:v>
                </c:pt>
                <c:pt idx="74">
                  <c:v>45086</c:v>
                </c:pt>
                <c:pt idx="75">
                  <c:v>45093</c:v>
                </c:pt>
                <c:pt idx="76">
                  <c:v>45100</c:v>
                </c:pt>
                <c:pt idx="77">
                  <c:v>45107</c:v>
                </c:pt>
                <c:pt idx="78">
                  <c:v>45114</c:v>
                </c:pt>
                <c:pt idx="79">
                  <c:v>45121</c:v>
                </c:pt>
                <c:pt idx="80">
                  <c:v>45128</c:v>
                </c:pt>
                <c:pt idx="81">
                  <c:v>45135</c:v>
                </c:pt>
                <c:pt idx="82">
                  <c:v>45142</c:v>
                </c:pt>
                <c:pt idx="83">
                  <c:v>45149</c:v>
                </c:pt>
                <c:pt idx="84">
                  <c:v>45156</c:v>
                </c:pt>
                <c:pt idx="85">
                  <c:v>45163</c:v>
                </c:pt>
                <c:pt idx="86">
                  <c:v>45170</c:v>
                </c:pt>
                <c:pt idx="87">
                  <c:v>45177</c:v>
                </c:pt>
                <c:pt idx="88">
                  <c:v>45184</c:v>
                </c:pt>
                <c:pt idx="89">
                  <c:v>45191</c:v>
                </c:pt>
                <c:pt idx="90">
                  <c:v>45198</c:v>
                </c:pt>
                <c:pt idx="91">
                  <c:v>45205</c:v>
                </c:pt>
                <c:pt idx="92">
                  <c:v>45212</c:v>
                </c:pt>
                <c:pt idx="93">
                  <c:v>45219</c:v>
                </c:pt>
                <c:pt idx="94">
                  <c:v>45226</c:v>
                </c:pt>
                <c:pt idx="95">
                  <c:v>45233</c:v>
                </c:pt>
                <c:pt idx="96">
                  <c:v>45240</c:v>
                </c:pt>
                <c:pt idx="97">
                  <c:v>45247</c:v>
                </c:pt>
                <c:pt idx="98">
                  <c:v>45254</c:v>
                </c:pt>
                <c:pt idx="99">
                  <c:v>45261</c:v>
                </c:pt>
                <c:pt idx="100">
                  <c:v>45268</c:v>
                </c:pt>
                <c:pt idx="101">
                  <c:v>45275</c:v>
                </c:pt>
                <c:pt idx="102">
                  <c:v>45282</c:v>
                </c:pt>
                <c:pt idx="103">
                  <c:v>45289</c:v>
                </c:pt>
                <c:pt idx="104">
                  <c:v>45296</c:v>
                </c:pt>
                <c:pt idx="105">
                  <c:v>45303</c:v>
                </c:pt>
                <c:pt idx="106">
                  <c:v>45310</c:v>
                </c:pt>
                <c:pt idx="107">
                  <c:v>45317</c:v>
                </c:pt>
                <c:pt idx="108">
                  <c:v>45324</c:v>
                </c:pt>
                <c:pt idx="109">
                  <c:v>45331</c:v>
                </c:pt>
                <c:pt idx="110">
                  <c:v>45338</c:v>
                </c:pt>
                <c:pt idx="111">
                  <c:v>45345</c:v>
                </c:pt>
                <c:pt idx="112">
                  <c:v>45352</c:v>
                </c:pt>
                <c:pt idx="113">
                  <c:v>45359</c:v>
                </c:pt>
                <c:pt idx="114">
                  <c:v>45366</c:v>
                </c:pt>
                <c:pt idx="115">
                  <c:v>45373</c:v>
                </c:pt>
                <c:pt idx="116">
                  <c:v>45380</c:v>
                </c:pt>
                <c:pt idx="117">
                  <c:v>45387</c:v>
                </c:pt>
                <c:pt idx="118">
                  <c:v>45394</c:v>
                </c:pt>
                <c:pt idx="119">
                  <c:v>45401</c:v>
                </c:pt>
                <c:pt idx="120">
                  <c:v>45408</c:v>
                </c:pt>
                <c:pt idx="121">
                  <c:v>45415</c:v>
                </c:pt>
                <c:pt idx="122">
                  <c:v>45422</c:v>
                </c:pt>
                <c:pt idx="123">
                  <c:v>45429</c:v>
                </c:pt>
                <c:pt idx="124">
                  <c:v>45436</c:v>
                </c:pt>
                <c:pt idx="125">
                  <c:v>45443</c:v>
                </c:pt>
                <c:pt idx="126">
                  <c:v>45450</c:v>
                </c:pt>
                <c:pt idx="127">
                  <c:v>45457</c:v>
                </c:pt>
                <c:pt idx="128">
                  <c:v>45464</c:v>
                </c:pt>
                <c:pt idx="129">
                  <c:v>45471</c:v>
                </c:pt>
                <c:pt idx="130">
                  <c:v>45478</c:v>
                </c:pt>
                <c:pt idx="131">
                  <c:v>45485</c:v>
                </c:pt>
                <c:pt idx="132">
                  <c:v>45492</c:v>
                </c:pt>
                <c:pt idx="133">
                  <c:v>45499</c:v>
                </c:pt>
                <c:pt idx="134">
                  <c:v>45506</c:v>
                </c:pt>
                <c:pt idx="135">
                  <c:v>45513</c:v>
                </c:pt>
                <c:pt idx="136">
                  <c:v>45520</c:v>
                </c:pt>
                <c:pt idx="137">
                  <c:v>45527</c:v>
                </c:pt>
                <c:pt idx="138">
                  <c:v>45534</c:v>
                </c:pt>
                <c:pt idx="139">
                  <c:v>45541</c:v>
                </c:pt>
                <c:pt idx="140">
                  <c:v>45548</c:v>
                </c:pt>
                <c:pt idx="141">
                  <c:v>45555</c:v>
                </c:pt>
                <c:pt idx="142">
                  <c:v>45562</c:v>
                </c:pt>
                <c:pt idx="143">
                  <c:v>45569</c:v>
                </c:pt>
                <c:pt idx="144">
                  <c:v>45576</c:v>
                </c:pt>
                <c:pt idx="145">
                  <c:v>45583</c:v>
                </c:pt>
                <c:pt idx="146">
                  <c:v>45590</c:v>
                </c:pt>
                <c:pt idx="147">
                  <c:v>45597</c:v>
                </c:pt>
                <c:pt idx="148">
                  <c:v>45604</c:v>
                </c:pt>
                <c:pt idx="149">
                  <c:v>45611</c:v>
                </c:pt>
                <c:pt idx="150">
                  <c:v>45618</c:v>
                </c:pt>
                <c:pt idx="151">
                  <c:v>45625</c:v>
                </c:pt>
                <c:pt idx="152">
                  <c:v>45632</c:v>
                </c:pt>
                <c:pt idx="153">
                  <c:v>45639</c:v>
                </c:pt>
                <c:pt idx="154">
                  <c:v>45646</c:v>
                </c:pt>
                <c:pt idx="155">
                  <c:v>45653</c:v>
                </c:pt>
                <c:pt idx="156">
                  <c:v>45660</c:v>
                </c:pt>
                <c:pt idx="157">
                  <c:v>45667</c:v>
                </c:pt>
                <c:pt idx="158">
                  <c:v>45674</c:v>
                </c:pt>
                <c:pt idx="159">
                  <c:v>45681</c:v>
                </c:pt>
                <c:pt idx="160">
                  <c:v>45688</c:v>
                </c:pt>
                <c:pt idx="161">
                  <c:v>45695</c:v>
                </c:pt>
                <c:pt idx="162">
                  <c:v>45702</c:v>
                </c:pt>
                <c:pt idx="163">
                  <c:v>45709</c:v>
                </c:pt>
                <c:pt idx="164">
                  <c:v>45716</c:v>
                </c:pt>
                <c:pt idx="165">
                  <c:v>45723</c:v>
                </c:pt>
                <c:pt idx="166">
                  <c:v>45730</c:v>
                </c:pt>
                <c:pt idx="167">
                  <c:v>45737</c:v>
                </c:pt>
                <c:pt idx="168">
                  <c:v>45744</c:v>
                </c:pt>
                <c:pt idx="169">
                  <c:v>45751</c:v>
                </c:pt>
                <c:pt idx="170">
                  <c:v>45758</c:v>
                </c:pt>
                <c:pt idx="171">
                  <c:v>45765</c:v>
                </c:pt>
                <c:pt idx="172">
                  <c:v>45772</c:v>
                </c:pt>
                <c:pt idx="173">
                  <c:v>45779</c:v>
                </c:pt>
                <c:pt idx="174">
                  <c:v>45786</c:v>
                </c:pt>
                <c:pt idx="175">
                  <c:v>45793</c:v>
                </c:pt>
                <c:pt idx="176">
                  <c:v>45800</c:v>
                </c:pt>
                <c:pt idx="177">
                  <c:v>45807</c:v>
                </c:pt>
                <c:pt idx="178">
                  <c:v>45814</c:v>
                </c:pt>
                <c:pt idx="179">
                  <c:v>45821</c:v>
                </c:pt>
                <c:pt idx="180">
                  <c:v>45828</c:v>
                </c:pt>
                <c:pt idx="181">
                  <c:v>45835</c:v>
                </c:pt>
                <c:pt idx="182">
                  <c:v>45842</c:v>
                </c:pt>
                <c:pt idx="183">
                  <c:v>45849</c:v>
                </c:pt>
                <c:pt idx="184">
                  <c:v>45856</c:v>
                </c:pt>
                <c:pt idx="185">
                  <c:v>45863</c:v>
                </c:pt>
                <c:pt idx="186">
                  <c:v>45870</c:v>
                </c:pt>
                <c:pt idx="187">
                  <c:v>45877</c:v>
                </c:pt>
                <c:pt idx="188">
                  <c:v>45884</c:v>
                </c:pt>
                <c:pt idx="189">
                  <c:v>45891</c:v>
                </c:pt>
                <c:pt idx="190">
                  <c:v>45898</c:v>
                </c:pt>
                <c:pt idx="191">
                  <c:v>45905</c:v>
                </c:pt>
                <c:pt idx="192">
                  <c:v>45912</c:v>
                </c:pt>
                <c:pt idx="193">
                  <c:v>45919</c:v>
                </c:pt>
                <c:pt idx="194">
                  <c:v>45926</c:v>
                </c:pt>
                <c:pt idx="195">
                  <c:v>45933</c:v>
                </c:pt>
                <c:pt idx="196">
                  <c:v>45940</c:v>
                </c:pt>
                <c:pt idx="197">
                  <c:v>45947</c:v>
                </c:pt>
                <c:pt idx="198">
                  <c:v>45954</c:v>
                </c:pt>
                <c:pt idx="199">
                  <c:v>45961</c:v>
                </c:pt>
                <c:pt idx="200">
                  <c:v>45968</c:v>
                </c:pt>
                <c:pt idx="201">
                  <c:v>45975</c:v>
                </c:pt>
                <c:pt idx="202">
                  <c:v>45982</c:v>
                </c:pt>
                <c:pt idx="203">
                  <c:v>45989</c:v>
                </c:pt>
                <c:pt idx="204">
                  <c:v>45996</c:v>
                </c:pt>
                <c:pt idx="205">
                  <c:v>46003</c:v>
                </c:pt>
                <c:pt idx="206">
                  <c:v>46010</c:v>
                </c:pt>
                <c:pt idx="207">
                  <c:v>46017</c:v>
                </c:pt>
                <c:pt idx="208" formatCode="yyyy\-mm\-dd">
                  <c:v>46024</c:v>
                </c:pt>
                <c:pt idx="209" formatCode="yyyy\-mm\-dd">
                  <c:v>46031</c:v>
                </c:pt>
                <c:pt idx="210" formatCode="yyyy\-mm\-dd">
                  <c:v>46038</c:v>
                </c:pt>
                <c:pt idx="211" formatCode="yyyy\-mm\-dd">
                  <c:v>46045</c:v>
                </c:pt>
                <c:pt idx="212" formatCode="yyyy\-mm\-dd">
                  <c:v>46052</c:v>
                </c:pt>
                <c:pt idx="213" formatCode="yyyy\-mm\-dd">
                  <c:v>46059</c:v>
                </c:pt>
                <c:pt idx="214" formatCode="yyyy\-mm\-dd">
                  <c:v>46066</c:v>
                </c:pt>
                <c:pt idx="215" formatCode="yyyy\-mm\-dd">
                  <c:v>46073</c:v>
                </c:pt>
                <c:pt idx="216" formatCode="yyyy\-mm\-dd">
                  <c:v>46080</c:v>
                </c:pt>
                <c:pt idx="217" formatCode="yyyy\-mm\-dd">
                  <c:v>46087</c:v>
                </c:pt>
                <c:pt idx="218" formatCode="yyyy\-mm\-dd">
                  <c:v>46094</c:v>
                </c:pt>
                <c:pt idx="219" formatCode="yyyy\-mm\-dd">
                  <c:v>46101</c:v>
                </c:pt>
                <c:pt idx="220" formatCode="yyyy\-mm\-dd">
                  <c:v>46108</c:v>
                </c:pt>
                <c:pt idx="221" formatCode="yyyy\-mm\-dd">
                  <c:v>46115</c:v>
                </c:pt>
                <c:pt idx="222" formatCode="yyyy\-mm\-dd">
                  <c:v>46122</c:v>
                </c:pt>
                <c:pt idx="223" formatCode="yyyy\-mm\-dd">
                  <c:v>46129</c:v>
                </c:pt>
                <c:pt idx="224" formatCode="yyyy\-mm\-dd">
                  <c:v>46136</c:v>
                </c:pt>
                <c:pt idx="225" formatCode="yyyy\-mm\-dd">
                  <c:v>46143</c:v>
                </c:pt>
                <c:pt idx="226" formatCode="yyyy\-mm\-dd">
                  <c:v>46150</c:v>
                </c:pt>
                <c:pt idx="227" formatCode="yyyy\-mm\-dd">
                  <c:v>46157</c:v>
                </c:pt>
                <c:pt idx="228" formatCode="yyyy\-mm\-dd">
                  <c:v>46164</c:v>
                </c:pt>
                <c:pt idx="229" formatCode="yyyy\-mm\-dd">
                  <c:v>46171</c:v>
                </c:pt>
                <c:pt idx="230" formatCode="yyyy\-mm\-dd">
                  <c:v>46178</c:v>
                </c:pt>
                <c:pt idx="231" formatCode="yyyy\-mm\-dd">
                  <c:v>46185</c:v>
                </c:pt>
                <c:pt idx="232" formatCode="yyyy\-mm\-dd">
                  <c:v>46192</c:v>
                </c:pt>
                <c:pt idx="233" formatCode="yyyy\-mm\-dd">
                  <c:v>46199</c:v>
                </c:pt>
                <c:pt idx="234" formatCode="yyyy\-mm\-dd">
                  <c:v>46206</c:v>
                </c:pt>
                <c:pt idx="235" formatCode="yyyy\-mm\-dd">
                  <c:v>46213</c:v>
                </c:pt>
                <c:pt idx="236" formatCode="yyyy\-mm\-dd">
                  <c:v>46220</c:v>
                </c:pt>
                <c:pt idx="237" formatCode="yyyy\-mm\-dd">
                  <c:v>46227</c:v>
                </c:pt>
                <c:pt idx="238" formatCode="yyyy\-mm\-dd">
                  <c:v>46234</c:v>
                </c:pt>
                <c:pt idx="239" formatCode="yyyy\-mm\-dd">
                  <c:v>46241</c:v>
                </c:pt>
                <c:pt idx="240" formatCode="yyyy\-mm\-dd">
                  <c:v>46248</c:v>
                </c:pt>
                <c:pt idx="241" formatCode="yyyy\-mm\-dd">
                  <c:v>46255</c:v>
                </c:pt>
                <c:pt idx="242" formatCode="yyyy\-mm\-dd">
                  <c:v>46262</c:v>
                </c:pt>
              </c:numCache>
            </c:numRef>
          </c:cat>
          <c:val>
            <c:numRef>
              <c:f>Target!$AV$1615:$AV$1857</c:f>
              <c:numCache>
                <c:formatCode>#,##0</c:formatCode>
                <c:ptCount val="243"/>
                <c:pt idx="0">
                  <c:v>9213.6179920832401</c:v>
                </c:pt>
                <c:pt idx="1">
                  <c:v>9317.0758956829995</c:v>
                </c:pt>
                <c:pt idx="2">
                  <c:v>9031.0436634627622</c:v>
                </c:pt>
                <c:pt idx="3">
                  <c:v>9091.1096026502</c:v>
                </c:pt>
                <c:pt idx="4">
                  <c:v>9098.1193416190799</c:v>
                </c:pt>
                <c:pt idx="5">
                  <c:v>9101.3751213054002</c:v>
                </c:pt>
                <c:pt idx="6">
                  <c:v>9138.0184578480803</c:v>
                </c:pt>
                <c:pt idx="7">
                  <c:v>9173.3927106812007</c:v>
                </c:pt>
                <c:pt idx="8">
                  <c:v>9213.3199783646414</c:v>
                </c:pt>
                <c:pt idx="9">
                  <c:v>9218.1119938814427</c:v>
                </c:pt>
                <c:pt idx="10">
                  <c:v>8777.2991902737995</c:v>
                </c:pt>
                <c:pt idx="11">
                  <c:v>8762.1367878174806</c:v>
                </c:pt>
                <c:pt idx="12">
                  <c:v>8869.9777089808395</c:v>
                </c:pt>
                <c:pt idx="13">
                  <c:v>8874.979227579799</c:v>
                </c:pt>
                <c:pt idx="14">
                  <c:v>8797.0419096512396</c:v>
                </c:pt>
                <c:pt idx="15">
                  <c:v>8867.1833065385999</c:v>
                </c:pt>
                <c:pt idx="16">
                  <c:v>8869.3838837278781</c:v>
                </c:pt>
                <c:pt idx="17">
                  <c:v>8882.2460964047605</c:v>
                </c:pt>
                <c:pt idx="18">
                  <c:v>8859.5580747601198</c:v>
                </c:pt>
                <c:pt idx="19">
                  <c:v>9656.340965329</c:v>
                </c:pt>
                <c:pt idx="20">
                  <c:v>9708.846781517479</c:v>
                </c:pt>
                <c:pt idx="21">
                  <c:v>9568.8723368447609</c:v>
                </c:pt>
                <c:pt idx="22">
                  <c:v>9661.6339018258786</c:v>
                </c:pt>
                <c:pt idx="23">
                  <c:v>9284.0615347751591</c:v>
                </c:pt>
                <c:pt idx="24">
                  <c:v>9303.7976683626803</c:v>
                </c:pt>
                <c:pt idx="25">
                  <c:v>9294.5084281136387</c:v>
                </c:pt>
                <c:pt idx="26">
                  <c:v>9214.6660198424415</c:v>
                </c:pt>
                <c:pt idx="27">
                  <c:v>9266.5705554945216</c:v>
                </c:pt>
                <c:pt idx="28">
                  <c:v>9665.0108400224017</c:v>
                </c:pt>
                <c:pt idx="29">
                  <c:v>9663.2039357768008</c:v>
                </c:pt>
                <c:pt idx="30">
                  <c:v>9612.8147842857597</c:v>
                </c:pt>
                <c:pt idx="31">
                  <c:v>9565.2375168784802</c:v>
                </c:pt>
                <c:pt idx="32">
                  <c:v>9478.0173460606002</c:v>
                </c:pt>
                <c:pt idx="33">
                  <c:v>9434.0868988469992</c:v>
                </c:pt>
                <c:pt idx="34">
                  <c:v>9336.6394887881997</c:v>
                </c:pt>
                <c:pt idx="35">
                  <c:v>9233.5424078178821</c:v>
                </c:pt>
                <c:pt idx="36">
                  <c:v>9427.2487426040007</c:v>
                </c:pt>
                <c:pt idx="37">
                  <c:v>9343.0110370040802</c:v>
                </c:pt>
                <c:pt idx="38">
                  <c:v>9394.2568643844006</c:v>
                </c:pt>
                <c:pt idx="39">
                  <c:v>9408.0864773929607</c:v>
                </c:pt>
                <c:pt idx="40">
                  <c:v>9354.9186424318395</c:v>
                </c:pt>
                <c:pt idx="41">
                  <c:v>9407.7817438900402</c:v>
                </c:pt>
                <c:pt idx="42">
                  <c:v>9339.5119665438779</c:v>
                </c:pt>
                <c:pt idx="43">
                  <c:v>9313.14979161884</c:v>
                </c:pt>
                <c:pt idx="44">
                  <c:v>9240.8016959508386</c:v>
                </c:pt>
                <c:pt idx="45">
                  <c:v>9231.7970063232005</c:v>
                </c:pt>
                <c:pt idx="46">
                  <c:v>9131.4211507676009</c:v>
                </c:pt>
                <c:pt idx="47">
                  <c:v>9123.7926766265609</c:v>
                </c:pt>
                <c:pt idx="48">
                  <c:v>9072.0628038716004</c:v>
                </c:pt>
                <c:pt idx="49">
                  <c:v>9233.8057622347606</c:v>
                </c:pt>
                <c:pt idx="50">
                  <c:v>9340.4981969765995</c:v>
                </c:pt>
                <c:pt idx="51">
                  <c:v>9263.1807894818012</c:v>
                </c:pt>
                <c:pt idx="52">
                  <c:v>9135.646984843399</c:v>
                </c:pt>
                <c:pt idx="53">
                  <c:v>9271.4315224414004</c:v>
                </c:pt>
                <c:pt idx="54">
                  <c:v>8880.8311584683997</c:v>
                </c:pt>
                <c:pt idx="55">
                  <c:v>8968.7478879955997</c:v>
                </c:pt>
                <c:pt idx="56">
                  <c:v>9022.5516058959984</c:v>
                </c:pt>
                <c:pt idx="57">
                  <c:v>8995.5094938456004</c:v>
                </c:pt>
                <c:pt idx="58">
                  <c:v>9018.889078518001</c:v>
                </c:pt>
                <c:pt idx="59">
                  <c:v>9040.2021279796809</c:v>
                </c:pt>
                <c:pt idx="60">
                  <c:v>9077.1040593014386</c:v>
                </c:pt>
                <c:pt idx="61">
                  <c:v>9157.9481807751999</c:v>
                </c:pt>
                <c:pt idx="62">
                  <c:v>9242.9265853143206</c:v>
                </c:pt>
                <c:pt idx="63">
                  <c:v>9117.6353967636005</c:v>
                </c:pt>
                <c:pt idx="64">
                  <c:v>9131.4304855746414</c:v>
                </c:pt>
                <c:pt idx="65">
                  <c:v>9119.9445022462405</c:v>
                </c:pt>
                <c:pt idx="66">
                  <c:v>9171.9454878072029</c:v>
                </c:pt>
                <c:pt idx="67">
                  <c:v>8964.9195415282393</c:v>
                </c:pt>
                <c:pt idx="68">
                  <c:v>9052.7737111650385</c:v>
                </c:pt>
                <c:pt idx="69">
                  <c:v>9091.6142745499983</c:v>
                </c:pt>
                <c:pt idx="70">
                  <c:v>9038.3643179638402</c:v>
                </c:pt>
                <c:pt idx="71">
                  <c:v>9779.3147953480002</c:v>
                </c:pt>
                <c:pt idx="72">
                  <c:v>9826.0346186176812</c:v>
                </c:pt>
                <c:pt idx="73">
                  <c:v>9735.5539035438396</c:v>
                </c:pt>
                <c:pt idx="74">
                  <c:v>9829.6574624963214</c:v>
                </c:pt>
                <c:pt idx="75">
                  <c:v>9698.4441305451983</c:v>
                </c:pt>
                <c:pt idx="76">
                  <c:v>9667.9790341136795</c:v>
                </c:pt>
                <c:pt idx="77">
                  <c:v>9572.85912407656</c:v>
                </c:pt>
                <c:pt idx="78">
                  <c:v>9485.1688789449599</c:v>
                </c:pt>
                <c:pt idx="79">
                  <c:v>9494.3144523747997</c:v>
                </c:pt>
                <c:pt idx="80">
                  <c:v>9842.9045562943611</c:v>
                </c:pt>
                <c:pt idx="81">
                  <c:v>9787.2854520987621</c:v>
                </c:pt>
                <c:pt idx="82">
                  <c:v>9775.407096565159</c:v>
                </c:pt>
                <c:pt idx="83">
                  <c:v>9752.4768804972391</c:v>
                </c:pt>
                <c:pt idx="84">
                  <c:v>9617.7359227730012</c:v>
                </c:pt>
                <c:pt idx="85">
                  <c:v>9525.8520055942008</c:v>
                </c:pt>
                <c:pt idx="86">
                  <c:v>9523.19968810092</c:v>
                </c:pt>
                <c:pt idx="87">
                  <c:v>9340.5040666589994</c:v>
                </c:pt>
                <c:pt idx="88">
                  <c:v>9536.9689179150009</c:v>
                </c:pt>
                <c:pt idx="89">
                  <c:v>9554.1569894570803</c:v>
                </c:pt>
                <c:pt idx="90">
                  <c:v>9508.5189579029193</c:v>
                </c:pt>
                <c:pt idx="91">
                  <c:v>9413.2616490906785</c:v>
                </c:pt>
                <c:pt idx="92">
                  <c:v>9511.850371439401</c:v>
                </c:pt>
                <c:pt idx="93">
                  <c:v>9493.535980714998</c:v>
                </c:pt>
                <c:pt idx="94">
                  <c:v>9400.8131914861187</c:v>
                </c:pt>
                <c:pt idx="95">
                  <c:v>9483.4349451191574</c:v>
                </c:pt>
                <c:pt idx="96">
                  <c:v>9395.9894792663599</c:v>
                </c:pt>
                <c:pt idx="97">
                  <c:v>9117.2062681482003</c:v>
                </c:pt>
                <c:pt idx="98">
                  <c:v>9038.9435577453187</c:v>
                </c:pt>
                <c:pt idx="99">
                  <c:v>9145.3029178164397</c:v>
                </c:pt>
                <c:pt idx="100">
                  <c:v>9078.8484352653995</c:v>
                </c:pt>
                <c:pt idx="101">
                  <c:v>9090.0181619390805</c:v>
                </c:pt>
                <c:pt idx="102">
                  <c:v>9241.0434848505192</c:v>
                </c:pt>
                <c:pt idx="103">
                  <c:v>9152.7419526389203</c:v>
                </c:pt>
                <c:pt idx="104">
                  <c:v>9253.1124681489982</c:v>
                </c:pt>
                <c:pt idx="105">
                  <c:v>9323.7316309394791</c:v>
                </c:pt>
                <c:pt idx="106">
                  <c:v>9071.6904320695994</c:v>
                </c:pt>
                <c:pt idx="107">
                  <c:v>9006.9292106348785</c:v>
                </c:pt>
                <c:pt idx="108">
                  <c:v>9006.1716264272</c:v>
                </c:pt>
                <c:pt idx="109">
                  <c:v>9040.9444718896812</c:v>
                </c:pt>
                <c:pt idx="110">
                  <c:v>9052.4637288269605</c:v>
                </c:pt>
                <c:pt idx="111">
                  <c:v>9113.2359534808802</c:v>
                </c:pt>
                <c:pt idx="112">
                  <c:v>9118.2557435728777</c:v>
                </c:pt>
                <c:pt idx="113">
                  <c:v>9111.4224070419987</c:v>
                </c:pt>
                <c:pt idx="114">
                  <c:v>9172.5850598788784</c:v>
                </c:pt>
                <c:pt idx="115">
                  <c:v>9055.6778775246403</c:v>
                </c:pt>
                <c:pt idx="116">
                  <c:v>9108.8478346527208</c:v>
                </c:pt>
                <c:pt idx="117">
                  <c:v>9126.2631483401601</c:v>
                </c:pt>
                <c:pt idx="118">
                  <c:v>9150.0644194380802</c:v>
                </c:pt>
                <c:pt idx="119">
                  <c:v>9039.8210047683606</c:v>
                </c:pt>
                <c:pt idx="120">
                  <c:v>9153.6549001301191</c:v>
                </c:pt>
                <c:pt idx="121">
                  <c:v>9080.8101832759621</c:v>
                </c:pt>
                <c:pt idx="122">
                  <c:v>9131.9008361753986</c:v>
                </c:pt>
                <c:pt idx="123">
                  <c:v>9864.3178303767618</c:v>
                </c:pt>
                <c:pt idx="124">
                  <c:v>9778.8049431424406</c:v>
                </c:pt>
                <c:pt idx="125">
                  <c:v>9771.4945311913998</c:v>
                </c:pt>
                <c:pt idx="126">
                  <c:v>9791.1261081613193</c:v>
                </c:pt>
                <c:pt idx="127">
                  <c:v>9802.0213260326018</c:v>
                </c:pt>
                <c:pt idx="128">
                  <c:v>9659.5389793615996</c:v>
                </c:pt>
                <c:pt idx="129">
                  <c:v>9617.6683367470396</c:v>
                </c:pt>
                <c:pt idx="130">
                  <c:v>9570.8717693795206</c:v>
                </c:pt>
                <c:pt idx="131">
                  <c:v>9616.77631778672</c:v>
                </c:pt>
                <c:pt idx="132">
                  <c:v>9966.0872042993597</c:v>
                </c:pt>
                <c:pt idx="133">
                  <c:v>9986.3875476255198</c:v>
                </c:pt>
                <c:pt idx="134">
                  <c:v>9905.6780637003212</c:v>
                </c:pt>
                <c:pt idx="135">
                  <c:v>9829.3799817763193</c:v>
                </c:pt>
                <c:pt idx="136">
                  <c:v>9615.0152990179195</c:v>
                </c:pt>
                <c:pt idx="137">
                  <c:v>9631.8191407622398</c:v>
                </c:pt>
                <c:pt idx="138">
                  <c:v>9520.0830714061613</c:v>
                </c:pt>
                <c:pt idx="139">
                  <c:v>9452.647107617282</c:v>
                </c:pt>
                <c:pt idx="140">
                  <c:v>9512.4200585267208</c:v>
                </c:pt>
                <c:pt idx="141">
                  <c:v>9589.5439120743995</c:v>
                </c:pt>
                <c:pt idx="142">
                  <c:v>9584.223936713599</c:v>
                </c:pt>
                <c:pt idx="143">
                  <c:v>9570.7548768900797</c:v>
                </c:pt>
                <c:pt idx="144">
                  <c:v>9556.1332001168794</c:v>
                </c:pt>
                <c:pt idx="145">
                  <c:v>9623.8134802753575</c:v>
                </c:pt>
                <c:pt idx="146">
                  <c:v>9519.0882710908809</c:v>
                </c:pt>
                <c:pt idx="147">
                  <c:v>9461.3705650156789</c:v>
                </c:pt>
                <c:pt idx="148">
                  <c:v>9432.1375949022386</c:v>
                </c:pt>
                <c:pt idx="149">
                  <c:v>9106.6959425753612</c:v>
                </c:pt>
                <c:pt idx="150">
                  <c:v>9096.3115744193601</c:v>
                </c:pt>
                <c:pt idx="151">
                  <c:v>9049.2343064013585</c:v>
                </c:pt>
                <c:pt idx="152">
                  <c:v>9207.00638266448</c:v>
                </c:pt>
                <c:pt idx="153">
                  <c:v>9143.8363041150405</c:v>
                </c:pt>
                <c:pt idx="154">
                  <c:v>9390.1622291065196</c:v>
                </c:pt>
                <c:pt idx="155">
                  <c:v>9408.4793690415609</c:v>
                </c:pt>
                <c:pt idx="156">
                  <c:v>9351.0121629597197</c:v>
                </c:pt>
                <c:pt idx="157">
                  <c:v>9554.0365718413195</c:v>
                </c:pt>
                <c:pt idx="158">
                  <c:v>9048.7670043539201</c:v>
                </c:pt>
                <c:pt idx="159">
                  <c:v>9151.2259271383191</c:v>
                </c:pt>
                <c:pt idx="160">
                  <c:v>9052.448842461361</c:v>
                </c:pt>
                <c:pt idx="161">
                  <c:v>9028.2829052804009</c:v>
                </c:pt>
                <c:pt idx="162">
                  <c:v>9133.0243688904811</c:v>
                </c:pt>
                <c:pt idx="163">
                  <c:v>9308.2743263630418</c:v>
                </c:pt>
                <c:pt idx="164">
                  <c:v>9238.9522283440001</c:v>
                </c:pt>
                <c:pt idx="165">
                  <c:v>9288.3059860927187</c:v>
                </c:pt>
                <c:pt idx="166">
                  <c:v>9288.5489117376819</c:v>
                </c:pt>
                <c:pt idx="167">
                  <c:v>9103.3216348180013</c:v>
                </c:pt>
                <c:pt idx="168">
                  <c:v>9133.4182202016</c:v>
                </c:pt>
                <c:pt idx="169">
                  <c:v>9105.3084413844008</c:v>
                </c:pt>
                <c:pt idx="170">
                  <c:v>9271.3620324486401</c:v>
                </c:pt>
                <c:pt idx="171">
                  <c:v>8996.0535288745596</c:v>
                </c:pt>
                <c:pt idx="172">
                  <c:v>8984.0741964238405</c:v>
                </c:pt>
                <c:pt idx="173">
                  <c:v>9022.7826649791186</c:v>
                </c:pt>
                <c:pt idx="174">
                  <c:v>9116.1515658581611</c:v>
                </c:pt>
                <c:pt idx="175">
                  <c:v>9843.9866960721993</c:v>
                </c:pt>
                <c:pt idx="176">
                  <c:v>9870.6254591390007</c:v>
                </c:pt>
                <c:pt idx="177">
                  <c:v>9871.5807621345994</c:v>
                </c:pt>
                <c:pt idx="178">
                  <c:v>9870.1483452038792</c:v>
                </c:pt>
                <c:pt idx="179">
                  <c:v>9858.4007904226819</c:v>
                </c:pt>
                <c:pt idx="180">
                  <c:v>9825.4804856445189</c:v>
                </c:pt>
                <c:pt idx="181">
                  <c:v>9671.2262963906815</c:v>
                </c:pt>
                <c:pt idx="182">
                  <c:v>9645.7494690248404</c:v>
                </c:pt>
                <c:pt idx="183">
                  <c:v>9684.0298643650003</c:v>
                </c:pt>
                <c:pt idx="184">
                  <c:v>9994.3066780627996</c:v>
                </c:pt>
                <c:pt idx="185">
                  <c:v>9936.8012095872818</c:v>
                </c:pt>
                <c:pt idx="186">
                  <c:v>9898.2607150231197</c:v>
                </c:pt>
                <c:pt idx="187">
                  <c:v>9926.454138442401</c:v>
                </c:pt>
                <c:pt idx="188">
                  <c:v>9644.0976235223188</c:v>
                </c:pt>
                <c:pt idx="189">
                  <c:v>9643.8780792519992</c:v>
                </c:pt>
                <c:pt idx="190">
                  <c:v>9648.4761278048791</c:v>
                </c:pt>
                <c:pt idx="191">
                  <c:v>9533.1068723367189</c:v>
                </c:pt>
                <c:pt idx="192">
                  <c:v>9611.0845252432791</c:v>
                </c:pt>
                <c:pt idx="193">
                  <c:v>9672.095942260441</c:v>
                </c:pt>
                <c:pt idx="194">
                  <c:v>9650.2015524041199</c:v>
                </c:pt>
                <c:pt idx="195">
                  <c:v>9624.7937586730004</c:v>
                </c:pt>
                <c:pt idx="196">
                  <c:v>9605.6676731569205</c:v>
                </c:pt>
                <c:pt idx="197">
                  <c:v>9613.5764686859202</c:v>
                </c:pt>
                <c:pt idx="198">
                  <c:v>9592.7288391146394</c:v>
                </c:pt>
                <c:pt idx="199">
                  <c:v>9617.6233017675986</c:v>
                </c:pt>
                <c:pt idx="200">
                  <c:v>9598.1179472563199</c:v>
                </c:pt>
                <c:pt idx="201">
                  <c:v>9571.0111817796806</c:v>
                </c:pt>
                <c:pt idx="202">
                  <c:v>9184.0876641036393</c:v>
                </c:pt>
                <c:pt idx="203">
                  <c:v>9136.6134629254793</c:v>
                </c:pt>
                <c:pt idx="204">
                  <c:v>9316.407560244601</c:v>
                </c:pt>
                <c:pt idx="205">
                  <c:v>9279.0290750189997</c:v>
                </c:pt>
                <c:pt idx="206">
                  <c:v>9516.6526224408008</c:v>
                </c:pt>
                <c:pt idx="207">
                  <c:v>9344.070843654401</c:v>
                </c:pt>
                <c:pt idx="208">
                  <c:v>9431.4999007360802</c:v>
                </c:pt>
                <c:pt idx="209">
                  <c:v>9459.2369497307172</c:v>
                </c:pt>
                <c:pt idx="210">
                  <c:v>9011.1895891990389</c:v>
                </c:pt>
                <c:pt idx="211">
                  <c:v>9101.0214134416001</c:v>
                </c:pt>
                <c:pt idx="212">
                  <c:v>9224.1816156580808</c:v>
                </c:pt>
                <c:pt idx="213">
                  <c:v>9174.1661818056</c:v>
                </c:pt>
                <c:pt idx="214">
                  <c:v>9144.7808281075995</c:v>
                </c:pt>
                <c:pt idx="215">
                  <c:v>9170.3096715029205</c:v>
                </c:pt>
                <c:pt idx="216">
                  <c:v>9268.6978881993182</c:v>
                </c:pt>
                <c:pt idx="217">
                  <c:v>9248.4941362245991</c:v>
                </c:pt>
                <c:pt idx="218">
                  <c:v>9207.4423983387605</c:v>
                </c:pt>
                <c:pt idx="219">
                  <c:v>9073.6926625110009</c:v>
                </c:pt>
                <c:pt idx="220">
                  <c:v>9039.619155043958</c:v>
                </c:pt>
                <c:pt idx="221">
                  <c:v>9064.9961608841986</c:v>
                </c:pt>
                <c:pt idx="222">
                  <c:v>9194.7155974365996</c:v>
                </c:pt>
                <c:pt idx="223">
                  <c:v>8933.8427699358399</c:v>
                </c:pt>
                <c:pt idx="224">
                  <c:v>9110.8350304855994</c:v>
                </c:pt>
                <c:pt idx="225">
                  <c:v>9120.3945359632016</c:v>
                </c:pt>
                <c:pt idx="226">
                  <c:v>9168.6143702504814</c:v>
                </c:pt>
                <c:pt idx="227">
                  <c:v>9190.0232910260002</c:v>
                </c:pt>
                <c:pt idx="228">
                  <c:v>9802.0693937209981</c:v>
                </c:pt>
                <c:pt idx="229">
                  <c:v>9864.6822741569995</c:v>
                </c:pt>
                <c:pt idx="230">
                  <c:v>9928.3720837769997</c:v>
                </c:pt>
                <c:pt idx="231">
                  <c:v>9833.4487106477991</c:v>
                </c:pt>
                <c:pt idx="232">
                  <c:v>9831.0792473140391</c:v>
                </c:pt>
                <c:pt idx="233">
                  <c:v>9839.1125820112393</c:v>
                </c:pt>
                <c:pt idx="234">
                  <c:v>9594.4657639125198</c:v>
                </c:pt>
                <c:pt idx="235">
                  <c:v>9645.3495761208396</c:v>
                </c:pt>
                <c:pt idx="236">
                  <c:v>9895.7254823221992</c:v>
                </c:pt>
                <c:pt idx="237">
                  <c:v>9867.0732427816401</c:v>
                </c:pt>
                <c:pt idx="238">
                  <c:v>9824.5381060710806</c:v>
                </c:pt>
                <c:pt idx="239">
                  <c:v>9777.8919955469992</c:v>
                </c:pt>
                <c:pt idx="240">
                  <c:v>9727.553580033722</c:v>
                </c:pt>
                <c:pt idx="241">
                  <c:v>9610.3594303156788</c:v>
                </c:pt>
                <c:pt idx="242">
                  <c:v>9555.4131387768011</c:v>
                </c:pt>
              </c:numCache>
            </c:numRef>
          </c:val>
          <c:smooth val="0"/>
          <c:extLst>
            <c:ext xmlns:c16="http://schemas.microsoft.com/office/drawing/2014/chart" uri="{C3380CC4-5D6E-409C-BE32-E72D297353CC}">
              <c16:uniqueId val="{00000003-DF9A-D24D-8B46-1346AD443F1D}"/>
            </c:ext>
          </c:extLst>
        </c:ser>
        <c:ser>
          <c:idx val="4"/>
          <c:order val="4"/>
          <c:tx>
            <c:v>Int3: Holiday x Daylight</c:v>
          </c:tx>
          <c:spPr>
            <a:ln w="19080">
              <a:solidFill>
                <a:srgbClr val="FF6D0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Target!$B$1615:$B$1857</c:f>
              <c:numCache>
                <c:formatCode>yyyy\-mm\-dd;@</c:formatCode>
                <c:ptCount val="243"/>
                <c:pt idx="0">
                  <c:v>44568</c:v>
                </c:pt>
                <c:pt idx="1">
                  <c:v>44575</c:v>
                </c:pt>
                <c:pt idx="2">
                  <c:v>44582</c:v>
                </c:pt>
                <c:pt idx="3">
                  <c:v>44589</c:v>
                </c:pt>
                <c:pt idx="4">
                  <c:v>44596</c:v>
                </c:pt>
                <c:pt idx="5">
                  <c:v>44603</c:v>
                </c:pt>
                <c:pt idx="6">
                  <c:v>44610</c:v>
                </c:pt>
                <c:pt idx="7">
                  <c:v>44617</c:v>
                </c:pt>
                <c:pt idx="8">
                  <c:v>44624</c:v>
                </c:pt>
                <c:pt idx="9">
                  <c:v>44631</c:v>
                </c:pt>
                <c:pt idx="10">
                  <c:v>44638</c:v>
                </c:pt>
                <c:pt idx="11">
                  <c:v>44645</c:v>
                </c:pt>
                <c:pt idx="12">
                  <c:v>44652</c:v>
                </c:pt>
                <c:pt idx="13">
                  <c:v>44659</c:v>
                </c:pt>
                <c:pt idx="14">
                  <c:v>44666</c:v>
                </c:pt>
                <c:pt idx="15">
                  <c:v>44673</c:v>
                </c:pt>
                <c:pt idx="16">
                  <c:v>44680</c:v>
                </c:pt>
                <c:pt idx="17">
                  <c:v>44687</c:v>
                </c:pt>
                <c:pt idx="18">
                  <c:v>44694</c:v>
                </c:pt>
                <c:pt idx="19">
                  <c:v>44701</c:v>
                </c:pt>
                <c:pt idx="20">
                  <c:v>44708</c:v>
                </c:pt>
                <c:pt idx="21">
                  <c:v>44715</c:v>
                </c:pt>
                <c:pt idx="22">
                  <c:v>44722</c:v>
                </c:pt>
                <c:pt idx="23">
                  <c:v>44729</c:v>
                </c:pt>
                <c:pt idx="24">
                  <c:v>44736</c:v>
                </c:pt>
                <c:pt idx="25">
                  <c:v>44743</c:v>
                </c:pt>
                <c:pt idx="26">
                  <c:v>44750</c:v>
                </c:pt>
                <c:pt idx="27">
                  <c:v>44757</c:v>
                </c:pt>
                <c:pt idx="28">
                  <c:v>44764</c:v>
                </c:pt>
                <c:pt idx="29">
                  <c:v>44771</c:v>
                </c:pt>
                <c:pt idx="30">
                  <c:v>44778</c:v>
                </c:pt>
                <c:pt idx="31">
                  <c:v>44785</c:v>
                </c:pt>
                <c:pt idx="32">
                  <c:v>44792</c:v>
                </c:pt>
                <c:pt idx="33">
                  <c:v>44799</c:v>
                </c:pt>
                <c:pt idx="34">
                  <c:v>44806</c:v>
                </c:pt>
                <c:pt idx="35">
                  <c:v>44813</c:v>
                </c:pt>
                <c:pt idx="36">
                  <c:v>44820</c:v>
                </c:pt>
                <c:pt idx="37">
                  <c:v>44827</c:v>
                </c:pt>
                <c:pt idx="38">
                  <c:v>44834</c:v>
                </c:pt>
                <c:pt idx="39">
                  <c:v>44841</c:v>
                </c:pt>
                <c:pt idx="40">
                  <c:v>44848</c:v>
                </c:pt>
                <c:pt idx="41">
                  <c:v>44855</c:v>
                </c:pt>
                <c:pt idx="42">
                  <c:v>44862</c:v>
                </c:pt>
                <c:pt idx="43">
                  <c:v>44869</c:v>
                </c:pt>
                <c:pt idx="44">
                  <c:v>44876</c:v>
                </c:pt>
                <c:pt idx="45">
                  <c:v>44883</c:v>
                </c:pt>
                <c:pt idx="46">
                  <c:v>44890</c:v>
                </c:pt>
                <c:pt idx="47">
                  <c:v>44897</c:v>
                </c:pt>
                <c:pt idx="48">
                  <c:v>44904</c:v>
                </c:pt>
                <c:pt idx="49">
                  <c:v>44911</c:v>
                </c:pt>
                <c:pt idx="50">
                  <c:v>44918</c:v>
                </c:pt>
                <c:pt idx="51">
                  <c:v>44925</c:v>
                </c:pt>
                <c:pt idx="52">
                  <c:v>44932</c:v>
                </c:pt>
                <c:pt idx="53">
                  <c:v>44939</c:v>
                </c:pt>
                <c:pt idx="54">
                  <c:v>44946</c:v>
                </c:pt>
                <c:pt idx="55">
                  <c:v>44953</c:v>
                </c:pt>
                <c:pt idx="56">
                  <c:v>44960</c:v>
                </c:pt>
                <c:pt idx="57">
                  <c:v>44967</c:v>
                </c:pt>
                <c:pt idx="58">
                  <c:v>44974</c:v>
                </c:pt>
                <c:pt idx="59">
                  <c:v>44981</c:v>
                </c:pt>
                <c:pt idx="60">
                  <c:v>44988</c:v>
                </c:pt>
                <c:pt idx="61">
                  <c:v>44995</c:v>
                </c:pt>
                <c:pt idx="62">
                  <c:v>45002</c:v>
                </c:pt>
                <c:pt idx="63">
                  <c:v>45009</c:v>
                </c:pt>
                <c:pt idx="64">
                  <c:v>45016</c:v>
                </c:pt>
                <c:pt idx="65">
                  <c:v>45023</c:v>
                </c:pt>
                <c:pt idx="66">
                  <c:v>45030</c:v>
                </c:pt>
                <c:pt idx="67">
                  <c:v>45037</c:v>
                </c:pt>
                <c:pt idx="68">
                  <c:v>45044</c:v>
                </c:pt>
                <c:pt idx="69">
                  <c:v>45051</c:v>
                </c:pt>
                <c:pt idx="70">
                  <c:v>45058</c:v>
                </c:pt>
                <c:pt idx="71">
                  <c:v>45065</c:v>
                </c:pt>
                <c:pt idx="72">
                  <c:v>45072</c:v>
                </c:pt>
                <c:pt idx="73">
                  <c:v>45079</c:v>
                </c:pt>
                <c:pt idx="74">
                  <c:v>45086</c:v>
                </c:pt>
                <c:pt idx="75">
                  <c:v>45093</c:v>
                </c:pt>
                <c:pt idx="76">
                  <c:v>45100</c:v>
                </c:pt>
                <c:pt idx="77">
                  <c:v>45107</c:v>
                </c:pt>
                <c:pt idx="78">
                  <c:v>45114</c:v>
                </c:pt>
                <c:pt idx="79">
                  <c:v>45121</c:v>
                </c:pt>
                <c:pt idx="80">
                  <c:v>45128</c:v>
                </c:pt>
                <c:pt idx="81">
                  <c:v>45135</c:v>
                </c:pt>
                <c:pt idx="82">
                  <c:v>45142</c:v>
                </c:pt>
                <c:pt idx="83">
                  <c:v>45149</c:v>
                </c:pt>
                <c:pt idx="84">
                  <c:v>45156</c:v>
                </c:pt>
                <c:pt idx="85">
                  <c:v>45163</c:v>
                </c:pt>
                <c:pt idx="86">
                  <c:v>45170</c:v>
                </c:pt>
                <c:pt idx="87">
                  <c:v>45177</c:v>
                </c:pt>
                <c:pt idx="88">
                  <c:v>45184</c:v>
                </c:pt>
                <c:pt idx="89">
                  <c:v>45191</c:v>
                </c:pt>
                <c:pt idx="90">
                  <c:v>45198</c:v>
                </c:pt>
                <c:pt idx="91">
                  <c:v>45205</c:v>
                </c:pt>
                <c:pt idx="92">
                  <c:v>45212</c:v>
                </c:pt>
                <c:pt idx="93">
                  <c:v>45219</c:v>
                </c:pt>
                <c:pt idx="94">
                  <c:v>45226</c:v>
                </c:pt>
                <c:pt idx="95">
                  <c:v>45233</c:v>
                </c:pt>
                <c:pt idx="96">
                  <c:v>45240</c:v>
                </c:pt>
                <c:pt idx="97">
                  <c:v>45247</c:v>
                </c:pt>
                <c:pt idx="98">
                  <c:v>45254</c:v>
                </c:pt>
                <c:pt idx="99">
                  <c:v>45261</c:v>
                </c:pt>
                <c:pt idx="100">
                  <c:v>45268</c:v>
                </c:pt>
                <c:pt idx="101">
                  <c:v>45275</c:v>
                </c:pt>
                <c:pt idx="102">
                  <c:v>45282</c:v>
                </c:pt>
                <c:pt idx="103">
                  <c:v>45289</c:v>
                </c:pt>
                <c:pt idx="104">
                  <c:v>45296</c:v>
                </c:pt>
                <c:pt idx="105">
                  <c:v>45303</c:v>
                </c:pt>
                <c:pt idx="106">
                  <c:v>45310</c:v>
                </c:pt>
                <c:pt idx="107">
                  <c:v>45317</c:v>
                </c:pt>
                <c:pt idx="108">
                  <c:v>45324</c:v>
                </c:pt>
                <c:pt idx="109">
                  <c:v>45331</c:v>
                </c:pt>
                <c:pt idx="110">
                  <c:v>45338</c:v>
                </c:pt>
                <c:pt idx="111">
                  <c:v>45345</c:v>
                </c:pt>
                <c:pt idx="112">
                  <c:v>45352</c:v>
                </c:pt>
                <c:pt idx="113">
                  <c:v>45359</c:v>
                </c:pt>
                <c:pt idx="114">
                  <c:v>45366</c:v>
                </c:pt>
                <c:pt idx="115">
                  <c:v>45373</c:v>
                </c:pt>
                <c:pt idx="116">
                  <c:v>45380</c:v>
                </c:pt>
                <c:pt idx="117">
                  <c:v>45387</c:v>
                </c:pt>
                <c:pt idx="118">
                  <c:v>45394</c:v>
                </c:pt>
                <c:pt idx="119">
                  <c:v>45401</c:v>
                </c:pt>
                <c:pt idx="120">
                  <c:v>45408</c:v>
                </c:pt>
                <c:pt idx="121">
                  <c:v>45415</c:v>
                </c:pt>
                <c:pt idx="122">
                  <c:v>45422</c:v>
                </c:pt>
                <c:pt idx="123">
                  <c:v>45429</c:v>
                </c:pt>
                <c:pt idx="124">
                  <c:v>45436</c:v>
                </c:pt>
                <c:pt idx="125">
                  <c:v>45443</c:v>
                </c:pt>
                <c:pt idx="126">
                  <c:v>45450</c:v>
                </c:pt>
                <c:pt idx="127">
                  <c:v>45457</c:v>
                </c:pt>
                <c:pt idx="128">
                  <c:v>45464</c:v>
                </c:pt>
                <c:pt idx="129">
                  <c:v>45471</c:v>
                </c:pt>
                <c:pt idx="130">
                  <c:v>45478</c:v>
                </c:pt>
                <c:pt idx="131">
                  <c:v>45485</c:v>
                </c:pt>
                <c:pt idx="132">
                  <c:v>45492</c:v>
                </c:pt>
                <c:pt idx="133">
                  <c:v>45499</c:v>
                </c:pt>
                <c:pt idx="134">
                  <c:v>45506</c:v>
                </c:pt>
                <c:pt idx="135">
                  <c:v>45513</c:v>
                </c:pt>
                <c:pt idx="136">
                  <c:v>45520</c:v>
                </c:pt>
                <c:pt idx="137">
                  <c:v>45527</c:v>
                </c:pt>
                <c:pt idx="138">
                  <c:v>45534</c:v>
                </c:pt>
                <c:pt idx="139">
                  <c:v>45541</c:v>
                </c:pt>
                <c:pt idx="140">
                  <c:v>45548</c:v>
                </c:pt>
                <c:pt idx="141">
                  <c:v>45555</c:v>
                </c:pt>
                <c:pt idx="142">
                  <c:v>45562</c:v>
                </c:pt>
                <c:pt idx="143">
                  <c:v>45569</c:v>
                </c:pt>
                <c:pt idx="144">
                  <c:v>45576</c:v>
                </c:pt>
                <c:pt idx="145">
                  <c:v>45583</c:v>
                </c:pt>
                <c:pt idx="146">
                  <c:v>45590</c:v>
                </c:pt>
                <c:pt idx="147">
                  <c:v>45597</c:v>
                </c:pt>
                <c:pt idx="148">
                  <c:v>45604</c:v>
                </c:pt>
                <c:pt idx="149">
                  <c:v>45611</c:v>
                </c:pt>
                <c:pt idx="150">
                  <c:v>45618</c:v>
                </c:pt>
                <c:pt idx="151">
                  <c:v>45625</c:v>
                </c:pt>
                <c:pt idx="152">
                  <c:v>45632</c:v>
                </c:pt>
                <c:pt idx="153">
                  <c:v>45639</c:v>
                </c:pt>
                <c:pt idx="154">
                  <c:v>45646</c:v>
                </c:pt>
                <c:pt idx="155">
                  <c:v>45653</c:v>
                </c:pt>
                <c:pt idx="156">
                  <c:v>45660</c:v>
                </c:pt>
                <c:pt idx="157">
                  <c:v>45667</c:v>
                </c:pt>
                <c:pt idx="158">
                  <c:v>45674</c:v>
                </c:pt>
                <c:pt idx="159">
                  <c:v>45681</c:v>
                </c:pt>
                <c:pt idx="160">
                  <c:v>45688</c:v>
                </c:pt>
                <c:pt idx="161">
                  <c:v>45695</c:v>
                </c:pt>
                <c:pt idx="162">
                  <c:v>45702</c:v>
                </c:pt>
                <c:pt idx="163">
                  <c:v>45709</c:v>
                </c:pt>
                <c:pt idx="164">
                  <c:v>45716</c:v>
                </c:pt>
                <c:pt idx="165">
                  <c:v>45723</c:v>
                </c:pt>
                <c:pt idx="166">
                  <c:v>45730</c:v>
                </c:pt>
                <c:pt idx="167">
                  <c:v>45737</c:v>
                </c:pt>
                <c:pt idx="168">
                  <c:v>45744</c:v>
                </c:pt>
                <c:pt idx="169">
                  <c:v>45751</c:v>
                </c:pt>
                <c:pt idx="170">
                  <c:v>45758</c:v>
                </c:pt>
                <c:pt idx="171">
                  <c:v>45765</c:v>
                </c:pt>
                <c:pt idx="172">
                  <c:v>45772</c:v>
                </c:pt>
                <c:pt idx="173">
                  <c:v>45779</c:v>
                </c:pt>
                <c:pt idx="174">
                  <c:v>45786</c:v>
                </c:pt>
                <c:pt idx="175">
                  <c:v>45793</c:v>
                </c:pt>
                <c:pt idx="176">
                  <c:v>45800</c:v>
                </c:pt>
                <c:pt idx="177">
                  <c:v>45807</c:v>
                </c:pt>
                <c:pt idx="178">
                  <c:v>45814</c:v>
                </c:pt>
                <c:pt idx="179">
                  <c:v>45821</c:v>
                </c:pt>
                <c:pt idx="180">
                  <c:v>45828</c:v>
                </c:pt>
                <c:pt idx="181">
                  <c:v>45835</c:v>
                </c:pt>
                <c:pt idx="182">
                  <c:v>45842</c:v>
                </c:pt>
                <c:pt idx="183">
                  <c:v>45849</c:v>
                </c:pt>
                <c:pt idx="184">
                  <c:v>45856</c:v>
                </c:pt>
                <c:pt idx="185">
                  <c:v>45863</c:v>
                </c:pt>
                <c:pt idx="186">
                  <c:v>45870</c:v>
                </c:pt>
                <c:pt idx="187">
                  <c:v>45877</c:v>
                </c:pt>
                <c:pt idx="188">
                  <c:v>45884</c:v>
                </c:pt>
                <c:pt idx="189">
                  <c:v>45891</c:v>
                </c:pt>
                <c:pt idx="190">
                  <c:v>45898</c:v>
                </c:pt>
                <c:pt idx="191">
                  <c:v>45905</c:v>
                </c:pt>
                <c:pt idx="192">
                  <c:v>45912</c:v>
                </c:pt>
                <c:pt idx="193">
                  <c:v>45919</c:v>
                </c:pt>
                <c:pt idx="194">
                  <c:v>45926</c:v>
                </c:pt>
                <c:pt idx="195">
                  <c:v>45933</c:v>
                </c:pt>
                <c:pt idx="196">
                  <c:v>45940</c:v>
                </c:pt>
                <c:pt idx="197">
                  <c:v>45947</c:v>
                </c:pt>
                <c:pt idx="198">
                  <c:v>45954</c:v>
                </c:pt>
                <c:pt idx="199">
                  <c:v>45961</c:v>
                </c:pt>
                <c:pt idx="200">
                  <c:v>45968</c:v>
                </c:pt>
                <c:pt idx="201">
                  <c:v>45975</c:v>
                </c:pt>
                <c:pt idx="202">
                  <c:v>45982</c:v>
                </c:pt>
                <c:pt idx="203">
                  <c:v>45989</c:v>
                </c:pt>
                <c:pt idx="204">
                  <c:v>45996</c:v>
                </c:pt>
                <c:pt idx="205">
                  <c:v>46003</c:v>
                </c:pt>
                <c:pt idx="206">
                  <c:v>46010</c:v>
                </c:pt>
                <c:pt idx="207">
                  <c:v>46017</c:v>
                </c:pt>
                <c:pt idx="208" formatCode="yyyy\-mm\-dd">
                  <c:v>46024</c:v>
                </c:pt>
                <c:pt idx="209" formatCode="yyyy\-mm\-dd">
                  <c:v>46031</c:v>
                </c:pt>
                <c:pt idx="210" formatCode="yyyy\-mm\-dd">
                  <c:v>46038</c:v>
                </c:pt>
                <c:pt idx="211" formatCode="yyyy\-mm\-dd">
                  <c:v>46045</c:v>
                </c:pt>
                <c:pt idx="212" formatCode="yyyy\-mm\-dd">
                  <c:v>46052</c:v>
                </c:pt>
                <c:pt idx="213" formatCode="yyyy\-mm\-dd">
                  <c:v>46059</c:v>
                </c:pt>
                <c:pt idx="214" formatCode="yyyy\-mm\-dd">
                  <c:v>46066</c:v>
                </c:pt>
                <c:pt idx="215" formatCode="yyyy\-mm\-dd">
                  <c:v>46073</c:v>
                </c:pt>
                <c:pt idx="216" formatCode="yyyy\-mm\-dd">
                  <c:v>46080</c:v>
                </c:pt>
                <c:pt idx="217" formatCode="yyyy\-mm\-dd">
                  <c:v>46087</c:v>
                </c:pt>
                <c:pt idx="218" formatCode="yyyy\-mm\-dd">
                  <c:v>46094</c:v>
                </c:pt>
                <c:pt idx="219" formatCode="yyyy\-mm\-dd">
                  <c:v>46101</c:v>
                </c:pt>
                <c:pt idx="220" formatCode="yyyy\-mm\-dd">
                  <c:v>46108</c:v>
                </c:pt>
                <c:pt idx="221" formatCode="yyyy\-mm\-dd">
                  <c:v>46115</c:v>
                </c:pt>
                <c:pt idx="222" formatCode="yyyy\-mm\-dd">
                  <c:v>46122</c:v>
                </c:pt>
                <c:pt idx="223" formatCode="yyyy\-mm\-dd">
                  <c:v>46129</c:v>
                </c:pt>
                <c:pt idx="224" formatCode="yyyy\-mm\-dd">
                  <c:v>46136</c:v>
                </c:pt>
                <c:pt idx="225" formatCode="yyyy\-mm\-dd">
                  <c:v>46143</c:v>
                </c:pt>
                <c:pt idx="226" formatCode="yyyy\-mm\-dd">
                  <c:v>46150</c:v>
                </c:pt>
                <c:pt idx="227" formatCode="yyyy\-mm\-dd">
                  <c:v>46157</c:v>
                </c:pt>
                <c:pt idx="228" formatCode="yyyy\-mm\-dd">
                  <c:v>46164</c:v>
                </c:pt>
                <c:pt idx="229" formatCode="yyyy\-mm\-dd">
                  <c:v>46171</c:v>
                </c:pt>
                <c:pt idx="230" formatCode="yyyy\-mm\-dd">
                  <c:v>46178</c:v>
                </c:pt>
                <c:pt idx="231" formatCode="yyyy\-mm\-dd">
                  <c:v>46185</c:v>
                </c:pt>
                <c:pt idx="232" formatCode="yyyy\-mm\-dd">
                  <c:v>46192</c:v>
                </c:pt>
                <c:pt idx="233" formatCode="yyyy\-mm\-dd">
                  <c:v>46199</c:v>
                </c:pt>
                <c:pt idx="234" formatCode="yyyy\-mm\-dd">
                  <c:v>46206</c:v>
                </c:pt>
                <c:pt idx="235" formatCode="yyyy\-mm\-dd">
                  <c:v>46213</c:v>
                </c:pt>
                <c:pt idx="236" formatCode="yyyy\-mm\-dd">
                  <c:v>46220</c:v>
                </c:pt>
                <c:pt idx="237" formatCode="yyyy\-mm\-dd">
                  <c:v>46227</c:v>
                </c:pt>
                <c:pt idx="238" formatCode="yyyy\-mm\-dd">
                  <c:v>46234</c:v>
                </c:pt>
                <c:pt idx="239" formatCode="yyyy\-mm\-dd">
                  <c:v>46241</c:v>
                </c:pt>
                <c:pt idx="240" formatCode="yyyy\-mm\-dd">
                  <c:v>46248</c:v>
                </c:pt>
                <c:pt idx="241" formatCode="yyyy\-mm\-dd">
                  <c:v>46255</c:v>
                </c:pt>
                <c:pt idx="242" formatCode="yyyy\-mm\-dd">
                  <c:v>46262</c:v>
                </c:pt>
              </c:numCache>
            </c:numRef>
          </c:cat>
          <c:val>
            <c:numRef>
              <c:f>Target!$AW$1615:$AW$1857</c:f>
              <c:numCache>
                <c:formatCode>#,##0</c:formatCode>
                <c:ptCount val="243"/>
                <c:pt idx="0">
                  <c:v>9379.5437037069987</c:v>
                </c:pt>
                <c:pt idx="1">
                  <c:v>9417.6037679829988</c:v>
                </c:pt>
                <c:pt idx="2">
                  <c:v>9143.0690834840007</c:v>
                </c:pt>
                <c:pt idx="3">
                  <c:v>9208.1761679179981</c:v>
                </c:pt>
                <c:pt idx="4">
                  <c:v>9221.805718362999</c:v>
                </c:pt>
                <c:pt idx="5">
                  <c:v>9258.3704014599989</c:v>
                </c:pt>
                <c:pt idx="6">
                  <c:v>9272.5311252059983</c:v>
                </c:pt>
                <c:pt idx="7">
                  <c:v>9323.8287014669986</c:v>
                </c:pt>
                <c:pt idx="8">
                  <c:v>9391.4952092979984</c:v>
                </c:pt>
                <c:pt idx="9">
                  <c:v>9430.996383665999</c:v>
                </c:pt>
                <c:pt idx="10">
                  <c:v>9034.8856531699985</c:v>
                </c:pt>
                <c:pt idx="11">
                  <c:v>9031.6711870830004</c:v>
                </c:pt>
                <c:pt idx="12">
                  <c:v>9121.3073499269994</c:v>
                </c:pt>
                <c:pt idx="13">
                  <c:v>9127.8385095649992</c:v>
                </c:pt>
                <c:pt idx="14">
                  <c:v>9043.9873169349976</c:v>
                </c:pt>
                <c:pt idx="15">
                  <c:v>9114.6532334549993</c:v>
                </c:pt>
                <c:pt idx="16">
                  <c:v>9125.8969316019993</c:v>
                </c:pt>
                <c:pt idx="17">
                  <c:v>9135.3068820520002</c:v>
                </c:pt>
                <c:pt idx="18">
                  <c:v>9158.6327558189987</c:v>
                </c:pt>
                <c:pt idx="19">
                  <c:v>9917.251909407998</c:v>
                </c:pt>
                <c:pt idx="20">
                  <c:v>10005.554532226999</c:v>
                </c:pt>
                <c:pt idx="21">
                  <c:v>9848.1104015335986</c:v>
                </c:pt>
                <c:pt idx="22">
                  <c:v>9988.2956092279983</c:v>
                </c:pt>
                <c:pt idx="23">
                  <c:v>9649.645731235998</c:v>
                </c:pt>
                <c:pt idx="24">
                  <c:v>9655.6449622079981</c:v>
                </c:pt>
                <c:pt idx="25">
                  <c:v>9640.5005098129986</c:v>
                </c:pt>
                <c:pt idx="26">
                  <c:v>9494.344459624499</c:v>
                </c:pt>
                <c:pt idx="27">
                  <c:v>9590.4633696960009</c:v>
                </c:pt>
                <c:pt idx="28">
                  <c:v>9956.2886697769991</c:v>
                </c:pt>
                <c:pt idx="29">
                  <c:v>9924.6639290370003</c:v>
                </c:pt>
                <c:pt idx="30">
                  <c:v>9839.3800442259999</c:v>
                </c:pt>
                <c:pt idx="31">
                  <c:v>9787.4615821029984</c:v>
                </c:pt>
                <c:pt idx="32">
                  <c:v>9687.4512368669984</c:v>
                </c:pt>
                <c:pt idx="33">
                  <c:v>9644.7701537609992</c:v>
                </c:pt>
                <c:pt idx="34">
                  <c:v>9554.1096179299984</c:v>
                </c:pt>
                <c:pt idx="35">
                  <c:v>9427.3691522647987</c:v>
                </c:pt>
                <c:pt idx="36">
                  <c:v>9631.1494627939974</c:v>
                </c:pt>
                <c:pt idx="37">
                  <c:v>9538.0795828919981</c:v>
                </c:pt>
                <c:pt idx="38">
                  <c:v>9603.6385226359998</c:v>
                </c:pt>
                <c:pt idx="39">
                  <c:v>9608.0861407329976</c:v>
                </c:pt>
                <c:pt idx="40">
                  <c:v>9567.5789076279998</c:v>
                </c:pt>
                <c:pt idx="41">
                  <c:v>9622.4998170849994</c:v>
                </c:pt>
                <c:pt idx="42">
                  <c:v>9538.7120858009985</c:v>
                </c:pt>
                <c:pt idx="43">
                  <c:v>9508.4143610869978</c:v>
                </c:pt>
                <c:pt idx="44">
                  <c:v>9444.5318691599987</c:v>
                </c:pt>
                <c:pt idx="45">
                  <c:v>9413.431645826</c:v>
                </c:pt>
                <c:pt idx="46">
                  <c:v>9326.4988654262997</c:v>
                </c:pt>
                <c:pt idx="47">
                  <c:v>9283.9287552749993</c:v>
                </c:pt>
                <c:pt idx="48">
                  <c:v>9222.5918046469997</c:v>
                </c:pt>
                <c:pt idx="49">
                  <c:v>9357.6373192899991</c:v>
                </c:pt>
                <c:pt idx="50">
                  <c:v>9438.2556294019978</c:v>
                </c:pt>
                <c:pt idx="51">
                  <c:v>9410.5456472986989</c:v>
                </c:pt>
                <c:pt idx="52">
                  <c:v>9314.0842796053985</c:v>
                </c:pt>
                <c:pt idx="53">
                  <c:v>9401.4860280549983</c:v>
                </c:pt>
                <c:pt idx="54">
                  <c:v>9033.2174885469976</c:v>
                </c:pt>
                <c:pt idx="55">
                  <c:v>9129.5131018119991</c:v>
                </c:pt>
                <c:pt idx="56">
                  <c:v>9195.224558949998</c:v>
                </c:pt>
                <c:pt idx="57">
                  <c:v>9138.1806544699994</c:v>
                </c:pt>
                <c:pt idx="58">
                  <c:v>9149.5110981849994</c:v>
                </c:pt>
                <c:pt idx="59">
                  <c:v>9174.0401925080005</c:v>
                </c:pt>
                <c:pt idx="60">
                  <c:v>9216.6889046239994</c:v>
                </c:pt>
                <c:pt idx="61">
                  <c:v>9292.2558665329998</c:v>
                </c:pt>
                <c:pt idx="62">
                  <c:v>9389.3840357970003</c:v>
                </c:pt>
                <c:pt idx="63">
                  <c:v>9254.5807650360002</c:v>
                </c:pt>
                <c:pt idx="64">
                  <c:v>9265.2827479890002</c:v>
                </c:pt>
                <c:pt idx="65">
                  <c:v>9289.2692915910011</c:v>
                </c:pt>
                <c:pt idx="66">
                  <c:v>9346.875726704</c:v>
                </c:pt>
                <c:pt idx="67">
                  <c:v>9150.0927402259986</c:v>
                </c:pt>
                <c:pt idx="68">
                  <c:v>9250.4746987670005</c:v>
                </c:pt>
                <c:pt idx="69">
                  <c:v>9276.44382735</c:v>
                </c:pt>
                <c:pt idx="70">
                  <c:v>9210.1868185860003</c:v>
                </c:pt>
                <c:pt idx="71">
                  <c:v>9930.0535634539992</c:v>
                </c:pt>
                <c:pt idx="72">
                  <c:v>9971.7417088750008</c:v>
                </c:pt>
                <c:pt idx="73">
                  <c:v>9833.7177797011009</c:v>
                </c:pt>
                <c:pt idx="74">
                  <c:v>9946.3774679639992</c:v>
                </c:pt>
                <c:pt idx="75">
                  <c:v>9821.6966815769993</c:v>
                </c:pt>
                <c:pt idx="76">
                  <c:v>9789.096900995999</c:v>
                </c:pt>
                <c:pt idx="77">
                  <c:v>9730.450751204</c:v>
                </c:pt>
                <c:pt idx="78">
                  <c:v>9563.1168222013002</c:v>
                </c:pt>
                <c:pt idx="79">
                  <c:v>9655.0815105089987</c:v>
                </c:pt>
                <c:pt idx="80">
                  <c:v>10000.058155256998</c:v>
                </c:pt>
                <c:pt idx="81">
                  <c:v>9949.2261769459983</c:v>
                </c:pt>
                <c:pt idx="82">
                  <c:v>9943.4617568379999</c:v>
                </c:pt>
                <c:pt idx="83">
                  <c:v>9894.5051014349992</c:v>
                </c:pt>
                <c:pt idx="84">
                  <c:v>9779.2781723570006</c:v>
                </c:pt>
                <c:pt idx="85">
                  <c:v>9706.1074382029983</c:v>
                </c:pt>
                <c:pt idx="86">
                  <c:v>9702.609974007999</c:v>
                </c:pt>
                <c:pt idx="87">
                  <c:v>9517.9559028463009</c:v>
                </c:pt>
                <c:pt idx="88">
                  <c:v>9721.4319049360001</c:v>
                </c:pt>
                <c:pt idx="89">
                  <c:v>9758.8669205179995</c:v>
                </c:pt>
                <c:pt idx="90">
                  <c:v>9702.1452464860013</c:v>
                </c:pt>
                <c:pt idx="91">
                  <c:v>9605.7511513379995</c:v>
                </c:pt>
                <c:pt idx="92">
                  <c:v>9686.2540179299995</c:v>
                </c:pt>
                <c:pt idx="93">
                  <c:v>9667.1782005229979</c:v>
                </c:pt>
                <c:pt idx="94">
                  <c:v>9557.3062878769997</c:v>
                </c:pt>
                <c:pt idx="95">
                  <c:v>9620.5024604070004</c:v>
                </c:pt>
                <c:pt idx="96">
                  <c:v>9528.5373735680005</c:v>
                </c:pt>
                <c:pt idx="97">
                  <c:v>9233.1734580929988</c:v>
                </c:pt>
                <c:pt idx="98">
                  <c:v>9203.8396756972998</c:v>
                </c:pt>
                <c:pt idx="99">
                  <c:v>9261.5059319159991</c:v>
                </c:pt>
                <c:pt idx="100">
                  <c:v>9203.4456439469996</c:v>
                </c:pt>
                <c:pt idx="101">
                  <c:v>9212.819619287</c:v>
                </c:pt>
                <c:pt idx="102">
                  <c:v>9343.6235544320007</c:v>
                </c:pt>
                <c:pt idx="103">
                  <c:v>9307.3898848013996</c:v>
                </c:pt>
                <c:pt idx="104">
                  <c:v>9420.8085565274014</c:v>
                </c:pt>
                <c:pt idx="105">
                  <c:v>9444.8645011419994</c:v>
                </c:pt>
                <c:pt idx="106">
                  <c:v>9197.5895959189984</c:v>
                </c:pt>
                <c:pt idx="107">
                  <c:v>9114.7919591219979</c:v>
                </c:pt>
                <c:pt idx="108">
                  <c:v>9117.5475563829987</c:v>
                </c:pt>
                <c:pt idx="109">
                  <c:v>9158.7375765899997</c:v>
                </c:pt>
                <c:pt idx="110">
                  <c:v>9176.7059985239976</c:v>
                </c:pt>
                <c:pt idx="111">
                  <c:v>9255.3673507329986</c:v>
                </c:pt>
                <c:pt idx="112">
                  <c:v>9249.9475806029986</c:v>
                </c:pt>
                <c:pt idx="113">
                  <c:v>9248.0224460849986</c:v>
                </c:pt>
                <c:pt idx="114">
                  <c:v>9310.1657922569993</c:v>
                </c:pt>
                <c:pt idx="115">
                  <c:v>9203.3439762729977</c:v>
                </c:pt>
                <c:pt idx="116">
                  <c:v>9262.130629878</c:v>
                </c:pt>
                <c:pt idx="117">
                  <c:v>9269.9931464459987</c:v>
                </c:pt>
                <c:pt idx="118">
                  <c:v>9334.8049694239999</c:v>
                </c:pt>
                <c:pt idx="119">
                  <c:v>9236.4855835189992</c:v>
                </c:pt>
                <c:pt idx="120">
                  <c:v>9352.2581895739986</c:v>
                </c:pt>
                <c:pt idx="121">
                  <c:v>9288.4702103140007</c:v>
                </c:pt>
                <c:pt idx="122">
                  <c:v>9318.1410526489999</c:v>
                </c:pt>
                <c:pt idx="123">
                  <c:v>10033.897818257999</c:v>
                </c:pt>
                <c:pt idx="124">
                  <c:v>9963.3842590099994</c:v>
                </c:pt>
                <c:pt idx="125">
                  <c:v>9893.8546517243012</c:v>
                </c:pt>
                <c:pt idx="126">
                  <c:v>9939.6263700039999</c:v>
                </c:pt>
                <c:pt idx="127">
                  <c:v>9926.7433610200005</c:v>
                </c:pt>
                <c:pt idx="128">
                  <c:v>9802.2299345949996</c:v>
                </c:pt>
                <c:pt idx="129">
                  <c:v>9768.0831143209998</c:v>
                </c:pt>
                <c:pt idx="130">
                  <c:v>9659.1604272644981</c:v>
                </c:pt>
                <c:pt idx="131">
                  <c:v>9779.4440669129999</c:v>
                </c:pt>
                <c:pt idx="132">
                  <c:v>10099.698596478</c:v>
                </c:pt>
                <c:pt idx="133">
                  <c:v>10117.510499143</c:v>
                </c:pt>
                <c:pt idx="134">
                  <c:v>10031.106965868999</c:v>
                </c:pt>
                <c:pt idx="135">
                  <c:v>9959.8905572570002</c:v>
                </c:pt>
                <c:pt idx="136">
                  <c:v>9752.9683910229996</c:v>
                </c:pt>
                <c:pt idx="137">
                  <c:v>9756.6576764139991</c:v>
                </c:pt>
                <c:pt idx="138">
                  <c:v>9645.2490704109987</c:v>
                </c:pt>
                <c:pt idx="139">
                  <c:v>9556.0368343904011</c:v>
                </c:pt>
                <c:pt idx="140">
                  <c:v>9625.1255026869985</c:v>
                </c:pt>
                <c:pt idx="141">
                  <c:v>9699.4599984989982</c:v>
                </c:pt>
                <c:pt idx="142">
                  <c:v>9693.0787162140005</c:v>
                </c:pt>
                <c:pt idx="143">
                  <c:v>9670.9036111870009</c:v>
                </c:pt>
                <c:pt idx="144">
                  <c:v>9627.4123345109983</c:v>
                </c:pt>
                <c:pt idx="145">
                  <c:v>9705.9867881799983</c:v>
                </c:pt>
                <c:pt idx="146">
                  <c:v>9616.7548567559988</c:v>
                </c:pt>
                <c:pt idx="147">
                  <c:v>9563.5993597019988</c:v>
                </c:pt>
                <c:pt idx="148">
                  <c:v>9524.6862686759996</c:v>
                </c:pt>
                <c:pt idx="149">
                  <c:v>9203.3710245700004</c:v>
                </c:pt>
                <c:pt idx="150">
                  <c:v>9193.0890386230003</c:v>
                </c:pt>
                <c:pt idx="151">
                  <c:v>9181.8728292114993</c:v>
                </c:pt>
                <c:pt idx="152">
                  <c:v>9297.6504185889989</c:v>
                </c:pt>
                <c:pt idx="153">
                  <c:v>9222.5883649719981</c:v>
                </c:pt>
                <c:pt idx="154">
                  <c:v>9478.5047041899998</c:v>
                </c:pt>
                <c:pt idx="155">
                  <c:v>9539.3155866736997</c:v>
                </c:pt>
                <c:pt idx="156">
                  <c:v>9488.7603469536007</c:v>
                </c:pt>
                <c:pt idx="157">
                  <c:v>9650.4412282970006</c:v>
                </c:pt>
                <c:pt idx="158">
                  <c:v>9147.3009672570006</c:v>
                </c:pt>
                <c:pt idx="159">
                  <c:v>9248.098889298999</c:v>
                </c:pt>
                <c:pt idx="160">
                  <c:v>9166.4655627069988</c:v>
                </c:pt>
                <c:pt idx="161">
                  <c:v>9131.5103416900001</c:v>
                </c:pt>
                <c:pt idx="162">
                  <c:v>9239.3393134569997</c:v>
                </c:pt>
                <c:pt idx="163">
                  <c:v>9401.7230003249988</c:v>
                </c:pt>
                <c:pt idx="164">
                  <c:v>9320.4946967489996</c:v>
                </c:pt>
                <c:pt idx="165">
                  <c:v>9374.5397342750002</c:v>
                </c:pt>
                <c:pt idx="166">
                  <c:v>9377.8938705219989</c:v>
                </c:pt>
                <c:pt idx="167">
                  <c:v>9194.0438011419992</c:v>
                </c:pt>
                <c:pt idx="168">
                  <c:v>9231.9743774009985</c:v>
                </c:pt>
                <c:pt idx="169">
                  <c:v>9218.3174440450002</c:v>
                </c:pt>
                <c:pt idx="170">
                  <c:v>9396.9619472669983</c:v>
                </c:pt>
                <c:pt idx="171">
                  <c:v>9128.9796028979981</c:v>
                </c:pt>
                <c:pt idx="172">
                  <c:v>9111.0609274689996</c:v>
                </c:pt>
                <c:pt idx="173">
                  <c:v>9135.2764890829985</c:v>
                </c:pt>
                <c:pt idx="174">
                  <c:v>9239.4742257709986</c:v>
                </c:pt>
                <c:pt idx="175">
                  <c:v>9952.7891558729989</c:v>
                </c:pt>
                <c:pt idx="176">
                  <c:v>9987.1370658689993</c:v>
                </c:pt>
                <c:pt idx="177">
                  <c:v>9919.4328654239998</c:v>
                </c:pt>
                <c:pt idx="178">
                  <c:v>9955.3403137169989</c:v>
                </c:pt>
                <c:pt idx="179">
                  <c:v>9941.9075897989987</c:v>
                </c:pt>
                <c:pt idx="180">
                  <c:v>9918.3549934069979</c:v>
                </c:pt>
                <c:pt idx="181">
                  <c:v>9793.6772413750004</c:v>
                </c:pt>
                <c:pt idx="182">
                  <c:v>9706.7980694526977</c:v>
                </c:pt>
                <c:pt idx="183">
                  <c:v>9797.4502103439991</c:v>
                </c:pt>
                <c:pt idx="184">
                  <c:v>10105.317156190999</c:v>
                </c:pt>
                <c:pt idx="185">
                  <c:v>10053.030048787998</c:v>
                </c:pt>
                <c:pt idx="186">
                  <c:v>10015.081408331998</c:v>
                </c:pt>
                <c:pt idx="187">
                  <c:v>10022.778088661</c:v>
                </c:pt>
                <c:pt idx="188">
                  <c:v>9753.0146306790011</c:v>
                </c:pt>
                <c:pt idx="189">
                  <c:v>9742.0807371529991</c:v>
                </c:pt>
                <c:pt idx="190">
                  <c:v>9748.3052409619995</c:v>
                </c:pt>
                <c:pt idx="191">
                  <c:v>9607.2236032664987</c:v>
                </c:pt>
                <c:pt idx="192">
                  <c:v>9680.3092586919993</c:v>
                </c:pt>
                <c:pt idx="193">
                  <c:v>9767.4470799549999</c:v>
                </c:pt>
                <c:pt idx="194">
                  <c:v>9757.022547524999</c:v>
                </c:pt>
                <c:pt idx="195">
                  <c:v>9718.71338216</c:v>
                </c:pt>
                <c:pt idx="196">
                  <c:v>9691.0354287169976</c:v>
                </c:pt>
                <c:pt idx="197">
                  <c:v>9695.5336915039989</c:v>
                </c:pt>
                <c:pt idx="198">
                  <c:v>9661.9097145749984</c:v>
                </c:pt>
                <c:pt idx="199">
                  <c:v>9691.782058726998</c:v>
                </c:pt>
                <c:pt idx="200">
                  <c:v>9664.6672062649977</c:v>
                </c:pt>
                <c:pt idx="201">
                  <c:v>9642.4569196639968</c:v>
                </c:pt>
                <c:pt idx="202">
                  <c:v>9273.6399889279983</c:v>
                </c:pt>
                <c:pt idx="203">
                  <c:v>9266.3126378606994</c:v>
                </c:pt>
                <c:pt idx="204">
                  <c:v>9395.4301393139976</c:v>
                </c:pt>
                <c:pt idx="205">
                  <c:v>9340.4334545290003</c:v>
                </c:pt>
                <c:pt idx="206">
                  <c:v>9574.4824909050003</c:v>
                </c:pt>
                <c:pt idx="207">
                  <c:v>9455.5105541165012</c:v>
                </c:pt>
                <c:pt idx="208">
                  <c:v>9540.2934796790996</c:v>
                </c:pt>
                <c:pt idx="209">
                  <c:v>9536.8314695769986</c:v>
                </c:pt>
                <c:pt idx="210">
                  <c:v>9098.0107335999983</c:v>
                </c:pt>
                <c:pt idx="211">
                  <c:v>9180.5356121289988</c:v>
                </c:pt>
                <c:pt idx="212">
                  <c:v>9301.7335203029998</c:v>
                </c:pt>
                <c:pt idx="213">
                  <c:v>9230.2126993009988</c:v>
                </c:pt>
                <c:pt idx="214">
                  <c:v>9208.6164509809987</c:v>
                </c:pt>
                <c:pt idx="215">
                  <c:v>9255.4065529830004</c:v>
                </c:pt>
                <c:pt idx="216">
                  <c:v>9348.4773645939986</c:v>
                </c:pt>
                <c:pt idx="217">
                  <c:v>9339.3788798649985</c:v>
                </c:pt>
                <c:pt idx="218">
                  <c:v>9356.4658549489995</c:v>
                </c:pt>
                <c:pt idx="219">
                  <c:v>9260.2282873650001</c:v>
                </c:pt>
                <c:pt idx="220">
                  <c:v>9252.5419144319985</c:v>
                </c:pt>
                <c:pt idx="221">
                  <c:v>9294.1167683499989</c:v>
                </c:pt>
                <c:pt idx="222">
                  <c:v>9420.4589390749989</c:v>
                </c:pt>
                <c:pt idx="223">
                  <c:v>9192.5272142670001</c:v>
                </c:pt>
                <c:pt idx="224">
                  <c:v>9336.0587074089981</c:v>
                </c:pt>
                <c:pt idx="225">
                  <c:v>9397.8372697269988</c:v>
                </c:pt>
                <c:pt idx="226">
                  <c:v>9478.9744968899977</c:v>
                </c:pt>
                <c:pt idx="227">
                  <c:v>9482.6803840009998</c:v>
                </c:pt>
                <c:pt idx="228">
                  <c:v>10093.089956705</c:v>
                </c:pt>
                <c:pt idx="229">
                  <c:v>10087.7059489125</c:v>
                </c:pt>
                <c:pt idx="230">
                  <c:v>10154.333066215</c:v>
                </c:pt>
                <c:pt idx="231">
                  <c:v>10044.642538992</c:v>
                </c:pt>
                <c:pt idx="232">
                  <c:v>10033.157008913999</c:v>
                </c:pt>
                <c:pt idx="233">
                  <c:v>10041.316870178001</c:v>
                </c:pt>
                <c:pt idx="234">
                  <c:v>9747.0494590457001</c:v>
                </c:pt>
                <c:pt idx="235">
                  <c:v>9791.2626029213989</c:v>
                </c:pt>
                <c:pt idx="236">
                  <c:v>10115.088321686</c:v>
                </c:pt>
                <c:pt idx="237">
                  <c:v>10135.134581523002</c:v>
                </c:pt>
                <c:pt idx="238">
                  <c:v>10093.092500618</c:v>
                </c:pt>
                <c:pt idx="239">
                  <c:v>10031.436915933999</c:v>
                </c:pt>
                <c:pt idx="240">
                  <c:v>9955.3981249579992</c:v>
                </c:pt>
                <c:pt idx="241">
                  <c:v>9854.1787206749996</c:v>
                </c:pt>
                <c:pt idx="242">
                  <c:v>9811.8071190419996</c:v>
                </c:pt>
              </c:numCache>
            </c:numRef>
          </c:val>
          <c:smooth val="0"/>
          <c:extLst>
            <c:ext xmlns:c16="http://schemas.microsoft.com/office/drawing/2014/chart" uri="{C3380CC4-5D6E-409C-BE32-E72D297353CC}">
              <c16:uniqueId val="{00000004-DF9A-D24D-8B46-1346AD443F1D}"/>
            </c:ext>
          </c:extLst>
        </c:ser>
        <c:ser>
          <c:idx val="5"/>
          <c:order val="5"/>
          <c:tx>
            <c:v>Final: Gas x VMT (refit 1991-2024)</c:v>
          </c:tx>
          <c:spPr>
            <a:ln w="19080">
              <a:solidFill>
                <a:srgbClr val="46BDC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Target!$B$1615:$B$1857</c:f>
              <c:numCache>
                <c:formatCode>yyyy\-mm\-dd;@</c:formatCode>
                <c:ptCount val="243"/>
                <c:pt idx="0">
                  <c:v>44568</c:v>
                </c:pt>
                <c:pt idx="1">
                  <c:v>44575</c:v>
                </c:pt>
                <c:pt idx="2">
                  <c:v>44582</c:v>
                </c:pt>
                <c:pt idx="3">
                  <c:v>44589</c:v>
                </c:pt>
                <c:pt idx="4">
                  <c:v>44596</c:v>
                </c:pt>
                <c:pt idx="5">
                  <c:v>44603</c:v>
                </c:pt>
                <c:pt idx="6">
                  <c:v>44610</c:v>
                </c:pt>
                <c:pt idx="7">
                  <c:v>44617</c:v>
                </c:pt>
                <c:pt idx="8">
                  <c:v>44624</c:v>
                </c:pt>
                <c:pt idx="9">
                  <c:v>44631</c:v>
                </c:pt>
                <c:pt idx="10">
                  <c:v>44638</c:v>
                </c:pt>
                <c:pt idx="11">
                  <c:v>44645</c:v>
                </c:pt>
                <c:pt idx="12">
                  <c:v>44652</c:v>
                </c:pt>
                <c:pt idx="13">
                  <c:v>44659</c:v>
                </c:pt>
                <c:pt idx="14">
                  <c:v>44666</c:v>
                </c:pt>
                <c:pt idx="15">
                  <c:v>44673</c:v>
                </c:pt>
                <c:pt idx="16">
                  <c:v>44680</c:v>
                </c:pt>
                <c:pt idx="17">
                  <c:v>44687</c:v>
                </c:pt>
                <c:pt idx="18">
                  <c:v>44694</c:v>
                </c:pt>
                <c:pt idx="19">
                  <c:v>44701</c:v>
                </c:pt>
                <c:pt idx="20">
                  <c:v>44708</c:v>
                </c:pt>
                <c:pt idx="21">
                  <c:v>44715</c:v>
                </c:pt>
                <c:pt idx="22">
                  <c:v>44722</c:v>
                </c:pt>
                <c:pt idx="23">
                  <c:v>44729</c:v>
                </c:pt>
                <c:pt idx="24">
                  <c:v>44736</c:v>
                </c:pt>
                <c:pt idx="25">
                  <c:v>44743</c:v>
                </c:pt>
                <c:pt idx="26">
                  <c:v>44750</c:v>
                </c:pt>
                <c:pt idx="27">
                  <c:v>44757</c:v>
                </c:pt>
                <c:pt idx="28">
                  <c:v>44764</c:v>
                </c:pt>
                <c:pt idx="29">
                  <c:v>44771</c:v>
                </c:pt>
                <c:pt idx="30">
                  <c:v>44778</c:v>
                </c:pt>
                <c:pt idx="31">
                  <c:v>44785</c:v>
                </c:pt>
                <c:pt idx="32">
                  <c:v>44792</c:v>
                </c:pt>
                <c:pt idx="33">
                  <c:v>44799</c:v>
                </c:pt>
                <c:pt idx="34">
                  <c:v>44806</c:v>
                </c:pt>
                <c:pt idx="35">
                  <c:v>44813</c:v>
                </c:pt>
                <c:pt idx="36">
                  <c:v>44820</c:v>
                </c:pt>
                <c:pt idx="37">
                  <c:v>44827</c:v>
                </c:pt>
                <c:pt idx="38">
                  <c:v>44834</c:v>
                </c:pt>
                <c:pt idx="39">
                  <c:v>44841</c:v>
                </c:pt>
                <c:pt idx="40">
                  <c:v>44848</c:v>
                </c:pt>
                <c:pt idx="41">
                  <c:v>44855</c:v>
                </c:pt>
                <c:pt idx="42">
                  <c:v>44862</c:v>
                </c:pt>
                <c:pt idx="43">
                  <c:v>44869</c:v>
                </c:pt>
                <c:pt idx="44">
                  <c:v>44876</c:v>
                </c:pt>
                <c:pt idx="45">
                  <c:v>44883</c:v>
                </c:pt>
                <c:pt idx="46">
                  <c:v>44890</c:v>
                </c:pt>
                <c:pt idx="47">
                  <c:v>44897</c:v>
                </c:pt>
                <c:pt idx="48">
                  <c:v>44904</c:v>
                </c:pt>
                <c:pt idx="49">
                  <c:v>44911</c:v>
                </c:pt>
                <c:pt idx="50">
                  <c:v>44918</c:v>
                </c:pt>
                <c:pt idx="51">
                  <c:v>44925</c:v>
                </c:pt>
                <c:pt idx="52">
                  <c:v>44932</c:v>
                </c:pt>
                <c:pt idx="53">
                  <c:v>44939</c:v>
                </c:pt>
                <c:pt idx="54">
                  <c:v>44946</c:v>
                </c:pt>
                <c:pt idx="55">
                  <c:v>44953</c:v>
                </c:pt>
                <c:pt idx="56">
                  <c:v>44960</c:v>
                </c:pt>
                <c:pt idx="57">
                  <c:v>44967</c:v>
                </c:pt>
                <c:pt idx="58">
                  <c:v>44974</c:v>
                </c:pt>
                <c:pt idx="59">
                  <c:v>44981</c:v>
                </c:pt>
                <c:pt idx="60">
                  <c:v>44988</c:v>
                </c:pt>
                <c:pt idx="61">
                  <c:v>44995</c:v>
                </c:pt>
                <c:pt idx="62">
                  <c:v>45002</c:v>
                </c:pt>
                <c:pt idx="63">
                  <c:v>45009</c:v>
                </c:pt>
                <c:pt idx="64">
                  <c:v>45016</c:v>
                </c:pt>
                <c:pt idx="65">
                  <c:v>45023</c:v>
                </c:pt>
                <c:pt idx="66">
                  <c:v>45030</c:v>
                </c:pt>
                <c:pt idx="67">
                  <c:v>45037</c:v>
                </c:pt>
                <c:pt idx="68">
                  <c:v>45044</c:v>
                </c:pt>
                <c:pt idx="69">
                  <c:v>45051</c:v>
                </c:pt>
                <c:pt idx="70">
                  <c:v>45058</c:v>
                </c:pt>
                <c:pt idx="71">
                  <c:v>45065</c:v>
                </c:pt>
                <c:pt idx="72">
                  <c:v>45072</c:v>
                </c:pt>
                <c:pt idx="73">
                  <c:v>45079</c:v>
                </c:pt>
                <c:pt idx="74">
                  <c:v>45086</c:v>
                </c:pt>
                <c:pt idx="75">
                  <c:v>45093</c:v>
                </c:pt>
                <c:pt idx="76">
                  <c:v>45100</c:v>
                </c:pt>
                <c:pt idx="77">
                  <c:v>45107</c:v>
                </c:pt>
                <c:pt idx="78">
                  <c:v>45114</c:v>
                </c:pt>
                <c:pt idx="79">
                  <c:v>45121</c:v>
                </c:pt>
                <c:pt idx="80">
                  <c:v>45128</c:v>
                </c:pt>
                <c:pt idx="81">
                  <c:v>45135</c:v>
                </c:pt>
                <c:pt idx="82">
                  <c:v>45142</c:v>
                </c:pt>
                <c:pt idx="83">
                  <c:v>45149</c:v>
                </c:pt>
                <c:pt idx="84">
                  <c:v>45156</c:v>
                </c:pt>
                <c:pt idx="85">
                  <c:v>45163</c:v>
                </c:pt>
                <c:pt idx="86">
                  <c:v>45170</c:v>
                </c:pt>
                <c:pt idx="87">
                  <c:v>45177</c:v>
                </c:pt>
                <c:pt idx="88">
                  <c:v>45184</c:v>
                </c:pt>
                <c:pt idx="89">
                  <c:v>45191</c:v>
                </c:pt>
                <c:pt idx="90">
                  <c:v>45198</c:v>
                </c:pt>
                <c:pt idx="91">
                  <c:v>45205</c:v>
                </c:pt>
                <c:pt idx="92">
                  <c:v>45212</c:v>
                </c:pt>
                <c:pt idx="93">
                  <c:v>45219</c:v>
                </c:pt>
                <c:pt idx="94">
                  <c:v>45226</c:v>
                </c:pt>
                <c:pt idx="95">
                  <c:v>45233</c:v>
                </c:pt>
                <c:pt idx="96">
                  <c:v>45240</c:v>
                </c:pt>
                <c:pt idx="97">
                  <c:v>45247</c:v>
                </c:pt>
                <c:pt idx="98">
                  <c:v>45254</c:v>
                </c:pt>
                <c:pt idx="99">
                  <c:v>45261</c:v>
                </c:pt>
                <c:pt idx="100">
                  <c:v>45268</c:v>
                </c:pt>
                <c:pt idx="101">
                  <c:v>45275</c:v>
                </c:pt>
                <c:pt idx="102">
                  <c:v>45282</c:v>
                </c:pt>
                <c:pt idx="103">
                  <c:v>45289</c:v>
                </c:pt>
                <c:pt idx="104">
                  <c:v>45296</c:v>
                </c:pt>
                <c:pt idx="105">
                  <c:v>45303</c:v>
                </c:pt>
                <c:pt idx="106">
                  <c:v>45310</c:v>
                </c:pt>
                <c:pt idx="107">
                  <c:v>45317</c:v>
                </c:pt>
                <c:pt idx="108">
                  <c:v>45324</c:v>
                </c:pt>
                <c:pt idx="109">
                  <c:v>45331</c:v>
                </c:pt>
                <c:pt idx="110">
                  <c:v>45338</c:v>
                </c:pt>
                <c:pt idx="111">
                  <c:v>45345</c:v>
                </c:pt>
                <c:pt idx="112">
                  <c:v>45352</c:v>
                </c:pt>
                <c:pt idx="113">
                  <c:v>45359</c:v>
                </c:pt>
                <c:pt idx="114">
                  <c:v>45366</c:v>
                </c:pt>
                <c:pt idx="115">
                  <c:v>45373</c:v>
                </c:pt>
                <c:pt idx="116">
                  <c:v>45380</c:v>
                </c:pt>
                <c:pt idx="117">
                  <c:v>45387</c:v>
                </c:pt>
                <c:pt idx="118">
                  <c:v>45394</c:v>
                </c:pt>
                <c:pt idx="119">
                  <c:v>45401</c:v>
                </c:pt>
                <c:pt idx="120">
                  <c:v>45408</c:v>
                </c:pt>
                <c:pt idx="121">
                  <c:v>45415</c:v>
                </c:pt>
                <c:pt idx="122">
                  <c:v>45422</c:v>
                </c:pt>
                <c:pt idx="123">
                  <c:v>45429</c:v>
                </c:pt>
                <c:pt idx="124">
                  <c:v>45436</c:v>
                </c:pt>
                <c:pt idx="125">
                  <c:v>45443</c:v>
                </c:pt>
                <c:pt idx="126">
                  <c:v>45450</c:v>
                </c:pt>
                <c:pt idx="127">
                  <c:v>45457</c:v>
                </c:pt>
                <c:pt idx="128">
                  <c:v>45464</c:v>
                </c:pt>
                <c:pt idx="129">
                  <c:v>45471</c:v>
                </c:pt>
                <c:pt idx="130">
                  <c:v>45478</c:v>
                </c:pt>
                <c:pt idx="131">
                  <c:v>45485</c:v>
                </c:pt>
                <c:pt idx="132">
                  <c:v>45492</c:v>
                </c:pt>
                <c:pt idx="133">
                  <c:v>45499</c:v>
                </c:pt>
                <c:pt idx="134">
                  <c:v>45506</c:v>
                </c:pt>
                <c:pt idx="135">
                  <c:v>45513</c:v>
                </c:pt>
                <c:pt idx="136">
                  <c:v>45520</c:v>
                </c:pt>
                <c:pt idx="137">
                  <c:v>45527</c:v>
                </c:pt>
                <c:pt idx="138">
                  <c:v>45534</c:v>
                </c:pt>
                <c:pt idx="139">
                  <c:v>45541</c:v>
                </c:pt>
                <c:pt idx="140">
                  <c:v>45548</c:v>
                </c:pt>
                <c:pt idx="141">
                  <c:v>45555</c:v>
                </c:pt>
                <c:pt idx="142">
                  <c:v>45562</c:v>
                </c:pt>
                <c:pt idx="143">
                  <c:v>45569</c:v>
                </c:pt>
                <c:pt idx="144">
                  <c:v>45576</c:v>
                </c:pt>
                <c:pt idx="145">
                  <c:v>45583</c:v>
                </c:pt>
                <c:pt idx="146">
                  <c:v>45590</c:v>
                </c:pt>
                <c:pt idx="147">
                  <c:v>45597</c:v>
                </c:pt>
                <c:pt idx="148">
                  <c:v>45604</c:v>
                </c:pt>
                <c:pt idx="149">
                  <c:v>45611</c:v>
                </c:pt>
                <c:pt idx="150">
                  <c:v>45618</c:v>
                </c:pt>
                <c:pt idx="151">
                  <c:v>45625</c:v>
                </c:pt>
                <c:pt idx="152">
                  <c:v>45632</c:v>
                </c:pt>
                <c:pt idx="153">
                  <c:v>45639</c:v>
                </c:pt>
                <c:pt idx="154">
                  <c:v>45646</c:v>
                </c:pt>
                <c:pt idx="155">
                  <c:v>45653</c:v>
                </c:pt>
                <c:pt idx="156">
                  <c:v>45660</c:v>
                </c:pt>
                <c:pt idx="157">
                  <c:v>45667</c:v>
                </c:pt>
                <c:pt idx="158">
                  <c:v>45674</c:v>
                </c:pt>
                <c:pt idx="159">
                  <c:v>45681</c:v>
                </c:pt>
                <c:pt idx="160">
                  <c:v>45688</c:v>
                </c:pt>
                <c:pt idx="161">
                  <c:v>45695</c:v>
                </c:pt>
                <c:pt idx="162">
                  <c:v>45702</c:v>
                </c:pt>
                <c:pt idx="163">
                  <c:v>45709</c:v>
                </c:pt>
                <c:pt idx="164">
                  <c:v>45716</c:v>
                </c:pt>
                <c:pt idx="165">
                  <c:v>45723</c:v>
                </c:pt>
                <c:pt idx="166">
                  <c:v>45730</c:v>
                </c:pt>
                <c:pt idx="167">
                  <c:v>45737</c:v>
                </c:pt>
                <c:pt idx="168">
                  <c:v>45744</c:v>
                </c:pt>
                <c:pt idx="169">
                  <c:v>45751</c:v>
                </c:pt>
                <c:pt idx="170">
                  <c:v>45758</c:v>
                </c:pt>
                <c:pt idx="171">
                  <c:v>45765</c:v>
                </c:pt>
                <c:pt idx="172">
                  <c:v>45772</c:v>
                </c:pt>
                <c:pt idx="173">
                  <c:v>45779</c:v>
                </c:pt>
                <c:pt idx="174">
                  <c:v>45786</c:v>
                </c:pt>
                <c:pt idx="175">
                  <c:v>45793</c:v>
                </c:pt>
                <c:pt idx="176">
                  <c:v>45800</c:v>
                </c:pt>
                <c:pt idx="177">
                  <c:v>45807</c:v>
                </c:pt>
                <c:pt idx="178">
                  <c:v>45814</c:v>
                </c:pt>
                <c:pt idx="179">
                  <c:v>45821</c:v>
                </c:pt>
                <c:pt idx="180">
                  <c:v>45828</c:v>
                </c:pt>
                <c:pt idx="181">
                  <c:v>45835</c:v>
                </c:pt>
                <c:pt idx="182">
                  <c:v>45842</c:v>
                </c:pt>
                <c:pt idx="183">
                  <c:v>45849</c:v>
                </c:pt>
                <c:pt idx="184">
                  <c:v>45856</c:v>
                </c:pt>
                <c:pt idx="185">
                  <c:v>45863</c:v>
                </c:pt>
                <c:pt idx="186">
                  <c:v>45870</c:v>
                </c:pt>
                <c:pt idx="187">
                  <c:v>45877</c:v>
                </c:pt>
                <c:pt idx="188">
                  <c:v>45884</c:v>
                </c:pt>
                <c:pt idx="189">
                  <c:v>45891</c:v>
                </c:pt>
                <c:pt idx="190">
                  <c:v>45898</c:v>
                </c:pt>
                <c:pt idx="191">
                  <c:v>45905</c:v>
                </c:pt>
                <c:pt idx="192">
                  <c:v>45912</c:v>
                </c:pt>
                <c:pt idx="193">
                  <c:v>45919</c:v>
                </c:pt>
                <c:pt idx="194">
                  <c:v>45926</c:v>
                </c:pt>
                <c:pt idx="195">
                  <c:v>45933</c:v>
                </c:pt>
                <c:pt idx="196">
                  <c:v>45940</c:v>
                </c:pt>
                <c:pt idx="197">
                  <c:v>45947</c:v>
                </c:pt>
                <c:pt idx="198">
                  <c:v>45954</c:v>
                </c:pt>
                <c:pt idx="199">
                  <c:v>45961</c:v>
                </c:pt>
                <c:pt idx="200">
                  <c:v>45968</c:v>
                </c:pt>
                <c:pt idx="201">
                  <c:v>45975</c:v>
                </c:pt>
                <c:pt idx="202">
                  <c:v>45982</c:v>
                </c:pt>
                <c:pt idx="203">
                  <c:v>45989</c:v>
                </c:pt>
                <c:pt idx="204">
                  <c:v>45996</c:v>
                </c:pt>
                <c:pt idx="205">
                  <c:v>46003</c:v>
                </c:pt>
                <c:pt idx="206">
                  <c:v>46010</c:v>
                </c:pt>
                <c:pt idx="207">
                  <c:v>46017</c:v>
                </c:pt>
                <c:pt idx="208" formatCode="yyyy\-mm\-dd">
                  <c:v>46024</c:v>
                </c:pt>
                <c:pt idx="209" formatCode="yyyy\-mm\-dd">
                  <c:v>46031</c:v>
                </c:pt>
                <c:pt idx="210" formatCode="yyyy\-mm\-dd">
                  <c:v>46038</c:v>
                </c:pt>
                <c:pt idx="211" formatCode="yyyy\-mm\-dd">
                  <c:v>46045</c:v>
                </c:pt>
                <c:pt idx="212" formatCode="yyyy\-mm\-dd">
                  <c:v>46052</c:v>
                </c:pt>
                <c:pt idx="213" formatCode="yyyy\-mm\-dd">
                  <c:v>46059</c:v>
                </c:pt>
                <c:pt idx="214" formatCode="yyyy\-mm\-dd">
                  <c:v>46066</c:v>
                </c:pt>
                <c:pt idx="215" formatCode="yyyy\-mm\-dd">
                  <c:v>46073</c:v>
                </c:pt>
                <c:pt idx="216" formatCode="yyyy\-mm\-dd">
                  <c:v>46080</c:v>
                </c:pt>
                <c:pt idx="217" formatCode="yyyy\-mm\-dd">
                  <c:v>46087</c:v>
                </c:pt>
                <c:pt idx="218" formatCode="yyyy\-mm\-dd">
                  <c:v>46094</c:v>
                </c:pt>
                <c:pt idx="219" formatCode="yyyy\-mm\-dd">
                  <c:v>46101</c:v>
                </c:pt>
                <c:pt idx="220" formatCode="yyyy\-mm\-dd">
                  <c:v>46108</c:v>
                </c:pt>
                <c:pt idx="221" formatCode="yyyy\-mm\-dd">
                  <c:v>46115</c:v>
                </c:pt>
                <c:pt idx="222" formatCode="yyyy\-mm\-dd">
                  <c:v>46122</c:v>
                </c:pt>
                <c:pt idx="223" formatCode="yyyy\-mm\-dd">
                  <c:v>46129</c:v>
                </c:pt>
                <c:pt idx="224" formatCode="yyyy\-mm\-dd">
                  <c:v>46136</c:v>
                </c:pt>
                <c:pt idx="225" formatCode="yyyy\-mm\-dd">
                  <c:v>46143</c:v>
                </c:pt>
                <c:pt idx="226" formatCode="yyyy\-mm\-dd">
                  <c:v>46150</c:v>
                </c:pt>
                <c:pt idx="227" formatCode="yyyy\-mm\-dd">
                  <c:v>46157</c:v>
                </c:pt>
                <c:pt idx="228" formatCode="yyyy\-mm\-dd">
                  <c:v>46164</c:v>
                </c:pt>
                <c:pt idx="229" formatCode="yyyy\-mm\-dd">
                  <c:v>46171</c:v>
                </c:pt>
                <c:pt idx="230" formatCode="yyyy\-mm\-dd">
                  <c:v>46178</c:v>
                </c:pt>
                <c:pt idx="231" formatCode="yyyy\-mm\-dd">
                  <c:v>46185</c:v>
                </c:pt>
                <c:pt idx="232" formatCode="yyyy\-mm\-dd">
                  <c:v>46192</c:v>
                </c:pt>
                <c:pt idx="233" formatCode="yyyy\-mm\-dd">
                  <c:v>46199</c:v>
                </c:pt>
                <c:pt idx="234" formatCode="yyyy\-mm\-dd">
                  <c:v>46206</c:v>
                </c:pt>
                <c:pt idx="235" formatCode="yyyy\-mm\-dd">
                  <c:v>46213</c:v>
                </c:pt>
                <c:pt idx="236" formatCode="yyyy\-mm\-dd">
                  <c:v>46220</c:v>
                </c:pt>
                <c:pt idx="237" formatCode="yyyy\-mm\-dd">
                  <c:v>46227</c:v>
                </c:pt>
                <c:pt idx="238" formatCode="yyyy\-mm\-dd">
                  <c:v>46234</c:v>
                </c:pt>
                <c:pt idx="239" formatCode="yyyy\-mm\-dd">
                  <c:v>46241</c:v>
                </c:pt>
                <c:pt idx="240" formatCode="yyyy\-mm\-dd">
                  <c:v>46248</c:v>
                </c:pt>
                <c:pt idx="241" formatCode="yyyy\-mm\-dd">
                  <c:v>46255</c:v>
                </c:pt>
                <c:pt idx="242" formatCode="yyyy\-mm\-dd">
                  <c:v>46262</c:v>
                </c:pt>
              </c:numCache>
            </c:numRef>
          </c:cat>
          <c:val>
            <c:numRef>
              <c:f>Target!$AX$1615:$AX$1857</c:f>
              <c:numCache>
                <c:formatCode>#,##0</c:formatCode>
                <c:ptCount val="243"/>
                <c:pt idx="0">
                  <c:v>8781.8542161609766</c:v>
                </c:pt>
                <c:pt idx="1">
                  <c:v>8871.6741305447958</c:v>
                </c:pt>
                <c:pt idx="2">
                  <c:v>8858.8480283946756</c:v>
                </c:pt>
                <c:pt idx="3">
                  <c:v>8898.7735367162695</c:v>
                </c:pt>
                <c:pt idx="4">
                  <c:v>8893.3114661610707</c:v>
                </c:pt>
                <c:pt idx="5">
                  <c:v>8915.4642755420755</c:v>
                </c:pt>
                <c:pt idx="6">
                  <c:v>8912.613095016668</c:v>
                </c:pt>
                <c:pt idx="7">
                  <c:v>8945.9212882089196</c:v>
                </c:pt>
                <c:pt idx="8">
                  <c:v>8981.5974523369132</c:v>
                </c:pt>
                <c:pt idx="9">
                  <c:v>8891.7629622255281</c:v>
                </c:pt>
                <c:pt idx="10">
                  <c:v>9089.1321925677294</c:v>
                </c:pt>
                <c:pt idx="11">
                  <c:v>9105.3908819933895</c:v>
                </c:pt>
                <c:pt idx="12">
                  <c:v>9161.4184418336663</c:v>
                </c:pt>
                <c:pt idx="13">
                  <c:v>9192.3054781635492</c:v>
                </c:pt>
                <c:pt idx="14">
                  <c:v>9235.4754691873677</c:v>
                </c:pt>
                <c:pt idx="15">
                  <c:v>9283.427895962348</c:v>
                </c:pt>
                <c:pt idx="16">
                  <c:v>9308.3544680846699</c:v>
                </c:pt>
                <c:pt idx="17">
                  <c:v>9333.0138273617449</c:v>
                </c:pt>
                <c:pt idx="18">
                  <c:v>9376.3386507615705</c:v>
                </c:pt>
                <c:pt idx="19">
                  <c:v>9006.7466665329321</c:v>
                </c:pt>
                <c:pt idx="20">
                  <c:v>9027.500531909418</c:v>
                </c:pt>
                <c:pt idx="21">
                  <c:v>8926.7428190527262</c:v>
                </c:pt>
                <c:pt idx="22">
                  <c:v>8930.9991439447713</c:v>
                </c:pt>
                <c:pt idx="23">
                  <c:v>9069.9420397694776</c:v>
                </c:pt>
                <c:pt idx="24">
                  <c:v>9079.6426548253057</c:v>
                </c:pt>
                <c:pt idx="25">
                  <c:v>9088.7270508811362</c:v>
                </c:pt>
                <c:pt idx="26">
                  <c:v>9010.352327963923</c:v>
                </c:pt>
                <c:pt idx="27">
                  <c:v>9106.6255623687975</c:v>
                </c:pt>
                <c:pt idx="28">
                  <c:v>8852.3019832088612</c:v>
                </c:pt>
                <c:pt idx="29">
                  <c:v>8892.8781729586244</c:v>
                </c:pt>
                <c:pt idx="30">
                  <c:v>8880.3075573366841</c:v>
                </c:pt>
                <c:pt idx="31">
                  <c:v>8912.5981147765306</c:v>
                </c:pt>
                <c:pt idx="32">
                  <c:v>8960.356244631248</c:v>
                </c:pt>
                <c:pt idx="33">
                  <c:v>8948.4478559029594</c:v>
                </c:pt>
                <c:pt idx="34">
                  <c:v>8916.450624186009</c:v>
                </c:pt>
                <c:pt idx="35">
                  <c:v>8808.0511954007834</c:v>
                </c:pt>
                <c:pt idx="36">
                  <c:v>8905.3285145127229</c:v>
                </c:pt>
                <c:pt idx="37">
                  <c:v>8861.9353094155576</c:v>
                </c:pt>
                <c:pt idx="38">
                  <c:v>8848.3670441325648</c:v>
                </c:pt>
                <c:pt idx="39">
                  <c:v>8801.3100484448132</c:v>
                </c:pt>
                <c:pt idx="40">
                  <c:v>8710.7832902422579</c:v>
                </c:pt>
                <c:pt idx="41">
                  <c:v>8712.5280792553804</c:v>
                </c:pt>
                <c:pt idx="42">
                  <c:v>8700.3708077626598</c:v>
                </c:pt>
                <c:pt idx="43">
                  <c:v>8683.5135260637617</c:v>
                </c:pt>
                <c:pt idx="44">
                  <c:v>8618.5783291275566</c:v>
                </c:pt>
                <c:pt idx="45">
                  <c:v>8699.0219230984276</c:v>
                </c:pt>
                <c:pt idx="46">
                  <c:v>8607.6566653521058</c:v>
                </c:pt>
                <c:pt idx="47">
                  <c:v>8703.5867088837931</c:v>
                </c:pt>
                <c:pt idx="48">
                  <c:v>8732.4904262226573</c:v>
                </c:pt>
                <c:pt idx="49">
                  <c:v>8818.0780556343088</c:v>
                </c:pt>
                <c:pt idx="50">
                  <c:v>8903.1165952018782</c:v>
                </c:pt>
                <c:pt idx="51">
                  <c:v>8825.6137866258578</c:v>
                </c:pt>
                <c:pt idx="52">
                  <c:v>8740.646958379124</c:v>
                </c:pt>
                <c:pt idx="53">
                  <c:v>8851.5209517092935</c:v>
                </c:pt>
                <c:pt idx="54">
                  <c:v>8807.6713948718389</c:v>
                </c:pt>
                <c:pt idx="55">
                  <c:v>8842.7296536375597</c:v>
                </c:pt>
                <c:pt idx="56">
                  <c:v>8872.8097522606949</c:v>
                </c:pt>
                <c:pt idx="57">
                  <c:v>8838.4282990168176</c:v>
                </c:pt>
                <c:pt idx="58">
                  <c:v>8871.1105105540973</c:v>
                </c:pt>
                <c:pt idx="59">
                  <c:v>8902.5070218228102</c:v>
                </c:pt>
                <c:pt idx="60">
                  <c:v>8948.7191103193782</c:v>
                </c:pt>
                <c:pt idx="61">
                  <c:v>9016.4817081347137</c:v>
                </c:pt>
                <c:pt idx="62">
                  <c:v>9067.9838681718429</c:v>
                </c:pt>
                <c:pt idx="63">
                  <c:v>9093.8687782313482</c:v>
                </c:pt>
                <c:pt idx="64">
                  <c:v>9113.4992159318153</c:v>
                </c:pt>
                <c:pt idx="65">
                  <c:v>9149.790995030402</c:v>
                </c:pt>
                <c:pt idx="66">
                  <c:v>9179.5114252422663</c:v>
                </c:pt>
                <c:pt idx="67">
                  <c:v>9220.6973212062294</c:v>
                </c:pt>
                <c:pt idx="68">
                  <c:v>9286.6885472697595</c:v>
                </c:pt>
                <c:pt idx="69">
                  <c:v>9309.0435077040001</c:v>
                </c:pt>
                <c:pt idx="70">
                  <c:v>9287.8027105429337</c:v>
                </c:pt>
                <c:pt idx="71">
                  <c:v>9321.2924085889445</c:v>
                </c:pt>
                <c:pt idx="72">
                  <c:v>9349.0287337528371</c:v>
                </c:pt>
                <c:pt idx="73">
                  <c:v>9247.4957002928331</c:v>
                </c:pt>
                <c:pt idx="74">
                  <c:v>9336.7679183112068</c:v>
                </c:pt>
                <c:pt idx="75">
                  <c:v>9316.9512412513814</c:v>
                </c:pt>
                <c:pt idx="76">
                  <c:v>9308.9810693157106</c:v>
                </c:pt>
                <c:pt idx="77">
                  <c:v>9298.2242067724837</c:v>
                </c:pt>
                <c:pt idx="78">
                  <c:v>9177.2078511915024</c:v>
                </c:pt>
                <c:pt idx="79">
                  <c:v>9252.5873923093841</c:v>
                </c:pt>
                <c:pt idx="80">
                  <c:v>9217.4950694215859</c:v>
                </c:pt>
                <c:pt idx="81">
                  <c:v>9166.8196303638288</c:v>
                </c:pt>
                <c:pt idx="82">
                  <c:v>9067.7937045891995</c:v>
                </c:pt>
                <c:pt idx="83">
                  <c:v>8978.988552546205</c:v>
                </c:pt>
                <c:pt idx="84">
                  <c:v>8956.7649575741489</c:v>
                </c:pt>
                <c:pt idx="85">
                  <c:v>8906.0316234475304</c:v>
                </c:pt>
                <c:pt idx="86">
                  <c:v>8910.9699769860781</c:v>
                </c:pt>
                <c:pt idx="87">
                  <c:v>8759.9794946462862</c:v>
                </c:pt>
                <c:pt idx="88">
                  <c:v>8833.6088902073334</c:v>
                </c:pt>
                <c:pt idx="89">
                  <c:v>8805.2748005989597</c:v>
                </c:pt>
                <c:pt idx="90">
                  <c:v>8780.5874406575258</c:v>
                </c:pt>
                <c:pt idx="91">
                  <c:v>8737.052802378641</c:v>
                </c:pt>
                <c:pt idx="92">
                  <c:v>8807.6072777728405</c:v>
                </c:pt>
                <c:pt idx="93">
                  <c:v>8828.3907561069173</c:v>
                </c:pt>
                <c:pt idx="94">
                  <c:v>8779.4103047410244</c:v>
                </c:pt>
                <c:pt idx="95">
                  <c:v>8821.8616057448053</c:v>
                </c:pt>
                <c:pt idx="96">
                  <c:v>8802.0061672462489</c:v>
                </c:pt>
                <c:pt idx="97">
                  <c:v>8773.4992805696274</c:v>
                </c:pt>
                <c:pt idx="98">
                  <c:v>8699.588181080122</c:v>
                </c:pt>
                <c:pt idx="99">
                  <c:v>8814.7564323857532</c:v>
                </c:pt>
                <c:pt idx="100">
                  <c:v>8796.942895202872</c:v>
                </c:pt>
                <c:pt idx="101">
                  <c:v>8834.9778300329999</c:v>
                </c:pt>
                <c:pt idx="102">
                  <c:v>8892.3780613505605</c:v>
                </c:pt>
                <c:pt idx="103">
                  <c:v>8767.5443657054893</c:v>
                </c:pt>
                <c:pt idx="104">
                  <c:v>8869.4118285990899</c:v>
                </c:pt>
                <c:pt idx="105">
                  <c:v>8972.883184319302</c:v>
                </c:pt>
                <c:pt idx="106">
                  <c:v>8952.1624536505697</c:v>
                </c:pt>
                <c:pt idx="107">
                  <c:v>8908.7723392589505</c:v>
                </c:pt>
                <c:pt idx="108">
                  <c:v>8912.8768887746191</c:v>
                </c:pt>
                <c:pt idx="109">
                  <c:v>8923.4217298970543</c:v>
                </c:pt>
                <c:pt idx="110">
                  <c:v>8942.1053308452811</c:v>
                </c:pt>
                <c:pt idx="111">
                  <c:v>8983.1746683339607</c:v>
                </c:pt>
                <c:pt idx="112">
                  <c:v>8995.5270613211542</c:v>
                </c:pt>
                <c:pt idx="113">
                  <c:v>8972.1968755439993</c:v>
                </c:pt>
                <c:pt idx="114">
                  <c:v>9012.1645488118429</c:v>
                </c:pt>
                <c:pt idx="115">
                  <c:v>9048.7681836703414</c:v>
                </c:pt>
                <c:pt idx="116">
                  <c:v>9085.9697141653214</c:v>
                </c:pt>
                <c:pt idx="117">
                  <c:v>9104.5642561692403</c:v>
                </c:pt>
                <c:pt idx="118">
                  <c:v>9187.7100916382733</c:v>
                </c:pt>
                <c:pt idx="119">
                  <c:v>9208.1967061014657</c:v>
                </c:pt>
                <c:pt idx="120">
                  <c:v>9275.485972700706</c:v>
                </c:pt>
                <c:pt idx="121">
                  <c:v>9263.4263406692426</c:v>
                </c:pt>
                <c:pt idx="122">
                  <c:v>9304.5828253329291</c:v>
                </c:pt>
                <c:pt idx="123">
                  <c:v>9337.8713846865066</c:v>
                </c:pt>
                <c:pt idx="124">
                  <c:v>9334.2988728371765</c:v>
                </c:pt>
                <c:pt idx="125">
                  <c:v>9273.8924097992021</c:v>
                </c:pt>
                <c:pt idx="126">
                  <c:v>9326.3065344197257</c:v>
                </c:pt>
                <c:pt idx="127">
                  <c:v>9352.2429526586257</c:v>
                </c:pt>
                <c:pt idx="128">
                  <c:v>9316.0662392528502</c:v>
                </c:pt>
                <c:pt idx="129">
                  <c:v>9302.9753749921838</c:v>
                </c:pt>
                <c:pt idx="130">
                  <c:v>9191.1636132696876</c:v>
                </c:pt>
                <c:pt idx="131">
                  <c:v>9277.3438713187898</c:v>
                </c:pt>
                <c:pt idx="132">
                  <c:v>9252.4965856113886</c:v>
                </c:pt>
                <c:pt idx="133">
                  <c:v>9261.2303748723407</c:v>
                </c:pt>
                <c:pt idx="134">
                  <c:v>9202.5922176445674</c:v>
                </c:pt>
                <c:pt idx="135">
                  <c:v>9160.4215101900918</c:v>
                </c:pt>
                <c:pt idx="136">
                  <c:v>9138.9859673375013</c:v>
                </c:pt>
                <c:pt idx="137">
                  <c:v>9132.8623162434978</c:v>
                </c:pt>
                <c:pt idx="138">
                  <c:v>9102.0834472162496</c:v>
                </c:pt>
                <c:pt idx="139">
                  <c:v>8996.6492090382508</c:v>
                </c:pt>
                <c:pt idx="140">
                  <c:v>9084.1979151990035</c:v>
                </c:pt>
                <c:pt idx="141">
                  <c:v>9090.7852589504419</c:v>
                </c:pt>
                <c:pt idx="142">
                  <c:v>9065.0977455507327</c:v>
                </c:pt>
                <c:pt idx="143">
                  <c:v>9036.0700960395843</c:v>
                </c:pt>
                <c:pt idx="144">
                  <c:v>9019.7260062506866</c:v>
                </c:pt>
                <c:pt idx="145">
                  <c:v>9019.5025462458325</c:v>
                </c:pt>
                <c:pt idx="146">
                  <c:v>8983.3392694847043</c:v>
                </c:pt>
                <c:pt idx="147">
                  <c:v>8975.2779286852528</c:v>
                </c:pt>
                <c:pt idx="148">
                  <c:v>8948.0587505700059</c:v>
                </c:pt>
                <c:pt idx="149">
                  <c:v>8864.4711304685425</c:v>
                </c:pt>
                <c:pt idx="150">
                  <c:v>8852.1000860537097</c:v>
                </c:pt>
                <c:pt idx="151">
                  <c:v>8758.9804135767681</c:v>
                </c:pt>
                <c:pt idx="152">
                  <c:v>8909.8477821200486</c:v>
                </c:pt>
                <c:pt idx="153">
                  <c:v>8872.3907013877779</c:v>
                </c:pt>
                <c:pt idx="154">
                  <c:v>8943.2960238140186</c:v>
                </c:pt>
                <c:pt idx="155">
                  <c:v>8888.2151026720221</c:v>
                </c:pt>
                <c:pt idx="156">
                  <c:v>8878.0630651570045</c:v>
                </c:pt>
                <c:pt idx="157">
                  <c:v>9027.5699106085449</c:v>
                </c:pt>
                <c:pt idx="158">
                  <c:v>8894.2129917056845</c:v>
                </c:pt>
                <c:pt idx="159">
                  <c:v>8935.2225251910186</c:v>
                </c:pt>
                <c:pt idx="160">
                  <c:v>8911.1540280458066</c:v>
                </c:pt>
                <c:pt idx="161">
                  <c:v>8898.9145555625637</c:v>
                </c:pt>
                <c:pt idx="162">
                  <c:v>8953.8559877678563</c:v>
                </c:pt>
                <c:pt idx="163">
                  <c:v>9028.7866692407861</c:v>
                </c:pt>
                <c:pt idx="164">
                  <c:v>9001.5236347709997</c:v>
                </c:pt>
                <c:pt idx="165">
                  <c:v>9053.524901598219</c:v>
                </c:pt>
                <c:pt idx="166">
                  <c:v>9074.1002698253469</c:v>
                </c:pt>
                <c:pt idx="167">
                  <c:v>9049.6306625291145</c:v>
                </c:pt>
                <c:pt idx="168">
                  <c:v>9077.8743933457299</c:v>
                </c:pt>
                <c:pt idx="169">
                  <c:v>9086.382359043324</c:v>
                </c:pt>
                <c:pt idx="170">
                  <c:v>9205.4979121099877</c:v>
                </c:pt>
                <c:pt idx="171">
                  <c:v>9175.4976851775518</c:v>
                </c:pt>
                <c:pt idx="172">
                  <c:v>9180.0949511516246</c:v>
                </c:pt>
                <c:pt idx="173">
                  <c:v>9201.1601560423114</c:v>
                </c:pt>
                <c:pt idx="174">
                  <c:v>9275.2529584516087</c:v>
                </c:pt>
                <c:pt idx="175">
                  <c:v>9450.6998410277192</c:v>
                </c:pt>
                <c:pt idx="176">
                  <c:v>9461.1352103568679</c:v>
                </c:pt>
                <c:pt idx="177">
                  <c:v>9398.4747486709603</c:v>
                </c:pt>
                <c:pt idx="178">
                  <c:v>9449.6598789644395</c:v>
                </c:pt>
                <c:pt idx="179">
                  <c:v>9455.8213322493502</c:v>
                </c:pt>
                <c:pt idx="180">
                  <c:v>9440.3058123273186</c:v>
                </c:pt>
                <c:pt idx="181">
                  <c:v>9369.5132268049383</c:v>
                </c:pt>
                <c:pt idx="182">
                  <c:v>9309.1274774948906</c:v>
                </c:pt>
                <c:pt idx="183">
                  <c:v>9390.178714617874</c:v>
                </c:pt>
                <c:pt idx="184">
                  <c:v>9451.7797426756606</c:v>
                </c:pt>
                <c:pt idx="185">
                  <c:v>9426.8573363862179</c:v>
                </c:pt>
                <c:pt idx="186">
                  <c:v>9396.8879751849836</c:v>
                </c:pt>
                <c:pt idx="187">
                  <c:v>9348.5852628154771</c:v>
                </c:pt>
                <c:pt idx="188">
                  <c:v>9265.5538368460439</c:v>
                </c:pt>
                <c:pt idx="189">
                  <c:v>9234.6755106409983</c:v>
                </c:pt>
                <c:pt idx="190">
                  <c:v>9208.1742769439879</c:v>
                </c:pt>
                <c:pt idx="191">
                  <c:v>9050.9536338820672</c:v>
                </c:pt>
                <c:pt idx="192">
                  <c:v>9098.4036903761098</c:v>
                </c:pt>
                <c:pt idx="193">
                  <c:v>9100.4347841508206</c:v>
                </c:pt>
                <c:pt idx="194">
                  <c:v>9078.4110459717886</c:v>
                </c:pt>
                <c:pt idx="195">
                  <c:v>9071.6442870971732</c:v>
                </c:pt>
                <c:pt idx="196">
                  <c:v>9033.0836927631353</c:v>
                </c:pt>
                <c:pt idx="197">
                  <c:v>9059.1199236261018</c:v>
                </c:pt>
                <c:pt idx="198">
                  <c:v>9048.6063112370157</c:v>
                </c:pt>
                <c:pt idx="199">
                  <c:v>9040.2990409892427</c:v>
                </c:pt>
                <c:pt idx="200">
                  <c:v>9020.5331886930089</c:v>
                </c:pt>
                <c:pt idx="201">
                  <c:v>8979.2727028667814</c:v>
                </c:pt>
                <c:pt idx="202">
                  <c:v>8858.8062349462652</c:v>
                </c:pt>
                <c:pt idx="203">
                  <c:v>8767.1236395404248</c:v>
                </c:pt>
                <c:pt idx="204">
                  <c:v>8944.2630313203554</c:v>
                </c:pt>
                <c:pt idx="205">
                  <c:v>8923.7212892154239</c:v>
                </c:pt>
                <c:pt idx="206">
                  <c:v>9028.5300602559</c:v>
                </c:pt>
                <c:pt idx="207">
                  <c:v>8923.8638664328209</c:v>
                </c:pt>
                <c:pt idx="208">
                  <c:v>8987.068599882221</c:v>
                </c:pt>
                <c:pt idx="209">
                  <c:v>9105.8701210079198</c:v>
                </c:pt>
                <c:pt idx="210">
                  <c:v>8944.7823109843266</c:v>
                </c:pt>
                <c:pt idx="211">
                  <c:v>8983.5066881451639</c:v>
                </c:pt>
                <c:pt idx="212">
                  <c:v>9041.011852119882</c:v>
                </c:pt>
                <c:pt idx="213">
                  <c:v>8976.8873200137969</c:v>
                </c:pt>
                <c:pt idx="214">
                  <c:v>8971.1253972365848</c:v>
                </c:pt>
                <c:pt idx="215">
                  <c:v>9003.9428512012564</c:v>
                </c:pt>
                <c:pt idx="216">
                  <c:v>9058.9775575732565</c:v>
                </c:pt>
                <c:pt idx="217">
                  <c:v>9048.8959281972238</c:v>
                </c:pt>
                <c:pt idx="218">
                  <c:v>8930.8795275387274</c:v>
                </c:pt>
                <c:pt idx="219">
                  <c:v>8985.5782631727961</c:v>
                </c:pt>
                <c:pt idx="220">
                  <c:v>8963.8741915983592</c:v>
                </c:pt>
                <c:pt idx="221">
                  <c:v>8998.3587733073491</c:v>
                </c:pt>
                <c:pt idx="222">
                  <c:v>9072.5645616088023</c:v>
                </c:pt>
                <c:pt idx="223">
                  <c:v>9105.6927259992644</c:v>
                </c:pt>
                <c:pt idx="224">
                  <c:v>9183.2862048386487</c:v>
                </c:pt>
                <c:pt idx="225">
                  <c:v>9234.5981883752665</c:v>
                </c:pt>
                <c:pt idx="226">
                  <c:v>9276.2664675533815</c:v>
                </c:pt>
                <c:pt idx="227">
                  <c:v>9284.3505629630035</c:v>
                </c:pt>
                <c:pt idx="228">
                  <c:v>8896.0258683406482</c:v>
                </c:pt>
                <c:pt idx="229">
                  <c:v>8864.1910996713705</c:v>
                </c:pt>
                <c:pt idx="230">
                  <c:v>8996.2104653149254</c:v>
                </c:pt>
                <c:pt idx="231">
                  <c:v>9028.8931879210031</c:v>
                </c:pt>
                <c:pt idx="232">
                  <c:v>9107.4227936027401</c:v>
                </c:pt>
                <c:pt idx="233">
                  <c:v>9171.0986213414271</c:v>
                </c:pt>
                <c:pt idx="234">
                  <c:v>9047.258696347837</c:v>
                </c:pt>
                <c:pt idx="235">
                  <c:v>9087.4609671601083</c:v>
                </c:pt>
                <c:pt idx="236">
                  <c:v>9087.9922753281335</c:v>
                </c:pt>
                <c:pt idx="237">
                  <c:v>9015.1766253437399</c:v>
                </c:pt>
                <c:pt idx="238">
                  <c:v>8931.1045835257519</c:v>
                </c:pt>
                <c:pt idx="239">
                  <c:v>8876.0806349812192</c:v>
                </c:pt>
                <c:pt idx="240">
                  <c:v>8863.6410901314212</c:v>
                </c:pt>
                <c:pt idx="241">
                  <c:v>8829.6242189911718</c:v>
                </c:pt>
                <c:pt idx="242">
                  <c:v>8777.9653843620417</c:v>
                </c:pt>
              </c:numCache>
            </c:numRef>
          </c:val>
          <c:smooth val="0"/>
          <c:extLst>
            <c:ext xmlns:c16="http://schemas.microsoft.com/office/drawing/2014/chart" uri="{C3380CC4-5D6E-409C-BE32-E72D297353CC}">
              <c16:uniqueId val="{00000005-DF9A-D24D-8B46-1346AD443F1D}"/>
            </c:ext>
          </c:extLst>
        </c:ser>
        <c:dLbls>
          <c:showLegendKey val="0"/>
          <c:showVal val="0"/>
          <c:showCatName val="0"/>
          <c:showSerName val="0"/>
          <c:showPercent val="0"/>
          <c:showBubbleSize val="0"/>
        </c:dLbls>
        <c:hiLowLines>
          <c:spPr>
            <a:ln w="0">
              <a:noFill/>
            </a:ln>
          </c:spPr>
        </c:hiLowLines>
        <c:smooth val="0"/>
        <c:axId val="7227227"/>
        <c:axId val="43866969"/>
      </c:lineChart>
      <c:dateAx>
        <c:axId val="7227227"/>
        <c:scaling>
          <c:orientation val="minMax"/>
        </c:scaling>
        <c:delete val="0"/>
        <c:axPos val="b"/>
        <c:numFmt formatCode="yyyy\-mm"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43866969"/>
        <c:crosses val="autoZero"/>
        <c:auto val="1"/>
        <c:lblOffset val="100"/>
        <c:baseTimeUnit val="days"/>
      </c:dateAx>
      <c:valAx>
        <c:axId val="43866969"/>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ea typeface="Calibri"/>
                  </a:defRPr>
                </a:pPr>
                <a:r>
                  <a:rPr sz="1000" b="1" strike="noStrike" spc="-1">
                    <a:solidFill>
                      <a:srgbClr val="000000"/>
                    </a:solidFill>
                    <a:latin typeface="Calibri"/>
                    <a:ea typeface="Calibri"/>
                  </a:rPr>
                  <a:t>Demand</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ea typeface="Calibri"/>
              </a:defRPr>
            </a:pPr>
            <a:endParaRPr lang="en-US"/>
          </a:p>
        </c:txPr>
        <c:crossAx val="72272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71280</xdr:colOff>
      <xdr:row>3</xdr:row>
      <xdr:rowOff>9360</xdr:rowOff>
    </xdr:from>
    <xdr:to>
      <xdr:col>14</xdr:col>
      <xdr:colOff>43920</xdr:colOff>
      <xdr:row>34</xdr:row>
      <xdr:rowOff>94680</xdr:rowOff>
    </xdr:to>
    <xdr:pic>
      <xdr:nvPicPr>
        <xdr:cNvPr id="2" name="/xl/media/image.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9587880" y="542880"/>
          <a:ext cx="7905240" cy="8562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43</xdr:row>
      <xdr:rowOff>458640</xdr:rowOff>
    </xdr:from>
    <xdr:to>
      <xdr:col>4</xdr:col>
      <xdr:colOff>1042560</xdr:colOff>
      <xdr:row>60</xdr:row>
      <xdr:rowOff>97560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pta.com/news-research/public-transit-statistics/ridership-data/archives/" TargetMode="External"/><Relationship Id="rId13" Type="http://schemas.openxmlformats.org/officeDocument/2006/relationships/hyperlink" Target="https://fred.stlouisfed.org/series/HCCSDODNS" TargetMode="External"/><Relationship Id="rId18" Type="http://schemas.openxmlformats.org/officeDocument/2006/relationships/hyperlink" Target="https://news.gallup.com/poll/1717/Tobacco-Smoking.aspx" TargetMode="External"/><Relationship Id="rId26" Type="http://schemas.openxmlformats.org/officeDocument/2006/relationships/hyperlink" Target="https://wfhresearch.com/data/" TargetMode="External"/><Relationship Id="rId3" Type="http://schemas.openxmlformats.org/officeDocument/2006/relationships/hyperlink" Target="https://www.tsa.gov/travel/passenger-volumes" TargetMode="External"/><Relationship Id="rId21" Type="http://schemas.openxmlformats.org/officeDocument/2006/relationships/hyperlink" Target="https://www.newyorkfed.org/microeconomics/databank.html" TargetMode="External"/><Relationship Id="rId7" Type="http://schemas.openxmlformats.org/officeDocument/2006/relationships/hyperlink" Target="https://fred.stlouisfed.org/series/GDP" TargetMode="External"/><Relationship Id="rId12" Type="http://schemas.openxmlformats.org/officeDocument/2006/relationships/hyperlink" Target="https://fred.stlouisfed.org/series/PCE" TargetMode="External"/><Relationship Id="rId17" Type="http://schemas.openxmlformats.org/officeDocument/2006/relationships/hyperlink" Target="https://www.bls.gov/charts/employment-cost-index/compensation-in-private-industry-and-state-and-local-government-3-month-percent-change.htm" TargetMode="External"/><Relationship Id="rId25" Type="http://schemas.openxmlformats.org/officeDocument/2006/relationships/hyperlink" Target="https://pypi.org/project/holidays/" TargetMode="External"/><Relationship Id="rId2" Type="http://schemas.openxmlformats.org/officeDocument/2006/relationships/hyperlink" Target="https://fred.stlouisfed.org/series/ICSA" TargetMode="External"/><Relationship Id="rId16" Type="http://schemas.openxmlformats.org/officeDocument/2006/relationships/hyperlink" Target="https://www.newyorkfed.org/microeconomics/hhdc.html" TargetMode="External"/><Relationship Id="rId20" Type="http://schemas.openxmlformats.org/officeDocument/2006/relationships/hyperlink" Target="https://www.marketwatch.com/investing/index/dxy/download-data" TargetMode="External"/><Relationship Id="rId1" Type="http://schemas.openxmlformats.org/officeDocument/2006/relationships/hyperlink" Target="https://www.spglobal.com/spdji/en/indices/equity/sp-500/" TargetMode="External"/><Relationship Id="rId6" Type="http://schemas.openxmlformats.org/officeDocument/2006/relationships/hyperlink" Target="https://www.eia.gov/dnav/pet/hist/LeafHandler.ashx?n=PET&amp;s=EMM_EPMR_PTE_NUS_DPG&amp;f=W" TargetMode="External"/><Relationship Id="rId11" Type="http://schemas.openxmlformats.org/officeDocument/2006/relationships/hyperlink" Target="https://www.fhwa.dot.gov/policyinformation/travel_monitoring/tvt.cfm" TargetMode="External"/><Relationship Id="rId24" Type="http://schemas.openxmlformats.org/officeDocument/2006/relationships/hyperlink" Target="https://www.worldometers.info/demographics/us-demographics/" TargetMode="External"/><Relationship Id="rId5" Type="http://schemas.openxmlformats.org/officeDocument/2006/relationships/hyperlink" Target="https://www.eia.gov/dnav/pet/hist/LeafHandler.ashx?n=PET&amp;s=RBRTE&amp;f=W" TargetMode="External"/><Relationship Id="rId15" Type="http://schemas.openxmlformats.org/officeDocument/2006/relationships/hyperlink" Target="https://afdc.energy.gov/data/10355" TargetMode="External"/><Relationship Id="rId23" Type="http://schemas.openxmlformats.org/officeDocument/2006/relationships/hyperlink" Target="https://www.newyorkfed.org/microeconomics/databank.html" TargetMode="External"/><Relationship Id="rId10" Type="http://schemas.openxmlformats.org/officeDocument/2006/relationships/hyperlink" Target="https://fred.stlouisfed.org/series/TOTALSA" TargetMode="External"/><Relationship Id="rId19" Type="http://schemas.openxmlformats.org/officeDocument/2006/relationships/hyperlink" Target="https://www.eia.gov/dnav/pet/pet_pnp_unc_dcu_nus_m.htm" TargetMode="External"/><Relationship Id="rId4" Type="http://schemas.openxmlformats.org/officeDocument/2006/relationships/hyperlink" Target="https://www.eia.gov/dnav/pet/hist/LeafHandler.ashx?n=PET&amp;s=RWTC&amp;f=W" TargetMode="External"/><Relationship Id="rId9" Type="http://schemas.openxmlformats.org/officeDocument/2006/relationships/hyperlink" Target="https://www.eia.gov/dnav/ng/hist/e_ertrr0_xr0_nus_cm.htm" TargetMode="External"/><Relationship Id="rId14" Type="http://schemas.openxmlformats.org/officeDocument/2006/relationships/hyperlink" Target="https://www.iea.org/data-and-statistics/data-tools/global-ev-data-explorer" TargetMode="External"/><Relationship Id="rId22" Type="http://schemas.openxmlformats.org/officeDocument/2006/relationships/hyperlink" Target="https://www.newyorkfed.org/microeconomics/databank.html" TargetMode="External"/><Relationship Id="rId27" Type="http://schemas.openxmlformats.org/officeDocument/2006/relationships/hyperlink" Target="https://gml.noaa.gov/grad/solcalc/solareqns.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3"/>
  <sheetViews>
    <sheetView topLeftCell="A2" zoomScaleNormal="100" workbookViewId="0">
      <selection activeCell="A12" sqref="A12"/>
    </sheetView>
  </sheetViews>
  <sheetFormatPr baseColWidth="10" defaultColWidth="12.5" defaultRowHeight="13" x14ac:dyDescent="0.15"/>
  <cols>
    <col min="1" max="1" width="45" customWidth="1"/>
    <col min="2" max="2" width="99.5" customWidth="1"/>
  </cols>
  <sheetData>
    <row r="1" spans="1:5" ht="13.5" customHeight="1" x14ac:dyDescent="0.15">
      <c r="A1" s="3" t="s">
        <v>0</v>
      </c>
      <c r="B1" s="4" t="s">
        <v>1</v>
      </c>
      <c r="C1" s="3" t="s">
        <v>2</v>
      </c>
      <c r="D1" s="3" t="s">
        <v>3</v>
      </c>
      <c r="E1" s="3" t="s">
        <v>4</v>
      </c>
    </row>
    <row r="2" spans="1:5" ht="13.5" customHeight="1" x14ac:dyDescent="0.15">
      <c r="A2" s="5" t="s">
        <v>5</v>
      </c>
      <c r="B2" s="6" t="s">
        <v>6</v>
      </c>
      <c r="C2" s="5" t="s">
        <v>7</v>
      </c>
      <c r="D2" s="5" t="s">
        <v>8</v>
      </c>
      <c r="E2" s="7" t="s">
        <v>9</v>
      </c>
    </row>
    <row r="3" spans="1:5" ht="13.5" customHeight="1" x14ac:dyDescent="0.15">
      <c r="A3" s="5" t="s">
        <v>10</v>
      </c>
      <c r="B3" s="6" t="s">
        <v>11</v>
      </c>
      <c r="C3" s="5" t="s">
        <v>12</v>
      </c>
      <c r="D3" s="5" t="s">
        <v>13</v>
      </c>
      <c r="E3" s="7" t="s">
        <v>14</v>
      </c>
    </row>
    <row r="4" spans="1:5" ht="13.5" customHeight="1" x14ac:dyDescent="0.15">
      <c r="A4" s="5" t="s">
        <v>15</v>
      </c>
      <c r="B4" s="6" t="s">
        <v>16</v>
      </c>
      <c r="C4" s="5" t="s">
        <v>17</v>
      </c>
      <c r="D4" s="5" t="s">
        <v>18</v>
      </c>
      <c r="E4" s="7" t="s">
        <v>19</v>
      </c>
    </row>
    <row r="5" spans="1:5" ht="13.5" customHeight="1" x14ac:dyDescent="0.15">
      <c r="A5" s="5" t="s">
        <v>20</v>
      </c>
      <c r="B5" s="6" t="s">
        <v>21</v>
      </c>
      <c r="C5" s="5" t="s">
        <v>22</v>
      </c>
      <c r="D5" s="5" t="s">
        <v>13</v>
      </c>
      <c r="E5" s="7" t="s">
        <v>23</v>
      </c>
    </row>
    <row r="6" spans="1:5" ht="13.5" customHeight="1" x14ac:dyDescent="0.15">
      <c r="A6" s="5" t="s">
        <v>24</v>
      </c>
      <c r="B6" s="6" t="s">
        <v>25</v>
      </c>
      <c r="C6" s="5" t="s">
        <v>26</v>
      </c>
      <c r="D6" s="5" t="s">
        <v>13</v>
      </c>
      <c r="E6" s="7" t="s">
        <v>27</v>
      </c>
    </row>
    <row r="7" spans="1:5" ht="13.5" customHeight="1" x14ac:dyDescent="0.15">
      <c r="A7" s="5" t="s">
        <v>28</v>
      </c>
      <c r="B7" s="6" t="s">
        <v>29</v>
      </c>
      <c r="C7" s="5" t="s">
        <v>30</v>
      </c>
      <c r="D7" s="5" t="s">
        <v>13</v>
      </c>
      <c r="E7" s="7" t="s">
        <v>31</v>
      </c>
    </row>
    <row r="8" spans="1:5" ht="13.5" customHeight="1" x14ac:dyDescent="0.15">
      <c r="A8" s="5" t="s">
        <v>32</v>
      </c>
      <c r="B8" s="6" t="s">
        <v>33</v>
      </c>
      <c r="C8" s="5" t="s">
        <v>34</v>
      </c>
      <c r="D8" s="5" t="s">
        <v>35</v>
      </c>
      <c r="E8" s="7" t="s">
        <v>36</v>
      </c>
    </row>
    <row r="9" spans="1:5" ht="13.5" customHeight="1" x14ac:dyDescent="0.15">
      <c r="A9" s="5" t="s">
        <v>37</v>
      </c>
      <c r="B9" s="6" t="s">
        <v>38</v>
      </c>
      <c r="C9" s="5" t="s">
        <v>30</v>
      </c>
      <c r="D9" s="5" t="s">
        <v>35</v>
      </c>
      <c r="E9" s="7" t="s">
        <v>39</v>
      </c>
    </row>
    <row r="10" spans="1:5" ht="13.5" customHeight="1" x14ac:dyDescent="0.15">
      <c r="A10" s="5" t="s">
        <v>40</v>
      </c>
      <c r="B10" s="6" t="s">
        <v>41</v>
      </c>
      <c r="C10" s="5" t="s">
        <v>42</v>
      </c>
      <c r="D10" s="5" t="s">
        <v>43</v>
      </c>
      <c r="E10" s="7" t="s">
        <v>44</v>
      </c>
    </row>
    <row r="11" spans="1:5" ht="13.5" customHeight="1" x14ac:dyDescent="0.15">
      <c r="A11" s="5" t="s">
        <v>45</v>
      </c>
      <c r="B11" s="6" t="s">
        <v>46</v>
      </c>
      <c r="C11" s="5" t="s">
        <v>47</v>
      </c>
      <c r="D11" s="5" t="s">
        <v>43</v>
      </c>
      <c r="E11" s="7" t="s">
        <v>48</v>
      </c>
    </row>
    <row r="12" spans="1:5" ht="13.5" customHeight="1" x14ac:dyDescent="0.15">
      <c r="A12" s="5" t="s">
        <v>49</v>
      </c>
      <c r="B12" s="6" t="s">
        <v>50</v>
      </c>
      <c r="C12" s="5" t="s">
        <v>51</v>
      </c>
      <c r="D12" s="5" t="s">
        <v>43</v>
      </c>
      <c r="E12" s="7" t="s">
        <v>52</v>
      </c>
    </row>
    <row r="13" spans="1:5" ht="13.5" customHeight="1" x14ac:dyDescent="0.15">
      <c r="A13" s="5" t="s">
        <v>53</v>
      </c>
      <c r="B13" s="6" t="s">
        <v>54</v>
      </c>
      <c r="C13" s="5" t="s">
        <v>55</v>
      </c>
      <c r="D13" s="5" t="s">
        <v>43</v>
      </c>
      <c r="E13" s="7" t="s">
        <v>56</v>
      </c>
    </row>
    <row r="14" spans="1:5" ht="13.5" customHeight="1" x14ac:dyDescent="0.15">
      <c r="A14" s="5" t="s">
        <v>57</v>
      </c>
      <c r="B14" s="6" t="s">
        <v>58</v>
      </c>
      <c r="C14" s="5" t="s">
        <v>59</v>
      </c>
      <c r="D14" s="5" t="s">
        <v>35</v>
      </c>
      <c r="E14" s="7" t="s">
        <v>60</v>
      </c>
    </row>
    <row r="15" spans="1:5" ht="13.5" customHeight="1" x14ac:dyDescent="0.15">
      <c r="A15" s="5" t="s">
        <v>61</v>
      </c>
      <c r="B15" s="6" t="s">
        <v>62</v>
      </c>
      <c r="C15" s="5" t="s">
        <v>63</v>
      </c>
      <c r="D15" s="5" t="s">
        <v>64</v>
      </c>
      <c r="E15" s="7" t="s">
        <v>65</v>
      </c>
    </row>
    <row r="16" spans="1:5" ht="13.5" customHeight="1" x14ac:dyDescent="0.15">
      <c r="A16" s="5" t="s">
        <v>66</v>
      </c>
      <c r="B16" s="6" t="s">
        <v>67</v>
      </c>
      <c r="C16" s="5" t="s">
        <v>68</v>
      </c>
      <c r="D16" s="5" t="s">
        <v>64</v>
      </c>
      <c r="E16" s="7" t="s">
        <v>69</v>
      </c>
    </row>
    <row r="17" spans="1:5" ht="13.5" customHeight="1" x14ac:dyDescent="0.15">
      <c r="A17" s="5" t="s">
        <v>70</v>
      </c>
      <c r="B17" s="6" t="s">
        <v>71</v>
      </c>
      <c r="C17" s="5" t="s">
        <v>72</v>
      </c>
      <c r="D17" s="5" t="s">
        <v>35</v>
      </c>
      <c r="E17" s="7" t="s">
        <v>70</v>
      </c>
    </row>
    <row r="18" spans="1:5" ht="13.5" customHeight="1" x14ac:dyDescent="0.15">
      <c r="A18" s="5" t="s">
        <v>73</v>
      </c>
      <c r="B18" s="6" t="s">
        <v>74</v>
      </c>
      <c r="C18" s="5" t="s">
        <v>75</v>
      </c>
      <c r="D18" s="5" t="s">
        <v>35</v>
      </c>
      <c r="E18" s="7" t="s">
        <v>76</v>
      </c>
    </row>
    <row r="19" spans="1:5" ht="13.5" customHeight="1" x14ac:dyDescent="0.15">
      <c r="A19" s="5" t="s">
        <v>77</v>
      </c>
      <c r="B19" s="6" t="s">
        <v>78</v>
      </c>
      <c r="C19" s="5" t="s">
        <v>79</v>
      </c>
      <c r="D19" s="5" t="s">
        <v>80</v>
      </c>
      <c r="E19" s="7" t="s">
        <v>81</v>
      </c>
    </row>
    <row r="20" spans="1:5" ht="13.5" customHeight="1" x14ac:dyDescent="0.15">
      <c r="A20" s="5" t="s">
        <v>82</v>
      </c>
      <c r="B20" s="6" t="s">
        <v>83</v>
      </c>
      <c r="C20" s="5" t="s">
        <v>84</v>
      </c>
      <c r="D20" s="5" t="s">
        <v>43</v>
      </c>
      <c r="E20" s="7" t="s">
        <v>85</v>
      </c>
    </row>
    <row r="21" spans="1:5" ht="13.5" customHeight="1" x14ac:dyDescent="0.15">
      <c r="A21" s="5" t="s">
        <v>86</v>
      </c>
      <c r="B21" s="6" t="s">
        <v>87</v>
      </c>
      <c r="C21" s="5" t="s">
        <v>88</v>
      </c>
      <c r="D21" s="5" t="s">
        <v>18</v>
      </c>
      <c r="E21" s="7" t="s">
        <v>89</v>
      </c>
    </row>
    <row r="22" spans="1:5" ht="13.5" customHeight="1" x14ac:dyDescent="0.15">
      <c r="A22" s="5" t="s">
        <v>90</v>
      </c>
      <c r="B22" s="6" t="s">
        <v>91</v>
      </c>
      <c r="C22" s="5" t="s">
        <v>92</v>
      </c>
      <c r="D22" s="5" t="s">
        <v>64</v>
      </c>
      <c r="E22" s="7" t="s">
        <v>90</v>
      </c>
    </row>
    <row r="23" spans="1:5" ht="13.5" customHeight="1" x14ac:dyDescent="0.15">
      <c r="A23" s="5" t="s">
        <v>93</v>
      </c>
      <c r="B23" s="6" t="s">
        <v>94</v>
      </c>
      <c r="C23" s="5" t="s">
        <v>95</v>
      </c>
      <c r="D23" s="5" t="s">
        <v>43</v>
      </c>
      <c r="E23" s="7" t="s">
        <v>93</v>
      </c>
    </row>
    <row r="24" spans="1:5" ht="13.5" customHeight="1" x14ac:dyDescent="0.15">
      <c r="A24" s="5" t="s">
        <v>96</v>
      </c>
      <c r="B24" s="6" t="s">
        <v>97</v>
      </c>
      <c r="C24" s="5" t="s">
        <v>92</v>
      </c>
      <c r="D24" s="5" t="s">
        <v>98</v>
      </c>
      <c r="E24" s="7" t="s">
        <v>96</v>
      </c>
    </row>
    <row r="25" spans="1:5" ht="13.5" customHeight="1" x14ac:dyDescent="0.15">
      <c r="A25" s="5" t="s">
        <v>99</v>
      </c>
      <c r="B25" s="6" t="s">
        <v>100</v>
      </c>
      <c r="C25" s="5" t="s">
        <v>101</v>
      </c>
      <c r="D25" s="5" t="s">
        <v>64</v>
      </c>
      <c r="E25" s="7" t="s">
        <v>102</v>
      </c>
    </row>
    <row r="26" spans="1:5" ht="12.75" customHeight="1" x14ac:dyDescent="0.15">
      <c r="A26" s="8" t="s">
        <v>103</v>
      </c>
      <c r="B26" s="9" t="s">
        <v>104</v>
      </c>
      <c r="C26" s="8" t="s">
        <v>105</v>
      </c>
      <c r="D26" s="8" t="s">
        <v>13</v>
      </c>
      <c r="E26" s="7" t="s">
        <v>106</v>
      </c>
    </row>
    <row r="27" spans="1:5" ht="12.75" customHeight="1" x14ac:dyDescent="0.15">
      <c r="A27" s="8" t="s">
        <v>107</v>
      </c>
      <c r="B27" s="9" t="s">
        <v>108</v>
      </c>
      <c r="C27" s="8" t="s">
        <v>109</v>
      </c>
      <c r="D27" s="8" t="s">
        <v>43</v>
      </c>
      <c r="E27" s="7" t="s">
        <v>110</v>
      </c>
    </row>
    <row r="28" spans="1:5" x14ac:dyDescent="0.15">
      <c r="A28" t="s">
        <v>111</v>
      </c>
      <c r="B28" t="s">
        <v>112</v>
      </c>
      <c r="C28" t="s">
        <v>105</v>
      </c>
      <c r="D28" t="s">
        <v>113</v>
      </c>
      <c r="E28" t="s">
        <v>114</v>
      </c>
    </row>
    <row r="29" spans="1:5" x14ac:dyDescent="0.15">
      <c r="A29" t="s">
        <v>115</v>
      </c>
      <c r="B29" t="s">
        <v>116</v>
      </c>
      <c r="C29" t="s">
        <v>105</v>
      </c>
      <c r="D29" t="s">
        <v>113</v>
      </c>
      <c r="E29" t="s">
        <v>114</v>
      </c>
    </row>
    <row r="30" spans="1:5" x14ac:dyDescent="0.15">
      <c r="A30" t="s">
        <v>117</v>
      </c>
      <c r="B30" t="s">
        <v>118</v>
      </c>
      <c r="C30" t="s">
        <v>105</v>
      </c>
      <c r="D30" t="s">
        <v>113</v>
      </c>
      <c r="E30" s="7" t="s">
        <v>119</v>
      </c>
    </row>
    <row r="31" spans="1:5" x14ac:dyDescent="0.15">
      <c r="B31" s="6"/>
    </row>
    <row r="32" spans="1:5" x14ac:dyDescent="0.15">
      <c r="B32" s="6"/>
    </row>
    <row r="33" spans="2:2" x14ac:dyDescent="0.15">
      <c r="B33" s="6"/>
    </row>
    <row r="34" spans="2:2" x14ac:dyDescent="0.15">
      <c r="B34" s="6"/>
    </row>
    <row r="35" spans="2:2" x14ac:dyDescent="0.15">
      <c r="B35" s="6"/>
    </row>
    <row r="36" spans="2:2" x14ac:dyDescent="0.15">
      <c r="B36" s="6"/>
    </row>
    <row r="37" spans="2:2" x14ac:dyDescent="0.15">
      <c r="B37" s="6"/>
    </row>
    <row r="38" spans="2:2" x14ac:dyDescent="0.15">
      <c r="B38" s="6"/>
    </row>
    <row r="39" spans="2:2" x14ac:dyDescent="0.15">
      <c r="B39" s="6"/>
    </row>
    <row r="40" spans="2:2" x14ac:dyDescent="0.15">
      <c r="B40" s="6"/>
    </row>
    <row r="41" spans="2:2" x14ac:dyDescent="0.15">
      <c r="B41" s="6"/>
    </row>
    <row r="42" spans="2:2" x14ac:dyDescent="0.15">
      <c r="B42" s="6"/>
    </row>
    <row r="43" spans="2:2" x14ac:dyDescent="0.15">
      <c r="B43" s="6"/>
    </row>
    <row r="44" spans="2:2" x14ac:dyDescent="0.15">
      <c r="B44" s="6"/>
    </row>
    <row r="45" spans="2:2" x14ac:dyDescent="0.15">
      <c r="B45" s="6"/>
    </row>
    <row r="46" spans="2:2" x14ac:dyDescent="0.15">
      <c r="B46" s="6"/>
    </row>
    <row r="47" spans="2:2" x14ac:dyDescent="0.15">
      <c r="B47" s="6"/>
    </row>
    <row r="48" spans="2:2" x14ac:dyDescent="0.15">
      <c r="B48" s="6"/>
    </row>
    <row r="49" spans="2:2" x14ac:dyDescent="0.15">
      <c r="B49" s="6"/>
    </row>
    <row r="50" spans="2:2" x14ac:dyDescent="0.15">
      <c r="B50" s="6"/>
    </row>
    <row r="51" spans="2:2" x14ac:dyDescent="0.15">
      <c r="B51" s="6"/>
    </row>
    <row r="52" spans="2:2" x14ac:dyDescent="0.15">
      <c r="B52" s="6"/>
    </row>
    <row r="53" spans="2:2" x14ac:dyDescent="0.15">
      <c r="B53" s="6"/>
    </row>
    <row r="54" spans="2:2" x14ac:dyDescent="0.15">
      <c r="B54" s="6"/>
    </row>
    <row r="55" spans="2:2" x14ac:dyDescent="0.15">
      <c r="B55" s="6"/>
    </row>
    <row r="56" spans="2:2" x14ac:dyDescent="0.15">
      <c r="B56" s="6"/>
    </row>
    <row r="57" spans="2:2" x14ac:dyDescent="0.15">
      <c r="B57" s="6"/>
    </row>
    <row r="58" spans="2:2" x14ac:dyDescent="0.15">
      <c r="B58" s="6"/>
    </row>
    <row r="59" spans="2:2" x14ac:dyDescent="0.15">
      <c r="B59" s="6"/>
    </row>
    <row r="60" spans="2:2" x14ac:dyDescent="0.15">
      <c r="B60" s="6"/>
    </row>
    <row r="61" spans="2:2" x14ac:dyDescent="0.15">
      <c r="B61" s="6"/>
    </row>
    <row r="62" spans="2:2" x14ac:dyDescent="0.15">
      <c r="B62" s="6"/>
    </row>
    <row r="63" spans="2:2" x14ac:dyDescent="0.15">
      <c r="B63" s="6"/>
    </row>
    <row r="64" spans="2:2" x14ac:dyDescent="0.15">
      <c r="B64" s="6"/>
    </row>
    <row r="65" spans="2:2" x14ac:dyDescent="0.15">
      <c r="B65" s="6"/>
    </row>
    <row r="66" spans="2:2" x14ac:dyDescent="0.15">
      <c r="B66" s="6"/>
    </row>
    <row r="67" spans="2:2" x14ac:dyDescent="0.15">
      <c r="B67" s="6"/>
    </row>
    <row r="68" spans="2:2" x14ac:dyDescent="0.15">
      <c r="B68" s="6"/>
    </row>
    <row r="69" spans="2:2" x14ac:dyDescent="0.15">
      <c r="B69" s="6"/>
    </row>
    <row r="70" spans="2:2" x14ac:dyDescent="0.15">
      <c r="B70" s="6"/>
    </row>
    <row r="71" spans="2:2" x14ac:dyDescent="0.15">
      <c r="B71" s="6"/>
    </row>
    <row r="72" spans="2:2" x14ac:dyDescent="0.15">
      <c r="B72" s="6"/>
    </row>
    <row r="73" spans="2:2" x14ac:dyDescent="0.15">
      <c r="B73" s="6"/>
    </row>
    <row r="74" spans="2:2" x14ac:dyDescent="0.15">
      <c r="B74" s="6"/>
    </row>
    <row r="75" spans="2:2" x14ac:dyDescent="0.15">
      <c r="B75" s="6"/>
    </row>
    <row r="76" spans="2:2" x14ac:dyDescent="0.15">
      <c r="B76" s="6"/>
    </row>
    <row r="77" spans="2:2" x14ac:dyDescent="0.15">
      <c r="B77" s="6"/>
    </row>
    <row r="78" spans="2:2" x14ac:dyDescent="0.15">
      <c r="B78" s="6"/>
    </row>
    <row r="79" spans="2:2" x14ac:dyDescent="0.15">
      <c r="B79" s="6"/>
    </row>
    <row r="80" spans="2:2" x14ac:dyDescent="0.15">
      <c r="B80" s="6"/>
    </row>
    <row r="81" spans="2:2" x14ac:dyDescent="0.15">
      <c r="B81" s="6"/>
    </row>
    <row r="82" spans="2:2" x14ac:dyDescent="0.15">
      <c r="B82" s="6"/>
    </row>
    <row r="83" spans="2:2" x14ac:dyDescent="0.15">
      <c r="B83" s="6"/>
    </row>
    <row r="84" spans="2:2" x14ac:dyDescent="0.15">
      <c r="B84" s="6"/>
    </row>
    <row r="85" spans="2:2" x14ac:dyDescent="0.15">
      <c r="B85" s="6"/>
    </row>
    <row r="86" spans="2:2" x14ac:dyDescent="0.15">
      <c r="B86" s="6"/>
    </row>
    <row r="87" spans="2:2" x14ac:dyDescent="0.15">
      <c r="B87" s="6"/>
    </row>
    <row r="88" spans="2:2" x14ac:dyDescent="0.15">
      <c r="B88" s="6"/>
    </row>
    <row r="89" spans="2:2" x14ac:dyDescent="0.15">
      <c r="B89" s="6"/>
    </row>
    <row r="90" spans="2:2" x14ac:dyDescent="0.15">
      <c r="B90" s="6"/>
    </row>
    <row r="91" spans="2:2" x14ac:dyDescent="0.15">
      <c r="B91" s="6"/>
    </row>
    <row r="92" spans="2:2" x14ac:dyDescent="0.15">
      <c r="B92" s="6"/>
    </row>
    <row r="93" spans="2:2" x14ac:dyDescent="0.15">
      <c r="B93" s="6"/>
    </row>
    <row r="94" spans="2:2" x14ac:dyDescent="0.15">
      <c r="B94" s="6"/>
    </row>
    <row r="95" spans="2:2" x14ac:dyDescent="0.15">
      <c r="B95" s="6"/>
    </row>
    <row r="96" spans="2:2" x14ac:dyDescent="0.15">
      <c r="B96" s="6"/>
    </row>
    <row r="97" spans="2:2" x14ac:dyDescent="0.15">
      <c r="B97" s="6"/>
    </row>
    <row r="98" spans="2:2" x14ac:dyDescent="0.15">
      <c r="B98" s="6"/>
    </row>
    <row r="99" spans="2:2" x14ac:dyDescent="0.15">
      <c r="B99" s="6"/>
    </row>
    <row r="100" spans="2:2" x14ac:dyDescent="0.15">
      <c r="B100" s="6"/>
    </row>
    <row r="101" spans="2:2" x14ac:dyDescent="0.15">
      <c r="B101" s="6"/>
    </row>
    <row r="102" spans="2:2" x14ac:dyDescent="0.15">
      <c r="B102" s="6"/>
    </row>
    <row r="103" spans="2:2" x14ac:dyDescent="0.15">
      <c r="B103" s="6"/>
    </row>
    <row r="104" spans="2:2" x14ac:dyDescent="0.15">
      <c r="B104" s="6"/>
    </row>
    <row r="105" spans="2:2" x14ac:dyDescent="0.15">
      <c r="B105" s="6"/>
    </row>
    <row r="106" spans="2:2" x14ac:dyDescent="0.15">
      <c r="B106" s="6"/>
    </row>
    <row r="107" spans="2:2" x14ac:dyDescent="0.15">
      <c r="B107" s="6"/>
    </row>
    <row r="108" spans="2:2" x14ac:dyDescent="0.15">
      <c r="B108" s="6"/>
    </row>
    <row r="109" spans="2:2" x14ac:dyDescent="0.15">
      <c r="B109" s="6"/>
    </row>
    <row r="110" spans="2:2" x14ac:dyDescent="0.15">
      <c r="B110" s="6"/>
    </row>
    <row r="111" spans="2:2" x14ac:dyDescent="0.15">
      <c r="B111" s="6"/>
    </row>
    <row r="112" spans="2:2" x14ac:dyDescent="0.15">
      <c r="B112" s="6"/>
    </row>
    <row r="113" spans="2:2" x14ac:dyDescent="0.15">
      <c r="B113" s="6"/>
    </row>
    <row r="114" spans="2:2" x14ac:dyDescent="0.15">
      <c r="B114" s="6"/>
    </row>
    <row r="115" spans="2:2" x14ac:dyDescent="0.15">
      <c r="B115" s="6"/>
    </row>
    <row r="116" spans="2:2" x14ac:dyDescent="0.15">
      <c r="B116" s="6"/>
    </row>
    <row r="117" spans="2:2" x14ac:dyDescent="0.15">
      <c r="B117" s="6"/>
    </row>
    <row r="118" spans="2:2" x14ac:dyDescent="0.15">
      <c r="B118" s="6"/>
    </row>
    <row r="119" spans="2:2" x14ac:dyDescent="0.15">
      <c r="B119" s="6"/>
    </row>
    <row r="120" spans="2:2" x14ac:dyDescent="0.15">
      <c r="B120" s="6"/>
    </row>
    <row r="121" spans="2:2" x14ac:dyDescent="0.15">
      <c r="B121" s="6"/>
    </row>
    <row r="122" spans="2:2" x14ac:dyDescent="0.15">
      <c r="B122" s="6"/>
    </row>
    <row r="123" spans="2:2" x14ac:dyDescent="0.15">
      <c r="B123" s="6"/>
    </row>
    <row r="124" spans="2:2" x14ac:dyDescent="0.15">
      <c r="B124" s="6"/>
    </row>
    <row r="125" spans="2:2" x14ac:dyDescent="0.15">
      <c r="B125" s="6"/>
    </row>
    <row r="126" spans="2:2" x14ac:dyDescent="0.15">
      <c r="B126" s="6"/>
    </row>
    <row r="127" spans="2:2" x14ac:dyDescent="0.15">
      <c r="B127" s="6"/>
    </row>
    <row r="128" spans="2:2" x14ac:dyDescent="0.15">
      <c r="B128" s="6"/>
    </row>
    <row r="129" spans="2:2" x14ac:dyDescent="0.15">
      <c r="B129" s="6"/>
    </row>
    <row r="130" spans="2:2" x14ac:dyDescent="0.15">
      <c r="B130" s="6"/>
    </row>
    <row r="131" spans="2:2" x14ac:dyDescent="0.15">
      <c r="B131" s="6"/>
    </row>
    <row r="132" spans="2:2" x14ac:dyDescent="0.15">
      <c r="B132" s="6"/>
    </row>
    <row r="133" spans="2:2" x14ac:dyDescent="0.15">
      <c r="B133" s="6"/>
    </row>
    <row r="134" spans="2:2" x14ac:dyDescent="0.15">
      <c r="B134" s="6"/>
    </row>
    <row r="135" spans="2:2" x14ac:dyDescent="0.15">
      <c r="B135" s="6"/>
    </row>
    <row r="136" spans="2:2" x14ac:dyDescent="0.15">
      <c r="B136" s="6"/>
    </row>
    <row r="137" spans="2:2" x14ac:dyDescent="0.15">
      <c r="B137" s="6"/>
    </row>
    <row r="138" spans="2:2" x14ac:dyDescent="0.15">
      <c r="B138" s="6"/>
    </row>
    <row r="139" spans="2:2" x14ac:dyDescent="0.15">
      <c r="B139" s="6"/>
    </row>
    <row r="140" spans="2:2" x14ac:dyDescent="0.15">
      <c r="B140" s="6"/>
    </row>
    <row r="141" spans="2:2" x14ac:dyDescent="0.15">
      <c r="B141" s="6"/>
    </row>
    <row r="142" spans="2:2" x14ac:dyDescent="0.15">
      <c r="B142" s="6"/>
    </row>
    <row r="143" spans="2:2" x14ac:dyDescent="0.15">
      <c r="B143" s="6"/>
    </row>
    <row r="144" spans="2:2" x14ac:dyDescent="0.15">
      <c r="B144" s="6"/>
    </row>
    <row r="145" spans="2:2" x14ac:dyDescent="0.15">
      <c r="B145" s="6"/>
    </row>
    <row r="146" spans="2:2" x14ac:dyDescent="0.15">
      <c r="B146" s="6"/>
    </row>
    <row r="147" spans="2:2" x14ac:dyDescent="0.15">
      <c r="B147" s="6"/>
    </row>
    <row r="148" spans="2:2" x14ac:dyDescent="0.15">
      <c r="B148" s="6"/>
    </row>
    <row r="149" spans="2:2" x14ac:dyDescent="0.15">
      <c r="B149" s="6"/>
    </row>
    <row r="150" spans="2:2" x14ac:dyDescent="0.15">
      <c r="B150" s="6"/>
    </row>
    <row r="151" spans="2:2" x14ac:dyDescent="0.15">
      <c r="B151" s="6"/>
    </row>
    <row r="152" spans="2:2" x14ac:dyDescent="0.15">
      <c r="B152" s="6"/>
    </row>
    <row r="153" spans="2:2" x14ac:dyDescent="0.15">
      <c r="B153" s="6"/>
    </row>
    <row r="154" spans="2:2" x14ac:dyDescent="0.15">
      <c r="B154" s="6"/>
    </row>
    <row r="155" spans="2:2" x14ac:dyDescent="0.15">
      <c r="B155" s="6"/>
    </row>
    <row r="156" spans="2:2" x14ac:dyDescent="0.15">
      <c r="B156" s="6"/>
    </row>
    <row r="157" spans="2:2" x14ac:dyDescent="0.15">
      <c r="B157" s="6"/>
    </row>
    <row r="158" spans="2:2" x14ac:dyDescent="0.15">
      <c r="B158" s="6"/>
    </row>
    <row r="159" spans="2:2" x14ac:dyDescent="0.15">
      <c r="B159" s="6"/>
    </row>
    <row r="160" spans="2:2" x14ac:dyDescent="0.15">
      <c r="B160" s="6"/>
    </row>
    <row r="161" spans="2:2" x14ac:dyDescent="0.15">
      <c r="B161" s="6"/>
    </row>
    <row r="162" spans="2:2" x14ac:dyDescent="0.15">
      <c r="B162" s="6"/>
    </row>
    <row r="163" spans="2:2" x14ac:dyDescent="0.15">
      <c r="B163" s="6"/>
    </row>
    <row r="164" spans="2:2" x14ac:dyDescent="0.15">
      <c r="B164" s="6"/>
    </row>
    <row r="165" spans="2:2" x14ac:dyDescent="0.15">
      <c r="B165" s="6"/>
    </row>
    <row r="166" spans="2:2" x14ac:dyDescent="0.15">
      <c r="B166" s="6"/>
    </row>
    <row r="167" spans="2:2" x14ac:dyDescent="0.15">
      <c r="B167" s="6"/>
    </row>
    <row r="168" spans="2:2" x14ac:dyDescent="0.15">
      <c r="B168" s="6"/>
    </row>
    <row r="169" spans="2:2" x14ac:dyDescent="0.15">
      <c r="B169" s="6"/>
    </row>
    <row r="170" spans="2:2" x14ac:dyDescent="0.15">
      <c r="B170" s="6"/>
    </row>
    <row r="171" spans="2:2" x14ac:dyDescent="0.15">
      <c r="B171" s="6"/>
    </row>
    <row r="172" spans="2:2" x14ac:dyDescent="0.15">
      <c r="B172" s="6"/>
    </row>
    <row r="173" spans="2:2" x14ac:dyDescent="0.15">
      <c r="B173" s="6"/>
    </row>
    <row r="174" spans="2:2" x14ac:dyDescent="0.15">
      <c r="B174" s="6"/>
    </row>
    <row r="175" spans="2:2" x14ac:dyDescent="0.15">
      <c r="B175" s="6"/>
    </row>
    <row r="176" spans="2:2" x14ac:dyDescent="0.15">
      <c r="B176" s="6"/>
    </row>
    <row r="177" spans="2:2" x14ac:dyDescent="0.15">
      <c r="B177" s="6"/>
    </row>
    <row r="178" spans="2:2" x14ac:dyDescent="0.15">
      <c r="B178" s="6"/>
    </row>
    <row r="179" spans="2:2" x14ac:dyDescent="0.15">
      <c r="B179" s="6"/>
    </row>
    <row r="180" spans="2:2" x14ac:dyDescent="0.15">
      <c r="B180" s="6"/>
    </row>
    <row r="181" spans="2:2" x14ac:dyDescent="0.15">
      <c r="B181" s="6"/>
    </row>
    <row r="182" spans="2:2" x14ac:dyDescent="0.15">
      <c r="B182" s="6"/>
    </row>
    <row r="183" spans="2:2" x14ac:dyDescent="0.15">
      <c r="B183" s="6"/>
    </row>
    <row r="184" spans="2:2" x14ac:dyDescent="0.15">
      <c r="B184" s="6"/>
    </row>
    <row r="185" spans="2:2" x14ac:dyDescent="0.15">
      <c r="B185" s="6"/>
    </row>
    <row r="186" spans="2:2" x14ac:dyDescent="0.15">
      <c r="B186" s="6"/>
    </row>
    <row r="187" spans="2:2" x14ac:dyDescent="0.15">
      <c r="B187" s="6"/>
    </row>
    <row r="188" spans="2:2" x14ac:dyDescent="0.15">
      <c r="B188" s="6"/>
    </row>
    <row r="189" spans="2:2" x14ac:dyDescent="0.15">
      <c r="B189" s="6"/>
    </row>
    <row r="190" spans="2:2" x14ac:dyDescent="0.15">
      <c r="B190" s="6"/>
    </row>
    <row r="191" spans="2:2" x14ac:dyDescent="0.15">
      <c r="B191" s="6"/>
    </row>
    <row r="192" spans="2:2" x14ac:dyDescent="0.15">
      <c r="B192" s="6"/>
    </row>
    <row r="193" spans="2:2" x14ac:dyDescent="0.15">
      <c r="B193" s="6"/>
    </row>
    <row r="194" spans="2:2" x14ac:dyDescent="0.15">
      <c r="B194" s="6"/>
    </row>
    <row r="195" spans="2:2" x14ac:dyDescent="0.15">
      <c r="B195" s="6"/>
    </row>
    <row r="196" spans="2:2" x14ac:dyDescent="0.15">
      <c r="B196" s="6"/>
    </row>
    <row r="197" spans="2:2" x14ac:dyDescent="0.15">
      <c r="B197" s="6"/>
    </row>
    <row r="198" spans="2:2" x14ac:dyDescent="0.15">
      <c r="B198" s="6"/>
    </row>
    <row r="199" spans="2:2" x14ac:dyDescent="0.15">
      <c r="B199" s="6"/>
    </row>
    <row r="200" spans="2:2" x14ac:dyDescent="0.15">
      <c r="B200" s="6"/>
    </row>
    <row r="201" spans="2:2" x14ac:dyDescent="0.15">
      <c r="B201" s="6"/>
    </row>
    <row r="202" spans="2:2" x14ac:dyDescent="0.15">
      <c r="B202" s="6"/>
    </row>
    <row r="203" spans="2:2" x14ac:dyDescent="0.15">
      <c r="B203" s="6"/>
    </row>
    <row r="204" spans="2:2" x14ac:dyDescent="0.15">
      <c r="B204" s="6"/>
    </row>
    <row r="205" spans="2:2" x14ac:dyDescent="0.15">
      <c r="B205" s="6"/>
    </row>
    <row r="206" spans="2:2" x14ac:dyDescent="0.15">
      <c r="B206" s="6"/>
    </row>
    <row r="207" spans="2:2" x14ac:dyDescent="0.15">
      <c r="B207" s="6"/>
    </row>
    <row r="208" spans="2:2" x14ac:dyDescent="0.15">
      <c r="B208" s="6"/>
    </row>
    <row r="209" spans="2:2" x14ac:dyDescent="0.15">
      <c r="B209" s="6"/>
    </row>
    <row r="210" spans="2:2" x14ac:dyDescent="0.15">
      <c r="B210" s="6"/>
    </row>
    <row r="211" spans="2:2" x14ac:dyDescent="0.15">
      <c r="B211" s="6"/>
    </row>
    <row r="212" spans="2:2" x14ac:dyDescent="0.15">
      <c r="B212" s="6"/>
    </row>
    <row r="213" spans="2:2" x14ac:dyDescent="0.15">
      <c r="B213" s="6"/>
    </row>
    <row r="214" spans="2:2" x14ac:dyDescent="0.15">
      <c r="B214" s="6"/>
    </row>
    <row r="215" spans="2:2" x14ac:dyDescent="0.15">
      <c r="B215" s="6"/>
    </row>
    <row r="216" spans="2:2" x14ac:dyDescent="0.15">
      <c r="B216" s="6"/>
    </row>
    <row r="217" spans="2:2" x14ac:dyDescent="0.15">
      <c r="B217" s="6"/>
    </row>
    <row r="218" spans="2:2" x14ac:dyDescent="0.15">
      <c r="B218" s="6"/>
    </row>
    <row r="219" spans="2:2" x14ac:dyDescent="0.15">
      <c r="B219" s="6"/>
    </row>
    <row r="220" spans="2:2" x14ac:dyDescent="0.15">
      <c r="B220" s="6"/>
    </row>
    <row r="221" spans="2:2" x14ac:dyDescent="0.15">
      <c r="B221" s="6"/>
    </row>
    <row r="222" spans="2:2" x14ac:dyDescent="0.15">
      <c r="B222" s="6"/>
    </row>
    <row r="223" spans="2:2" x14ac:dyDescent="0.15">
      <c r="B223" s="6"/>
    </row>
    <row r="224" spans="2:2" x14ac:dyDescent="0.15">
      <c r="B224" s="6"/>
    </row>
    <row r="225" spans="2:2" x14ac:dyDescent="0.15">
      <c r="B225" s="6"/>
    </row>
    <row r="226" spans="2:2" x14ac:dyDescent="0.15">
      <c r="B226" s="6"/>
    </row>
    <row r="227" spans="2:2" x14ac:dyDescent="0.15">
      <c r="B227" s="6"/>
    </row>
    <row r="228" spans="2:2" x14ac:dyDescent="0.15">
      <c r="B228" s="6"/>
    </row>
    <row r="229" spans="2:2" x14ac:dyDescent="0.15">
      <c r="B229" s="6"/>
    </row>
    <row r="230" spans="2:2" x14ac:dyDescent="0.15">
      <c r="B230" s="6"/>
    </row>
    <row r="231" spans="2:2" x14ac:dyDescent="0.15">
      <c r="B231" s="6"/>
    </row>
    <row r="232" spans="2:2" x14ac:dyDescent="0.15">
      <c r="B232" s="6"/>
    </row>
    <row r="233" spans="2:2" x14ac:dyDescent="0.15">
      <c r="B233" s="6"/>
    </row>
    <row r="234" spans="2:2" x14ac:dyDescent="0.15">
      <c r="B234" s="6"/>
    </row>
    <row r="235" spans="2:2" x14ac:dyDescent="0.15">
      <c r="B235" s="6"/>
    </row>
    <row r="236" spans="2:2" x14ac:dyDescent="0.15">
      <c r="B236" s="6"/>
    </row>
    <row r="237" spans="2:2" x14ac:dyDescent="0.15">
      <c r="B237" s="6"/>
    </row>
    <row r="238" spans="2:2" x14ac:dyDescent="0.15">
      <c r="B238" s="6"/>
    </row>
    <row r="239" spans="2:2" x14ac:dyDescent="0.15">
      <c r="B239" s="6"/>
    </row>
    <row r="240" spans="2:2" x14ac:dyDescent="0.15">
      <c r="B240" s="6"/>
    </row>
    <row r="241" spans="2:2" x14ac:dyDescent="0.15">
      <c r="B241" s="6"/>
    </row>
    <row r="242" spans="2:2" x14ac:dyDescent="0.15">
      <c r="B242" s="6"/>
    </row>
    <row r="243" spans="2:2" x14ac:dyDescent="0.15">
      <c r="B243" s="6"/>
    </row>
    <row r="244" spans="2:2" x14ac:dyDescent="0.15">
      <c r="B244" s="6"/>
    </row>
    <row r="245" spans="2:2" x14ac:dyDescent="0.15">
      <c r="B245" s="6"/>
    </row>
    <row r="246" spans="2:2" x14ac:dyDescent="0.15">
      <c r="B246" s="6"/>
    </row>
    <row r="247" spans="2:2" x14ac:dyDescent="0.15">
      <c r="B247" s="6"/>
    </row>
    <row r="248" spans="2:2" x14ac:dyDescent="0.15">
      <c r="B248" s="6"/>
    </row>
    <row r="249" spans="2:2" x14ac:dyDescent="0.15">
      <c r="B249" s="6"/>
    </row>
    <row r="250" spans="2:2" x14ac:dyDescent="0.15">
      <c r="B250" s="6"/>
    </row>
    <row r="251" spans="2:2" x14ac:dyDescent="0.15">
      <c r="B251" s="6"/>
    </row>
    <row r="252" spans="2:2" x14ac:dyDescent="0.15">
      <c r="B252" s="6"/>
    </row>
    <row r="253" spans="2:2" x14ac:dyDescent="0.15">
      <c r="B253" s="6"/>
    </row>
    <row r="254" spans="2:2" x14ac:dyDescent="0.15">
      <c r="B254" s="6"/>
    </row>
    <row r="255" spans="2:2" x14ac:dyDescent="0.15">
      <c r="B255" s="6"/>
    </row>
    <row r="256" spans="2:2" x14ac:dyDescent="0.15">
      <c r="B256" s="6"/>
    </row>
    <row r="257" spans="2:2" x14ac:dyDescent="0.15">
      <c r="B257" s="6"/>
    </row>
    <row r="258" spans="2:2" x14ac:dyDescent="0.15">
      <c r="B258" s="6"/>
    </row>
    <row r="259" spans="2:2" x14ac:dyDescent="0.15">
      <c r="B259" s="6"/>
    </row>
    <row r="260" spans="2:2" x14ac:dyDescent="0.15">
      <c r="B260" s="6"/>
    </row>
    <row r="261" spans="2:2" x14ac:dyDescent="0.15">
      <c r="B261" s="6"/>
    </row>
    <row r="262" spans="2:2" x14ac:dyDescent="0.15">
      <c r="B262" s="6"/>
    </row>
    <row r="263" spans="2:2" x14ac:dyDescent="0.15">
      <c r="B263" s="6"/>
    </row>
    <row r="264" spans="2:2" x14ac:dyDescent="0.15">
      <c r="B264" s="6"/>
    </row>
    <row r="265" spans="2:2" x14ac:dyDescent="0.15">
      <c r="B265" s="6"/>
    </row>
    <row r="266" spans="2:2" x14ac:dyDescent="0.15">
      <c r="B266" s="6"/>
    </row>
    <row r="267" spans="2:2" x14ac:dyDescent="0.15">
      <c r="B267" s="6"/>
    </row>
    <row r="268" spans="2:2" x14ac:dyDescent="0.15">
      <c r="B268" s="6"/>
    </row>
    <row r="269" spans="2:2" x14ac:dyDescent="0.15">
      <c r="B269" s="6"/>
    </row>
    <row r="270" spans="2:2" x14ac:dyDescent="0.15">
      <c r="B270" s="6"/>
    </row>
    <row r="271" spans="2:2" x14ac:dyDescent="0.15">
      <c r="B271" s="6"/>
    </row>
    <row r="272" spans="2:2" x14ac:dyDescent="0.15">
      <c r="B272" s="6"/>
    </row>
    <row r="273" spans="2:2" x14ac:dyDescent="0.15">
      <c r="B273" s="6"/>
    </row>
    <row r="274" spans="2:2" x14ac:dyDescent="0.15">
      <c r="B274" s="6"/>
    </row>
    <row r="275" spans="2:2" x14ac:dyDescent="0.15">
      <c r="B275" s="6"/>
    </row>
    <row r="276" spans="2:2" x14ac:dyDescent="0.15">
      <c r="B276" s="6"/>
    </row>
    <row r="277" spans="2:2" x14ac:dyDescent="0.15">
      <c r="B277" s="6"/>
    </row>
    <row r="278" spans="2:2" x14ac:dyDescent="0.15">
      <c r="B278" s="6"/>
    </row>
    <row r="279" spans="2:2" x14ac:dyDescent="0.15">
      <c r="B279" s="6"/>
    </row>
    <row r="280" spans="2:2" x14ac:dyDescent="0.15">
      <c r="B280" s="6"/>
    </row>
    <row r="281" spans="2:2" x14ac:dyDescent="0.15">
      <c r="B281" s="6"/>
    </row>
    <row r="282" spans="2:2" x14ac:dyDescent="0.15">
      <c r="B282" s="6"/>
    </row>
    <row r="283" spans="2:2" x14ac:dyDescent="0.15">
      <c r="B283" s="6"/>
    </row>
    <row r="284" spans="2:2" x14ac:dyDescent="0.15">
      <c r="B284" s="6"/>
    </row>
    <row r="285" spans="2:2" x14ac:dyDescent="0.15">
      <c r="B285" s="6"/>
    </row>
    <row r="286" spans="2:2" x14ac:dyDescent="0.15">
      <c r="B286" s="6"/>
    </row>
    <row r="287" spans="2:2" x14ac:dyDescent="0.15">
      <c r="B287" s="6"/>
    </row>
    <row r="288" spans="2:2" x14ac:dyDescent="0.15">
      <c r="B288" s="6"/>
    </row>
    <row r="289" spans="2:2" x14ac:dyDescent="0.15">
      <c r="B289" s="6"/>
    </row>
    <row r="290" spans="2:2" x14ac:dyDescent="0.15">
      <c r="B290" s="6"/>
    </row>
    <row r="291" spans="2:2" x14ac:dyDescent="0.15">
      <c r="B291" s="6"/>
    </row>
    <row r="292" spans="2:2" x14ac:dyDescent="0.15">
      <c r="B292" s="6"/>
    </row>
    <row r="293" spans="2:2" x14ac:dyDescent="0.15">
      <c r="B293" s="6"/>
    </row>
    <row r="294" spans="2:2" x14ac:dyDescent="0.15">
      <c r="B294" s="6"/>
    </row>
    <row r="295" spans="2:2" x14ac:dyDescent="0.15">
      <c r="B295" s="6"/>
    </row>
    <row r="296" spans="2:2" x14ac:dyDescent="0.15">
      <c r="B296" s="6"/>
    </row>
    <row r="297" spans="2:2" x14ac:dyDescent="0.15">
      <c r="B297" s="6"/>
    </row>
    <row r="298" spans="2:2" x14ac:dyDescent="0.15">
      <c r="B298" s="6"/>
    </row>
    <row r="299" spans="2:2" x14ac:dyDescent="0.15">
      <c r="B299" s="6"/>
    </row>
    <row r="300" spans="2:2" x14ac:dyDescent="0.15">
      <c r="B300" s="6"/>
    </row>
    <row r="301" spans="2:2" x14ac:dyDescent="0.15">
      <c r="B301" s="6"/>
    </row>
    <row r="302" spans="2:2" x14ac:dyDescent="0.15">
      <c r="B302" s="6"/>
    </row>
    <row r="303" spans="2:2" x14ac:dyDescent="0.15">
      <c r="B303" s="6"/>
    </row>
    <row r="304" spans="2:2" x14ac:dyDescent="0.15">
      <c r="B304" s="6"/>
    </row>
    <row r="305" spans="2:2" x14ac:dyDescent="0.15">
      <c r="B305" s="6"/>
    </row>
    <row r="306" spans="2:2" x14ac:dyDescent="0.15">
      <c r="B306" s="6"/>
    </row>
    <row r="307" spans="2:2" x14ac:dyDescent="0.15">
      <c r="B307" s="6"/>
    </row>
    <row r="308" spans="2:2" x14ac:dyDescent="0.15">
      <c r="B308" s="6"/>
    </row>
    <row r="309" spans="2:2" x14ac:dyDescent="0.15">
      <c r="B309" s="6"/>
    </row>
    <row r="310" spans="2:2" x14ac:dyDescent="0.15">
      <c r="B310" s="6"/>
    </row>
    <row r="311" spans="2:2" x14ac:dyDescent="0.15">
      <c r="B311" s="6"/>
    </row>
    <row r="312" spans="2:2" x14ac:dyDescent="0.15">
      <c r="B312" s="6"/>
    </row>
    <row r="313" spans="2:2" x14ac:dyDescent="0.15">
      <c r="B313" s="6"/>
    </row>
    <row r="314" spans="2:2" x14ac:dyDescent="0.15">
      <c r="B314" s="6"/>
    </row>
    <row r="315" spans="2:2" x14ac:dyDescent="0.15">
      <c r="B315" s="6"/>
    </row>
    <row r="316" spans="2:2" x14ac:dyDescent="0.15">
      <c r="B316" s="6"/>
    </row>
    <row r="317" spans="2:2" x14ac:dyDescent="0.15">
      <c r="B317" s="6"/>
    </row>
    <row r="318" spans="2:2" x14ac:dyDescent="0.15">
      <c r="B318" s="6"/>
    </row>
    <row r="319" spans="2:2" x14ac:dyDescent="0.15">
      <c r="B319" s="6"/>
    </row>
    <row r="320" spans="2:2" x14ac:dyDescent="0.15">
      <c r="B320" s="6"/>
    </row>
    <row r="321" spans="2:2" x14ac:dyDescent="0.15">
      <c r="B321" s="6"/>
    </row>
    <row r="322" spans="2:2" x14ac:dyDescent="0.15">
      <c r="B322" s="6"/>
    </row>
    <row r="323" spans="2:2" x14ac:dyDescent="0.15">
      <c r="B323" s="6"/>
    </row>
    <row r="324" spans="2:2" x14ac:dyDescent="0.15">
      <c r="B324" s="6"/>
    </row>
    <row r="325" spans="2:2" x14ac:dyDescent="0.15">
      <c r="B325" s="6"/>
    </row>
    <row r="326" spans="2:2" x14ac:dyDescent="0.15">
      <c r="B326" s="6"/>
    </row>
    <row r="327" spans="2:2" x14ac:dyDescent="0.15">
      <c r="B327" s="6"/>
    </row>
    <row r="328" spans="2:2" x14ac:dyDescent="0.15">
      <c r="B328" s="6"/>
    </row>
    <row r="329" spans="2:2" x14ac:dyDescent="0.15">
      <c r="B329" s="6"/>
    </row>
    <row r="330" spans="2:2" x14ac:dyDescent="0.15">
      <c r="B330" s="6"/>
    </row>
    <row r="331" spans="2:2" x14ac:dyDescent="0.15">
      <c r="B331" s="6"/>
    </row>
    <row r="332" spans="2:2" x14ac:dyDescent="0.15">
      <c r="B332" s="6"/>
    </row>
    <row r="333" spans="2:2" x14ac:dyDescent="0.15">
      <c r="B333" s="6"/>
    </row>
    <row r="334" spans="2:2" x14ac:dyDescent="0.15">
      <c r="B334" s="6"/>
    </row>
    <row r="335" spans="2:2" x14ac:dyDescent="0.15">
      <c r="B335" s="6"/>
    </row>
    <row r="336" spans="2:2" x14ac:dyDescent="0.15">
      <c r="B336" s="6"/>
    </row>
    <row r="337" spans="2:2" x14ac:dyDescent="0.15">
      <c r="B337" s="6"/>
    </row>
    <row r="338" spans="2:2" x14ac:dyDescent="0.15">
      <c r="B338" s="6"/>
    </row>
    <row r="339" spans="2:2" x14ac:dyDescent="0.15">
      <c r="B339" s="6"/>
    </row>
    <row r="340" spans="2:2" x14ac:dyDescent="0.15">
      <c r="B340" s="6"/>
    </row>
    <row r="341" spans="2:2" x14ac:dyDescent="0.15">
      <c r="B341" s="6"/>
    </row>
    <row r="342" spans="2:2" x14ac:dyDescent="0.15">
      <c r="B342" s="6"/>
    </row>
    <row r="343" spans="2:2" x14ac:dyDescent="0.15">
      <c r="B343" s="6"/>
    </row>
    <row r="344" spans="2:2" x14ac:dyDescent="0.15">
      <c r="B344" s="6"/>
    </row>
    <row r="345" spans="2:2" x14ac:dyDescent="0.15">
      <c r="B345" s="6"/>
    </row>
    <row r="346" spans="2:2" x14ac:dyDescent="0.15">
      <c r="B346" s="6"/>
    </row>
    <row r="347" spans="2:2" x14ac:dyDescent="0.15">
      <c r="B347" s="6"/>
    </row>
    <row r="348" spans="2:2" x14ac:dyDescent="0.15">
      <c r="B348" s="6"/>
    </row>
    <row r="349" spans="2:2" x14ac:dyDescent="0.15">
      <c r="B349" s="6"/>
    </row>
    <row r="350" spans="2:2" x14ac:dyDescent="0.15">
      <c r="B350" s="6"/>
    </row>
    <row r="351" spans="2:2" x14ac:dyDescent="0.15">
      <c r="B351" s="6"/>
    </row>
    <row r="352" spans="2:2" x14ac:dyDescent="0.15">
      <c r="B352" s="6"/>
    </row>
    <row r="353" spans="2:2" x14ac:dyDescent="0.15">
      <c r="B353" s="6"/>
    </row>
    <row r="354" spans="2:2" x14ac:dyDescent="0.15">
      <c r="B354" s="6"/>
    </row>
    <row r="355" spans="2:2" x14ac:dyDescent="0.15">
      <c r="B355" s="6"/>
    </row>
    <row r="356" spans="2:2" x14ac:dyDescent="0.15">
      <c r="B356" s="6"/>
    </row>
    <row r="357" spans="2:2" x14ac:dyDescent="0.15">
      <c r="B357" s="6"/>
    </row>
    <row r="358" spans="2:2" x14ac:dyDescent="0.15">
      <c r="B358" s="6"/>
    </row>
    <row r="359" spans="2:2" x14ac:dyDescent="0.15">
      <c r="B359" s="6"/>
    </row>
    <row r="360" spans="2:2" x14ac:dyDescent="0.15">
      <c r="B360" s="6"/>
    </row>
    <row r="361" spans="2:2" x14ac:dyDescent="0.15">
      <c r="B361" s="6"/>
    </row>
    <row r="362" spans="2:2" x14ac:dyDescent="0.15">
      <c r="B362" s="6"/>
    </row>
    <row r="363" spans="2:2" x14ac:dyDescent="0.15">
      <c r="B363" s="6"/>
    </row>
    <row r="364" spans="2:2" x14ac:dyDescent="0.15">
      <c r="B364" s="6"/>
    </row>
    <row r="365" spans="2:2" x14ac:dyDescent="0.15">
      <c r="B365" s="6"/>
    </row>
    <row r="366" spans="2:2" x14ac:dyDescent="0.15">
      <c r="B366" s="6"/>
    </row>
    <row r="367" spans="2:2" x14ac:dyDescent="0.15">
      <c r="B367" s="6"/>
    </row>
    <row r="368" spans="2:2" x14ac:dyDescent="0.15">
      <c r="B368" s="6"/>
    </row>
    <row r="369" spans="2:2" x14ac:dyDescent="0.15">
      <c r="B369" s="6"/>
    </row>
    <row r="370" spans="2:2" x14ac:dyDescent="0.15">
      <c r="B370" s="6"/>
    </row>
    <row r="371" spans="2:2" x14ac:dyDescent="0.15">
      <c r="B371" s="6"/>
    </row>
    <row r="372" spans="2:2" x14ac:dyDescent="0.15">
      <c r="B372" s="6"/>
    </row>
    <row r="373" spans="2:2" x14ac:dyDescent="0.15">
      <c r="B373" s="6"/>
    </row>
    <row r="374" spans="2:2" x14ac:dyDescent="0.15">
      <c r="B374" s="6"/>
    </row>
    <row r="375" spans="2:2" x14ac:dyDescent="0.15">
      <c r="B375" s="6"/>
    </row>
    <row r="376" spans="2:2" x14ac:dyDescent="0.15">
      <c r="B376" s="6"/>
    </row>
    <row r="377" spans="2:2" x14ac:dyDescent="0.15">
      <c r="B377" s="6"/>
    </row>
    <row r="378" spans="2:2" x14ac:dyDescent="0.15">
      <c r="B378" s="6"/>
    </row>
    <row r="379" spans="2:2" x14ac:dyDescent="0.15">
      <c r="B379" s="6"/>
    </row>
    <row r="380" spans="2:2" x14ac:dyDescent="0.15">
      <c r="B380" s="6"/>
    </row>
    <row r="381" spans="2:2" x14ac:dyDescent="0.15">
      <c r="B381" s="6"/>
    </row>
    <row r="382" spans="2:2" x14ac:dyDescent="0.15">
      <c r="B382" s="6"/>
    </row>
    <row r="383" spans="2:2" x14ac:dyDescent="0.15">
      <c r="B383" s="6"/>
    </row>
    <row r="384" spans="2:2" x14ac:dyDescent="0.15">
      <c r="B384" s="6"/>
    </row>
    <row r="385" spans="2:2" x14ac:dyDescent="0.15">
      <c r="B385" s="6"/>
    </row>
    <row r="386" spans="2:2" x14ac:dyDescent="0.15">
      <c r="B386" s="6"/>
    </row>
    <row r="387" spans="2:2" x14ac:dyDescent="0.15">
      <c r="B387" s="6"/>
    </row>
    <row r="388" spans="2:2" x14ac:dyDescent="0.15">
      <c r="B388" s="6"/>
    </row>
    <row r="389" spans="2:2" x14ac:dyDescent="0.15">
      <c r="B389" s="6"/>
    </row>
    <row r="390" spans="2:2" x14ac:dyDescent="0.15">
      <c r="B390" s="6"/>
    </row>
    <row r="391" spans="2:2" x14ac:dyDescent="0.15">
      <c r="B391" s="6"/>
    </row>
    <row r="392" spans="2:2" x14ac:dyDescent="0.15">
      <c r="B392" s="6"/>
    </row>
    <row r="393" spans="2:2" x14ac:dyDescent="0.15">
      <c r="B393" s="6"/>
    </row>
    <row r="394" spans="2:2" x14ac:dyDescent="0.15">
      <c r="B394" s="6"/>
    </row>
    <row r="395" spans="2:2" x14ac:dyDescent="0.15">
      <c r="B395" s="6"/>
    </row>
    <row r="396" spans="2:2" x14ac:dyDescent="0.15">
      <c r="B396" s="6"/>
    </row>
    <row r="397" spans="2:2" x14ac:dyDescent="0.15">
      <c r="B397" s="6"/>
    </row>
    <row r="398" spans="2:2" x14ac:dyDescent="0.15">
      <c r="B398" s="6"/>
    </row>
    <row r="399" spans="2:2" x14ac:dyDescent="0.15">
      <c r="B399" s="6"/>
    </row>
    <row r="400" spans="2:2" x14ac:dyDescent="0.15">
      <c r="B400" s="6"/>
    </row>
    <row r="401" spans="2:2" x14ac:dyDescent="0.15">
      <c r="B401" s="6"/>
    </row>
    <row r="402" spans="2:2" x14ac:dyDescent="0.15">
      <c r="B402" s="6"/>
    </row>
    <row r="403" spans="2:2" x14ac:dyDescent="0.15">
      <c r="B403" s="6"/>
    </row>
    <row r="404" spans="2:2" x14ac:dyDescent="0.15">
      <c r="B404" s="6"/>
    </row>
    <row r="405" spans="2:2" x14ac:dyDescent="0.15">
      <c r="B405" s="6"/>
    </row>
    <row r="406" spans="2:2" x14ac:dyDescent="0.15">
      <c r="B406" s="6"/>
    </row>
    <row r="407" spans="2:2" x14ac:dyDescent="0.15">
      <c r="B407" s="6"/>
    </row>
    <row r="408" spans="2:2" x14ac:dyDescent="0.15">
      <c r="B408" s="6"/>
    </row>
    <row r="409" spans="2:2" x14ac:dyDescent="0.15">
      <c r="B409" s="6"/>
    </row>
    <row r="410" spans="2:2" x14ac:dyDescent="0.15">
      <c r="B410" s="6"/>
    </row>
    <row r="411" spans="2:2" x14ac:dyDescent="0.15">
      <c r="B411" s="6"/>
    </row>
    <row r="412" spans="2:2" x14ac:dyDescent="0.15">
      <c r="B412" s="6"/>
    </row>
    <row r="413" spans="2:2" x14ac:dyDescent="0.15">
      <c r="B413" s="6"/>
    </row>
    <row r="414" spans="2:2" x14ac:dyDescent="0.15">
      <c r="B414" s="6"/>
    </row>
    <row r="415" spans="2:2" x14ac:dyDescent="0.15">
      <c r="B415" s="6"/>
    </row>
    <row r="416" spans="2:2" x14ac:dyDescent="0.15">
      <c r="B416" s="6"/>
    </row>
    <row r="417" spans="2:2" x14ac:dyDescent="0.15">
      <c r="B417" s="6"/>
    </row>
    <row r="418" spans="2:2" x14ac:dyDescent="0.15">
      <c r="B418" s="6"/>
    </row>
    <row r="419" spans="2:2" x14ac:dyDescent="0.15">
      <c r="B419" s="6"/>
    </row>
    <row r="420" spans="2:2" x14ac:dyDescent="0.15">
      <c r="B420" s="6"/>
    </row>
    <row r="421" spans="2:2" x14ac:dyDescent="0.15">
      <c r="B421" s="6"/>
    </row>
    <row r="422" spans="2:2" x14ac:dyDescent="0.15">
      <c r="B422" s="6"/>
    </row>
    <row r="423" spans="2:2" x14ac:dyDescent="0.15">
      <c r="B423" s="6"/>
    </row>
    <row r="424" spans="2:2" x14ac:dyDescent="0.15">
      <c r="B424" s="6"/>
    </row>
    <row r="425" spans="2:2" x14ac:dyDescent="0.15">
      <c r="B425" s="6"/>
    </row>
    <row r="426" spans="2:2" x14ac:dyDescent="0.15">
      <c r="B426" s="6"/>
    </row>
    <row r="427" spans="2:2" x14ac:dyDescent="0.15">
      <c r="B427" s="6"/>
    </row>
    <row r="428" spans="2:2" x14ac:dyDescent="0.15">
      <c r="B428" s="6"/>
    </row>
    <row r="429" spans="2:2" x14ac:dyDescent="0.15">
      <c r="B429" s="6"/>
    </row>
    <row r="430" spans="2:2" x14ac:dyDescent="0.15">
      <c r="B430" s="6"/>
    </row>
    <row r="431" spans="2:2" x14ac:dyDescent="0.15">
      <c r="B431" s="6"/>
    </row>
    <row r="432" spans="2:2" x14ac:dyDescent="0.15">
      <c r="B432" s="6"/>
    </row>
    <row r="433" spans="2:2" x14ac:dyDescent="0.15">
      <c r="B433" s="6"/>
    </row>
    <row r="434" spans="2:2" x14ac:dyDescent="0.15">
      <c r="B434" s="6"/>
    </row>
    <row r="435" spans="2:2" x14ac:dyDescent="0.15">
      <c r="B435" s="6"/>
    </row>
    <row r="436" spans="2:2" x14ac:dyDescent="0.15">
      <c r="B436" s="6"/>
    </row>
    <row r="437" spans="2:2" x14ac:dyDescent="0.15">
      <c r="B437" s="6"/>
    </row>
    <row r="438" spans="2:2" x14ac:dyDescent="0.15">
      <c r="B438" s="6"/>
    </row>
    <row r="439" spans="2:2" x14ac:dyDescent="0.15">
      <c r="B439" s="6"/>
    </row>
    <row r="440" spans="2:2" x14ac:dyDescent="0.15">
      <c r="B440" s="6"/>
    </row>
    <row r="441" spans="2:2" x14ac:dyDescent="0.15">
      <c r="B441" s="6"/>
    </row>
    <row r="442" spans="2:2" x14ac:dyDescent="0.15">
      <c r="B442" s="6"/>
    </row>
    <row r="443" spans="2:2" x14ac:dyDescent="0.15">
      <c r="B443" s="6"/>
    </row>
    <row r="444" spans="2:2" x14ac:dyDescent="0.15">
      <c r="B444" s="6"/>
    </row>
    <row r="445" spans="2:2" x14ac:dyDescent="0.15">
      <c r="B445" s="6"/>
    </row>
    <row r="446" spans="2:2" x14ac:dyDescent="0.15">
      <c r="B446" s="6"/>
    </row>
    <row r="447" spans="2:2" x14ac:dyDescent="0.15">
      <c r="B447" s="6"/>
    </row>
    <row r="448" spans="2:2" x14ac:dyDescent="0.15">
      <c r="B448" s="6"/>
    </row>
    <row r="449" spans="2:2" x14ac:dyDescent="0.15">
      <c r="B449" s="6"/>
    </row>
    <row r="450" spans="2:2" x14ac:dyDescent="0.15">
      <c r="B450" s="6"/>
    </row>
    <row r="451" spans="2:2" x14ac:dyDescent="0.15">
      <c r="B451" s="6"/>
    </row>
    <row r="452" spans="2:2" x14ac:dyDescent="0.15">
      <c r="B452" s="6"/>
    </row>
    <row r="453" spans="2:2" x14ac:dyDescent="0.15">
      <c r="B453" s="6"/>
    </row>
    <row r="454" spans="2:2" x14ac:dyDescent="0.15">
      <c r="B454" s="6"/>
    </row>
    <row r="455" spans="2:2" x14ac:dyDescent="0.15">
      <c r="B455" s="6"/>
    </row>
    <row r="456" spans="2:2" x14ac:dyDescent="0.15">
      <c r="B456" s="6"/>
    </row>
    <row r="457" spans="2:2" x14ac:dyDescent="0.15">
      <c r="B457" s="6"/>
    </row>
    <row r="458" spans="2:2" x14ac:dyDescent="0.15">
      <c r="B458" s="6"/>
    </row>
    <row r="459" spans="2:2" x14ac:dyDescent="0.15">
      <c r="B459" s="6"/>
    </row>
    <row r="460" spans="2:2" x14ac:dyDescent="0.15">
      <c r="B460" s="6"/>
    </row>
    <row r="461" spans="2:2" x14ac:dyDescent="0.15">
      <c r="B461" s="6"/>
    </row>
    <row r="462" spans="2:2" x14ac:dyDescent="0.15">
      <c r="B462" s="6"/>
    </row>
    <row r="463" spans="2:2" x14ac:dyDescent="0.15">
      <c r="B463" s="6"/>
    </row>
    <row r="464" spans="2:2" x14ac:dyDescent="0.15">
      <c r="B464" s="6"/>
    </row>
    <row r="465" spans="2:2" x14ac:dyDescent="0.15">
      <c r="B465" s="6"/>
    </row>
    <row r="466" spans="2:2" x14ac:dyDescent="0.15">
      <c r="B466" s="6"/>
    </row>
    <row r="467" spans="2:2" x14ac:dyDescent="0.15">
      <c r="B467" s="6"/>
    </row>
    <row r="468" spans="2:2" x14ac:dyDescent="0.15">
      <c r="B468" s="6"/>
    </row>
    <row r="469" spans="2:2" x14ac:dyDescent="0.15">
      <c r="B469" s="6"/>
    </row>
    <row r="470" spans="2:2" x14ac:dyDescent="0.15">
      <c r="B470" s="6"/>
    </row>
    <row r="471" spans="2:2" x14ac:dyDescent="0.15">
      <c r="B471" s="6"/>
    </row>
    <row r="472" spans="2:2" x14ac:dyDescent="0.15">
      <c r="B472" s="6"/>
    </row>
    <row r="473" spans="2:2" x14ac:dyDescent="0.15">
      <c r="B473" s="6"/>
    </row>
    <row r="474" spans="2:2" x14ac:dyDescent="0.15">
      <c r="B474" s="6"/>
    </row>
    <row r="475" spans="2:2" x14ac:dyDescent="0.15">
      <c r="B475" s="6"/>
    </row>
    <row r="476" spans="2:2" x14ac:dyDescent="0.15">
      <c r="B476" s="6"/>
    </row>
    <row r="477" spans="2:2" x14ac:dyDescent="0.15">
      <c r="B477" s="6"/>
    </row>
    <row r="478" spans="2:2" x14ac:dyDescent="0.15">
      <c r="B478" s="6"/>
    </row>
    <row r="479" spans="2:2" x14ac:dyDescent="0.15">
      <c r="B479" s="6"/>
    </row>
    <row r="480" spans="2:2" x14ac:dyDescent="0.15">
      <c r="B480" s="6"/>
    </row>
    <row r="481" spans="2:2" x14ac:dyDescent="0.15">
      <c r="B481" s="6"/>
    </row>
    <row r="482" spans="2:2" x14ac:dyDescent="0.15">
      <c r="B482" s="6"/>
    </row>
    <row r="483" spans="2:2" x14ac:dyDescent="0.15">
      <c r="B483" s="6"/>
    </row>
    <row r="484" spans="2:2" x14ac:dyDescent="0.15">
      <c r="B484" s="6"/>
    </row>
    <row r="485" spans="2:2" x14ac:dyDescent="0.15">
      <c r="B485" s="6"/>
    </row>
    <row r="486" spans="2:2" x14ac:dyDescent="0.15">
      <c r="B486" s="6"/>
    </row>
    <row r="487" spans="2:2" x14ac:dyDescent="0.15">
      <c r="B487" s="6"/>
    </row>
    <row r="488" spans="2:2" x14ac:dyDescent="0.15">
      <c r="B488" s="6"/>
    </row>
    <row r="489" spans="2:2" x14ac:dyDescent="0.15">
      <c r="B489" s="6"/>
    </row>
    <row r="490" spans="2:2" x14ac:dyDescent="0.15">
      <c r="B490" s="6"/>
    </row>
    <row r="491" spans="2:2" x14ac:dyDescent="0.15">
      <c r="B491" s="6"/>
    </row>
    <row r="492" spans="2:2" x14ac:dyDescent="0.15">
      <c r="B492" s="6"/>
    </row>
    <row r="493" spans="2:2" x14ac:dyDescent="0.15">
      <c r="B493" s="6"/>
    </row>
    <row r="494" spans="2:2" x14ac:dyDescent="0.15">
      <c r="B494" s="6"/>
    </row>
    <row r="495" spans="2:2" x14ac:dyDescent="0.15">
      <c r="B495" s="6"/>
    </row>
    <row r="496" spans="2:2" x14ac:dyDescent="0.15">
      <c r="B496" s="6"/>
    </row>
    <row r="497" spans="2:2" x14ac:dyDescent="0.15">
      <c r="B497" s="6"/>
    </row>
    <row r="498" spans="2:2" x14ac:dyDescent="0.15">
      <c r="B498" s="6"/>
    </row>
    <row r="499" spans="2:2" x14ac:dyDescent="0.15">
      <c r="B499" s="6"/>
    </row>
    <row r="500" spans="2:2" x14ac:dyDescent="0.15">
      <c r="B500" s="6"/>
    </row>
    <row r="501" spans="2:2" x14ac:dyDescent="0.15">
      <c r="B501" s="6"/>
    </row>
    <row r="502" spans="2:2" x14ac:dyDescent="0.15">
      <c r="B502" s="6"/>
    </row>
    <row r="503" spans="2:2" x14ac:dyDescent="0.15">
      <c r="B503" s="6"/>
    </row>
    <row r="504" spans="2:2" x14ac:dyDescent="0.15">
      <c r="B504" s="6"/>
    </row>
    <row r="505" spans="2:2" x14ac:dyDescent="0.15">
      <c r="B505" s="6"/>
    </row>
    <row r="506" spans="2:2" x14ac:dyDescent="0.15">
      <c r="B506" s="6"/>
    </row>
    <row r="507" spans="2:2" x14ac:dyDescent="0.15">
      <c r="B507" s="6"/>
    </row>
    <row r="508" spans="2:2" x14ac:dyDescent="0.15">
      <c r="B508" s="6"/>
    </row>
    <row r="509" spans="2:2" x14ac:dyDescent="0.15">
      <c r="B509" s="6"/>
    </row>
    <row r="510" spans="2:2" x14ac:dyDescent="0.15">
      <c r="B510" s="6"/>
    </row>
    <row r="511" spans="2:2" x14ac:dyDescent="0.15">
      <c r="B511" s="6"/>
    </row>
    <row r="512" spans="2:2" x14ac:dyDescent="0.15">
      <c r="B512" s="6"/>
    </row>
    <row r="513" spans="2:2" x14ac:dyDescent="0.15">
      <c r="B513" s="6"/>
    </row>
    <row r="514" spans="2:2" x14ac:dyDescent="0.15">
      <c r="B514" s="6"/>
    </row>
    <row r="515" spans="2:2" x14ac:dyDescent="0.15">
      <c r="B515" s="6"/>
    </row>
    <row r="516" spans="2:2" x14ac:dyDescent="0.15">
      <c r="B516" s="6"/>
    </row>
    <row r="517" spans="2:2" x14ac:dyDescent="0.15">
      <c r="B517" s="6"/>
    </row>
    <row r="518" spans="2:2" x14ac:dyDescent="0.15">
      <c r="B518" s="6"/>
    </row>
    <row r="519" spans="2:2" x14ac:dyDescent="0.15">
      <c r="B519" s="6"/>
    </row>
    <row r="520" spans="2:2" x14ac:dyDescent="0.15">
      <c r="B520" s="6"/>
    </row>
    <row r="521" spans="2:2" x14ac:dyDescent="0.15">
      <c r="B521" s="6"/>
    </row>
    <row r="522" spans="2:2" x14ac:dyDescent="0.15">
      <c r="B522" s="6"/>
    </row>
    <row r="523" spans="2:2" x14ac:dyDescent="0.15">
      <c r="B523" s="6"/>
    </row>
    <row r="524" spans="2:2" x14ac:dyDescent="0.15">
      <c r="B524" s="6"/>
    </row>
    <row r="525" spans="2:2" x14ac:dyDescent="0.15">
      <c r="B525" s="6"/>
    </row>
    <row r="526" spans="2:2" x14ac:dyDescent="0.15">
      <c r="B526" s="6"/>
    </row>
    <row r="527" spans="2:2" x14ac:dyDescent="0.15">
      <c r="B527" s="6"/>
    </row>
    <row r="528" spans="2:2" x14ac:dyDescent="0.15">
      <c r="B528" s="6"/>
    </row>
    <row r="529" spans="2:2" x14ac:dyDescent="0.15">
      <c r="B529" s="6"/>
    </row>
    <row r="530" spans="2:2" x14ac:dyDescent="0.15">
      <c r="B530" s="6"/>
    </row>
    <row r="531" spans="2:2" x14ac:dyDescent="0.15">
      <c r="B531" s="6"/>
    </row>
    <row r="532" spans="2:2" x14ac:dyDescent="0.15">
      <c r="B532" s="6"/>
    </row>
    <row r="533" spans="2:2" x14ac:dyDescent="0.15">
      <c r="B533" s="6"/>
    </row>
    <row r="534" spans="2:2" x14ac:dyDescent="0.15">
      <c r="B534" s="6"/>
    </row>
    <row r="535" spans="2:2" x14ac:dyDescent="0.15">
      <c r="B535" s="6"/>
    </row>
    <row r="536" spans="2:2" x14ac:dyDescent="0.15">
      <c r="B536" s="6"/>
    </row>
    <row r="537" spans="2:2" x14ac:dyDescent="0.15">
      <c r="B537" s="6"/>
    </row>
    <row r="538" spans="2:2" x14ac:dyDescent="0.15">
      <c r="B538" s="6"/>
    </row>
    <row r="539" spans="2:2" x14ac:dyDescent="0.15">
      <c r="B539" s="6"/>
    </row>
    <row r="540" spans="2:2" x14ac:dyDescent="0.15">
      <c r="B540" s="6"/>
    </row>
    <row r="541" spans="2:2" x14ac:dyDescent="0.15">
      <c r="B541" s="6"/>
    </row>
    <row r="542" spans="2:2" x14ac:dyDescent="0.15">
      <c r="B542" s="6"/>
    </row>
    <row r="543" spans="2:2" x14ac:dyDescent="0.15">
      <c r="B543" s="6"/>
    </row>
    <row r="544" spans="2:2" x14ac:dyDescent="0.15">
      <c r="B544" s="6"/>
    </row>
    <row r="545" spans="2:2" x14ac:dyDescent="0.15">
      <c r="B545" s="6"/>
    </row>
    <row r="546" spans="2:2" x14ac:dyDescent="0.15">
      <c r="B546" s="6"/>
    </row>
    <row r="547" spans="2:2" x14ac:dyDescent="0.15">
      <c r="B547" s="6"/>
    </row>
    <row r="548" spans="2:2" x14ac:dyDescent="0.15">
      <c r="B548" s="6"/>
    </row>
    <row r="549" spans="2:2" x14ac:dyDescent="0.15">
      <c r="B549" s="6"/>
    </row>
    <row r="550" spans="2:2" x14ac:dyDescent="0.15">
      <c r="B550" s="6"/>
    </row>
    <row r="551" spans="2:2" x14ac:dyDescent="0.15">
      <c r="B551" s="6"/>
    </row>
    <row r="552" spans="2:2" x14ac:dyDescent="0.15">
      <c r="B552" s="6"/>
    </row>
    <row r="553" spans="2:2" x14ac:dyDescent="0.15">
      <c r="B553" s="6"/>
    </row>
    <row r="554" spans="2:2" x14ac:dyDescent="0.15">
      <c r="B554" s="6"/>
    </row>
    <row r="555" spans="2:2" x14ac:dyDescent="0.15">
      <c r="B555" s="6"/>
    </row>
    <row r="556" spans="2:2" x14ac:dyDescent="0.15">
      <c r="B556" s="6"/>
    </row>
    <row r="557" spans="2:2" x14ac:dyDescent="0.15">
      <c r="B557" s="6"/>
    </row>
    <row r="558" spans="2:2" x14ac:dyDescent="0.15">
      <c r="B558" s="6"/>
    </row>
    <row r="559" spans="2:2" x14ac:dyDescent="0.15">
      <c r="B559" s="6"/>
    </row>
    <row r="560" spans="2:2" x14ac:dyDescent="0.15">
      <c r="B560" s="6"/>
    </row>
    <row r="561" spans="2:2" x14ac:dyDescent="0.15">
      <c r="B561" s="6"/>
    </row>
    <row r="562" spans="2:2" x14ac:dyDescent="0.15">
      <c r="B562" s="6"/>
    </row>
    <row r="563" spans="2:2" x14ac:dyDescent="0.15">
      <c r="B563" s="6"/>
    </row>
    <row r="564" spans="2:2" x14ac:dyDescent="0.15">
      <c r="B564" s="6"/>
    </row>
    <row r="565" spans="2:2" x14ac:dyDescent="0.15">
      <c r="B565" s="6"/>
    </row>
    <row r="566" spans="2:2" x14ac:dyDescent="0.15">
      <c r="B566" s="6"/>
    </row>
    <row r="567" spans="2:2" x14ac:dyDescent="0.15">
      <c r="B567" s="6"/>
    </row>
    <row r="568" spans="2:2" x14ac:dyDescent="0.15">
      <c r="B568" s="6"/>
    </row>
    <row r="569" spans="2:2" x14ac:dyDescent="0.15">
      <c r="B569" s="6"/>
    </row>
    <row r="570" spans="2:2" x14ac:dyDescent="0.15">
      <c r="B570" s="6"/>
    </row>
    <row r="571" spans="2:2" x14ac:dyDescent="0.15">
      <c r="B571" s="6"/>
    </row>
    <row r="572" spans="2:2" x14ac:dyDescent="0.15">
      <c r="B572" s="6"/>
    </row>
    <row r="573" spans="2:2" x14ac:dyDescent="0.15">
      <c r="B573" s="6"/>
    </row>
    <row r="574" spans="2:2" x14ac:dyDescent="0.15">
      <c r="B574" s="6"/>
    </row>
    <row r="575" spans="2:2" x14ac:dyDescent="0.15">
      <c r="B575" s="6"/>
    </row>
    <row r="576" spans="2:2" x14ac:dyDescent="0.15">
      <c r="B576" s="6"/>
    </row>
    <row r="577" spans="2:2" x14ac:dyDescent="0.15">
      <c r="B577" s="6"/>
    </row>
    <row r="578" spans="2:2" x14ac:dyDescent="0.15">
      <c r="B578" s="6"/>
    </row>
    <row r="579" spans="2:2" x14ac:dyDescent="0.15">
      <c r="B579" s="6"/>
    </row>
    <row r="580" spans="2:2" x14ac:dyDescent="0.15">
      <c r="B580" s="6"/>
    </row>
    <row r="581" spans="2:2" x14ac:dyDescent="0.15">
      <c r="B581" s="6"/>
    </row>
    <row r="582" spans="2:2" x14ac:dyDescent="0.15">
      <c r="B582" s="6"/>
    </row>
    <row r="583" spans="2:2" x14ac:dyDescent="0.15">
      <c r="B583" s="6"/>
    </row>
    <row r="584" spans="2:2" x14ac:dyDescent="0.15">
      <c r="B584" s="6"/>
    </row>
    <row r="585" spans="2:2" x14ac:dyDescent="0.15">
      <c r="B585" s="6"/>
    </row>
    <row r="586" spans="2:2" x14ac:dyDescent="0.15">
      <c r="B586" s="6"/>
    </row>
    <row r="587" spans="2:2" x14ac:dyDescent="0.15">
      <c r="B587" s="6"/>
    </row>
    <row r="588" spans="2:2" x14ac:dyDescent="0.15">
      <c r="B588" s="6"/>
    </row>
    <row r="589" spans="2:2" x14ac:dyDescent="0.15">
      <c r="B589" s="6"/>
    </row>
    <row r="590" spans="2:2" x14ac:dyDescent="0.15">
      <c r="B590" s="6"/>
    </row>
    <row r="591" spans="2:2" x14ac:dyDescent="0.15">
      <c r="B591" s="6"/>
    </row>
    <row r="592" spans="2:2" x14ac:dyDescent="0.15">
      <c r="B592" s="6"/>
    </row>
    <row r="593" spans="2:2" x14ac:dyDescent="0.15">
      <c r="B593" s="6"/>
    </row>
    <row r="594" spans="2:2" x14ac:dyDescent="0.15">
      <c r="B594" s="6"/>
    </row>
    <row r="595" spans="2:2" x14ac:dyDescent="0.15">
      <c r="B595" s="6"/>
    </row>
    <row r="596" spans="2:2" x14ac:dyDescent="0.15">
      <c r="B596" s="6"/>
    </row>
    <row r="597" spans="2:2" x14ac:dyDescent="0.15">
      <c r="B597" s="6"/>
    </row>
    <row r="598" spans="2:2" x14ac:dyDescent="0.15">
      <c r="B598" s="6"/>
    </row>
    <row r="599" spans="2:2" x14ac:dyDescent="0.15">
      <c r="B599" s="6"/>
    </row>
    <row r="600" spans="2:2" x14ac:dyDescent="0.15">
      <c r="B600" s="6"/>
    </row>
    <row r="601" spans="2:2" x14ac:dyDescent="0.15">
      <c r="B601" s="6"/>
    </row>
    <row r="602" spans="2:2" x14ac:dyDescent="0.15">
      <c r="B602" s="6"/>
    </row>
    <row r="603" spans="2:2" x14ac:dyDescent="0.15">
      <c r="B603" s="6"/>
    </row>
    <row r="604" spans="2:2" x14ac:dyDescent="0.15">
      <c r="B604" s="6"/>
    </row>
    <row r="605" spans="2:2" x14ac:dyDescent="0.15">
      <c r="B605" s="6"/>
    </row>
    <row r="606" spans="2:2" x14ac:dyDescent="0.15">
      <c r="B606" s="6"/>
    </row>
    <row r="607" spans="2:2" x14ac:dyDescent="0.15">
      <c r="B607" s="6"/>
    </row>
    <row r="608" spans="2:2" x14ac:dyDescent="0.15">
      <c r="B608" s="6"/>
    </row>
    <row r="609" spans="2:2" x14ac:dyDescent="0.15">
      <c r="B609" s="6"/>
    </row>
    <row r="610" spans="2:2" x14ac:dyDescent="0.15">
      <c r="B610" s="6"/>
    </row>
    <row r="611" spans="2:2" x14ac:dyDescent="0.15">
      <c r="B611" s="6"/>
    </row>
    <row r="612" spans="2:2" x14ac:dyDescent="0.15">
      <c r="B612" s="6"/>
    </row>
    <row r="613" spans="2:2" x14ac:dyDescent="0.15">
      <c r="B613" s="6"/>
    </row>
    <row r="614" spans="2:2" x14ac:dyDescent="0.15">
      <c r="B614" s="6"/>
    </row>
    <row r="615" spans="2:2" x14ac:dyDescent="0.15">
      <c r="B615" s="6"/>
    </row>
    <row r="616" spans="2:2" x14ac:dyDescent="0.15">
      <c r="B616" s="6"/>
    </row>
    <row r="617" spans="2:2" x14ac:dyDescent="0.15">
      <c r="B617" s="6"/>
    </row>
    <row r="618" spans="2:2" x14ac:dyDescent="0.15">
      <c r="B618" s="6"/>
    </row>
    <row r="619" spans="2:2" x14ac:dyDescent="0.15">
      <c r="B619" s="6"/>
    </row>
    <row r="620" spans="2:2" x14ac:dyDescent="0.15">
      <c r="B620" s="6"/>
    </row>
    <row r="621" spans="2:2" x14ac:dyDescent="0.15">
      <c r="B621" s="6"/>
    </row>
    <row r="622" spans="2:2" x14ac:dyDescent="0.15">
      <c r="B622" s="6"/>
    </row>
    <row r="623" spans="2:2" x14ac:dyDescent="0.15">
      <c r="B623" s="6"/>
    </row>
    <row r="624" spans="2:2" x14ac:dyDescent="0.15">
      <c r="B624" s="6"/>
    </row>
    <row r="625" spans="2:2" x14ac:dyDescent="0.15">
      <c r="B625" s="6"/>
    </row>
    <row r="626" spans="2:2" x14ac:dyDescent="0.15">
      <c r="B626" s="6"/>
    </row>
    <row r="627" spans="2:2" x14ac:dyDescent="0.15">
      <c r="B627" s="6"/>
    </row>
    <row r="628" spans="2:2" x14ac:dyDescent="0.15">
      <c r="B628" s="6"/>
    </row>
    <row r="629" spans="2:2" x14ac:dyDescent="0.15">
      <c r="B629" s="6"/>
    </row>
    <row r="630" spans="2:2" x14ac:dyDescent="0.15">
      <c r="B630" s="6"/>
    </row>
    <row r="631" spans="2:2" x14ac:dyDescent="0.15">
      <c r="B631" s="6"/>
    </row>
    <row r="632" spans="2:2" x14ac:dyDescent="0.15">
      <c r="B632" s="6"/>
    </row>
    <row r="633" spans="2:2" x14ac:dyDescent="0.15">
      <c r="B633" s="6"/>
    </row>
    <row r="634" spans="2:2" x14ac:dyDescent="0.15">
      <c r="B634" s="6"/>
    </row>
    <row r="635" spans="2:2" x14ac:dyDescent="0.15">
      <c r="B635" s="6"/>
    </row>
    <row r="636" spans="2:2" x14ac:dyDescent="0.15">
      <c r="B636" s="6"/>
    </row>
    <row r="637" spans="2:2" x14ac:dyDescent="0.15">
      <c r="B637" s="6"/>
    </row>
    <row r="638" spans="2:2" x14ac:dyDescent="0.15">
      <c r="B638" s="6"/>
    </row>
    <row r="639" spans="2:2" x14ac:dyDescent="0.15">
      <c r="B639" s="6"/>
    </row>
    <row r="640" spans="2:2" x14ac:dyDescent="0.15">
      <c r="B640" s="6"/>
    </row>
    <row r="641" spans="2:2" x14ac:dyDescent="0.15">
      <c r="B641" s="6"/>
    </row>
    <row r="642" spans="2:2" x14ac:dyDescent="0.15">
      <c r="B642" s="6"/>
    </row>
    <row r="643" spans="2:2" x14ac:dyDescent="0.15">
      <c r="B643" s="6"/>
    </row>
    <row r="644" spans="2:2" x14ac:dyDescent="0.15">
      <c r="B644" s="6"/>
    </row>
    <row r="645" spans="2:2" x14ac:dyDescent="0.15">
      <c r="B645" s="6"/>
    </row>
    <row r="646" spans="2:2" x14ac:dyDescent="0.15">
      <c r="B646" s="6"/>
    </row>
    <row r="647" spans="2:2" x14ac:dyDescent="0.15">
      <c r="B647" s="6"/>
    </row>
    <row r="648" spans="2:2" x14ac:dyDescent="0.15">
      <c r="B648" s="6"/>
    </row>
    <row r="649" spans="2:2" x14ac:dyDescent="0.15">
      <c r="B649" s="6"/>
    </row>
    <row r="650" spans="2:2" x14ac:dyDescent="0.15">
      <c r="B650" s="6"/>
    </row>
    <row r="651" spans="2:2" x14ac:dyDescent="0.15">
      <c r="B651" s="6"/>
    </row>
    <row r="652" spans="2:2" x14ac:dyDescent="0.15">
      <c r="B652" s="6"/>
    </row>
    <row r="653" spans="2:2" x14ac:dyDescent="0.15">
      <c r="B653" s="6"/>
    </row>
    <row r="654" spans="2:2" x14ac:dyDescent="0.15">
      <c r="B654" s="6"/>
    </row>
    <row r="655" spans="2:2" x14ac:dyDescent="0.15">
      <c r="B655" s="6"/>
    </row>
    <row r="656" spans="2:2" x14ac:dyDescent="0.15">
      <c r="B656" s="6"/>
    </row>
    <row r="657" spans="2:2" x14ac:dyDescent="0.15">
      <c r="B657" s="6"/>
    </row>
    <row r="658" spans="2:2" x14ac:dyDescent="0.15">
      <c r="B658" s="6"/>
    </row>
    <row r="659" spans="2:2" x14ac:dyDescent="0.15">
      <c r="B659" s="6"/>
    </row>
    <row r="660" spans="2:2" x14ac:dyDescent="0.15">
      <c r="B660" s="6"/>
    </row>
    <row r="661" spans="2:2" x14ac:dyDescent="0.15">
      <c r="B661" s="6"/>
    </row>
    <row r="662" spans="2:2" x14ac:dyDescent="0.15">
      <c r="B662" s="6"/>
    </row>
    <row r="663" spans="2:2" x14ac:dyDescent="0.15">
      <c r="B663" s="6"/>
    </row>
    <row r="664" spans="2:2" x14ac:dyDescent="0.15">
      <c r="B664" s="6"/>
    </row>
    <row r="665" spans="2:2" x14ac:dyDescent="0.15">
      <c r="B665" s="6"/>
    </row>
    <row r="666" spans="2:2" x14ac:dyDescent="0.15">
      <c r="B666" s="6"/>
    </row>
    <row r="667" spans="2:2" x14ac:dyDescent="0.15">
      <c r="B667" s="6"/>
    </row>
    <row r="668" spans="2:2" x14ac:dyDescent="0.15">
      <c r="B668" s="6"/>
    </row>
    <row r="669" spans="2:2" x14ac:dyDescent="0.15">
      <c r="B669" s="6"/>
    </row>
    <row r="670" spans="2:2" x14ac:dyDescent="0.15">
      <c r="B670" s="6"/>
    </row>
    <row r="671" spans="2:2" x14ac:dyDescent="0.15">
      <c r="B671" s="6"/>
    </row>
    <row r="672" spans="2:2" x14ac:dyDescent="0.15">
      <c r="B672" s="6"/>
    </row>
    <row r="673" spans="2:2" x14ac:dyDescent="0.15">
      <c r="B673" s="6"/>
    </row>
    <row r="674" spans="2:2" x14ac:dyDescent="0.15">
      <c r="B674" s="6"/>
    </row>
    <row r="675" spans="2:2" x14ac:dyDescent="0.15">
      <c r="B675" s="6"/>
    </row>
    <row r="676" spans="2:2" x14ac:dyDescent="0.15">
      <c r="B676" s="6"/>
    </row>
    <row r="677" spans="2:2" x14ac:dyDescent="0.15">
      <c r="B677" s="6"/>
    </row>
    <row r="678" spans="2:2" x14ac:dyDescent="0.15">
      <c r="B678" s="6"/>
    </row>
    <row r="679" spans="2:2" x14ac:dyDescent="0.15">
      <c r="B679" s="6"/>
    </row>
    <row r="680" spans="2:2" x14ac:dyDescent="0.15">
      <c r="B680" s="6"/>
    </row>
    <row r="681" spans="2:2" x14ac:dyDescent="0.15">
      <c r="B681" s="6"/>
    </row>
    <row r="682" spans="2:2" x14ac:dyDescent="0.15">
      <c r="B682" s="6"/>
    </row>
    <row r="683" spans="2:2" x14ac:dyDescent="0.15">
      <c r="B683" s="6"/>
    </row>
    <row r="684" spans="2:2" x14ac:dyDescent="0.15">
      <c r="B684" s="6"/>
    </row>
    <row r="685" spans="2:2" x14ac:dyDescent="0.15">
      <c r="B685" s="6"/>
    </row>
    <row r="686" spans="2:2" x14ac:dyDescent="0.15">
      <c r="B686" s="6"/>
    </row>
    <row r="687" spans="2:2" x14ac:dyDescent="0.15">
      <c r="B687" s="6"/>
    </row>
    <row r="688" spans="2:2" x14ac:dyDescent="0.15">
      <c r="B688" s="6"/>
    </row>
    <row r="689" spans="2:2" x14ac:dyDescent="0.15">
      <c r="B689" s="6"/>
    </row>
    <row r="690" spans="2:2" x14ac:dyDescent="0.15">
      <c r="B690" s="6"/>
    </row>
    <row r="691" spans="2:2" x14ac:dyDescent="0.15">
      <c r="B691" s="6"/>
    </row>
    <row r="692" spans="2:2" x14ac:dyDescent="0.15">
      <c r="B692" s="6"/>
    </row>
    <row r="693" spans="2:2" x14ac:dyDescent="0.15">
      <c r="B693" s="6"/>
    </row>
    <row r="694" spans="2:2" x14ac:dyDescent="0.15">
      <c r="B694" s="6"/>
    </row>
    <row r="695" spans="2:2" x14ac:dyDescent="0.15">
      <c r="B695" s="6"/>
    </row>
    <row r="696" spans="2:2" x14ac:dyDescent="0.15">
      <c r="B696" s="6"/>
    </row>
    <row r="697" spans="2:2" x14ac:dyDescent="0.15">
      <c r="B697" s="6"/>
    </row>
    <row r="698" spans="2:2" x14ac:dyDescent="0.15">
      <c r="B698" s="6"/>
    </row>
    <row r="699" spans="2:2" x14ac:dyDescent="0.15">
      <c r="B699" s="6"/>
    </row>
    <row r="700" spans="2:2" x14ac:dyDescent="0.15">
      <c r="B700" s="6"/>
    </row>
    <row r="701" spans="2:2" x14ac:dyDescent="0.15">
      <c r="B701" s="6"/>
    </row>
    <row r="702" spans="2:2" x14ac:dyDescent="0.15">
      <c r="B702" s="6"/>
    </row>
    <row r="703" spans="2:2" x14ac:dyDescent="0.15">
      <c r="B703" s="6"/>
    </row>
    <row r="704" spans="2:2" x14ac:dyDescent="0.15">
      <c r="B704" s="6"/>
    </row>
    <row r="705" spans="2:2" x14ac:dyDescent="0.15">
      <c r="B705" s="6"/>
    </row>
    <row r="706" spans="2:2" x14ac:dyDescent="0.15">
      <c r="B706" s="6"/>
    </row>
    <row r="707" spans="2:2" x14ac:dyDescent="0.15">
      <c r="B707" s="6"/>
    </row>
    <row r="708" spans="2:2" x14ac:dyDescent="0.15">
      <c r="B708" s="6"/>
    </row>
    <row r="709" spans="2:2" x14ac:dyDescent="0.15">
      <c r="B709" s="6"/>
    </row>
    <row r="710" spans="2:2" x14ac:dyDescent="0.15">
      <c r="B710" s="6"/>
    </row>
    <row r="711" spans="2:2" x14ac:dyDescent="0.15">
      <c r="B711" s="6"/>
    </row>
    <row r="712" spans="2:2" x14ac:dyDescent="0.15">
      <c r="B712" s="6"/>
    </row>
    <row r="713" spans="2:2" x14ac:dyDescent="0.15">
      <c r="B713" s="6"/>
    </row>
    <row r="714" spans="2:2" x14ac:dyDescent="0.15">
      <c r="B714" s="6"/>
    </row>
    <row r="715" spans="2:2" x14ac:dyDescent="0.15">
      <c r="B715" s="6"/>
    </row>
    <row r="716" spans="2:2" x14ac:dyDescent="0.15">
      <c r="B716" s="6"/>
    </row>
    <row r="717" spans="2:2" x14ac:dyDescent="0.15">
      <c r="B717" s="6"/>
    </row>
    <row r="718" spans="2:2" x14ac:dyDescent="0.15">
      <c r="B718" s="6"/>
    </row>
    <row r="719" spans="2:2" x14ac:dyDescent="0.15">
      <c r="B719" s="6"/>
    </row>
    <row r="720" spans="2:2" x14ac:dyDescent="0.15">
      <c r="B720" s="6"/>
    </row>
    <row r="721" spans="2:2" x14ac:dyDescent="0.15">
      <c r="B721" s="6"/>
    </row>
    <row r="722" spans="2:2" x14ac:dyDescent="0.15">
      <c r="B722" s="6"/>
    </row>
    <row r="723" spans="2:2" x14ac:dyDescent="0.15">
      <c r="B723" s="6"/>
    </row>
    <row r="724" spans="2:2" x14ac:dyDescent="0.15">
      <c r="B724" s="6"/>
    </row>
    <row r="725" spans="2:2" x14ac:dyDescent="0.15">
      <c r="B725" s="6"/>
    </row>
    <row r="726" spans="2:2" x14ac:dyDescent="0.15">
      <c r="B726" s="6"/>
    </row>
    <row r="727" spans="2:2" x14ac:dyDescent="0.15">
      <c r="B727" s="6"/>
    </row>
    <row r="728" spans="2:2" x14ac:dyDescent="0.15">
      <c r="B728" s="6"/>
    </row>
    <row r="729" spans="2:2" x14ac:dyDescent="0.15">
      <c r="B729" s="6"/>
    </row>
    <row r="730" spans="2:2" x14ac:dyDescent="0.15">
      <c r="B730" s="6"/>
    </row>
    <row r="731" spans="2:2" x14ac:dyDescent="0.15">
      <c r="B731" s="6"/>
    </row>
    <row r="732" spans="2:2" x14ac:dyDescent="0.15">
      <c r="B732" s="6"/>
    </row>
    <row r="733" spans="2:2" x14ac:dyDescent="0.15">
      <c r="B733" s="6"/>
    </row>
    <row r="734" spans="2:2" x14ac:dyDescent="0.15">
      <c r="B734" s="6"/>
    </row>
    <row r="735" spans="2:2" x14ac:dyDescent="0.15">
      <c r="B735" s="6"/>
    </row>
    <row r="736" spans="2:2" x14ac:dyDescent="0.15">
      <c r="B736" s="6"/>
    </row>
    <row r="737" spans="2:2" x14ac:dyDescent="0.15">
      <c r="B737" s="6"/>
    </row>
    <row r="738" spans="2:2" x14ac:dyDescent="0.15">
      <c r="B738" s="6"/>
    </row>
    <row r="739" spans="2:2" x14ac:dyDescent="0.15">
      <c r="B739" s="6"/>
    </row>
    <row r="740" spans="2:2" x14ac:dyDescent="0.15">
      <c r="B740" s="6"/>
    </row>
    <row r="741" spans="2:2" x14ac:dyDescent="0.15">
      <c r="B741" s="6"/>
    </row>
    <row r="742" spans="2:2" x14ac:dyDescent="0.15">
      <c r="B742" s="6"/>
    </row>
    <row r="743" spans="2:2" x14ac:dyDescent="0.15">
      <c r="B743" s="6"/>
    </row>
    <row r="744" spans="2:2" x14ac:dyDescent="0.15">
      <c r="B744" s="6"/>
    </row>
    <row r="745" spans="2:2" x14ac:dyDescent="0.15">
      <c r="B745" s="6"/>
    </row>
    <row r="746" spans="2:2" x14ac:dyDescent="0.15">
      <c r="B746" s="6"/>
    </row>
    <row r="747" spans="2:2" x14ac:dyDescent="0.15">
      <c r="B747" s="6"/>
    </row>
    <row r="748" spans="2:2" x14ac:dyDescent="0.15">
      <c r="B748" s="6"/>
    </row>
    <row r="749" spans="2:2" x14ac:dyDescent="0.15">
      <c r="B749" s="6"/>
    </row>
    <row r="750" spans="2:2" x14ac:dyDescent="0.15">
      <c r="B750" s="6"/>
    </row>
    <row r="751" spans="2:2" x14ac:dyDescent="0.15">
      <c r="B751" s="6"/>
    </row>
    <row r="752" spans="2:2" x14ac:dyDescent="0.15">
      <c r="B752" s="6"/>
    </row>
    <row r="753" spans="2:2" x14ac:dyDescent="0.15">
      <c r="B753" s="6"/>
    </row>
    <row r="754" spans="2:2" x14ac:dyDescent="0.15">
      <c r="B754" s="6"/>
    </row>
    <row r="755" spans="2:2" x14ac:dyDescent="0.15">
      <c r="B755" s="6"/>
    </row>
    <row r="756" spans="2:2" x14ac:dyDescent="0.15">
      <c r="B756" s="6"/>
    </row>
    <row r="757" spans="2:2" x14ac:dyDescent="0.15">
      <c r="B757" s="6"/>
    </row>
    <row r="758" spans="2:2" x14ac:dyDescent="0.15">
      <c r="B758" s="6"/>
    </row>
    <row r="759" spans="2:2" x14ac:dyDescent="0.15">
      <c r="B759" s="6"/>
    </row>
    <row r="760" spans="2:2" x14ac:dyDescent="0.15">
      <c r="B760" s="6"/>
    </row>
    <row r="761" spans="2:2" x14ac:dyDescent="0.15">
      <c r="B761" s="6"/>
    </row>
    <row r="762" spans="2:2" x14ac:dyDescent="0.15">
      <c r="B762" s="6"/>
    </row>
    <row r="763" spans="2:2" x14ac:dyDescent="0.15">
      <c r="B763" s="6"/>
    </row>
    <row r="764" spans="2:2" x14ac:dyDescent="0.15">
      <c r="B764" s="6"/>
    </row>
    <row r="765" spans="2:2" x14ac:dyDescent="0.15">
      <c r="B765" s="6"/>
    </row>
    <row r="766" spans="2:2" x14ac:dyDescent="0.15">
      <c r="B766" s="6"/>
    </row>
    <row r="767" spans="2:2" x14ac:dyDescent="0.15">
      <c r="B767" s="6"/>
    </row>
    <row r="768" spans="2:2" x14ac:dyDescent="0.15">
      <c r="B768" s="6"/>
    </row>
    <row r="769" spans="2:2" x14ac:dyDescent="0.15">
      <c r="B769" s="6"/>
    </row>
    <row r="770" spans="2:2" x14ac:dyDescent="0.15">
      <c r="B770" s="6"/>
    </row>
    <row r="771" spans="2:2" x14ac:dyDescent="0.15">
      <c r="B771" s="6"/>
    </row>
    <row r="772" spans="2:2" x14ac:dyDescent="0.15">
      <c r="B772" s="6"/>
    </row>
    <row r="773" spans="2:2" x14ac:dyDescent="0.15">
      <c r="B773" s="6"/>
    </row>
    <row r="774" spans="2:2" x14ac:dyDescent="0.15">
      <c r="B774" s="6"/>
    </row>
    <row r="775" spans="2:2" x14ac:dyDescent="0.15">
      <c r="B775" s="6"/>
    </row>
    <row r="776" spans="2:2" x14ac:dyDescent="0.15">
      <c r="B776" s="6"/>
    </row>
    <row r="777" spans="2:2" x14ac:dyDescent="0.15">
      <c r="B777" s="6"/>
    </row>
    <row r="778" spans="2:2" x14ac:dyDescent="0.15">
      <c r="B778" s="6"/>
    </row>
    <row r="779" spans="2:2" x14ac:dyDescent="0.15">
      <c r="B779" s="6"/>
    </row>
    <row r="780" spans="2:2" x14ac:dyDescent="0.15">
      <c r="B780" s="6"/>
    </row>
    <row r="781" spans="2:2" x14ac:dyDescent="0.15">
      <c r="B781" s="6"/>
    </row>
    <row r="782" spans="2:2" x14ac:dyDescent="0.15">
      <c r="B782" s="6"/>
    </row>
    <row r="783" spans="2:2" x14ac:dyDescent="0.15">
      <c r="B783" s="6"/>
    </row>
    <row r="784" spans="2:2" x14ac:dyDescent="0.15">
      <c r="B784" s="6"/>
    </row>
    <row r="785" spans="2:2" x14ac:dyDescent="0.15">
      <c r="B785" s="6"/>
    </row>
    <row r="786" spans="2:2" x14ac:dyDescent="0.15">
      <c r="B786" s="6"/>
    </row>
    <row r="787" spans="2:2" x14ac:dyDescent="0.15">
      <c r="B787" s="6"/>
    </row>
    <row r="788" spans="2:2" x14ac:dyDescent="0.15">
      <c r="B788" s="6"/>
    </row>
    <row r="789" spans="2:2" x14ac:dyDescent="0.15">
      <c r="B789" s="6"/>
    </row>
    <row r="790" spans="2:2" x14ac:dyDescent="0.15">
      <c r="B790" s="6"/>
    </row>
    <row r="791" spans="2:2" x14ac:dyDescent="0.15">
      <c r="B791" s="6"/>
    </row>
    <row r="792" spans="2:2" x14ac:dyDescent="0.15">
      <c r="B792" s="6"/>
    </row>
    <row r="793" spans="2:2" x14ac:dyDescent="0.15">
      <c r="B793" s="6"/>
    </row>
    <row r="794" spans="2:2" x14ac:dyDescent="0.15">
      <c r="B794" s="6"/>
    </row>
    <row r="795" spans="2:2" x14ac:dyDescent="0.15">
      <c r="B795" s="6"/>
    </row>
    <row r="796" spans="2:2" x14ac:dyDescent="0.15">
      <c r="B796" s="6"/>
    </row>
    <row r="797" spans="2:2" x14ac:dyDescent="0.15">
      <c r="B797" s="6"/>
    </row>
    <row r="798" spans="2:2" x14ac:dyDescent="0.15">
      <c r="B798" s="6"/>
    </row>
    <row r="799" spans="2:2" x14ac:dyDescent="0.15">
      <c r="B799" s="6"/>
    </row>
    <row r="800" spans="2:2" x14ac:dyDescent="0.15">
      <c r="B800" s="6"/>
    </row>
    <row r="801" spans="2:2" x14ac:dyDescent="0.15">
      <c r="B801" s="6"/>
    </row>
    <row r="802" spans="2:2" x14ac:dyDescent="0.15">
      <c r="B802" s="6"/>
    </row>
    <row r="803" spans="2:2" x14ac:dyDescent="0.15">
      <c r="B803" s="6"/>
    </row>
    <row r="804" spans="2:2" x14ac:dyDescent="0.15">
      <c r="B804" s="6"/>
    </row>
    <row r="805" spans="2:2" x14ac:dyDescent="0.15">
      <c r="B805" s="6"/>
    </row>
    <row r="806" spans="2:2" x14ac:dyDescent="0.15">
      <c r="B806" s="6"/>
    </row>
    <row r="807" spans="2:2" x14ac:dyDescent="0.15">
      <c r="B807" s="6"/>
    </row>
    <row r="808" spans="2:2" x14ac:dyDescent="0.15">
      <c r="B808" s="6"/>
    </row>
    <row r="809" spans="2:2" x14ac:dyDescent="0.15">
      <c r="B809" s="6"/>
    </row>
    <row r="810" spans="2:2" x14ac:dyDescent="0.15">
      <c r="B810" s="6"/>
    </row>
    <row r="811" spans="2:2" x14ac:dyDescent="0.15">
      <c r="B811" s="6"/>
    </row>
    <row r="812" spans="2:2" x14ac:dyDescent="0.15">
      <c r="B812" s="6"/>
    </row>
    <row r="813" spans="2:2" x14ac:dyDescent="0.15">
      <c r="B813" s="6"/>
    </row>
    <row r="814" spans="2:2" x14ac:dyDescent="0.15">
      <c r="B814" s="6"/>
    </row>
    <row r="815" spans="2:2" x14ac:dyDescent="0.15">
      <c r="B815" s="6"/>
    </row>
    <row r="816" spans="2:2" x14ac:dyDescent="0.15">
      <c r="B816" s="6"/>
    </row>
    <row r="817" spans="2:2" x14ac:dyDescent="0.15">
      <c r="B817" s="6"/>
    </row>
    <row r="818" spans="2:2" x14ac:dyDescent="0.15">
      <c r="B818" s="6"/>
    </row>
    <row r="819" spans="2:2" x14ac:dyDescent="0.15">
      <c r="B819" s="6"/>
    </row>
    <row r="820" spans="2:2" x14ac:dyDescent="0.15">
      <c r="B820" s="6"/>
    </row>
    <row r="821" spans="2:2" x14ac:dyDescent="0.15">
      <c r="B821" s="6"/>
    </row>
    <row r="822" spans="2:2" x14ac:dyDescent="0.15">
      <c r="B822" s="6"/>
    </row>
    <row r="823" spans="2:2" x14ac:dyDescent="0.15">
      <c r="B823" s="6"/>
    </row>
    <row r="824" spans="2:2" x14ac:dyDescent="0.15">
      <c r="B824" s="6"/>
    </row>
    <row r="825" spans="2:2" x14ac:dyDescent="0.15">
      <c r="B825" s="6"/>
    </row>
    <row r="826" spans="2:2" x14ac:dyDescent="0.15">
      <c r="B826" s="6"/>
    </row>
    <row r="827" spans="2:2" x14ac:dyDescent="0.15">
      <c r="B827" s="6"/>
    </row>
    <row r="828" spans="2:2" x14ac:dyDescent="0.15">
      <c r="B828" s="6"/>
    </row>
    <row r="829" spans="2:2" x14ac:dyDescent="0.15">
      <c r="B829" s="6"/>
    </row>
    <row r="830" spans="2:2" x14ac:dyDescent="0.15">
      <c r="B830" s="6"/>
    </row>
    <row r="831" spans="2:2" x14ac:dyDescent="0.15">
      <c r="B831" s="6"/>
    </row>
    <row r="832" spans="2:2" x14ac:dyDescent="0.15">
      <c r="B832" s="6"/>
    </row>
    <row r="833" spans="2:2" x14ac:dyDescent="0.15">
      <c r="B833" s="6"/>
    </row>
    <row r="834" spans="2:2" x14ac:dyDescent="0.15">
      <c r="B834" s="6"/>
    </row>
    <row r="835" spans="2:2" x14ac:dyDescent="0.15">
      <c r="B835" s="6"/>
    </row>
    <row r="836" spans="2:2" x14ac:dyDescent="0.15">
      <c r="B836" s="6"/>
    </row>
    <row r="837" spans="2:2" x14ac:dyDescent="0.15">
      <c r="B837" s="6"/>
    </row>
    <row r="838" spans="2:2" x14ac:dyDescent="0.15">
      <c r="B838" s="6"/>
    </row>
    <row r="839" spans="2:2" x14ac:dyDescent="0.15">
      <c r="B839" s="6"/>
    </row>
    <row r="840" spans="2:2" x14ac:dyDescent="0.15">
      <c r="B840" s="6"/>
    </row>
    <row r="841" spans="2:2" x14ac:dyDescent="0.15">
      <c r="B841" s="6"/>
    </row>
    <row r="842" spans="2:2" x14ac:dyDescent="0.15">
      <c r="B842" s="6"/>
    </row>
    <row r="843" spans="2:2" x14ac:dyDescent="0.15">
      <c r="B843" s="6"/>
    </row>
    <row r="844" spans="2:2" x14ac:dyDescent="0.15">
      <c r="B844" s="6"/>
    </row>
    <row r="845" spans="2:2" x14ac:dyDescent="0.15">
      <c r="B845" s="6"/>
    </row>
    <row r="846" spans="2:2" x14ac:dyDescent="0.15">
      <c r="B846" s="6"/>
    </row>
    <row r="847" spans="2:2" x14ac:dyDescent="0.15">
      <c r="B847" s="6"/>
    </row>
    <row r="848" spans="2:2" x14ac:dyDescent="0.15">
      <c r="B848" s="6"/>
    </row>
    <row r="849" spans="2:2" x14ac:dyDescent="0.15">
      <c r="B849" s="6"/>
    </row>
    <row r="850" spans="2:2" x14ac:dyDescent="0.15">
      <c r="B850" s="6"/>
    </row>
    <row r="851" spans="2:2" x14ac:dyDescent="0.15">
      <c r="B851" s="6"/>
    </row>
    <row r="852" spans="2:2" x14ac:dyDescent="0.15">
      <c r="B852" s="6"/>
    </row>
    <row r="853" spans="2:2" x14ac:dyDescent="0.15">
      <c r="B853" s="6"/>
    </row>
    <row r="854" spans="2:2" x14ac:dyDescent="0.15">
      <c r="B854" s="6"/>
    </row>
    <row r="855" spans="2:2" x14ac:dyDescent="0.15">
      <c r="B855" s="6"/>
    </row>
    <row r="856" spans="2:2" x14ac:dyDescent="0.15">
      <c r="B856" s="6"/>
    </row>
    <row r="857" spans="2:2" x14ac:dyDescent="0.15">
      <c r="B857" s="6"/>
    </row>
    <row r="858" spans="2:2" x14ac:dyDescent="0.15">
      <c r="B858" s="6"/>
    </row>
    <row r="859" spans="2:2" x14ac:dyDescent="0.15">
      <c r="B859" s="6"/>
    </row>
    <row r="860" spans="2:2" x14ac:dyDescent="0.15">
      <c r="B860" s="6"/>
    </row>
    <row r="861" spans="2:2" x14ac:dyDescent="0.15">
      <c r="B861" s="6"/>
    </row>
    <row r="862" spans="2:2" x14ac:dyDescent="0.15">
      <c r="B862" s="6"/>
    </row>
    <row r="863" spans="2:2" x14ac:dyDescent="0.15">
      <c r="B863" s="6"/>
    </row>
    <row r="864" spans="2:2" x14ac:dyDescent="0.15">
      <c r="B864" s="6"/>
    </row>
    <row r="865" spans="2:2" x14ac:dyDescent="0.15">
      <c r="B865" s="6"/>
    </row>
    <row r="866" spans="2:2" x14ac:dyDescent="0.15">
      <c r="B866" s="6"/>
    </row>
    <row r="867" spans="2:2" x14ac:dyDescent="0.15">
      <c r="B867" s="6"/>
    </row>
    <row r="868" spans="2:2" x14ac:dyDescent="0.15">
      <c r="B868" s="6"/>
    </row>
    <row r="869" spans="2:2" x14ac:dyDescent="0.15">
      <c r="B869" s="6"/>
    </row>
    <row r="870" spans="2:2" x14ac:dyDescent="0.15">
      <c r="B870" s="6"/>
    </row>
    <row r="871" spans="2:2" x14ac:dyDescent="0.15">
      <c r="B871" s="6"/>
    </row>
    <row r="872" spans="2:2" x14ac:dyDescent="0.15">
      <c r="B872" s="6"/>
    </row>
    <row r="873" spans="2:2" x14ac:dyDescent="0.15">
      <c r="B873" s="6"/>
    </row>
    <row r="874" spans="2:2" x14ac:dyDescent="0.15">
      <c r="B874" s="6"/>
    </row>
    <row r="875" spans="2:2" x14ac:dyDescent="0.15">
      <c r="B875" s="6"/>
    </row>
    <row r="876" spans="2:2" x14ac:dyDescent="0.15">
      <c r="B876" s="6"/>
    </row>
    <row r="877" spans="2:2" x14ac:dyDescent="0.15">
      <c r="B877" s="6"/>
    </row>
    <row r="878" spans="2:2" x14ac:dyDescent="0.15">
      <c r="B878" s="6"/>
    </row>
    <row r="879" spans="2:2" x14ac:dyDescent="0.15">
      <c r="B879" s="6"/>
    </row>
    <row r="880" spans="2:2" x14ac:dyDescent="0.15">
      <c r="B880" s="6"/>
    </row>
    <row r="881" spans="2:2" x14ac:dyDescent="0.15">
      <c r="B881" s="6"/>
    </row>
    <row r="882" spans="2:2" x14ac:dyDescent="0.15">
      <c r="B882" s="6"/>
    </row>
    <row r="883" spans="2:2" x14ac:dyDescent="0.15">
      <c r="B883" s="6"/>
    </row>
    <row r="884" spans="2:2" x14ac:dyDescent="0.15">
      <c r="B884" s="6"/>
    </row>
    <row r="885" spans="2:2" x14ac:dyDescent="0.15">
      <c r="B885" s="6"/>
    </row>
    <row r="886" spans="2:2" x14ac:dyDescent="0.15">
      <c r="B886" s="6"/>
    </row>
    <row r="887" spans="2:2" x14ac:dyDescent="0.15">
      <c r="B887" s="6"/>
    </row>
    <row r="888" spans="2:2" x14ac:dyDescent="0.15">
      <c r="B888" s="6"/>
    </row>
    <row r="889" spans="2:2" x14ac:dyDescent="0.15">
      <c r="B889" s="6"/>
    </row>
    <row r="890" spans="2:2" x14ac:dyDescent="0.15">
      <c r="B890" s="6"/>
    </row>
    <row r="891" spans="2:2" x14ac:dyDescent="0.15">
      <c r="B891" s="6"/>
    </row>
    <row r="892" spans="2:2" x14ac:dyDescent="0.15">
      <c r="B892" s="6"/>
    </row>
    <row r="893" spans="2:2" x14ac:dyDescent="0.15">
      <c r="B893" s="6"/>
    </row>
    <row r="894" spans="2:2" x14ac:dyDescent="0.15">
      <c r="B894" s="6"/>
    </row>
    <row r="895" spans="2:2" x14ac:dyDescent="0.15">
      <c r="B895" s="6"/>
    </row>
    <row r="896" spans="2:2" x14ac:dyDescent="0.15">
      <c r="B896" s="6"/>
    </row>
    <row r="897" spans="2:2" x14ac:dyDescent="0.15">
      <c r="B897" s="6"/>
    </row>
    <row r="898" spans="2:2" x14ac:dyDescent="0.15">
      <c r="B898" s="6"/>
    </row>
    <row r="899" spans="2:2" x14ac:dyDescent="0.15">
      <c r="B899" s="6"/>
    </row>
    <row r="900" spans="2:2" x14ac:dyDescent="0.15">
      <c r="B900" s="6"/>
    </row>
    <row r="901" spans="2:2" x14ac:dyDescent="0.15">
      <c r="B901" s="6"/>
    </row>
    <row r="902" spans="2:2" x14ac:dyDescent="0.15">
      <c r="B902" s="6"/>
    </row>
    <row r="903" spans="2:2" x14ac:dyDescent="0.15">
      <c r="B903" s="6"/>
    </row>
    <row r="904" spans="2:2" x14ac:dyDescent="0.15">
      <c r="B904" s="6"/>
    </row>
    <row r="905" spans="2:2" x14ac:dyDescent="0.15">
      <c r="B905" s="6"/>
    </row>
    <row r="906" spans="2:2" x14ac:dyDescent="0.15">
      <c r="B906" s="6"/>
    </row>
    <row r="907" spans="2:2" x14ac:dyDescent="0.15">
      <c r="B907" s="6"/>
    </row>
    <row r="908" spans="2:2" x14ac:dyDescent="0.15">
      <c r="B908" s="6"/>
    </row>
    <row r="909" spans="2:2" x14ac:dyDescent="0.15">
      <c r="B909" s="6"/>
    </row>
    <row r="910" spans="2:2" x14ac:dyDescent="0.15">
      <c r="B910" s="6"/>
    </row>
    <row r="911" spans="2:2" x14ac:dyDescent="0.15">
      <c r="B911" s="6"/>
    </row>
    <row r="912" spans="2:2" x14ac:dyDescent="0.15">
      <c r="B912" s="6"/>
    </row>
    <row r="913" spans="2:2" x14ac:dyDescent="0.15">
      <c r="B913" s="6"/>
    </row>
    <row r="914" spans="2:2" x14ac:dyDescent="0.15">
      <c r="B914" s="6"/>
    </row>
    <row r="915" spans="2:2" x14ac:dyDescent="0.15">
      <c r="B915" s="6"/>
    </row>
    <row r="916" spans="2:2" x14ac:dyDescent="0.15">
      <c r="B916" s="6"/>
    </row>
    <row r="917" spans="2:2" x14ac:dyDescent="0.15">
      <c r="B917" s="6"/>
    </row>
    <row r="918" spans="2:2" x14ac:dyDescent="0.15">
      <c r="B918" s="6"/>
    </row>
    <row r="919" spans="2:2" x14ac:dyDescent="0.15">
      <c r="B919" s="6"/>
    </row>
    <row r="920" spans="2:2" x14ac:dyDescent="0.15">
      <c r="B920" s="6"/>
    </row>
    <row r="921" spans="2:2" x14ac:dyDescent="0.15">
      <c r="B921" s="6"/>
    </row>
    <row r="922" spans="2:2" x14ac:dyDescent="0.15">
      <c r="B922" s="6"/>
    </row>
    <row r="923" spans="2:2" x14ac:dyDescent="0.15">
      <c r="B923" s="6"/>
    </row>
    <row r="924" spans="2:2" x14ac:dyDescent="0.15">
      <c r="B924" s="6"/>
    </row>
    <row r="925" spans="2:2" x14ac:dyDescent="0.15">
      <c r="B925" s="6"/>
    </row>
    <row r="926" spans="2:2" x14ac:dyDescent="0.15">
      <c r="B926" s="6"/>
    </row>
    <row r="927" spans="2:2" x14ac:dyDescent="0.15">
      <c r="B927" s="6"/>
    </row>
    <row r="928" spans="2:2" x14ac:dyDescent="0.15">
      <c r="B928" s="6"/>
    </row>
    <row r="929" spans="2:2" x14ac:dyDescent="0.15">
      <c r="B929" s="6"/>
    </row>
    <row r="930" spans="2:2" x14ac:dyDescent="0.15">
      <c r="B930" s="6"/>
    </row>
    <row r="931" spans="2:2" x14ac:dyDescent="0.15">
      <c r="B931" s="6"/>
    </row>
    <row r="932" spans="2:2" x14ac:dyDescent="0.15">
      <c r="B932" s="6"/>
    </row>
    <row r="933" spans="2:2" x14ac:dyDescent="0.15">
      <c r="B933" s="6"/>
    </row>
    <row r="934" spans="2:2" x14ac:dyDescent="0.15">
      <c r="B934" s="6"/>
    </row>
    <row r="935" spans="2:2" x14ac:dyDescent="0.15">
      <c r="B935" s="6"/>
    </row>
    <row r="936" spans="2:2" x14ac:dyDescent="0.15">
      <c r="B936" s="6"/>
    </row>
    <row r="937" spans="2:2" x14ac:dyDescent="0.15">
      <c r="B937" s="6"/>
    </row>
    <row r="938" spans="2:2" x14ac:dyDescent="0.15">
      <c r="B938" s="6"/>
    </row>
    <row r="939" spans="2:2" x14ac:dyDescent="0.15">
      <c r="B939" s="6"/>
    </row>
    <row r="940" spans="2:2" x14ac:dyDescent="0.15">
      <c r="B940" s="6"/>
    </row>
    <row r="941" spans="2:2" x14ac:dyDescent="0.15">
      <c r="B941" s="6"/>
    </row>
    <row r="942" spans="2:2" x14ac:dyDescent="0.15">
      <c r="B942" s="6"/>
    </row>
    <row r="943" spans="2:2" x14ac:dyDescent="0.15">
      <c r="B943" s="6"/>
    </row>
    <row r="944" spans="2:2" x14ac:dyDescent="0.15">
      <c r="B944" s="6"/>
    </row>
    <row r="945" spans="2:2" x14ac:dyDescent="0.15">
      <c r="B945" s="6"/>
    </row>
    <row r="946" spans="2:2" x14ac:dyDescent="0.15">
      <c r="B946" s="6"/>
    </row>
    <row r="947" spans="2:2" x14ac:dyDescent="0.15">
      <c r="B947" s="6"/>
    </row>
    <row r="948" spans="2:2" x14ac:dyDescent="0.15">
      <c r="B948" s="6"/>
    </row>
    <row r="949" spans="2:2" x14ac:dyDescent="0.15">
      <c r="B949" s="6"/>
    </row>
    <row r="950" spans="2:2" x14ac:dyDescent="0.15">
      <c r="B950" s="6"/>
    </row>
    <row r="951" spans="2:2" x14ac:dyDescent="0.15">
      <c r="B951" s="6"/>
    </row>
    <row r="952" spans="2:2" x14ac:dyDescent="0.15">
      <c r="B952" s="6"/>
    </row>
    <row r="953" spans="2:2" x14ac:dyDescent="0.15">
      <c r="B953" s="6"/>
    </row>
    <row r="954" spans="2:2" x14ac:dyDescent="0.15">
      <c r="B954" s="6"/>
    </row>
    <row r="955" spans="2:2" x14ac:dyDescent="0.15">
      <c r="B955" s="6"/>
    </row>
    <row r="956" spans="2:2" x14ac:dyDescent="0.15">
      <c r="B956" s="6"/>
    </row>
    <row r="957" spans="2:2" x14ac:dyDescent="0.15">
      <c r="B957" s="6"/>
    </row>
    <row r="958" spans="2:2" x14ac:dyDescent="0.15">
      <c r="B958" s="6"/>
    </row>
    <row r="959" spans="2:2" x14ac:dyDescent="0.15">
      <c r="B959" s="6"/>
    </row>
    <row r="960" spans="2:2" x14ac:dyDescent="0.15">
      <c r="B960" s="6"/>
    </row>
    <row r="961" spans="2:2" x14ac:dyDescent="0.15">
      <c r="B961" s="6"/>
    </row>
    <row r="962" spans="2:2" x14ac:dyDescent="0.15">
      <c r="B962" s="6"/>
    </row>
    <row r="963" spans="2:2" x14ac:dyDescent="0.15">
      <c r="B963" s="6"/>
    </row>
    <row r="964" spans="2:2" x14ac:dyDescent="0.15">
      <c r="B964" s="6"/>
    </row>
    <row r="965" spans="2:2" x14ac:dyDescent="0.15">
      <c r="B965" s="6"/>
    </row>
    <row r="966" spans="2:2" x14ac:dyDescent="0.15">
      <c r="B966" s="6"/>
    </row>
    <row r="967" spans="2:2" x14ac:dyDescent="0.15">
      <c r="B967" s="6"/>
    </row>
    <row r="968" spans="2:2" x14ac:dyDescent="0.15">
      <c r="B968" s="6"/>
    </row>
    <row r="969" spans="2:2" x14ac:dyDescent="0.15">
      <c r="B969" s="6"/>
    </row>
    <row r="970" spans="2:2" x14ac:dyDescent="0.15">
      <c r="B970" s="6"/>
    </row>
    <row r="971" spans="2:2" x14ac:dyDescent="0.15">
      <c r="B971" s="6"/>
    </row>
    <row r="972" spans="2:2" x14ac:dyDescent="0.15">
      <c r="B972" s="6"/>
    </row>
    <row r="973" spans="2:2" x14ac:dyDescent="0.15">
      <c r="B973" s="6"/>
    </row>
    <row r="974" spans="2:2" x14ac:dyDescent="0.15">
      <c r="B974" s="6"/>
    </row>
    <row r="975" spans="2:2" x14ac:dyDescent="0.15">
      <c r="B975" s="6"/>
    </row>
    <row r="976" spans="2:2" x14ac:dyDescent="0.15">
      <c r="B976" s="6"/>
    </row>
    <row r="977" spans="2:2" x14ac:dyDescent="0.15">
      <c r="B977" s="6"/>
    </row>
    <row r="978" spans="2:2" x14ac:dyDescent="0.15">
      <c r="B978" s="6"/>
    </row>
    <row r="979" spans="2:2" x14ac:dyDescent="0.15">
      <c r="B979" s="6"/>
    </row>
    <row r="980" spans="2:2" x14ac:dyDescent="0.15">
      <c r="B980" s="6"/>
    </row>
    <row r="981" spans="2:2" x14ac:dyDescent="0.15">
      <c r="B981" s="6"/>
    </row>
    <row r="982" spans="2:2" x14ac:dyDescent="0.15">
      <c r="B982" s="6"/>
    </row>
    <row r="983" spans="2:2" x14ac:dyDescent="0.15">
      <c r="B983" s="6"/>
    </row>
    <row r="984" spans="2:2" x14ac:dyDescent="0.15">
      <c r="B984" s="6"/>
    </row>
    <row r="985" spans="2:2" x14ac:dyDescent="0.15">
      <c r="B985" s="6"/>
    </row>
    <row r="986" spans="2:2" x14ac:dyDescent="0.15">
      <c r="B986" s="6"/>
    </row>
    <row r="987" spans="2:2" x14ac:dyDescent="0.15">
      <c r="B987" s="6"/>
    </row>
    <row r="988" spans="2:2" x14ac:dyDescent="0.15">
      <c r="B988" s="6"/>
    </row>
    <row r="989" spans="2:2" x14ac:dyDescent="0.15">
      <c r="B989" s="6"/>
    </row>
    <row r="990" spans="2:2" x14ac:dyDescent="0.15">
      <c r="B990" s="6"/>
    </row>
    <row r="991" spans="2:2" x14ac:dyDescent="0.15">
      <c r="B991" s="6"/>
    </row>
    <row r="992" spans="2:2" x14ac:dyDescent="0.15">
      <c r="B992" s="6"/>
    </row>
    <row r="993" spans="2:2" x14ac:dyDescent="0.15">
      <c r="B993" s="6"/>
    </row>
    <row r="994" spans="2:2" x14ac:dyDescent="0.15">
      <c r="B994" s="6"/>
    </row>
    <row r="995" spans="2:2" x14ac:dyDescent="0.15">
      <c r="B995" s="6"/>
    </row>
    <row r="996" spans="2:2" x14ac:dyDescent="0.15">
      <c r="B996" s="6"/>
    </row>
    <row r="997" spans="2:2" x14ac:dyDescent="0.15">
      <c r="B997" s="6"/>
    </row>
    <row r="998" spans="2:2" x14ac:dyDescent="0.15">
      <c r="B998" s="6"/>
    </row>
    <row r="999" spans="2:2" x14ac:dyDescent="0.15">
      <c r="B999" s="6"/>
    </row>
    <row r="1000" spans="2:2" x14ac:dyDescent="0.15">
      <c r="B1000" s="6"/>
    </row>
    <row r="1001" spans="2:2" x14ac:dyDescent="0.15">
      <c r="B1001" s="6"/>
    </row>
    <row r="1002" spans="2:2" x14ac:dyDescent="0.15">
      <c r="B1002" s="6"/>
    </row>
    <row r="1003" spans="2:2" x14ac:dyDescent="0.15">
      <c r="B1003" s="6"/>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30" r:id="rId27" xr:uid="{00000000-0004-0000-0000-00001A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topLeftCell="I1" zoomScaleNormal="100" workbookViewId="0">
      <selection activeCell="B35" sqref="B35"/>
    </sheetView>
  </sheetViews>
  <sheetFormatPr baseColWidth="10" defaultColWidth="12.5" defaultRowHeight="13" x14ac:dyDescent="0.15"/>
  <cols>
    <col min="1" max="1" width="32" customWidth="1"/>
    <col min="2" max="2" width="65.5" customWidth="1"/>
  </cols>
  <sheetData>
    <row r="1" spans="1:6" x14ac:dyDescent="0.15">
      <c r="A1" s="3" t="s">
        <v>120</v>
      </c>
      <c r="B1" s="3" t="s">
        <v>121</v>
      </c>
      <c r="C1" s="3" t="s">
        <v>122</v>
      </c>
      <c r="D1" s="3" t="s">
        <v>123</v>
      </c>
    </row>
    <row r="2" spans="1:6" ht="15.75" customHeight="1" x14ac:dyDescent="0.2">
      <c r="A2" s="5" t="s">
        <v>20</v>
      </c>
      <c r="B2" s="6" t="s">
        <v>124</v>
      </c>
      <c r="C2" s="5" t="s">
        <v>125</v>
      </c>
      <c r="D2" s="5" t="s">
        <v>126</v>
      </c>
      <c r="F2" s="10" t="s">
        <v>127</v>
      </c>
    </row>
    <row r="3" spans="1:6" ht="13.5" customHeight="1" x14ac:dyDescent="0.15">
      <c r="A3" s="5" t="s">
        <v>28</v>
      </c>
      <c r="B3" s="6" t="s">
        <v>128</v>
      </c>
      <c r="C3" s="5" t="s">
        <v>125</v>
      </c>
      <c r="D3" s="5" t="s">
        <v>126</v>
      </c>
    </row>
    <row r="4" spans="1:6" ht="27.75" customHeight="1" x14ac:dyDescent="0.15">
      <c r="A4" s="5" t="s">
        <v>61</v>
      </c>
      <c r="B4" s="6" t="s">
        <v>129</v>
      </c>
      <c r="C4" s="5" t="s">
        <v>125</v>
      </c>
      <c r="D4" s="5" t="s">
        <v>126</v>
      </c>
    </row>
    <row r="5" spans="1:6" ht="27.75" customHeight="1" x14ac:dyDescent="0.15">
      <c r="A5" s="5" t="s">
        <v>66</v>
      </c>
      <c r="B5" s="6" t="s">
        <v>130</v>
      </c>
      <c r="C5" s="5" t="s">
        <v>125</v>
      </c>
      <c r="D5" s="5" t="s">
        <v>126</v>
      </c>
    </row>
    <row r="6" spans="1:6" ht="27.75" customHeight="1" x14ac:dyDescent="0.15">
      <c r="A6" s="5" t="s">
        <v>49</v>
      </c>
      <c r="B6" s="6" t="s">
        <v>131</v>
      </c>
      <c r="C6" s="5" t="s">
        <v>125</v>
      </c>
      <c r="D6" s="5" t="s">
        <v>132</v>
      </c>
    </row>
    <row r="7" spans="1:6" ht="27.75" customHeight="1" x14ac:dyDescent="0.15">
      <c r="A7" s="5" t="s">
        <v>5</v>
      </c>
      <c r="B7" s="6" t="s">
        <v>133</v>
      </c>
      <c r="C7" s="5" t="s">
        <v>134</v>
      </c>
      <c r="D7" s="5" t="s">
        <v>132</v>
      </c>
    </row>
    <row r="8" spans="1:6" ht="27.75" customHeight="1" x14ac:dyDescent="0.15">
      <c r="A8" s="5" t="s">
        <v>10</v>
      </c>
      <c r="B8" s="6" t="s">
        <v>135</v>
      </c>
      <c r="C8" s="5" t="s">
        <v>134</v>
      </c>
      <c r="D8" s="5" t="s">
        <v>126</v>
      </c>
    </row>
    <row r="9" spans="1:6" ht="13.5" customHeight="1" x14ac:dyDescent="0.15">
      <c r="A9" s="5" t="s">
        <v>24</v>
      </c>
      <c r="B9" s="6" t="s">
        <v>136</v>
      </c>
      <c r="C9" s="5" t="s">
        <v>134</v>
      </c>
      <c r="D9" s="5" t="s">
        <v>126</v>
      </c>
    </row>
    <row r="10" spans="1:6" ht="13.5" customHeight="1" x14ac:dyDescent="0.15">
      <c r="A10" s="5" t="s">
        <v>32</v>
      </c>
      <c r="B10" s="6" t="s">
        <v>137</v>
      </c>
      <c r="C10" s="5" t="s">
        <v>134</v>
      </c>
      <c r="D10" s="5" t="s">
        <v>132</v>
      </c>
    </row>
    <row r="11" spans="1:6" ht="13.5" customHeight="1" x14ac:dyDescent="0.15">
      <c r="A11" s="5" t="s">
        <v>37</v>
      </c>
      <c r="B11" s="6" t="s">
        <v>138</v>
      </c>
      <c r="C11" s="5" t="s">
        <v>134</v>
      </c>
      <c r="D11" s="5" t="s">
        <v>126</v>
      </c>
    </row>
    <row r="12" spans="1:6" ht="27.75" customHeight="1" x14ac:dyDescent="0.15">
      <c r="A12" s="5" t="s">
        <v>45</v>
      </c>
      <c r="B12" s="6" t="s">
        <v>139</v>
      </c>
      <c r="C12" s="5" t="s">
        <v>134</v>
      </c>
      <c r="D12" s="5" t="s">
        <v>132</v>
      </c>
    </row>
    <row r="13" spans="1:6" ht="27.75" customHeight="1" x14ac:dyDescent="0.15">
      <c r="A13" s="5" t="s">
        <v>53</v>
      </c>
      <c r="B13" s="6" t="s">
        <v>140</v>
      </c>
      <c r="C13" s="5" t="s">
        <v>134</v>
      </c>
      <c r="D13" s="5" t="s">
        <v>132</v>
      </c>
    </row>
    <row r="14" spans="1:6" ht="27.75" customHeight="1" x14ac:dyDescent="0.15">
      <c r="A14" s="5" t="s">
        <v>82</v>
      </c>
      <c r="B14" s="6" t="s">
        <v>141</v>
      </c>
      <c r="C14" s="5" t="s">
        <v>134</v>
      </c>
      <c r="D14" s="5" t="s">
        <v>132</v>
      </c>
    </row>
    <row r="15" spans="1:6" ht="27.75" customHeight="1" x14ac:dyDescent="0.15">
      <c r="A15" s="5" t="s">
        <v>86</v>
      </c>
      <c r="B15" s="6" t="s">
        <v>142</v>
      </c>
      <c r="C15" s="5" t="s">
        <v>134</v>
      </c>
      <c r="D15" s="5" t="s">
        <v>132</v>
      </c>
    </row>
    <row r="16" spans="1:6" ht="27.75" customHeight="1" x14ac:dyDescent="0.15">
      <c r="A16" s="5" t="s">
        <v>93</v>
      </c>
      <c r="B16" s="6" t="s">
        <v>143</v>
      </c>
      <c r="C16" s="5" t="s">
        <v>134</v>
      </c>
      <c r="D16" s="5" t="s">
        <v>126</v>
      </c>
    </row>
    <row r="17" spans="1:15" ht="27.75" customHeight="1" x14ac:dyDescent="0.15">
      <c r="A17" s="5" t="s">
        <v>96</v>
      </c>
      <c r="B17" s="6" t="s">
        <v>144</v>
      </c>
      <c r="C17" s="5" t="s">
        <v>134</v>
      </c>
      <c r="D17" s="5" t="s">
        <v>132</v>
      </c>
      <c r="O17" s="5" t="s">
        <v>145</v>
      </c>
    </row>
    <row r="18" spans="1:15" ht="27.75" customHeight="1" x14ac:dyDescent="0.15">
      <c r="A18" s="5" t="s">
        <v>15</v>
      </c>
      <c r="B18" s="6" t="s">
        <v>146</v>
      </c>
      <c r="C18" s="5" t="s">
        <v>147</v>
      </c>
      <c r="D18" s="5" t="s">
        <v>126</v>
      </c>
    </row>
    <row r="19" spans="1:15" ht="27.75" customHeight="1" x14ac:dyDescent="0.15">
      <c r="A19" s="5" t="s">
        <v>40</v>
      </c>
      <c r="B19" s="6" t="s">
        <v>148</v>
      </c>
      <c r="C19" s="5" t="s">
        <v>147</v>
      </c>
      <c r="D19" s="5" t="s">
        <v>132</v>
      </c>
    </row>
    <row r="20" spans="1:15" ht="27.75" customHeight="1" x14ac:dyDescent="0.15">
      <c r="A20" s="5" t="s">
        <v>57</v>
      </c>
      <c r="B20" s="6" t="s">
        <v>149</v>
      </c>
      <c r="C20" s="5" t="s">
        <v>147</v>
      </c>
      <c r="D20" s="5" t="s">
        <v>132</v>
      </c>
    </row>
    <row r="21" spans="1:15" ht="27.75" customHeight="1" x14ac:dyDescent="0.15">
      <c r="A21" s="5" t="s">
        <v>70</v>
      </c>
      <c r="B21" s="6" t="s">
        <v>150</v>
      </c>
      <c r="C21" s="5" t="s">
        <v>147</v>
      </c>
      <c r="D21" s="5" t="s">
        <v>126</v>
      </c>
    </row>
    <row r="22" spans="1:15" ht="27.75" customHeight="1" x14ac:dyDescent="0.15">
      <c r="A22" s="5" t="s">
        <v>73</v>
      </c>
      <c r="B22" s="6" t="s">
        <v>151</v>
      </c>
      <c r="C22" s="5" t="s">
        <v>147</v>
      </c>
      <c r="D22" s="5" t="s">
        <v>126</v>
      </c>
    </row>
    <row r="23" spans="1:15" ht="27.75" customHeight="1" x14ac:dyDescent="0.15">
      <c r="A23" s="5" t="s">
        <v>77</v>
      </c>
      <c r="B23" s="6" t="s">
        <v>152</v>
      </c>
      <c r="C23" s="5" t="s">
        <v>147</v>
      </c>
      <c r="D23" s="5" t="s">
        <v>126</v>
      </c>
    </row>
    <row r="24" spans="1:15" ht="27.75" customHeight="1" x14ac:dyDescent="0.15">
      <c r="A24" s="5" t="s">
        <v>90</v>
      </c>
      <c r="B24" s="6" t="s">
        <v>153</v>
      </c>
      <c r="C24" s="5" t="s">
        <v>147</v>
      </c>
      <c r="D24" s="5" t="s">
        <v>132</v>
      </c>
    </row>
    <row r="25" spans="1:15" ht="12.75" customHeight="1" x14ac:dyDescent="0.15">
      <c r="A25" s="8" t="s">
        <v>154</v>
      </c>
      <c r="B25" s="8" t="s">
        <v>155</v>
      </c>
      <c r="C25" s="8" t="s">
        <v>125</v>
      </c>
      <c r="D25" s="8" t="s">
        <v>156</v>
      </c>
    </row>
    <row r="26" spans="1:15" ht="12.75" customHeight="1" x14ac:dyDescent="0.15">
      <c r="A26" s="8" t="s">
        <v>107</v>
      </c>
      <c r="B26" s="8" t="s">
        <v>157</v>
      </c>
      <c r="C26" s="8" t="s">
        <v>125</v>
      </c>
      <c r="D26" s="8" t="s">
        <v>126</v>
      </c>
    </row>
    <row r="27" spans="1:15" x14ac:dyDescent="0.15">
      <c r="A27" t="s">
        <v>111</v>
      </c>
      <c r="B27" t="s">
        <v>158</v>
      </c>
      <c r="C27" t="s">
        <v>134</v>
      </c>
      <c r="D27" t="s">
        <v>126</v>
      </c>
    </row>
    <row r="28" spans="1:15" x14ac:dyDescent="0.15">
      <c r="A28" t="s">
        <v>115</v>
      </c>
      <c r="B28" t="s">
        <v>159</v>
      </c>
      <c r="C28" t="s">
        <v>134</v>
      </c>
      <c r="D28" t="s">
        <v>132</v>
      </c>
    </row>
    <row r="29" spans="1:15" x14ac:dyDescent="0.15">
      <c r="A29" t="s">
        <v>117</v>
      </c>
      <c r="B29" t="s">
        <v>160</v>
      </c>
      <c r="C29" t="s">
        <v>134</v>
      </c>
      <c r="D29" t="s">
        <v>132</v>
      </c>
    </row>
  </sheetData>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zoomScaleNormal="100" workbookViewId="0">
      <selection activeCell="F36" sqref="F36"/>
    </sheetView>
  </sheetViews>
  <sheetFormatPr baseColWidth="10" defaultColWidth="10.6640625" defaultRowHeight="13" x14ac:dyDescent="0.15"/>
  <sheetData>
    <row r="1" spans="1:9" x14ac:dyDescent="0.15">
      <c r="A1" t="s">
        <v>161</v>
      </c>
    </row>
    <row r="2" spans="1:9" ht="13.5" customHeight="1" x14ac:dyDescent="0.15"/>
    <row r="3" spans="1:9" x14ac:dyDescent="0.15">
      <c r="A3" s="64" t="s">
        <v>162</v>
      </c>
      <c r="B3" s="64"/>
    </row>
    <row r="4" spans="1:9" x14ac:dyDescent="0.15">
      <c r="A4" t="s">
        <v>163</v>
      </c>
      <c r="B4">
        <v>0.59469785755920801</v>
      </c>
    </row>
    <row r="5" spans="1:9" x14ac:dyDescent="0.15">
      <c r="A5" t="s">
        <v>164</v>
      </c>
      <c r="B5">
        <v>0.35366554178551102</v>
      </c>
    </row>
    <row r="6" spans="1:9" x14ac:dyDescent="0.15">
      <c r="A6" t="s">
        <v>165</v>
      </c>
      <c r="B6">
        <v>0.35329976110740502</v>
      </c>
    </row>
    <row r="7" spans="1:9" x14ac:dyDescent="0.15">
      <c r="A7" t="s">
        <v>166</v>
      </c>
      <c r="B7">
        <v>589.22745553205402</v>
      </c>
    </row>
    <row r="8" spans="1:9" ht="13.5" customHeight="1" x14ac:dyDescent="0.15">
      <c r="A8" s="11" t="s">
        <v>167</v>
      </c>
      <c r="B8" s="11">
        <v>1769</v>
      </c>
    </row>
    <row r="10" spans="1:9" ht="13.5" customHeight="1" x14ac:dyDescent="0.15">
      <c r="A10" t="s">
        <v>168</v>
      </c>
    </row>
    <row r="11" spans="1:9" x14ac:dyDescent="0.15">
      <c r="A11" s="2"/>
      <c r="B11" s="2" t="s">
        <v>169</v>
      </c>
      <c r="C11" s="2" t="s">
        <v>170</v>
      </c>
      <c r="D11" s="2" t="s">
        <v>171</v>
      </c>
      <c r="E11" s="2" t="s">
        <v>172</v>
      </c>
      <c r="F11" s="2" t="s">
        <v>173</v>
      </c>
    </row>
    <row r="12" spans="1:9" x14ac:dyDescent="0.15">
      <c r="A12" t="s">
        <v>174</v>
      </c>
      <c r="B12">
        <v>1</v>
      </c>
      <c r="C12">
        <v>335689639.00803399</v>
      </c>
      <c r="D12">
        <v>335689639.00803399</v>
      </c>
      <c r="E12">
        <v>966.87868702122296</v>
      </c>
      <c r="F12">
        <v>1.10293526358648E-169</v>
      </c>
    </row>
    <row r="13" spans="1:9" x14ac:dyDescent="0.15">
      <c r="A13" t="s">
        <v>175</v>
      </c>
      <c r="B13">
        <v>1767</v>
      </c>
      <c r="C13">
        <v>613482953.02136004</v>
      </c>
      <c r="D13">
        <v>347188.994352779</v>
      </c>
    </row>
    <row r="14" spans="1:9" ht="13.5" customHeight="1" x14ac:dyDescent="0.15">
      <c r="A14" s="11" t="s">
        <v>176</v>
      </c>
      <c r="B14" s="11">
        <v>1768</v>
      </c>
      <c r="C14" s="11">
        <v>949172592.02939403</v>
      </c>
      <c r="D14" s="11"/>
      <c r="E14" s="11"/>
      <c r="F14" s="11"/>
    </row>
    <row r="15" spans="1:9" ht="13.5" customHeight="1" x14ac:dyDescent="0.15"/>
    <row r="16" spans="1:9" x14ac:dyDescent="0.15">
      <c r="A16" s="2"/>
      <c r="B16" s="2" t="s">
        <v>177</v>
      </c>
      <c r="C16" s="2" t="s">
        <v>166</v>
      </c>
      <c r="D16" s="2" t="s">
        <v>178</v>
      </c>
      <c r="E16" s="2" t="s">
        <v>179</v>
      </c>
      <c r="F16" s="2" t="s">
        <v>180</v>
      </c>
      <c r="G16" s="2" t="s">
        <v>181</v>
      </c>
      <c r="H16" s="2" t="s">
        <v>182</v>
      </c>
      <c r="I16" s="2" t="s">
        <v>183</v>
      </c>
    </row>
    <row r="17" spans="1:9" x14ac:dyDescent="0.15">
      <c r="A17" t="s">
        <v>184</v>
      </c>
      <c r="B17">
        <v>7885.3363469404003</v>
      </c>
      <c r="C17">
        <v>28.030652492287299</v>
      </c>
      <c r="D17">
        <v>281.31119491813803</v>
      </c>
      <c r="E17">
        <v>0</v>
      </c>
      <c r="F17">
        <v>7830.3596199195199</v>
      </c>
      <c r="G17">
        <v>7940.3130739612698</v>
      </c>
      <c r="H17">
        <v>7830.3596199195199</v>
      </c>
      <c r="I17">
        <v>7940.3130739612698</v>
      </c>
    </row>
    <row r="18" spans="1:9" ht="13.5" customHeight="1" x14ac:dyDescent="0.15">
      <c r="A18" s="11" t="s">
        <v>185</v>
      </c>
      <c r="B18" s="11">
        <v>0.85303708390417599</v>
      </c>
      <c r="C18" s="11">
        <v>2.74335441561613E-2</v>
      </c>
      <c r="D18" s="11">
        <v>31.094672968552398</v>
      </c>
      <c r="E18" s="11">
        <v>1.10293526358736E-169</v>
      </c>
      <c r="F18" s="11">
        <v>0.79923146989988902</v>
      </c>
      <c r="G18" s="11">
        <v>0.90684269790846295</v>
      </c>
      <c r="H18" s="11">
        <v>0.79923146989988902</v>
      </c>
      <c r="I18" s="11">
        <v>0.90684269790846295</v>
      </c>
    </row>
  </sheetData>
  <mergeCells count="1">
    <mergeCell ref="A3:B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857"/>
  <sheetViews>
    <sheetView tabSelected="1" topLeftCell="AU1" zoomScaleNormal="100" workbookViewId="0">
      <selection activeCell="AX8" sqref="AX8"/>
    </sheetView>
  </sheetViews>
  <sheetFormatPr baseColWidth="10" defaultColWidth="12.5" defaultRowHeight="13" x14ac:dyDescent="0.15"/>
  <cols>
    <col min="2" max="2" width="13.33203125" style="12" customWidth="1"/>
    <col min="3" max="3" width="11.33203125" customWidth="1"/>
    <col min="4" max="27" width="17" customWidth="1"/>
    <col min="28" max="28" width="27" customWidth="1"/>
    <col min="29" max="31" width="17" customWidth="1"/>
    <col min="32" max="32" width="14" customWidth="1"/>
    <col min="42" max="42" width="12.5" style="3"/>
    <col min="43" max="50" width="16" customWidth="1"/>
  </cols>
  <sheetData>
    <row r="1" spans="1:53" s="21" customFormat="1" ht="36" customHeight="1" x14ac:dyDescent="0.15">
      <c r="A1" s="13" t="s">
        <v>186</v>
      </c>
      <c r="B1" s="14" t="s">
        <v>187</v>
      </c>
      <c r="C1" s="13" t="s">
        <v>188</v>
      </c>
      <c r="D1" s="15" t="s">
        <v>189</v>
      </c>
      <c r="E1" s="15" t="s">
        <v>190</v>
      </c>
      <c r="F1" s="15" t="s">
        <v>191</v>
      </c>
      <c r="G1" s="15" t="s">
        <v>192</v>
      </c>
      <c r="H1" s="15" t="s">
        <v>193</v>
      </c>
      <c r="I1" s="15" t="s">
        <v>194</v>
      </c>
      <c r="J1" s="15" t="s">
        <v>195</v>
      </c>
      <c r="K1" s="15" t="s">
        <v>196</v>
      </c>
      <c r="L1" s="15" t="s">
        <v>197</v>
      </c>
      <c r="M1" s="15" t="s">
        <v>198</v>
      </c>
      <c r="N1" s="15" t="s">
        <v>199</v>
      </c>
      <c r="O1" s="15" t="s">
        <v>200</v>
      </c>
      <c r="P1" s="15" t="s">
        <v>201</v>
      </c>
      <c r="Q1" s="15" t="s">
        <v>202</v>
      </c>
      <c r="R1" s="15" t="s">
        <v>203</v>
      </c>
      <c r="S1" s="15" t="s">
        <v>204</v>
      </c>
      <c r="T1" s="15" t="s">
        <v>205</v>
      </c>
      <c r="U1" s="15" t="s">
        <v>206</v>
      </c>
      <c r="V1" s="15" t="s">
        <v>207</v>
      </c>
      <c r="W1" s="16" t="s">
        <v>208</v>
      </c>
      <c r="X1" s="15" t="s">
        <v>209</v>
      </c>
      <c r="Y1" s="15" t="s">
        <v>210</v>
      </c>
      <c r="Z1" s="15" t="s">
        <v>211</v>
      </c>
      <c r="AA1" s="15" t="s">
        <v>212</v>
      </c>
      <c r="AB1" s="17" t="s">
        <v>213</v>
      </c>
      <c r="AC1" s="18" t="s">
        <v>214</v>
      </c>
      <c r="AD1" s="19" t="s">
        <v>215</v>
      </c>
      <c r="AE1" s="20" t="s">
        <v>216</v>
      </c>
      <c r="AF1" s="20" t="s">
        <v>217</v>
      </c>
      <c r="AG1" s="21" t="s">
        <v>218</v>
      </c>
      <c r="AH1" s="22" t="s">
        <v>219</v>
      </c>
      <c r="AI1" s="22" t="s">
        <v>220</v>
      </c>
      <c r="AJ1" s="22" t="s">
        <v>221</v>
      </c>
      <c r="AK1" s="22" t="s">
        <v>222</v>
      </c>
      <c r="AL1" s="22" t="s">
        <v>223</v>
      </c>
      <c r="AM1" s="22" t="s">
        <v>224</v>
      </c>
      <c r="AN1" s="22" t="s">
        <v>225</v>
      </c>
      <c r="AO1" s="22" t="s">
        <v>226</v>
      </c>
      <c r="AP1" s="4" t="s">
        <v>227</v>
      </c>
      <c r="AQ1" s="23" t="s">
        <v>228</v>
      </c>
      <c r="AR1" s="23" t="s">
        <v>229</v>
      </c>
      <c r="AS1" s="23" t="s">
        <v>230</v>
      </c>
      <c r="AT1" s="23" t="s">
        <v>231</v>
      </c>
      <c r="AU1" s="23" t="s">
        <v>232</v>
      </c>
      <c r="AV1" s="23" t="s">
        <v>233</v>
      </c>
      <c r="AW1" s="23" t="s">
        <v>234</v>
      </c>
      <c r="AX1" s="24" t="s">
        <v>235</v>
      </c>
      <c r="AY1" s="21" t="s">
        <v>533</v>
      </c>
      <c r="AZ1" s="21" t="s">
        <v>537</v>
      </c>
      <c r="BA1" s="21" t="s">
        <v>541</v>
      </c>
    </row>
    <row r="2" spans="1:53" ht="16.5" customHeight="1" x14ac:dyDescent="0.2">
      <c r="A2" s="25">
        <v>1</v>
      </c>
      <c r="B2" s="26">
        <v>33277</v>
      </c>
      <c r="C2" s="25">
        <v>6621</v>
      </c>
      <c r="D2" s="27"/>
      <c r="E2" s="27">
        <v>483000</v>
      </c>
      <c r="F2" s="27"/>
      <c r="G2" s="27">
        <v>21.303999999999998</v>
      </c>
      <c r="H2" s="27">
        <v>20.626000000000001</v>
      </c>
      <c r="I2" s="27">
        <v>1.139</v>
      </c>
      <c r="J2" s="27"/>
      <c r="K2" s="27"/>
      <c r="L2" s="27">
        <v>1136</v>
      </c>
      <c r="M2" s="27"/>
      <c r="N2" s="27"/>
      <c r="O2" s="27"/>
      <c r="P2" s="27"/>
      <c r="Q2" s="27"/>
      <c r="R2" s="27"/>
      <c r="S2" s="27"/>
      <c r="T2" s="27"/>
      <c r="U2" s="27"/>
      <c r="V2" s="27">
        <v>84.2</v>
      </c>
      <c r="W2" s="27"/>
      <c r="X2" s="27"/>
      <c r="Y2" s="27"/>
      <c r="Z2" s="27"/>
      <c r="AA2" s="27"/>
      <c r="AB2" s="28"/>
      <c r="AC2" s="29">
        <v>0</v>
      </c>
      <c r="AD2" s="30">
        <v>18.5</v>
      </c>
      <c r="AE2" s="30">
        <v>0</v>
      </c>
      <c r="AF2" s="31">
        <v>10.2996</v>
      </c>
      <c r="AG2">
        <f t="shared" ref="AG2:AG65" si="0">6753.47943187+0.36116788*I2+0.01252571*N2-22.85359542*V2+0.00407811*AA2-0.00067349*E2</f>
        <v>4504.3223977213192</v>
      </c>
      <c r="AH2">
        <f>A2*'Simple Linear Regression'!$B$18+'Simple Linear Regression'!$B$17</f>
        <v>7886.1893840243047</v>
      </c>
      <c r="AI2">
        <f t="shared" ref="AI2:AI65" si="1">7491.3971+0.0137554*N2-0.00058829*E2-34.3283*V2+0.30565*L2+54.6031*M2</f>
        <v>4664.0285699999995</v>
      </c>
      <c r="AJ2">
        <f t="shared" ref="AJ2:AJ65" si="2">7491.3971-0.00058829*E2+0.30565*L2+54.6031*M2+0.0137554*N2-34.3283*V2</f>
        <v>4664.0285699999995</v>
      </c>
      <c r="AL2">
        <f t="shared" ref="AL2:AL65" si="3">2192.59+2373.87*I2+0.0316653*N2-15.7623*V2+0.00202406*AA2-0.000740146*E2-0.00963493*(I2*N2)</f>
        <v>3211.7517519999997</v>
      </c>
      <c r="AM2" s="32">
        <f t="shared" ref="AM2:AM65" si="4">5205.907083+122.0638992*I2+13.609808*(N2/1000)-1.245906883*AD2+0.7746840854*AE2-134.2474226*AC2-1547.125689*IF(AND(B2&gt;=DATE(2020,3,20),B2&lt;=DATE(2020,6,26)),1,0)</f>
        <v>5321.8885868532998</v>
      </c>
      <c r="AN2" s="33">
        <f t="shared" ref="AN2:AN65" si="5">7707.2178-144.397321*AC2+139.5614087*AF2-0.0008594506251*E2-265.7105668*I2-0.02506176117*J2+0.004708026652*N2</f>
        <v>8426.8854975380182</v>
      </c>
      <c r="AO2" s="33" t="str">
        <f>IF(N2="","",2190.39 + 2739.06*I2 + 0.034693*N2 - 16.722*V2 - 0.000802*E2 - 1.3691*AD2 + 1.8691*AE2 - 121.7*AC2 + 209.88*IF(AND(B2&gt;=DATE(2020,3,20),B2&lt;=DATE(2020,6,26)),1,0) - 0.011049*(I2*N2))</f>
        <v/>
      </c>
      <c r="AP2" s="33" t="str">
        <f t="shared" ref="AP2:AP65" si="6">IF(B2&lt;DATE(2008,1,1),"",3929.06 + 1212.53*I2 - 0.0003097*N2 + 59.426*V2 - 0.0006734*E2 - 1.036*AD2 + 1.2076*AE2 + 94.923*AF2 - 131.43*AC2 - 759.61*IF(AND(B2&gt;=DATE(2020,3,20),B2&lt;=DATE(2020,6,26)),1,0) - 17.324*(I2*V2))</f>
        <v/>
      </c>
      <c r="AQ2" s="34" t="str">
        <f t="shared" ref="AQ2:AQ65" si="7">IF(N2="","",I2*N2)</f>
        <v/>
      </c>
      <c r="AR2" s="34">
        <f>I2*E2</f>
        <v>550137</v>
      </c>
      <c r="AS2" s="34">
        <f t="shared" ref="AS2:AS65" si="8">AC2*AF2</f>
        <v>0</v>
      </c>
      <c r="AT2" s="34" t="str">
        <f t="shared" ref="AT2:AT65" si="9">IF(N2="","",2413.3773+89.103503*I2+0.018847679*N2-5.0917058*V2-0.00064564578*E2+1.4315076*AD2-3.1976817*AE2-66.972905*AC2-217.08397*IF(AND(B2&gt;=DATE(2020,3,20),B2&lt;=DATE(2020,6,26)),1,0)+190.76803*AF2)</f>
        <v/>
      </c>
      <c r="AU2" s="34" t="str">
        <f t="shared" ref="AU2:AU65" si="10">IF(N2="","",-480.76297+2186.3009*I2+0.033368804*N2-5.3903106*V2-0.00073731439*E2+0.93396876*AD2-1.6242981*AE2-61.304389*AC2-95.472727*IF(AND(B2&gt;=DATE(2020,3,20),B2&lt;=DATE(2020,6,26)),1,0)+156.04851*AF2-0.0087322858*AQ2)</f>
        <v/>
      </c>
      <c r="AV2" s="34" t="str">
        <f t="shared" ref="AV2:AV65" si="11">IF(N2="","",2518.0489-204.66184*I2+0.019354281*N2-2.3328708*V2-0.0022533804*E2+1.5259709*AD2-3.5842757*AE2-65.580099*AC2-62.828483*IF(AND(B2&gt;=DATE(2020,3,20),B2&lt;=DATE(2020,6,26)),1,0)+200.94286*AF2+0.00080379976*AR2)</f>
        <v/>
      </c>
      <c r="AW2" s="34" t="str">
        <f>IF(N2="","",2361.7153+89.223162*I2+0.018847054*N2-5.0210815*V2-0.0006437347*E2+1.4213619*AD2-3.2156123*AE2+167.41121*AC2-224.35191*IF(AND(B2&gt;=DATE(2020,3,20),B2&lt;=DATE(2020,6,26)),1,0)+194.56435*AF2-19.897843*AS2)</f>
        <v/>
      </c>
      <c r="AX2" s="34" t="str">
        <f t="shared" ref="AX2:AX65" si="12">IF(N2="","",-654.03928+2464.5589*I2+0.035956453*N2-8.0754527*V2-0.00069441316*E2+0.69511606*AD2-1.1669613*AE2-90.724569*AC2-211.24919*IF(AND(B2&gt;=DATE(2020,3,20),B2&lt;=DATE(2020,6,26)),1,0)+147.22132*AF2-0.010108087*AQ2)</f>
        <v/>
      </c>
      <c r="AY2" s="63" t="s">
        <v>534</v>
      </c>
      <c r="AZ2" s="63" t="s">
        <v>538</v>
      </c>
      <c r="BA2" s="63" t="s">
        <v>542</v>
      </c>
    </row>
    <row r="3" spans="1:53" ht="16.5" customHeight="1" x14ac:dyDescent="0.2">
      <c r="A3" s="25">
        <v>2</v>
      </c>
      <c r="B3" s="26">
        <v>33284</v>
      </c>
      <c r="C3" s="25">
        <v>6433</v>
      </c>
      <c r="D3" s="27"/>
      <c r="E3" s="27">
        <v>480000</v>
      </c>
      <c r="F3" s="27"/>
      <c r="G3" s="27">
        <v>22.116</v>
      </c>
      <c r="H3" s="27">
        <v>20.436</v>
      </c>
      <c r="I3" s="27">
        <v>1.1060000000000001</v>
      </c>
      <c r="J3" s="27"/>
      <c r="K3" s="27"/>
      <c r="L3" s="27">
        <v>1136</v>
      </c>
      <c r="M3" s="27"/>
      <c r="N3" s="27"/>
      <c r="O3" s="27"/>
      <c r="P3" s="27"/>
      <c r="Q3" s="27"/>
      <c r="R3" s="27"/>
      <c r="S3" s="27"/>
      <c r="T3" s="27"/>
      <c r="U3" s="27"/>
      <c r="V3" s="27">
        <v>84.2</v>
      </c>
      <c r="W3" s="27"/>
      <c r="X3" s="27"/>
      <c r="Y3" s="27"/>
      <c r="Z3" s="27"/>
      <c r="AA3" s="27"/>
      <c r="AB3" s="28"/>
      <c r="AC3" s="29">
        <v>0</v>
      </c>
      <c r="AD3" s="30">
        <v>145.9</v>
      </c>
      <c r="AE3" s="30">
        <v>0.7</v>
      </c>
      <c r="AF3" s="31">
        <v>10.5413</v>
      </c>
      <c r="AG3">
        <f t="shared" si="0"/>
        <v>4506.3309491812797</v>
      </c>
      <c r="AH3">
        <f>A3*'Simple Linear Regression'!$B$18+'Simple Linear Regression'!$B$17</f>
        <v>7887.0424211082091</v>
      </c>
      <c r="AI3">
        <f t="shared" si="1"/>
        <v>4665.7934399999995</v>
      </c>
      <c r="AJ3">
        <f t="shared" si="2"/>
        <v>4665.7934399999995</v>
      </c>
      <c r="AL3">
        <f t="shared" si="3"/>
        <v>3135.6344799999997</v>
      </c>
      <c r="AM3" s="32">
        <f t="shared" si="4"/>
        <v>5159.6742201452798</v>
      </c>
      <c r="AN3" s="33">
        <f t="shared" si="5"/>
        <v>8471.9642906005101</v>
      </c>
      <c r="AO3" s="33" t="str">
        <f t="shared" ref="AO3:AO65" si="13">IF(N3="","",2190.39 + 2739.06*I3 + 0.034693*N3 - 16.722*V3 - 0.000802*E3 - 1.3691*AD3 + 1.8691*AE3 - 121.7*AC3 + 209.88*IF(AND(B3&gt;=DATE(2020,3,20),B3&lt;=DATE(2020,6,26)),1,0) - 0.011049*(I3*N3))</f>
        <v/>
      </c>
      <c r="AP3" s="33" t="str">
        <f t="shared" si="6"/>
        <v/>
      </c>
      <c r="AQ3" s="34" t="str">
        <f t="shared" si="7"/>
        <v/>
      </c>
      <c r="AR3" s="34">
        <f t="shared" ref="AR3:AR65" si="14">I3*E3</f>
        <v>530880</v>
      </c>
      <c r="AS3" s="34">
        <f t="shared" si="8"/>
        <v>0</v>
      </c>
      <c r="AT3" s="34" t="str">
        <f t="shared" si="9"/>
        <v/>
      </c>
      <c r="AU3" s="34" t="str">
        <f t="shared" si="10"/>
        <v/>
      </c>
      <c r="AV3" s="34" t="str">
        <f t="shared" si="11"/>
        <v/>
      </c>
      <c r="AW3" s="34" t="str">
        <f t="shared" ref="AW3:AW65" si="15">IF(N3="","",2361.7153+89.223162*I3+0.018847054*N3-5.0210815*V3-0.0006437347*E3+1.4213619*AD3-3.2156123*AE3+167.41121*AC3-224.35191*IF(AND(B3&gt;=DATE(2020,3,20),B3&lt;=DATE(2020,6,26)),1,0)+194.56435*AF3-19.897843*AS3)</f>
        <v/>
      </c>
      <c r="AX3" s="34" t="str">
        <f t="shared" si="12"/>
        <v/>
      </c>
      <c r="AY3" s="63" t="s">
        <v>535</v>
      </c>
      <c r="AZ3" s="63" t="s">
        <v>539</v>
      </c>
      <c r="BA3" s="63" t="s">
        <v>543</v>
      </c>
    </row>
    <row r="4" spans="1:53" ht="16.5" customHeight="1" x14ac:dyDescent="0.2">
      <c r="A4" s="25">
        <v>3</v>
      </c>
      <c r="B4" s="26">
        <v>33291</v>
      </c>
      <c r="C4" s="25">
        <v>6582</v>
      </c>
      <c r="D4" s="27"/>
      <c r="E4" s="27">
        <v>474000</v>
      </c>
      <c r="F4" s="27"/>
      <c r="G4" s="27">
        <v>19.38</v>
      </c>
      <c r="H4" s="27">
        <v>18.126000000000001</v>
      </c>
      <c r="I4" s="27">
        <v>1.0780000000000001</v>
      </c>
      <c r="J4" s="27"/>
      <c r="K4" s="27"/>
      <c r="L4" s="27">
        <v>1136</v>
      </c>
      <c r="M4" s="27">
        <v>11.829000000000001</v>
      </c>
      <c r="N4" s="27"/>
      <c r="O4" s="27"/>
      <c r="P4" s="27"/>
      <c r="Q4" s="27"/>
      <c r="R4" s="27"/>
      <c r="S4" s="27"/>
      <c r="T4" s="27"/>
      <c r="U4" s="27"/>
      <c r="V4" s="27">
        <v>84.2</v>
      </c>
      <c r="W4" s="27"/>
      <c r="X4" s="27"/>
      <c r="Y4" s="27"/>
      <c r="Z4" s="27"/>
      <c r="AA4" s="27"/>
      <c r="AB4" s="28"/>
      <c r="AC4" s="29">
        <v>0</v>
      </c>
      <c r="AD4" s="30">
        <v>130.1</v>
      </c>
      <c r="AE4" s="30">
        <v>1.5</v>
      </c>
      <c r="AF4" s="31">
        <v>10.7989</v>
      </c>
      <c r="AG4">
        <f t="shared" si="0"/>
        <v>4510.3617764806395</v>
      </c>
      <c r="AH4">
        <f>A4*'Simple Linear Regression'!$B$18+'Simple Linear Regression'!$B$17</f>
        <v>7887.8954581921125</v>
      </c>
      <c r="AI4">
        <f t="shared" si="1"/>
        <v>5315.2232498999992</v>
      </c>
      <c r="AJ4">
        <f t="shared" si="2"/>
        <v>5315.2232498999992</v>
      </c>
      <c r="AL4">
        <f t="shared" si="3"/>
        <v>3073.606996</v>
      </c>
      <c r="AM4" s="32">
        <f t="shared" si="4"/>
        <v>5176.5615069874002</v>
      </c>
      <c r="AN4" s="33">
        <f t="shared" si="5"/>
        <v>8520.5119091026318</v>
      </c>
      <c r="AO4" s="33" t="str">
        <f t="shared" si="13"/>
        <v/>
      </c>
      <c r="AP4" s="33" t="str">
        <f t="shared" si="6"/>
        <v/>
      </c>
      <c r="AQ4" s="34" t="str">
        <f t="shared" si="7"/>
        <v/>
      </c>
      <c r="AR4" s="34">
        <f t="shared" si="14"/>
        <v>510972.00000000006</v>
      </c>
      <c r="AS4" s="34">
        <f t="shared" si="8"/>
        <v>0</v>
      </c>
      <c r="AT4" s="34" t="str">
        <f t="shared" si="9"/>
        <v/>
      </c>
      <c r="AU4" s="34" t="str">
        <f t="shared" si="10"/>
        <v/>
      </c>
      <c r="AV4" s="34" t="str">
        <f t="shared" si="11"/>
        <v/>
      </c>
      <c r="AW4" s="34" t="str">
        <f t="shared" si="15"/>
        <v/>
      </c>
      <c r="AX4" s="34" t="str">
        <f t="shared" si="12"/>
        <v/>
      </c>
      <c r="AY4" s="63" t="s">
        <v>536</v>
      </c>
      <c r="AZ4" s="63" t="s">
        <v>540</v>
      </c>
      <c r="BA4" s="63" t="s">
        <v>540</v>
      </c>
    </row>
    <row r="5" spans="1:53" ht="16.5" customHeight="1" x14ac:dyDescent="0.2">
      <c r="A5" s="25">
        <v>4</v>
      </c>
      <c r="B5" s="26">
        <v>33298</v>
      </c>
      <c r="C5" s="25">
        <v>7224</v>
      </c>
      <c r="D5" s="27"/>
      <c r="E5" s="27">
        <v>499000</v>
      </c>
      <c r="F5" s="27"/>
      <c r="G5" s="27">
        <v>18.73</v>
      </c>
      <c r="H5" s="27">
        <v>18.661999999999999</v>
      </c>
      <c r="I5" s="27">
        <v>1.054</v>
      </c>
      <c r="J5" s="27"/>
      <c r="K5" s="27"/>
      <c r="L5" s="27">
        <v>1136</v>
      </c>
      <c r="M5" s="27">
        <v>11.829000000000001</v>
      </c>
      <c r="N5" s="27"/>
      <c r="O5" s="27"/>
      <c r="P5" s="27"/>
      <c r="Q5" s="27"/>
      <c r="R5" s="27"/>
      <c r="S5" s="27"/>
      <c r="T5" s="27"/>
      <c r="U5" s="27"/>
      <c r="V5" s="27">
        <v>84.2</v>
      </c>
      <c r="W5" s="27"/>
      <c r="X5" s="27"/>
      <c r="Y5" s="27"/>
      <c r="Z5" s="27"/>
      <c r="AA5" s="27"/>
      <c r="AB5" s="28"/>
      <c r="AC5" s="29">
        <v>0</v>
      </c>
      <c r="AD5" s="30">
        <v>149.80000000000001</v>
      </c>
      <c r="AE5" s="30">
        <v>0.9</v>
      </c>
      <c r="AF5" s="31">
        <v>11.0684</v>
      </c>
      <c r="AG5">
        <f t="shared" si="0"/>
        <v>4493.5158584515202</v>
      </c>
      <c r="AH5">
        <f>A5*'Simple Linear Regression'!$B$18+'Simple Linear Regression'!$B$17</f>
        <v>7888.7484952760169</v>
      </c>
      <c r="AI5">
        <f t="shared" si="1"/>
        <v>5300.5159998999998</v>
      </c>
      <c r="AJ5">
        <f t="shared" si="2"/>
        <v>5300.5159998999998</v>
      </c>
      <c r="AL5">
        <f t="shared" si="3"/>
        <v>2998.1304659999996</v>
      </c>
      <c r="AM5" s="32">
        <f t="shared" si="4"/>
        <v>5148.6227973602599</v>
      </c>
      <c r="AN5" s="33">
        <f t="shared" si="5"/>
        <v>8543.0144967229789</v>
      </c>
      <c r="AO5" s="33" t="str">
        <f t="shared" si="13"/>
        <v/>
      </c>
      <c r="AP5" s="33" t="str">
        <f t="shared" si="6"/>
        <v/>
      </c>
      <c r="AQ5" s="34" t="str">
        <f t="shared" si="7"/>
        <v/>
      </c>
      <c r="AR5" s="34">
        <f t="shared" si="14"/>
        <v>525946</v>
      </c>
      <c r="AS5" s="34">
        <f t="shared" si="8"/>
        <v>0</v>
      </c>
      <c r="AT5" s="34" t="str">
        <f t="shared" si="9"/>
        <v/>
      </c>
      <c r="AU5" s="34" t="str">
        <f t="shared" si="10"/>
        <v/>
      </c>
      <c r="AV5" s="34" t="str">
        <f t="shared" si="11"/>
        <v/>
      </c>
      <c r="AW5" s="34" t="str">
        <f t="shared" si="15"/>
        <v/>
      </c>
      <c r="AX5" s="34" t="str">
        <f t="shared" si="12"/>
        <v/>
      </c>
    </row>
    <row r="6" spans="1:53" ht="16.5" customHeight="1" x14ac:dyDescent="0.2">
      <c r="A6" s="25">
        <v>5</v>
      </c>
      <c r="B6" s="26">
        <v>33305</v>
      </c>
      <c r="C6" s="25">
        <v>6875</v>
      </c>
      <c r="D6" s="27"/>
      <c r="E6" s="27">
        <v>488000</v>
      </c>
      <c r="F6" s="27"/>
      <c r="G6" s="27">
        <v>19.856000000000002</v>
      </c>
      <c r="H6" s="27">
        <v>19.77</v>
      </c>
      <c r="I6" s="27">
        <v>1.0249999999999999</v>
      </c>
      <c r="J6" s="27"/>
      <c r="K6" s="27"/>
      <c r="L6" s="27">
        <v>1068</v>
      </c>
      <c r="M6" s="27">
        <v>11.829000000000001</v>
      </c>
      <c r="N6" s="27"/>
      <c r="O6" s="27">
        <v>3841</v>
      </c>
      <c r="P6" s="27"/>
      <c r="Q6" s="27"/>
      <c r="R6" s="27"/>
      <c r="S6" s="27"/>
      <c r="T6" s="27"/>
      <c r="U6" s="27"/>
      <c r="V6" s="27">
        <v>82.8</v>
      </c>
      <c r="W6" s="27"/>
      <c r="X6" s="27"/>
      <c r="Y6" s="27"/>
      <c r="Z6" s="27"/>
      <c r="AA6" s="27"/>
      <c r="AB6" s="28"/>
      <c r="AC6" s="29">
        <v>0</v>
      </c>
      <c r="AD6" s="30">
        <v>111.1</v>
      </c>
      <c r="AE6" s="30">
        <v>1.8</v>
      </c>
      <c r="AF6" s="31">
        <v>11.3467</v>
      </c>
      <c r="AG6">
        <f t="shared" si="0"/>
        <v>4532.9088081709988</v>
      </c>
      <c r="AH6">
        <f>A6*'Simple Linear Regression'!$B$18+'Simple Linear Regression'!$B$17</f>
        <v>7889.6015323599213</v>
      </c>
      <c r="AI6">
        <f t="shared" si="1"/>
        <v>5334.2626098999999</v>
      </c>
      <c r="AJ6">
        <f t="shared" si="2"/>
        <v>5334.2626099000008</v>
      </c>
      <c r="AL6">
        <f t="shared" si="3"/>
        <v>2959.4970619999995</v>
      </c>
      <c r="AM6" s="32">
        <f t="shared" si="4"/>
        <v>5193.9967563324208</v>
      </c>
      <c r="AN6" s="33">
        <f t="shared" si="5"/>
        <v>8599.01400007749</v>
      </c>
      <c r="AO6" s="33" t="str">
        <f t="shared" si="13"/>
        <v/>
      </c>
      <c r="AP6" s="33" t="str">
        <f t="shared" si="6"/>
        <v/>
      </c>
      <c r="AQ6" s="34" t="str">
        <f t="shared" si="7"/>
        <v/>
      </c>
      <c r="AR6" s="34">
        <f t="shared" si="14"/>
        <v>500199.99999999994</v>
      </c>
      <c r="AS6" s="34">
        <f t="shared" si="8"/>
        <v>0</v>
      </c>
      <c r="AT6" s="34" t="str">
        <f t="shared" si="9"/>
        <v/>
      </c>
      <c r="AU6" s="34" t="str">
        <f t="shared" si="10"/>
        <v/>
      </c>
      <c r="AV6" s="34" t="str">
        <f t="shared" si="11"/>
        <v/>
      </c>
      <c r="AW6" s="34" t="str">
        <f t="shared" si="15"/>
        <v/>
      </c>
      <c r="AX6" s="34" t="str">
        <f t="shared" si="12"/>
        <v/>
      </c>
    </row>
    <row r="7" spans="1:53" ht="16.5" customHeight="1" x14ac:dyDescent="0.2">
      <c r="A7" s="25">
        <v>6</v>
      </c>
      <c r="B7" s="26">
        <v>33312</v>
      </c>
      <c r="C7" s="25">
        <v>6947</v>
      </c>
      <c r="D7" s="27"/>
      <c r="E7" s="27">
        <v>499000</v>
      </c>
      <c r="F7" s="27"/>
      <c r="G7" s="27">
        <v>19.893999999999998</v>
      </c>
      <c r="H7" s="27">
        <v>19.277999999999999</v>
      </c>
      <c r="I7" s="27">
        <v>1.0449999999999999</v>
      </c>
      <c r="J7" s="27"/>
      <c r="K7" s="27"/>
      <c r="L7" s="27">
        <v>1068</v>
      </c>
      <c r="M7" s="27">
        <v>11.829000000000001</v>
      </c>
      <c r="N7" s="27"/>
      <c r="O7" s="27">
        <v>3841</v>
      </c>
      <c r="P7" s="27"/>
      <c r="Q7" s="27"/>
      <c r="R7" s="27"/>
      <c r="S7" s="27"/>
      <c r="T7" s="27"/>
      <c r="U7" s="27"/>
      <c r="V7" s="27">
        <v>82.8</v>
      </c>
      <c r="W7" s="27"/>
      <c r="X7" s="27"/>
      <c r="Y7" s="27"/>
      <c r="Z7" s="27"/>
      <c r="AA7" s="27"/>
      <c r="AB7" s="28"/>
      <c r="AC7" s="29">
        <v>0</v>
      </c>
      <c r="AD7" s="30">
        <v>148</v>
      </c>
      <c r="AE7" s="30">
        <v>0.7</v>
      </c>
      <c r="AF7" s="31">
        <v>11.630599999999999</v>
      </c>
      <c r="AG7">
        <f t="shared" si="0"/>
        <v>4525.5076415286003</v>
      </c>
      <c r="AH7">
        <f>A7*'Simple Linear Regression'!$B$18+'Simple Linear Regression'!$B$17</f>
        <v>7890.4545694438257</v>
      </c>
      <c r="AI7">
        <f t="shared" si="1"/>
        <v>5327.7914198999997</v>
      </c>
      <c r="AJ7">
        <f t="shared" si="2"/>
        <v>5327.7914199000006</v>
      </c>
      <c r="AL7">
        <f t="shared" si="3"/>
        <v>2998.8328559999991</v>
      </c>
      <c r="AM7" s="32">
        <f t="shared" si="4"/>
        <v>5149.6119178397794</v>
      </c>
      <c r="AN7" s="33">
        <f t="shared" si="5"/>
        <v>8623.8673157953199</v>
      </c>
      <c r="AO7" s="33" t="str">
        <f t="shared" si="13"/>
        <v/>
      </c>
      <c r="AP7" s="33" t="str">
        <f t="shared" si="6"/>
        <v/>
      </c>
      <c r="AQ7" s="34" t="str">
        <f t="shared" si="7"/>
        <v/>
      </c>
      <c r="AR7" s="34">
        <f t="shared" si="14"/>
        <v>521454.99999999994</v>
      </c>
      <c r="AS7" s="34">
        <f t="shared" si="8"/>
        <v>0</v>
      </c>
      <c r="AT7" s="34" t="str">
        <f t="shared" si="9"/>
        <v/>
      </c>
      <c r="AU7" s="34" t="str">
        <f t="shared" si="10"/>
        <v/>
      </c>
      <c r="AV7" s="34" t="str">
        <f t="shared" si="11"/>
        <v/>
      </c>
      <c r="AW7" s="34" t="str">
        <f t="shared" si="15"/>
        <v/>
      </c>
      <c r="AX7" s="34" t="str">
        <f t="shared" si="12"/>
        <v/>
      </c>
    </row>
    <row r="8" spans="1:53" ht="16.5" customHeight="1" x14ac:dyDescent="0.2">
      <c r="A8" s="25">
        <v>7</v>
      </c>
      <c r="B8" s="26">
        <v>33319</v>
      </c>
      <c r="C8" s="25">
        <v>7328</v>
      </c>
      <c r="D8" s="27"/>
      <c r="E8" s="27">
        <v>498000</v>
      </c>
      <c r="F8" s="27"/>
      <c r="G8" s="27">
        <v>20.303999999999998</v>
      </c>
      <c r="H8" s="27">
        <v>18.795999999999999</v>
      </c>
      <c r="I8" s="27">
        <v>1.0429999999999999</v>
      </c>
      <c r="J8" s="27"/>
      <c r="K8" s="27"/>
      <c r="L8" s="27">
        <v>1068</v>
      </c>
      <c r="M8" s="27">
        <v>12.409000000000001</v>
      </c>
      <c r="N8" s="27">
        <v>157889</v>
      </c>
      <c r="O8" s="27">
        <v>3841</v>
      </c>
      <c r="P8" s="27"/>
      <c r="Q8" s="27"/>
      <c r="R8" s="27"/>
      <c r="S8" s="27"/>
      <c r="T8" s="27"/>
      <c r="U8" s="27"/>
      <c r="V8" s="27">
        <v>82.8</v>
      </c>
      <c r="W8" s="27"/>
      <c r="X8" s="27"/>
      <c r="Y8" s="27"/>
      <c r="Z8" s="27"/>
      <c r="AA8" s="27"/>
      <c r="AB8" s="28"/>
      <c r="AC8" s="29">
        <v>0</v>
      </c>
      <c r="AD8" s="30">
        <v>104.9</v>
      </c>
      <c r="AE8" s="30">
        <v>3.3</v>
      </c>
      <c r="AF8" s="31">
        <v>11.9177</v>
      </c>
      <c r="AG8">
        <f t="shared" si="0"/>
        <v>6503.8522353828403</v>
      </c>
      <c r="AH8">
        <f>A8*'Simple Linear Regression'!$B$18+'Simple Linear Regression'!$B$17</f>
        <v>7891.3076065277291</v>
      </c>
      <c r="AI8">
        <f t="shared" si="1"/>
        <v>7531.8758585000014</v>
      </c>
      <c r="AJ8">
        <f t="shared" si="2"/>
        <v>7531.8758585000014</v>
      </c>
      <c r="AL8">
        <f t="shared" si="3"/>
        <v>6407.7646240308886</v>
      </c>
      <c r="AM8" s="32">
        <f t="shared" si="4"/>
        <v>7353.9195306327201</v>
      </c>
      <c r="AN8" s="33">
        <f t="shared" si="5"/>
        <v>9408.6718880494172</v>
      </c>
      <c r="AO8" s="33">
        <f>IF(N8="","",2190.39 + 2739.06*I8 + 0.034693*N8 - 16.722*V8 - 0.000802*E8 - 1.3691*AD8 + 1.8691*AE8 - 121.7*AC8 + 209.88*IF(AND(B8&gt;=DATE(2020,3,20),B8&lt;=DATE(2020,6,26)),1,0) - 0.011049*(I8*N8))</f>
        <v>6783.9147668770001</v>
      </c>
      <c r="AP8" s="33" t="str">
        <f t="shared" si="6"/>
        <v/>
      </c>
      <c r="AQ8" s="34">
        <f>IF(N8="","",I8*Target!N8)</f>
        <v>164678.22699999998</v>
      </c>
      <c r="AR8" s="34">
        <f t="shared" si="14"/>
        <v>519413.99999999994</v>
      </c>
      <c r="AS8" s="34">
        <f t="shared" si="8"/>
        <v>0</v>
      </c>
      <c r="AT8" s="34">
        <f t="shared" si="9"/>
        <v>7152.1575533409996</v>
      </c>
      <c r="AU8" s="34">
        <f t="shared" si="10"/>
        <v>6768.9508031757232</v>
      </c>
      <c r="AV8" s="34">
        <f t="shared" si="11"/>
        <v>7005.5973410116394</v>
      </c>
      <c r="AW8" s="34">
        <f>IF(N8="","",2361.7153+89.223162*I8+0.018847054*N8-5.0210815*V8-0.0006437347*E8+1.4213619*AD8-3.2156123*AE8+167.41121*AC8-224.35191*IF(AND(B8&gt;=DATE(2020,3,20),B8&lt;=DATE(2020,6,26)),1,0)+194.56435*AF8-19.897843*AS8)</f>
        <v>7151.4410348869988</v>
      </c>
      <c r="AX8" s="34">
        <f>IF(N8="","",-654.03928+2464.5589*I8+0.035956453*N8-8.0754527*V8-0.00069441316*E8+0.69511606*AD8-1.1669613*AE8-90.724569*AC8-211.24919*IF(AND(B8&gt;=DATE(2020,3,20),B8&lt;=DATE(2020,6,26)),1,0)+147.22132*AF8-0.010108087*AQ8)</f>
        <v>6738.1832054232509</v>
      </c>
    </row>
    <row r="9" spans="1:53" ht="16.5" customHeight="1" x14ac:dyDescent="0.2">
      <c r="A9" s="25">
        <v>8</v>
      </c>
      <c r="B9" s="26">
        <v>33326</v>
      </c>
      <c r="C9" s="25">
        <v>6777</v>
      </c>
      <c r="D9" s="27"/>
      <c r="E9" s="27">
        <v>509000</v>
      </c>
      <c r="F9" s="27"/>
      <c r="G9" s="27">
        <v>19.5825</v>
      </c>
      <c r="H9" s="27">
        <v>18.274999999999999</v>
      </c>
      <c r="I9" s="27">
        <v>1.0469999999999999</v>
      </c>
      <c r="J9" s="27"/>
      <c r="K9" s="27"/>
      <c r="L9" s="27">
        <v>1068</v>
      </c>
      <c r="M9" s="27">
        <v>12.409000000000001</v>
      </c>
      <c r="N9" s="27">
        <v>157889</v>
      </c>
      <c r="O9" s="27">
        <v>3841</v>
      </c>
      <c r="P9" s="27"/>
      <c r="Q9" s="27"/>
      <c r="R9" s="27"/>
      <c r="S9" s="27"/>
      <c r="T9" s="27"/>
      <c r="U9" s="27"/>
      <c r="V9" s="27">
        <v>82.8</v>
      </c>
      <c r="W9" s="27"/>
      <c r="X9" s="27"/>
      <c r="Y9" s="27"/>
      <c r="Z9" s="27"/>
      <c r="AA9" s="27"/>
      <c r="AB9" s="28"/>
      <c r="AC9" s="29">
        <v>0</v>
      </c>
      <c r="AD9" s="30">
        <v>79</v>
      </c>
      <c r="AE9" s="30">
        <v>7.1</v>
      </c>
      <c r="AF9" s="31">
        <v>12.205500000000001</v>
      </c>
      <c r="AG9">
        <f t="shared" si="0"/>
        <v>6496.4452900543592</v>
      </c>
      <c r="AH9">
        <f>A9*'Simple Linear Regression'!$B$18+'Simple Linear Regression'!$B$17</f>
        <v>7892.1606436116335</v>
      </c>
      <c r="AI9">
        <f t="shared" si="1"/>
        <v>7525.4046685000012</v>
      </c>
      <c r="AJ9">
        <f t="shared" si="2"/>
        <v>7525.4046685000012</v>
      </c>
      <c r="AL9">
        <f t="shared" si="3"/>
        <v>6403.0335001798094</v>
      </c>
      <c r="AM9" s="32">
        <f t="shared" si="4"/>
        <v>7389.6205740237392</v>
      </c>
      <c r="AN9" s="33">
        <f t="shared" si="5"/>
        <v>9438.3208623299779</v>
      </c>
      <c r="AO9" s="33">
        <f t="shared" si="13"/>
        <v>6821.6332146329987</v>
      </c>
      <c r="AP9" s="33" t="str">
        <f t="shared" si="6"/>
        <v/>
      </c>
      <c r="AQ9" s="34">
        <f t="shared" si="7"/>
        <v>165309.783</v>
      </c>
      <c r="AR9" s="34">
        <f t="shared" si="14"/>
        <v>532923</v>
      </c>
      <c r="AS9" s="34">
        <f t="shared" si="8"/>
        <v>0</v>
      </c>
      <c r="AT9" s="34">
        <f t="shared" si="9"/>
        <v>7151.0876655069997</v>
      </c>
      <c r="AU9" s="34">
        <f t="shared" si="10"/>
        <v>6778.6192585090193</v>
      </c>
      <c r="AV9" s="34">
        <f t="shared" si="11"/>
        <v>6995.5385013474806</v>
      </c>
      <c r="AW9" s="34">
        <f t="shared" si="15"/>
        <v>7151.6798658149983</v>
      </c>
      <c r="AX9" s="34">
        <f>IF(N9="","",-654.03928+2464.5589*I9+0.035956453*N9-8.0754527*V9-0.00069441316*E9+0.69511606*AD9-1.1669613*AE9-90.724569*AC9-211.24919*IF(AND(B9&gt;=DATE(2020,3,20),B9&lt;=DATE(2020,6,26)),1,0)+147.22132*AF9-0.010108087*AQ9)</f>
        <v>6753.9514102718776</v>
      </c>
    </row>
    <row r="10" spans="1:53" ht="16.5" customHeight="1" x14ac:dyDescent="0.2">
      <c r="A10" s="25">
        <v>9</v>
      </c>
      <c r="B10" s="26">
        <v>33333</v>
      </c>
      <c r="C10" s="25">
        <v>7503</v>
      </c>
      <c r="D10" s="27"/>
      <c r="E10" s="27">
        <v>499000</v>
      </c>
      <c r="F10" s="27"/>
      <c r="G10" s="27">
        <v>19.63</v>
      </c>
      <c r="H10" s="27">
        <v>17.946000000000002</v>
      </c>
      <c r="I10" s="27">
        <v>1.052</v>
      </c>
      <c r="J10" s="27"/>
      <c r="K10" s="27"/>
      <c r="L10" s="27">
        <v>984</v>
      </c>
      <c r="M10" s="27">
        <v>12.409000000000001</v>
      </c>
      <c r="N10" s="27">
        <v>157889</v>
      </c>
      <c r="O10" s="27">
        <v>3866.7</v>
      </c>
      <c r="P10" s="27"/>
      <c r="Q10" s="27"/>
      <c r="R10" s="27"/>
      <c r="S10" s="27"/>
      <c r="T10" s="27"/>
      <c r="U10" s="27"/>
      <c r="V10" s="27">
        <v>82.8</v>
      </c>
      <c r="W10" s="27"/>
      <c r="X10" s="27"/>
      <c r="Y10" s="27"/>
      <c r="Z10" s="27"/>
      <c r="AA10" s="27"/>
      <c r="AB10" s="28"/>
      <c r="AC10" s="29">
        <v>0</v>
      </c>
      <c r="AD10" s="30">
        <v>92.3</v>
      </c>
      <c r="AE10" s="30">
        <v>2.8</v>
      </c>
      <c r="AF10" s="31">
        <v>12.4916</v>
      </c>
      <c r="AG10">
        <f t="shared" si="0"/>
        <v>6503.1819958937594</v>
      </c>
      <c r="AH10">
        <f>A10*'Simple Linear Regression'!$B$18+'Simple Linear Regression'!$B$17</f>
        <v>7893.0136806955379</v>
      </c>
      <c r="AI10">
        <f t="shared" si="1"/>
        <v>7505.6129685000005</v>
      </c>
      <c r="AJ10">
        <f t="shared" si="2"/>
        <v>7505.6129685000014</v>
      </c>
      <c r="AL10">
        <f t="shared" si="3"/>
        <v>6414.6980628659603</v>
      </c>
      <c r="AM10" s="32">
        <f t="shared" si="4"/>
        <v>7370.3291904086209</v>
      </c>
      <c r="AN10" s="33">
        <f t="shared" si="5"/>
        <v>9485.5153347760479</v>
      </c>
      <c r="AO10" s="33">
        <f t="shared" si="13"/>
        <v>6808.379776828001</v>
      </c>
      <c r="AP10" s="33" t="str">
        <f t="shared" si="6"/>
        <v/>
      </c>
      <c r="AQ10" s="34">
        <f t="shared" si="7"/>
        <v>166099.228</v>
      </c>
      <c r="AR10" s="34">
        <f t="shared" si="14"/>
        <v>524948</v>
      </c>
      <c r="AS10" s="34">
        <f t="shared" si="8"/>
        <v>0</v>
      </c>
      <c r="AT10" s="34">
        <f t="shared" si="9"/>
        <v>7245.3574565950003</v>
      </c>
      <c r="AU10" s="34">
        <f t="shared" si="10"/>
        <v>6854.081992594638</v>
      </c>
      <c r="AV10" s="34">
        <f t="shared" si="11"/>
        <v>7103.8362437874812</v>
      </c>
      <c r="AW10" s="34">
        <f t="shared" si="15"/>
        <v>7246.9594353199991</v>
      </c>
      <c r="AX10" s="34">
        <f t="shared" si="12"/>
        <v>6821.6215544701645</v>
      </c>
    </row>
    <row r="11" spans="1:53" ht="16.5" customHeight="1" x14ac:dyDescent="0.2">
      <c r="A11" s="25">
        <v>10</v>
      </c>
      <c r="B11" s="26">
        <v>33340</v>
      </c>
      <c r="C11" s="25">
        <v>6916</v>
      </c>
      <c r="D11" s="27"/>
      <c r="E11" s="27">
        <v>452000</v>
      </c>
      <c r="F11" s="27"/>
      <c r="G11" s="27">
        <v>20.891999999999999</v>
      </c>
      <c r="H11" s="27">
        <v>19.172000000000001</v>
      </c>
      <c r="I11" s="27">
        <v>1.0660000000000001</v>
      </c>
      <c r="J11" s="27"/>
      <c r="K11" s="27"/>
      <c r="L11" s="27">
        <v>984</v>
      </c>
      <c r="M11" s="27">
        <v>12.409000000000001</v>
      </c>
      <c r="N11" s="27">
        <v>157889</v>
      </c>
      <c r="O11" s="27">
        <v>3866.7</v>
      </c>
      <c r="P11" s="27"/>
      <c r="Q11" s="27"/>
      <c r="R11" s="27"/>
      <c r="S11" s="27"/>
      <c r="T11" s="27"/>
      <c r="U11" s="27"/>
      <c r="V11" s="27">
        <v>82.5</v>
      </c>
      <c r="W11" s="27"/>
      <c r="X11" s="27"/>
      <c r="Y11" s="27"/>
      <c r="Z11" s="27"/>
      <c r="AA11" s="27"/>
      <c r="AB11" s="28"/>
      <c r="AC11" s="29">
        <v>0</v>
      </c>
      <c r="AD11" s="30">
        <v>37.200000000000003</v>
      </c>
      <c r="AE11" s="30">
        <v>14.2</v>
      </c>
      <c r="AF11" s="31">
        <v>12.773400000000001</v>
      </c>
      <c r="AG11">
        <f t="shared" si="0"/>
        <v>6541.6971608700796</v>
      </c>
      <c r="AH11">
        <f>A11*'Simple Linear Regression'!$B$18+'Simple Linear Regression'!$B$17</f>
        <v>7893.8667177794423</v>
      </c>
      <c r="AI11">
        <f t="shared" si="1"/>
        <v>7543.5610884999996</v>
      </c>
      <c r="AJ11">
        <f t="shared" si="2"/>
        <v>7543.5610885000006</v>
      </c>
      <c r="AL11">
        <f t="shared" si="3"/>
        <v>6466.1503023871801</v>
      </c>
      <c r="AM11" s="32">
        <f t="shared" si="4"/>
        <v>7449.5189528242799</v>
      </c>
      <c r="AN11" s="33">
        <f t="shared" si="5"/>
        <v>9561.5179711922083</v>
      </c>
      <c r="AO11" s="33">
        <f t="shared" si="13"/>
        <v>6961.7591489739989</v>
      </c>
      <c r="AP11" s="33" t="str">
        <f t="shared" si="6"/>
        <v/>
      </c>
      <c r="AQ11" s="34">
        <f t="shared" si="7"/>
        <v>168309.674</v>
      </c>
      <c r="AR11" s="34">
        <f t="shared" si="14"/>
        <v>481832</v>
      </c>
      <c r="AS11" s="34">
        <f t="shared" si="8"/>
        <v>0</v>
      </c>
      <c r="AT11" s="34">
        <f t="shared" si="9"/>
        <v>7216.9065597510007</v>
      </c>
      <c r="AU11" s="34">
        <f t="shared" si="10"/>
        <v>6875.6546215891722</v>
      </c>
      <c r="AV11" s="34">
        <f t="shared" si="11"/>
        <v>7104.6070459933208</v>
      </c>
      <c r="AW11" s="34">
        <f t="shared" si="15"/>
        <v>7219.8236278579998</v>
      </c>
      <c r="AX11" s="34">
        <f t="shared" si="12"/>
        <v>6858.724767173363</v>
      </c>
    </row>
    <row r="12" spans="1:53" ht="16.5" customHeight="1" x14ac:dyDescent="0.2">
      <c r="A12" s="25">
        <v>11</v>
      </c>
      <c r="B12" s="26">
        <v>33347</v>
      </c>
      <c r="C12" s="25">
        <v>7045</v>
      </c>
      <c r="D12" s="27"/>
      <c r="E12" s="27">
        <v>477000</v>
      </c>
      <c r="F12" s="27"/>
      <c r="G12" s="27">
        <v>21.484000000000002</v>
      </c>
      <c r="H12" s="27">
        <v>19.712</v>
      </c>
      <c r="I12" s="27">
        <v>1.069</v>
      </c>
      <c r="J12" s="27"/>
      <c r="K12" s="27"/>
      <c r="L12" s="27">
        <v>984</v>
      </c>
      <c r="M12" s="27">
        <v>12.848000000000001</v>
      </c>
      <c r="N12" s="27">
        <v>153351</v>
      </c>
      <c r="O12" s="27">
        <v>3866.7</v>
      </c>
      <c r="P12" s="27"/>
      <c r="Q12" s="27"/>
      <c r="R12" s="27"/>
      <c r="S12" s="27"/>
      <c r="T12" s="27"/>
      <c r="U12" s="27"/>
      <c r="V12" s="27">
        <v>82.5</v>
      </c>
      <c r="W12" s="27"/>
      <c r="X12" s="27"/>
      <c r="Y12" s="27"/>
      <c r="Z12" s="27"/>
      <c r="AA12" s="27"/>
      <c r="AB12" s="28"/>
      <c r="AC12" s="29">
        <v>0</v>
      </c>
      <c r="AD12" s="30">
        <v>62</v>
      </c>
      <c r="AE12" s="30">
        <v>14.6</v>
      </c>
      <c r="AF12" s="31">
        <v>13.048299999999999</v>
      </c>
      <c r="AG12">
        <f t="shared" si="0"/>
        <v>6468.0193223937204</v>
      </c>
      <c r="AH12">
        <f>A12*'Simple Linear Regression'!$B$18+'Simple Linear Regression'!$B$17</f>
        <v>7894.7197548633467</v>
      </c>
      <c r="AI12">
        <f t="shared" si="1"/>
        <v>7490.4025942000007</v>
      </c>
      <c r="AJ12">
        <f t="shared" si="2"/>
        <v>7490.4025942000007</v>
      </c>
      <c r="AL12">
        <f t="shared" si="3"/>
        <v>6353.2476034903302</v>
      </c>
      <c r="AM12" s="32">
        <f t="shared" si="4"/>
        <v>7357.5352187536409</v>
      </c>
      <c r="AN12" s="33">
        <f t="shared" si="5"/>
        <v>9556.2349801691635</v>
      </c>
      <c r="AO12" s="33">
        <f t="shared" si="13"/>
        <v>6807.6499552690002</v>
      </c>
      <c r="AP12" s="33" t="str">
        <f t="shared" si="6"/>
        <v/>
      </c>
      <c r="AQ12" s="34">
        <f t="shared" si="7"/>
        <v>163932.21899999998</v>
      </c>
      <c r="AR12" s="34">
        <f t="shared" si="14"/>
        <v>509913</v>
      </c>
      <c r="AS12" s="34">
        <f t="shared" si="8"/>
        <v>0</v>
      </c>
      <c r="AT12" s="34">
        <f t="shared" si="9"/>
        <v>7202.1664057050002</v>
      </c>
      <c r="AU12" s="34">
        <f t="shared" si="10"/>
        <v>6815.9886615308114</v>
      </c>
      <c r="AV12" s="34">
        <f t="shared" si="11"/>
        <v>7074.049884609879</v>
      </c>
      <c r="AW12" s="34">
        <f t="shared" si="15"/>
        <v>7205.9192688069988</v>
      </c>
      <c r="AX12" s="34">
        <f t="shared" si="12"/>
        <v>6787.0786617739468</v>
      </c>
    </row>
    <row r="13" spans="1:53" ht="16.5" customHeight="1" x14ac:dyDescent="0.2">
      <c r="A13" s="25">
        <v>12</v>
      </c>
      <c r="B13" s="26">
        <v>33354</v>
      </c>
      <c r="C13" s="25">
        <v>6956</v>
      </c>
      <c r="D13" s="27"/>
      <c r="E13" s="27">
        <v>478000</v>
      </c>
      <c r="F13" s="27"/>
      <c r="G13" s="27">
        <v>21.187999999999999</v>
      </c>
      <c r="H13" s="27">
        <v>19.632000000000001</v>
      </c>
      <c r="I13" s="27">
        <v>1.0900000000000001</v>
      </c>
      <c r="J13" s="27"/>
      <c r="K13" s="27"/>
      <c r="L13" s="27">
        <v>984</v>
      </c>
      <c r="M13" s="27">
        <v>12.848000000000001</v>
      </c>
      <c r="N13" s="27">
        <v>153351</v>
      </c>
      <c r="O13" s="27">
        <v>3866.7</v>
      </c>
      <c r="P13" s="27"/>
      <c r="Q13" s="27"/>
      <c r="R13" s="27"/>
      <c r="S13" s="27"/>
      <c r="T13" s="27"/>
      <c r="U13" s="27"/>
      <c r="V13" s="27">
        <v>82.5</v>
      </c>
      <c r="W13" s="27"/>
      <c r="X13" s="27"/>
      <c r="Y13" s="27"/>
      <c r="Z13" s="27"/>
      <c r="AA13" s="27"/>
      <c r="AB13" s="28"/>
      <c r="AC13" s="29">
        <v>0</v>
      </c>
      <c r="AD13" s="30">
        <v>64.900000000000006</v>
      </c>
      <c r="AE13" s="30">
        <v>9.9</v>
      </c>
      <c r="AF13" s="31">
        <v>13.3132</v>
      </c>
      <c r="AG13">
        <f t="shared" si="0"/>
        <v>6467.3534169191998</v>
      </c>
      <c r="AH13">
        <f>A13*'Simple Linear Regression'!$B$18+'Simple Linear Regression'!$B$17</f>
        <v>7895.5727919472502</v>
      </c>
      <c r="AI13">
        <f t="shared" si="1"/>
        <v>7489.8143042000011</v>
      </c>
      <c r="AJ13">
        <f t="shared" si="2"/>
        <v>7489.8143042000011</v>
      </c>
      <c r="AL13">
        <f t="shared" si="3"/>
        <v>6371.330678331301</v>
      </c>
      <c r="AM13" s="32">
        <f t="shared" si="4"/>
        <v>7352.8444154747604</v>
      </c>
      <c r="AN13" s="33">
        <f t="shared" si="5"/>
        <v>9586.7654248058916</v>
      </c>
      <c r="AO13" s="33">
        <f t="shared" si="13"/>
        <v>6816.0311760900004</v>
      </c>
      <c r="AP13" s="33" t="str">
        <f t="shared" si="6"/>
        <v/>
      </c>
      <c r="AQ13" s="34">
        <f t="shared" si="7"/>
        <v>167152.59000000003</v>
      </c>
      <c r="AR13" s="34">
        <f t="shared" si="14"/>
        <v>521020.00000000006</v>
      </c>
      <c r="AS13" s="34">
        <f t="shared" si="8"/>
        <v>0</v>
      </c>
      <c r="AT13" s="34">
        <f t="shared" si="9"/>
        <v>7273.1068606650006</v>
      </c>
      <c r="AU13" s="34">
        <f t="shared" si="10"/>
        <v>6884.7224268597802</v>
      </c>
      <c r="AV13" s="34">
        <f t="shared" si="11"/>
        <v>7150.9275845182001</v>
      </c>
      <c r="AW13" s="34">
        <f t="shared" si="15"/>
        <v>7277.9246441439991</v>
      </c>
      <c r="AX13" s="34">
        <f t="shared" si="12"/>
        <v>6852.0876776256682</v>
      </c>
    </row>
    <row r="14" spans="1:53" ht="16.5" customHeight="1" x14ac:dyDescent="0.2">
      <c r="A14" s="25">
        <v>13</v>
      </c>
      <c r="B14" s="26">
        <v>33361</v>
      </c>
      <c r="C14" s="25">
        <v>6976</v>
      </c>
      <c r="D14" s="27"/>
      <c r="E14" s="27">
        <v>462000</v>
      </c>
      <c r="F14" s="27"/>
      <c r="G14" s="27">
        <v>21.234000000000002</v>
      </c>
      <c r="H14" s="27">
        <v>19.72</v>
      </c>
      <c r="I14" s="27">
        <v>1.1040000000000001</v>
      </c>
      <c r="J14" s="27"/>
      <c r="K14" s="27"/>
      <c r="L14" s="27">
        <v>984</v>
      </c>
      <c r="M14" s="27">
        <v>12.848000000000001</v>
      </c>
      <c r="N14" s="27">
        <v>153351</v>
      </c>
      <c r="O14" s="27">
        <v>3866.7</v>
      </c>
      <c r="P14" s="27"/>
      <c r="Q14" s="27"/>
      <c r="R14" s="27"/>
      <c r="S14" s="27"/>
      <c r="T14" s="27"/>
      <c r="U14" s="27"/>
      <c r="V14" s="27">
        <v>82.5</v>
      </c>
      <c r="W14" s="27"/>
      <c r="X14" s="27"/>
      <c r="Y14" s="27"/>
      <c r="Z14" s="27"/>
      <c r="AA14" s="27"/>
      <c r="AB14" s="28"/>
      <c r="AC14" s="29">
        <v>0</v>
      </c>
      <c r="AD14" s="30">
        <v>30.2</v>
      </c>
      <c r="AE14" s="30">
        <v>21.4</v>
      </c>
      <c r="AF14" s="31">
        <v>13.564399999999999</v>
      </c>
      <c r="AG14">
        <f t="shared" si="0"/>
        <v>6478.1343132695201</v>
      </c>
      <c r="AH14">
        <f>A14*'Simple Linear Regression'!$B$18+'Simple Linear Regression'!$B$17</f>
        <v>7896.4258290311545</v>
      </c>
      <c r="AI14">
        <f t="shared" si="1"/>
        <v>7499.2269442000015</v>
      </c>
      <c r="AJ14">
        <f t="shared" si="2"/>
        <v>7499.2269442000015</v>
      </c>
      <c r="AL14">
        <f t="shared" si="3"/>
        <v>6395.7218282252798</v>
      </c>
      <c r="AM14" s="32">
        <f t="shared" si="4"/>
        <v>7406.6951458857611</v>
      </c>
      <c r="AN14" s="33">
        <f t="shared" si="5"/>
        <v>9631.8545127377329</v>
      </c>
      <c r="AO14" s="33">
        <f t="shared" si="13"/>
        <v>6912.4911833040005</v>
      </c>
      <c r="AP14" s="33" t="str">
        <f t="shared" si="6"/>
        <v/>
      </c>
      <c r="AQ14" s="34">
        <f t="shared" si="7"/>
        <v>169299.50400000002</v>
      </c>
      <c r="AR14" s="34">
        <f t="shared" si="14"/>
        <v>510048.00000000006</v>
      </c>
      <c r="AS14" s="34">
        <f t="shared" si="8"/>
        <v>0</v>
      </c>
      <c r="AT14" s="34">
        <f t="shared" si="9"/>
        <v>7246.158918053</v>
      </c>
      <c r="AU14" s="34">
        <f t="shared" si="10"/>
        <v>6896.4914446537568</v>
      </c>
      <c r="AV14" s="34">
        <f t="shared" si="11"/>
        <v>7131.60359984348</v>
      </c>
      <c r="AW14" s="34">
        <f t="shared" si="15"/>
        <v>7252.0472889519988</v>
      </c>
      <c r="AX14" s="34">
        <f t="shared" si="12"/>
        <v>6875.442332644152</v>
      </c>
    </row>
    <row r="15" spans="1:53" ht="16.5" customHeight="1" x14ac:dyDescent="0.2">
      <c r="A15" s="25">
        <v>14</v>
      </c>
      <c r="B15" s="26">
        <v>33368</v>
      </c>
      <c r="C15" s="25">
        <v>7185</v>
      </c>
      <c r="D15" s="27"/>
      <c r="E15" s="27">
        <v>451000</v>
      </c>
      <c r="F15" s="27"/>
      <c r="G15" s="27">
        <v>21.69</v>
      </c>
      <c r="H15" s="27">
        <v>19.812000000000001</v>
      </c>
      <c r="I15" s="27">
        <v>1.113</v>
      </c>
      <c r="J15" s="27">
        <v>6035.1779999999999</v>
      </c>
      <c r="K15" s="27"/>
      <c r="L15" s="27">
        <v>929</v>
      </c>
      <c r="M15" s="27">
        <v>12.848000000000001</v>
      </c>
      <c r="N15" s="27">
        <v>153351</v>
      </c>
      <c r="O15" s="27">
        <v>3913</v>
      </c>
      <c r="P15" s="27"/>
      <c r="Q15" s="27"/>
      <c r="R15" s="27"/>
      <c r="S15" s="27"/>
      <c r="T15" s="27"/>
      <c r="U15" s="27"/>
      <c r="V15" s="27">
        <v>84.4</v>
      </c>
      <c r="W15" s="27"/>
      <c r="X15" s="27"/>
      <c r="Y15" s="27"/>
      <c r="Z15" s="27"/>
      <c r="AA15" s="27"/>
      <c r="AB15" s="28"/>
      <c r="AC15" s="29">
        <v>0</v>
      </c>
      <c r="AD15" s="30">
        <v>27.9</v>
      </c>
      <c r="AE15" s="30">
        <v>19.399999999999999</v>
      </c>
      <c r="AF15" s="31">
        <v>13.7981</v>
      </c>
      <c r="AG15">
        <f t="shared" si="0"/>
        <v>6442.1241224824398</v>
      </c>
      <c r="AH15">
        <f>A15*'Simple Linear Regression'!$B$18+'Simple Linear Regression'!$B$17</f>
        <v>7897.2788661150589</v>
      </c>
      <c r="AI15">
        <f t="shared" si="1"/>
        <v>7423.6636142000007</v>
      </c>
      <c r="AJ15">
        <f t="shared" si="2"/>
        <v>7423.6636141999988</v>
      </c>
      <c r="AL15">
        <f t="shared" si="3"/>
        <v>6381.9821588714094</v>
      </c>
      <c r="AM15" s="32">
        <f t="shared" si="4"/>
        <v>7409.1099386386595</v>
      </c>
      <c r="AN15" s="33">
        <f t="shared" si="5"/>
        <v>9520.280386071383</v>
      </c>
      <c r="AO15" s="33">
        <f t="shared" si="13"/>
        <v>6898.3542765130005</v>
      </c>
      <c r="AP15" s="33" t="str">
        <f t="shared" si="6"/>
        <v/>
      </c>
      <c r="AQ15" s="34">
        <f t="shared" si="7"/>
        <v>170679.663</v>
      </c>
      <c r="AR15" s="34">
        <f t="shared" si="14"/>
        <v>501963</v>
      </c>
      <c r="AS15" s="34">
        <f t="shared" si="8"/>
        <v>0</v>
      </c>
      <c r="AT15" s="34">
        <f t="shared" si="9"/>
        <v>7292.0740966709982</v>
      </c>
      <c r="AU15" s="34">
        <f t="shared" si="10"/>
        <v>6939.5540829053152</v>
      </c>
      <c r="AV15" s="34">
        <f t="shared" si="11"/>
        <v>7194.23681681588</v>
      </c>
      <c r="AW15" s="34">
        <f t="shared" si="15"/>
        <v>7299.023105084998</v>
      </c>
      <c r="AX15" s="34">
        <f t="shared" si="12"/>
        <v>6911.108558274319</v>
      </c>
    </row>
    <row r="16" spans="1:53" ht="16.5" customHeight="1" x14ac:dyDescent="0.2">
      <c r="A16" s="25">
        <v>15</v>
      </c>
      <c r="B16" s="26">
        <v>33375</v>
      </c>
      <c r="C16" s="25">
        <v>6899</v>
      </c>
      <c r="D16" s="27"/>
      <c r="E16" s="27">
        <v>446000</v>
      </c>
      <c r="F16" s="27"/>
      <c r="G16" s="27">
        <v>20.952000000000002</v>
      </c>
      <c r="H16" s="27">
        <v>18.899999999999999</v>
      </c>
      <c r="I16" s="27">
        <v>1.121</v>
      </c>
      <c r="J16" s="27">
        <v>6035.1779999999999</v>
      </c>
      <c r="K16" s="27"/>
      <c r="L16" s="27">
        <v>929</v>
      </c>
      <c r="M16" s="27">
        <v>12.038</v>
      </c>
      <c r="N16" s="27">
        <v>179076</v>
      </c>
      <c r="O16" s="27">
        <v>3913</v>
      </c>
      <c r="P16" s="27"/>
      <c r="Q16" s="27"/>
      <c r="R16" s="27"/>
      <c r="S16" s="27"/>
      <c r="T16" s="27"/>
      <c r="U16" s="27"/>
      <c r="V16" s="27">
        <v>84.4</v>
      </c>
      <c r="W16" s="27"/>
      <c r="X16" s="27"/>
      <c r="Y16" s="27"/>
      <c r="Z16" s="27"/>
      <c r="AA16" s="27"/>
      <c r="AB16" s="28"/>
      <c r="AC16" s="29">
        <v>0</v>
      </c>
      <c r="AD16" s="30">
        <v>4.5</v>
      </c>
      <c r="AE16" s="30">
        <v>42.5</v>
      </c>
      <c r="AF16" s="31">
        <v>14.009600000000001</v>
      </c>
      <c r="AG16">
        <f t="shared" si="0"/>
        <v>6767.7183515754796</v>
      </c>
      <c r="AH16">
        <f>A16*'Simple Linear Regression'!$B$18+'Simple Linear Regression'!$B$17</f>
        <v>7898.1319031989633</v>
      </c>
      <c r="AI16">
        <f t="shared" si="1"/>
        <v>7736.2342182000002</v>
      </c>
      <c r="AJ16">
        <f t="shared" si="2"/>
        <v>7736.2342181999993</v>
      </c>
      <c r="AL16">
        <f t="shared" si="3"/>
        <v>6929.5940204337185</v>
      </c>
      <c r="AM16" s="32">
        <f t="shared" si="4"/>
        <v>7807.2481840671999</v>
      </c>
      <c r="AN16" s="33">
        <f t="shared" si="5"/>
        <v>9673.0831782252335</v>
      </c>
      <c r="AO16" s="33">
        <f t="shared" si="13"/>
        <v>7559.7843063959999</v>
      </c>
      <c r="AP16" s="33" t="str">
        <f t="shared" si="6"/>
        <v/>
      </c>
      <c r="AQ16" s="34">
        <f t="shared" si="7"/>
        <v>200744.196</v>
      </c>
      <c r="AR16" s="34">
        <f t="shared" si="14"/>
        <v>499966</v>
      </c>
      <c r="AS16" s="34">
        <f t="shared" si="8"/>
        <v>0</v>
      </c>
      <c r="AT16" s="34">
        <f t="shared" si="9"/>
        <v>7713.8554091050009</v>
      </c>
      <c r="AU16" s="34">
        <f t="shared" si="10"/>
        <v>7530.2395551267828</v>
      </c>
      <c r="AV16" s="34">
        <f t="shared" si="11"/>
        <v>7624.1450418601607</v>
      </c>
      <c r="AW16" s="34">
        <f t="shared" si="15"/>
        <v>7721.405875466</v>
      </c>
      <c r="AX16" s="34">
        <f t="shared" si="12"/>
        <v>7543.296720866947</v>
      </c>
    </row>
    <row r="17" spans="1:50" ht="16.5" customHeight="1" x14ac:dyDescent="0.2">
      <c r="A17" s="25">
        <v>16</v>
      </c>
      <c r="B17" s="26">
        <v>33382</v>
      </c>
      <c r="C17" s="25">
        <v>7396</v>
      </c>
      <c r="D17" s="27"/>
      <c r="E17" s="27">
        <v>448000</v>
      </c>
      <c r="F17" s="27"/>
      <c r="G17" s="27">
        <v>21.036000000000001</v>
      </c>
      <c r="H17" s="27">
        <v>18.824000000000002</v>
      </c>
      <c r="I17" s="27">
        <v>1.129</v>
      </c>
      <c r="J17" s="27">
        <v>6035.1779999999999</v>
      </c>
      <c r="K17" s="27"/>
      <c r="L17" s="27">
        <v>929</v>
      </c>
      <c r="M17" s="27">
        <v>12.038</v>
      </c>
      <c r="N17" s="27">
        <v>179076</v>
      </c>
      <c r="O17" s="27">
        <v>3913</v>
      </c>
      <c r="P17" s="27"/>
      <c r="Q17" s="27"/>
      <c r="R17" s="27"/>
      <c r="S17" s="27"/>
      <c r="T17" s="27"/>
      <c r="U17" s="27"/>
      <c r="V17" s="27">
        <v>84.4</v>
      </c>
      <c r="W17" s="27"/>
      <c r="X17" s="27"/>
      <c r="Y17" s="27"/>
      <c r="Z17" s="27"/>
      <c r="AA17" s="27"/>
      <c r="AB17" s="28"/>
      <c r="AC17" s="29">
        <v>0</v>
      </c>
      <c r="AD17" s="30">
        <v>15.8</v>
      </c>
      <c r="AE17" s="30">
        <v>31.9</v>
      </c>
      <c r="AF17" s="31">
        <v>14.1945</v>
      </c>
      <c r="AG17">
        <f t="shared" si="0"/>
        <v>6766.374260918521</v>
      </c>
      <c r="AH17">
        <f>A17*'Simple Linear Regression'!$B$18+'Simple Linear Regression'!$B$17</f>
        <v>7898.9849402828668</v>
      </c>
      <c r="AI17">
        <f t="shared" si="1"/>
        <v>7735.057638199999</v>
      </c>
      <c r="AJ17">
        <f t="shared" si="2"/>
        <v>7735.0576381999981</v>
      </c>
      <c r="AL17">
        <f t="shared" si="3"/>
        <v>6933.3016106362775</v>
      </c>
      <c r="AM17" s="32">
        <f t="shared" si="4"/>
        <v>7785.9342961776592</v>
      </c>
      <c r="AN17" s="33">
        <f t="shared" si="5"/>
        <v>9695.0434969092621</v>
      </c>
      <c r="AO17" s="33">
        <f t="shared" si="13"/>
        <v>7528.9806106039996</v>
      </c>
      <c r="AP17" s="33" t="str">
        <f t="shared" si="6"/>
        <v/>
      </c>
      <c r="AQ17" s="34">
        <f t="shared" si="7"/>
        <v>202176.804</v>
      </c>
      <c r="AR17" s="34">
        <f t="shared" si="14"/>
        <v>505792</v>
      </c>
      <c r="AS17" s="34">
        <f t="shared" si="8"/>
        <v>0</v>
      </c>
      <c r="AT17" s="34">
        <f t="shared" si="9"/>
        <v>7798.6214162160013</v>
      </c>
      <c r="AU17" s="34">
        <f t="shared" si="10"/>
        <v>7590.3701673984178</v>
      </c>
      <c r="AV17" s="34">
        <f t="shared" si="11"/>
        <v>7715.0750521459195</v>
      </c>
      <c r="AW17" s="34">
        <f t="shared" si="15"/>
        <v>7806.9540195269992</v>
      </c>
      <c r="AX17" s="34">
        <f t="shared" si="12"/>
        <v>7594.5892627720514</v>
      </c>
    </row>
    <row r="18" spans="1:50" ht="16.5" customHeight="1" x14ac:dyDescent="0.2">
      <c r="A18" s="25">
        <v>17</v>
      </c>
      <c r="B18" s="26">
        <v>33389</v>
      </c>
      <c r="C18" s="25">
        <v>7287</v>
      </c>
      <c r="D18" s="27"/>
      <c r="E18" s="27">
        <v>443000</v>
      </c>
      <c r="F18" s="27"/>
      <c r="G18" s="27">
        <v>21.21</v>
      </c>
      <c r="H18" s="27">
        <v>18.87</v>
      </c>
      <c r="I18" s="27">
        <v>1.1399999999999999</v>
      </c>
      <c r="J18" s="27">
        <v>6035.1779999999999</v>
      </c>
      <c r="K18" s="27"/>
      <c r="L18" s="27">
        <v>929</v>
      </c>
      <c r="M18" s="27">
        <v>12.038</v>
      </c>
      <c r="N18" s="27">
        <v>179076</v>
      </c>
      <c r="O18" s="27">
        <v>3913</v>
      </c>
      <c r="P18" s="27"/>
      <c r="Q18" s="27"/>
      <c r="R18" s="27"/>
      <c r="S18" s="27"/>
      <c r="T18" s="27"/>
      <c r="U18" s="27"/>
      <c r="V18" s="27">
        <v>84.4</v>
      </c>
      <c r="W18" s="27"/>
      <c r="X18" s="27"/>
      <c r="Y18" s="27"/>
      <c r="Z18" s="27"/>
      <c r="AA18" s="27"/>
      <c r="AB18" s="28"/>
      <c r="AC18" s="29">
        <v>1</v>
      </c>
      <c r="AD18" s="30">
        <v>3.7</v>
      </c>
      <c r="AE18" s="30">
        <v>69</v>
      </c>
      <c r="AF18" s="31">
        <v>14.347899999999999</v>
      </c>
      <c r="AG18">
        <f t="shared" si="0"/>
        <v>6769.7456837652007</v>
      </c>
      <c r="AH18">
        <f>A18*'Simple Linear Regression'!$B$18+'Simple Linear Regression'!$B$17</f>
        <v>7899.8379773667712</v>
      </c>
      <c r="AI18">
        <f t="shared" si="1"/>
        <v>7737.9990881999993</v>
      </c>
      <c r="AJ18">
        <f t="shared" si="2"/>
        <v>7737.9990882000002</v>
      </c>
      <c r="AL18">
        <f t="shared" si="3"/>
        <v>6944.1356786647993</v>
      </c>
      <c r="AM18" s="32">
        <f t="shared" si="4"/>
        <v>7696.845829321499</v>
      </c>
      <c r="AN18" s="33">
        <f t="shared" si="5"/>
        <v>9573.4293328945423</v>
      </c>
      <c r="AO18" s="33">
        <f t="shared" si="13"/>
        <v>7505.5652726399985</v>
      </c>
      <c r="AP18" s="33" t="str">
        <f t="shared" si="6"/>
        <v/>
      </c>
      <c r="AQ18" s="34">
        <f t="shared" si="7"/>
        <v>204146.63999999998</v>
      </c>
      <c r="AR18" s="34">
        <f t="shared" si="14"/>
        <v>505019.99999999994</v>
      </c>
      <c r="AS18" s="34">
        <f t="shared" si="8"/>
        <v>14.347899999999999</v>
      </c>
      <c r="AT18" s="34">
        <f t="shared" si="9"/>
        <v>7629.1654614210001</v>
      </c>
      <c r="AU18" s="34">
        <f t="shared" si="10"/>
        <v>7491.9758492452875</v>
      </c>
      <c r="AV18" s="34">
        <f t="shared" si="11"/>
        <v>7537.2737998552002</v>
      </c>
      <c r="AW18" s="34">
        <f t="shared" si="15"/>
        <v>7586.4215721992987</v>
      </c>
      <c r="AX18" s="34">
        <f t="shared" si="12"/>
        <v>7485.4142157403194</v>
      </c>
    </row>
    <row r="19" spans="1:50" ht="16.5" customHeight="1" x14ac:dyDescent="0.2">
      <c r="A19" s="25">
        <v>18</v>
      </c>
      <c r="B19" s="26">
        <v>33396</v>
      </c>
      <c r="C19" s="25">
        <v>7220</v>
      </c>
      <c r="D19" s="27"/>
      <c r="E19" s="27">
        <v>432000</v>
      </c>
      <c r="F19" s="27"/>
      <c r="G19" s="27">
        <v>20.634</v>
      </c>
      <c r="H19" s="27">
        <v>18.553999999999998</v>
      </c>
      <c r="I19" s="27">
        <v>1.1379999999999999</v>
      </c>
      <c r="J19" s="27">
        <v>6035.1779999999999</v>
      </c>
      <c r="K19" s="27"/>
      <c r="L19" s="27">
        <v>865</v>
      </c>
      <c r="M19" s="27">
        <v>12.038</v>
      </c>
      <c r="N19" s="27">
        <v>179076</v>
      </c>
      <c r="O19" s="27">
        <v>3907.1</v>
      </c>
      <c r="P19" s="27"/>
      <c r="Q19" s="27"/>
      <c r="R19" s="27"/>
      <c r="S19" s="27"/>
      <c r="T19" s="27"/>
      <c r="U19" s="27"/>
      <c r="V19" s="27">
        <v>83.2</v>
      </c>
      <c r="W19" s="27"/>
      <c r="X19" s="27"/>
      <c r="Y19" s="27"/>
      <c r="Z19" s="27"/>
      <c r="AA19" s="27"/>
      <c r="AB19" s="28"/>
      <c r="AC19" s="29">
        <v>0</v>
      </c>
      <c r="AD19" s="30">
        <v>3.7</v>
      </c>
      <c r="AE19" s="30">
        <v>46.7</v>
      </c>
      <c r="AF19" s="31">
        <v>14.465400000000001</v>
      </c>
      <c r="AG19">
        <f t="shared" si="0"/>
        <v>6804.5776659334397</v>
      </c>
      <c r="AH19">
        <f>A19*'Simple Linear Regression'!$B$18+'Simple Linear Regression'!$B$17</f>
        <v>7900.6910144506755</v>
      </c>
      <c r="AI19">
        <f t="shared" si="1"/>
        <v>7766.1026382</v>
      </c>
      <c r="AJ19">
        <f t="shared" si="2"/>
        <v>7766.1026382</v>
      </c>
      <c r="AL19">
        <f t="shared" si="3"/>
        <v>6969.8950741141616</v>
      </c>
      <c r="AM19" s="32">
        <f t="shared" si="4"/>
        <v>7813.5736690186795</v>
      </c>
      <c r="AN19" s="33">
        <f t="shared" si="5"/>
        <v>9744.210497426493</v>
      </c>
      <c r="AO19" s="33">
        <f t="shared" si="13"/>
        <v>7612.9518440880001</v>
      </c>
      <c r="AP19" s="33" t="str">
        <f t="shared" si="6"/>
        <v/>
      </c>
      <c r="AQ19" s="34">
        <f t="shared" si="7"/>
        <v>203788.48799999998</v>
      </c>
      <c r="AR19" s="34">
        <f t="shared" si="14"/>
        <v>491615.99999999994</v>
      </c>
      <c r="AS19" s="34">
        <f t="shared" si="8"/>
        <v>0</v>
      </c>
      <c r="AT19" s="34">
        <f t="shared" si="9"/>
        <v>7802.8958553900011</v>
      </c>
      <c r="AU19" s="34">
        <f t="shared" si="10"/>
        <v>7621.1715006341292</v>
      </c>
      <c r="AV19" s="34">
        <f t="shared" si="11"/>
        <v>7723.6158540721608</v>
      </c>
      <c r="AW19" s="34">
        <f t="shared" si="15"/>
        <v>7812.000022369999</v>
      </c>
      <c r="AX19" s="34">
        <f t="shared" si="12"/>
        <v>7635.4807286055438</v>
      </c>
    </row>
    <row r="20" spans="1:50" ht="16.5" customHeight="1" x14ac:dyDescent="0.2">
      <c r="A20" s="25">
        <v>19</v>
      </c>
      <c r="B20" s="26">
        <v>33403</v>
      </c>
      <c r="C20" s="25">
        <v>7651</v>
      </c>
      <c r="D20" s="27"/>
      <c r="E20" s="27">
        <v>441000</v>
      </c>
      <c r="F20" s="27"/>
      <c r="G20" s="27">
        <v>19.835999999999999</v>
      </c>
      <c r="H20" s="27">
        <v>17.856000000000002</v>
      </c>
      <c r="I20" s="27">
        <v>1.135</v>
      </c>
      <c r="J20" s="27">
        <v>6035.1779999999999</v>
      </c>
      <c r="K20" s="27"/>
      <c r="L20" s="27">
        <v>865</v>
      </c>
      <c r="M20" s="27">
        <v>12.038</v>
      </c>
      <c r="N20" s="27">
        <v>179076</v>
      </c>
      <c r="O20" s="27">
        <v>3907.1</v>
      </c>
      <c r="P20" s="27"/>
      <c r="Q20" s="27"/>
      <c r="R20" s="27"/>
      <c r="S20" s="27"/>
      <c r="T20" s="27"/>
      <c r="U20" s="27"/>
      <c r="V20" s="27">
        <v>83.2</v>
      </c>
      <c r="W20" s="27"/>
      <c r="X20" s="27"/>
      <c r="Y20" s="27"/>
      <c r="Z20" s="27"/>
      <c r="AA20" s="27"/>
      <c r="AB20" s="28"/>
      <c r="AC20" s="29">
        <v>0</v>
      </c>
      <c r="AD20" s="30">
        <v>0.2</v>
      </c>
      <c r="AE20" s="30">
        <v>56.4</v>
      </c>
      <c r="AF20" s="31">
        <v>14.5433</v>
      </c>
      <c r="AG20">
        <f t="shared" si="0"/>
        <v>6798.5151724297993</v>
      </c>
      <c r="AH20">
        <f>A20*'Simple Linear Regression'!$B$18+'Simple Linear Regression'!$B$17</f>
        <v>7901.5440515345799</v>
      </c>
      <c r="AI20">
        <f t="shared" si="1"/>
        <v>7760.8080281999992</v>
      </c>
      <c r="AJ20">
        <f t="shared" si="2"/>
        <v>7760.8080281999992</v>
      </c>
      <c r="AL20">
        <f t="shared" si="3"/>
        <v>6961.2883042881986</v>
      </c>
      <c r="AM20" s="32">
        <f t="shared" si="4"/>
        <v>7825.0825870399594</v>
      </c>
      <c r="AN20" s="33">
        <f t="shared" si="5"/>
        <v>9748.1444072387239</v>
      </c>
      <c r="AO20" s="33">
        <f t="shared" si="13"/>
        <v>7626.3746162600009</v>
      </c>
      <c r="AP20" s="33" t="str">
        <f t="shared" si="6"/>
        <v/>
      </c>
      <c r="AQ20" s="34">
        <f t="shared" si="7"/>
        <v>203251.26</v>
      </c>
      <c r="AR20" s="34">
        <f t="shared" si="14"/>
        <v>500535</v>
      </c>
      <c r="AS20" s="34">
        <f t="shared" si="8"/>
        <v>0</v>
      </c>
      <c r="AT20" s="34">
        <f t="shared" si="9"/>
        <v>7775.6507733079998</v>
      </c>
      <c r="AU20" s="34">
        <f t="shared" si="10"/>
        <v>7605.7995935588915</v>
      </c>
      <c r="AV20" s="34">
        <f t="shared" si="11"/>
        <v>7686.6635824056002</v>
      </c>
      <c r="AW20" s="34">
        <f t="shared" si="15"/>
        <v>7784.929097489</v>
      </c>
      <c r="AX20" s="34">
        <f t="shared" si="12"/>
        <v>7624.9837908363806</v>
      </c>
    </row>
    <row r="21" spans="1:50" ht="16.5" customHeight="1" x14ac:dyDescent="0.2">
      <c r="A21" s="25">
        <v>20</v>
      </c>
      <c r="B21" s="26">
        <v>33410</v>
      </c>
      <c r="C21" s="25">
        <v>7720</v>
      </c>
      <c r="D21" s="27"/>
      <c r="E21" s="27">
        <v>429000</v>
      </c>
      <c r="F21" s="27"/>
      <c r="G21" s="27">
        <v>20.077999999999999</v>
      </c>
      <c r="H21" s="27">
        <v>18.062000000000001</v>
      </c>
      <c r="I21" s="27">
        <v>1.1259999999999999</v>
      </c>
      <c r="J21" s="27">
        <v>6035.1779999999999</v>
      </c>
      <c r="K21" s="27"/>
      <c r="L21" s="27">
        <v>865</v>
      </c>
      <c r="M21" s="27">
        <v>12.487</v>
      </c>
      <c r="N21" s="27">
        <v>179538</v>
      </c>
      <c r="O21" s="27">
        <v>3907.1</v>
      </c>
      <c r="P21" s="27">
        <v>824860</v>
      </c>
      <c r="Q21" s="27"/>
      <c r="R21" s="27"/>
      <c r="S21" s="27"/>
      <c r="T21" s="27"/>
      <c r="U21" s="27"/>
      <c r="V21" s="27">
        <v>83.2</v>
      </c>
      <c r="W21" s="27"/>
      <c r="X21" s="27"/>
      <c r="Y21" s="27"/>
      <c r="Z21" s="27"/>
      <c r="AA21" s="27"/>
      <c r="AB21" s="28"/>
      <c r="AC21" s="29">
        <v>0</v>
      </c>
      <c r="AD21" s="30">
        <v>0.2</v>
      </c>
      <c r="AE21" s="30">
        <v>69.400000000000006</v>
      </c>
      <c r="AF21" s="31">
        <v>14.579000000000001</v>
      </c>
      <c r="AG21">
        <f t="shared" si="0"/>
        <v>6812.3806799388803</v>
      </c>
      <c r="AH21">
        <f>A21*'Simple Linear Regression'!$B$18+'Simple Linear Regression'!$B$17</f>
        <v>7902.3970886184834</v>
      </c>
      <c r="AI21">
        <f t="shared" si="1"/>
        <v>7798.7392948999986</v>
      </c>
      <c r="AJ21">
        <f t="shared" si="2"/>
        <v>7798.7392949000005</v>
      </c>
      <c r="AL21">
        <f t="shared" si="3"/>
        <v>6973.9508512051589</v>
      </c>
      <c r="AM21" s="32">
        <f t="shared" si="4"/>
        <v>7840.3426363533599</v>
      </c>
      <c r="AN21" s="33">
        <f t="shared" si="5"/>
        <v>9768.0066604449366</v>
      </c>
      <c r="AO21" s="33">
        <f t="shared" si="13"/>
        <v>7663.7332163879992</v>
      </c>
      <c r="AP21" s="33" t="str">
        <f t="shared" si="6"/>
        <v/>
      </c>
      <c r="AQ21" s="34">
        <f t="shared" si="7"/>
        <v>202159.78799999997</v>
      </c>
      <c r="AR21" s="34">
        <f t="shared" si="14"/>
        <v>483053.99999999994</v>
      </c>
      <c r="AS21" s="34">
        <f t="shared" si="8"/>
        <v>0</v>
      </c>
      <c r="AT21" s="34">
        <f t="shared" si="9"/>
        <v>7756.5447754100005</v>
      </c>
      <c r="AU21" s="34">
        <f t="shared" si="10"/>
        <v>7604.3731475405893</v>
      </c>
      <c r="AV21" s="34">
        <f t="shared" si="11"/>
        <v>7671.0146339850407</v>
      </c>
      <c r="AW21" s="34">
        <f t="shared" si="15"/>
        <v>7765.7012317739991</v>
      </c>
      <c r="AX21" s="34">
        <f t="shared" si="12"/>
        <v>7628.8655981004431</v>
      </c>
    </row>
    <row r="22" spans="1:50" ht="16.5" customHeight="1" x14ac:dyDescent="0.2">
      <c r="A22" s="25">
        <v>21</v>
      </c>
      <c r="B22" s="26">
        <v>33417</v>
      </c>
      <c r="C22" s="25">
        <v>7543</v>
      </c>
      <c r="D22" s="27"/>
      <c r="E22" s="27">
        <v>423000</v>
      </c>
      <c r="F22" s="27"/>
      <c r="G22" s="27">
        <v>20.207999999999998</v>
      </c>
      <c r="H22" s="27">
        <v>18.198</v>
      </c>
      <c r="I22" s="27">
        <v>1.1140000000000001</v>
      </c>
      <c r="J22" s="27">
        <v>6035.1779999999999</v>
      </c>
      <c r="K22" s="27"/>
      <c r="L22" s="27">
        <v>865</v>
      </c>
      <c r="M22" s="27">
        <v>12.487</v>
      </c>
      <c r="N22" s="27">
        <v>179538</v>
      </c>
      <c r="O22" s="27">
        <v>3907.1</v>
      </c>
      <c r="P22" s="27">
        <v>824860</v>
      </c>
      <c r="Q22" s="27"/>
      <c r="R22" s="27"/>
      <c r="S22" s="27"/>
      <c r="T22" s="27"/>
      <c r="U22" s="27"/>
      <c r="V22" s="27">
        <v>83.2</v>
      </c>
      <c r="W22" s="27"/>
      <c r="X22" s="27"/>
      <c r="Y22" s="27"/>
      <c r="Z22" s="27"/>
      <c r="AA22" s="27"/>
      <c r="AB22" s="28"/>
      <c r="AC22" s="29">
        <v>0</v>
      </c>
      <c r="AD22" s="30">
        <v>0.8</v>
      </c>
      <c r="AE22" s="30">
        <v>57.1</v>
      </c>
      <c r="AF22" s="31">
        <v>14.571199999999999</v>
      </c>
      <c r="AG22">
        <f t="shared" si="0"/>
        <v>6816.4172859243199</v>
      </c>
      <c r="AH22">
        <f>A22*'Simple Linear Regression'!$B$18+'Simple Linear Regression'!$B$17</f>
        <v>7903.2501257023878</v>
      </c>
      <c r="AI22">
        <f t="shared" si="1"/>
        <v>7802.2690348999986</v>
      </c>
      <c r="AJ22">
        <f t="shared" si="2"/>
        <v>7802.2690348999986</v>
      </c>
      <c r="AL22">
        <f t="shared" si="3"/>
        <v>6970.663319953238</v>
      </c>
      <c r="AM22" s="32">
        <f t="shared" si="4"/>
        <v>7828.6017111827396</v>
      </c>
      <c r="AN22" s="33">
        <f t="shared" si="5"/>
        <v>9775.2633120092778</v>
      </c>
      <c r="AO22" s="33">
        <f t="shared" si="13"/>
        <v>7635.6696907320002</v>
      </c>
      <c r="AP22" s="33" t="str">
        <f t="shared" si="6"/>
        <v/>
      </c>
      <c r="AQ22" s="34">
        <f t="shared" si="7"/>
        <v>200005.33200000002</v>
      </c>
      <c r="AR22" s="34">
        <f t="shared" si="14"/>
        <v>471222.00000000006</v>
      </c>
      <c r="AS22" s="34">
        <f t="shared" si="8"/>
        <v>0</v>
      </c>
      <c r="AT22" s="34">
        <f t="shared" si="9"/>
        <v>7798.0518068900001</v>
      </c>
      <c r="AU22" s="34">
        <f t="shared" si="10"/>
        <v>7620.6968181241155</v>
      </c>
      <c r="AV22" s="34">
        <f t="shared" si="11"/>
        <v>7720.9151190467201</v>
      </c>
      <c r="AW22" s="34">
        <f t="shared" si="15"/>
        <v>7807.3802085299985</v>
      </c>
      <c r="AX22" s="34">
        <f t="shared" si="12"/>
        <v>7638.8571662761151</v>
      </c>
    </row>
    <row r="23" spans="1:50" ht="16.5" customHeight="1" x14ac:dyDescent="0.2">
      <c r="A23" s="25">
        <v>22</v>
      </c>
      <c r="B23" s="26">
        <v>33424</v>
      </c>
      <c r="C23" s="25">
        <v>7961</v>
      </c>
      <c r="D23" s="27"/>
      <c r="E23" s="27">
        <v>418000</v>
      </c>
      <c r="F23" s="27"/>
      <c r="G23" s="27">
        <v>20.797999999999998</v>
      </c>
      <c r="H23" s="27">
        <v>18.552</v>
      </c>
      <c r="I23" s="27">
        <v>1.1040000000000001</v>
      </c>
      <c r="J23" s="27">
        <v>6035.1779999999999</v>
      </c>
      <c r="K23" s="27"/>
      <c r="L23" s="27">
        <v>865</v>
      </c>
      <c r="M23" s="27">
        <v>12.487</v>
      </c>
      <c r="N23" s="27">
        <v>179538</v>
      </c>
      <c r="O23" s="27">
        <v>3907.1</v>
      </c>
      <c r="P23" s="27">
        <v>824860</v>
      </c>
      <c r="Q23" s="27"/>
      <c r="R23" s="27"/>
      <c r="S23" s="27"/>
      <c r="T23" s="27"/>
      <c r="U23" s="27"/>
      <c r="V23" s="27">
        <v>84.6</v>
      </c>
      <c r="W23" s="27"/>
      <c r="X23" s="27"/>
      <c r="Y23" s="27"/>
      <c r="Z23" s="27"/>
      <c r="AA23" s="27"/>
      <c r="AB23" s="28"/>
      <c r="AC23" s="29">
        <v>1</v>
      </c>
      <c r="AD23" s="30">
        <v>0</v>
      </c>
      <c r="AE23" s="30">
        <v>88.7</v>
      </c>
      <c r="AF23" s="31">
        <v>14.520200000000001</v>
      </c>
      <c r="AG23">
        <f t="shared" si="0"/>
        <v>6787.7860906575197</v>
      </c>
      <c r="AH23">
        <f>A23*'Simple Linear Regression'!$B$18+'Simple Linear Regression'!$B$17</f>
        <v>7904.1031627862922</v>
      </c>
      <c r="AI23">
        <f t="shared" si="1"/>
        <v>7757.1508648999989</v>
      </c>
      <c r="AJ23">
        <f t="shared" si="2"/>
        <v>7757.1508649000007</v>
      </c>
      <c r="AL23">
        <f t="shared" si="3"/>
        <v>6945.8564905766416</v>
      </c>
      <c r="AM23" s="32">
        <f t="shared" si="4"/>
        <v>7718.6103921957802</v>
      </c>
      <c r="AN23" s="33">
        <f t="shared" si="5"/>
        <v>9630.7027179590768</v>
      </c>
      <c r="AO23" s="33">
        <f t="shared" si="13"/>
        <v>7547.1742843520005</v>
      </c>
      <c r="AP23" s="33" t="str">
        <f t="shared" si="6"/>
        <v/>
      </c>
      <c r="AQ23" s="34">
        <f t="shared" si="7"/>
        <v>198209.95200000002</v>
      </c>
      <c r="AR23" s="34">
        <f t="shared" si="14"/>
        <v>461472.00000000006</v>
      </c>
      <c r="AS23" s="34">
        <f t="shared" si="8"/>
        <v>14.520200000000001</v>
      </c>
      <c r="AT23" s="34">
        <f t="shared" si="9"/>
        <v>7614.3665903100009</v>
      </c>
      <c r="AU23" s="34">
        <f t="shared" si="10"/>
        <v>7489.3138595357186</v>
      </c>
      <c r="AV23" s="34">
        <f t="shared" si="11"/>
        <v>7532.8134989667215</v>
      </c>
      <c r="AW23" s="34">
        <f t="shared" si="15"/>
        <v>7568.4944663314009</v>
      </c>
      <c r="AX23" s="34">
        <f t="shared" si="12"/>
        <v>7488.8609402861748</v>
      </c>
    </row>
    <row r="24" spans="1:50" ht="16.5" customHeight="1" x14ac:dyDescent="0.2">
      <c r="A24" s="25">
        <v>23</v>
      </c>
      <c r="B24" s="26">
        <v>33431</v>
      </c>
      <c r="C24" s="25">
        <v>7327</v>
      </c>
      <c r="D24" s="27"/>
      <c r="E24" s="27">
        <v>422000</v>
      </c>
      <c r="F24" s="27"/>
      <c r="G24" s="27">
        <v>21.425999999999998</v>
      </c>
      <c r="H24" s="27">
        <v>19.244</v>
      </c>
      <c r="I24" s="27">
        <v>1.0980000000000001</v>
      </c>
      <c r="J24" s="27">
        <v>6035.1779999999999</v>
      </c>
      <c r="K24" s="27"/>
      <c r="L24" s="27">
        <v>819</v>
      </c>
      <c r="M24" s="27">
        <v>12.487</v>
      </c>
      <c r="N24" s="27">
        <v>179538</v>
      </c>
      <c r="O24" s="27">
        <v>3933.2</v>
      </c>
      <c r="P24" s="27">
        <v>824860</v>
      </c>
      <c r="Q24" s="27"/>
      <c r="R24" s="27"/>
      <c r="S24" s="27"/>
      <c r="T24" s="27"/>
      <c r="U24" s="27"/>
      <c r="V24" s="27">
        <v>84.6</v>
      </c>
      <c r="W24" s="27"/>
      <c r="X24" s="27"/>
      <c r="Y24" s="27"/>
      <c r="Z24" s="27"/>
      <c r="AA24" s="27"/>
      <c r="AB24" s="28"/>
      <c r="AC24" s="29">
        <v>0</v>
      </c>
      <c r="AD24" s="30">
        <v>0</v>
      </c>
      <c r="AE24" s="30">
        <v>83.2</v>
      </c>
      <c r="AF24" s="31">
        <v>14.4278</v>
      </c>
      <c r="AG24">
        <f t="shared" si="0"/>
        <v>6785.08996365024</v>
      </c>
      <c r="AH24">
        <f>A24*'Simple Linear Regression'!$B$18+'Simple Linear Regression'!$B$17</f>
        <v>7904.9561998701965</v>
      </c>
      <c r="AI24">
        <f t="shared" si="1"/>
        <v>7740.7378048999999</v>
      </c>
      <c r="AJ24">
        <f t="shared" si="2"/>
        <v>7740.7378048999981</v>
      </c>
      <c r="AL24">
        <f t="shared" si="3"/>
        <v>6939.0317029506805</v>
      </c>
      <c r="AM24" s="32">
        <f t="shared" si="4"/>
        <v>7847.8646689308798</v>
      </c>
      <c r="AN24" s="33">
        <f t="shared" si="5"/>
        <v>9760.3610256955981</v>
      </c>
      <c r="AO24" s="33">
        <f t="shared" si="13"/>
        <v>7650.8541665240036</v>
      </c>
      <c r="AP24" s="33" t="str">
        <f t="shared" si="6"/>
        <v/>
      </c>
      <c r="AQ24" s="34">
        <f t="shared" si="7"/>
        <v>197132.72400000002</v>
      </c>
      <c r="AR24" s="34">
        <f t="shared" si="14"/>
        <v>463356.00000000006</v>
      </c>
      <c r="AS24" s="34">
        <f t="shared" si="8"/>
        <v>0</v>
      </c>
      <c r="AT24" s="34">
        <f t="shared" si="9"/>
        <v>7678.18257455</v>
      </c>
      <c r="AU24" s="34">
        <f t="shared" si="10"/>
        <v>7538.4726055694809</v>
      </c>
      <c r="AV24" s="34">
        <f t="shared" si="11"/>
        <v>7593.26880224056</v>
      </c>
      <c r="AW24" s="34">
        <f t="shared" si="15"/>
        <v>7686.6017601979993</v>
      </c>
      <c r="AX24" s="34">
        <f t="shared" si="12"/>
        <v>7565.7242547710139</v>
      </c>
    </row>
    <row r="25" spans="1:50" ht="16.5" customHeight="1" x14ac:dyDescent="0.2">
      <c r="A25" s="25">
        <v>24</v>
      </c>
      <c r="B25" s="26">
        <v>33438</v>
      </c>
      <c r="C25" s="25">
        <v>7380</v>
      </c>
      <c r="D25" s="27"/>
      <c r="E25" s="27">
        <v>420000</v>
      </c>
      <c r="F25" s="27"/>
      <c r="G25" s="27">
        <v>21.905999999999999</v>
      </c>
      <c r="H25" s="27">
        <v>20.024000000000001</v>
      </c>
      <c r="I25" s="27">
        <v>1.0940000000000001</v>
      </c>
      <c r="J25" s="27">
        <v>6035.1779999999999</v>
      </c>
      <c r="K25" s="27"/>
      <c r="L25" s="27">
        <v>819</v>
      </c>
      <c r="M25" s="27">
        <v>12.718999999999999</v>
      </c>
      <c r="N25" s="27">
        <v>191929</v>
      </c>
      <c r="O25" s="27">
        <v>3933.2</v>
      </c>
      <c r="P25" s="27">
        <v>824860</v>
      </c>
      <c r="Q25" s="27"/>
      <c r="R25" s="27"/>
      <c r="S25" s="27"/>
      <c r="T25" s="27"/>
      <c r="U25" s="27"/>
      <c r="V25" s="27">
        <v>84.6</v>
      </c>
      <c r="W25" s="27"/>
      <c r="X25" s="27"/>
      <c r="Y25" s="27"/>
      <c r="Z25" s="27"/>
      <c r="AA25" s="27"/>
      <c r="AB25" s="28"/>
      <c r="AC25" s="29">
        <v>0</v>
      </c>
      <c r="AD25" s="30">
        <v>0</v>
      </c>
      <c r="AE25" s="30">
        <v>83.8</v>
      </c>
      <c r="AF25" s="31">
        <v>14.297000000000001</v>
      </c>
      <c r="AG25">
        <f t="shared" si="0"/>
        <v>6941.6415715887197</v>
      </c>
      <c r="AH25">
        <f>A25*'Simple Linear Regression'!$B$18+'Simple Linear Regression'!$B$17</f>
        <v>7905.8092369541009</v>
      </c>
      <c r="AI25">
        <f t="shared" si="1"/>
        <v>7925.0254654999999</v>
      </c>
      <c r="AJ25">
        <f t="shared" si="2"/>
        <v>7925.025465499999</v>
      </c>
      <c r="AL25">
        <f t="shared" si="3"/>
        <v>7199.6918506128204</v>
      </c>
      <c r="AM25" s="32">
        <f t="shared" si="4"/>
        <v>8016.4803547133197</v>
      </c>
      <c r="AN25" s="33">
        <f t="shared" si="5"/>
        <v>9803.2252951999708</v>
      </c>
      <c r="AO25" s="33">
        <f t="shared" si="13"/>
        <v>7930.6616850260016</v>
      </c>
      <c r="AP25" s="33" t="str">
        <f t="shared" si="6"/>
        <v/>
      </c>
      <c r="AQ25" s="34">
        <f t="shared" si="7"/>
        <v>209970.32600000003</v>
      </c>
      <c r="AR25" s="34">
        <f t="shared" si="14"/>
        <v>459480.00000000006</v>
      </c>
      <c r="AS25" s="34">
        <f t="shared" si="8"/>
        <v>0</v>
      </c>
      <c r="AT25" s="34">
        <f t="shared" si="9"/>
        <v>7885.7879752429999</v>
      </c>
      <c r="AU25" s="34">
        <f t="shared" si="10"/>
        <v>7811.1875474948301</v>
      </c>
      <c r="AV25" s="34">
        <f t="shared" si="11"/>
        <v>7806.8636868938001</v>
      </c>
      <c r="AW25" s="34">
        <f t="shared" si="15"/>
        <v>7893.6877987039998</v>
      </c>
      <c r="AX25" s="34">
        <f t="shared" si="12"/>
        <v>7853.0709312906383</v>
      </c>
    </row>
    <row r="26" spans="1:50" ht="16.5" customHeight="1" x14ac:dyDescent="0.2">
      <c r="A26" s="25">
        <v>25</v>
      </c>
      <c r="B26" s="26">
        <v>33445</v>
      </c>
      <c r="C26" s="25">
        <v>7501</v>
      </c>
      <c r="D26" s="27"/>
      <c r="E26" s="27">
        <v>408000</v>
      </c>
      <c r="F26" s="27"/>
      <c r="G26" s="27">
        <v>21.398</v>
      </c>
      <c r="H26" s="27">
        <v>19.664000000000001</v>
      </c>
      <c r="I26" s="27">
        <v>1.091</v>
      </c>
      <c r="J26" s="27">
        <v>6035.1779999999999</v>
      </c>
      <c r="K26" s="27"/>
      <c r="L26" s="27">
        <v>819</v>
      </c>
      <c r="M26" s="27">
        <v>12.718999999999999</v>
      </c>
      <c r="N26" s="27">
        <v>191929</v>
      </c>
      <c r="O26" s="27">
        <v>3933.2</v>
      </c>
      <c r="P26" s="27">
        <v>824860</v>
      </c>
      <c r="Q26" s="27"/>
      <c r="R26" s="27"/>
      <c r="S26" s="27"/>
      <c r="T26" s="27"/>
      <c r="U26" s="27"/>
      <c r="V26" s="27">
        <v>84.6</v>
      </c>
      <c r="W26" s="27"/>
      <c r="X26" s="27"/>
      <c r="Y26" s="27"/>
      <c r="Z26" s="27"/>
      <c r="AA26" s="27"/>
      <c r="AB26" s="28"/>
      <c r="AC26" s="29">
        <v>0</v>
      </c>
      <c r="AD26" s="30">
        <v>0</v>
      </c>
      <c r="AE26" s="30">
        <v>90.6</v>
      </c>
      <c r="AF26" s="31">
        <v>14.1318</v>
      </c>
      <c r="AG26">
        <f t="shared" si="0"/>
        <v>6949.7223680850784</v>
      </c>
      <c r="AH26">
        <f>A26*'Simple Linear Regression'!$B$18+'Simple Linear Regression'!$B$17</f>
        <v>7906.6622740380044</v>
      </c>
      <c r="AI26">
        <f t="shared" si="1"/>
        <v>7932.0849454999998</v>
      </c>
      <c r="AJ26">
        <f t="shared" si="2"/>
        <v>7932.0849455000007</v>
      </c>
      <c r="AL26">
        <f t="shared" si="3"/>
        <v>7206.9996600527293</v>
      </c>
      <c r="AM26" s="32">
        <f t="shared" si="4"/>
        <v>8021.3820147964407</v>
      </c>
      <c r="AN26" s="33">
        <f t="shared" si="5"/>
        <v>9791.2802896843295</v>
      </c>
      <c r="AO26" s="33">
        <f t="shared" si="13"/>
        <v>7951.1402555889981</v>
      </c>
      <c r="AP26" s="33" t="str">
        <f t="shared" si="6"/>
        <v/>
      </c>
      <c r="AQ26" s="34">
        <f t="shared" si="7"/>
        <v>209394.53899999999</v>
      </c>
      <c r="AR26" s="34">
        <f t="shared" si="14"/>
        <v>445128</v>
      </c>
      <c r="AS26" s="34">
        <f t="shared" si="8"/>
        <v>0</v>
      </c>
      <c r="AT26" s="34">
        <f t="shared" si="9"/>
        <v>7840.0092999780009</v>
      </c>
      <c r="AU26" s="34">
        <f t="shared" si="10"/>
        <v>7781.6799131867556</v>
      </c>
      <c r="AV26" s="34">
        <f t="shared" si="11"/>
        <v>7765.4132678262786</v>
      </c>
      <c r="AW26" s="34">
        <f t="shared" si="15"/>
        <v>7847.1367513579999</v>
      </c>
      <c r="AX26" s="34">
        <f t="shared" si="12"/>
        <v>7827.5740186961084</v>
      </c>
    </row>
    <row r="27" spans="1:50" ht="16.5" customHeight="1" x14ac:dyDescent="0.2">
      <c r="A27" s="25">
        <v>26</v>
      </c>
      <c r="B27" s="26">
        <v>33452</v>
      </c>
      <c r="C27" s="25">
        <v>7605</v>
      </c>
      <c r="D27" s="27"/>
      <c r="E27" s="27">
        <v>423000</v>
      </c>
      <c r="F27" s="27"/>
      <c r="G27" s="27">
        <v>21.462</v>
      </c>
      <c r="H27" s="27">
        <v>19.568000000000001</v>
      </c>
      <c r="I27" s="27">
        <v>1.091</v>
      </c>
      <c r="J27" s="27">
        <v>6035.1779999999999</v>
      </c>
      <c r="K27" s="27"/>
      <c r="L27" s="27">
        <v>819</v>
      </c>
      <c r="M27" s="27">
        <v>12.718999999999999</v>
      </c>
      <c r="N27" s="27">
        <v>191929</v>
      </c>
      <c r="O27" s="27">
        <v>3933.2</v>
      </c>
      <c r="P27" s="27">
        <v>824860</v>
      </c>
      <c r="Q27" s="27"/>
      <c r="R27" s="27"/>
      <c r="S27" s="27"/>
      <c r="T27" s="27"/>
      <c r="U27" s="27"/>
      <c r="V27" s="27">
        <v>84.6</v>
      </c>
      <c r="W27" s="27"/>
      <c r="X27" s="27"/>
      <c r="Y27" s="27"/>
      <c r="Z27" s="27"/>
      <c r="AA27" s="27"/>
      <c r="AB27" s="28"/>
      <c r="AC27" s="29">
        <v>0</v>
      </c>
      <c r="AD27" s="30">
        <v>0</v>
      </c>
      <c r="AE27" s="30">
        <v>80.7</v>
      </c>
      <c r="AF27" s="31">
        <v>13.9369</v>
      </c>
      <c r="AG27">
        <f t="shared" si="0"/>
        <v>6939.6200180850783</v>
      </c>
      <c r="AH27">
        <f>A27*'Simple Linear Regression'!$B$18+'Simple Linear Regression'!$B$17</f>
        <v>7907.5153111219088</v>
      </c>
      <c r="AI27">
        <f t="shared" si="1"/>
        <v>7923.260595499999</v>
      </c>
      <c r="AJ27">
        <f t="shared" si="2"/>
        <v>7923.2605954999999</v>
      </c>
      <c r="AL27">
        <f t="shared" si="3"/>
        <v>7195.8974700527297</v>
      </c>
      <c r="AM27" s="32">
        <f t="shared" si="4"/>
        <v>8013.7126423509799</v>
      </c>
      <c r="AN27" s="33">
        <f t="shared" si="5"/>
        <v>9751.1880117521996</v>
      </c>
      <c r="AO27" s="33">
        <f t="shared" si="13"/>
        <v>7920.6061655890007</v>
      </c>
      <c r="AP27" s="33" t="str">
        <f t="shared" si="6"/>
        <v/>
      </c>
      <c r="AQ27" s="34">
        <f t="shared" si="7"/>
        <v>209394.53899999999</v>
      </c>
      <c r="AR27" s="34">
        <f t="shared" si="14"/>
        <v>461493</v>
      </c>
      <c r="AS27" s="34">
        <f t="shared" si="8"/>
        <v>0</v>
      </c>
      <c r="AT27" s="34">
        <f t="shared" si="9"/>
        <v>7824.8009730609992</v>
      </c>
      <c r="AU27" s="34">
        <f t="shared" si="10"/>
        <v>7756.2868939277541</v>
      </c>
      <c r="AV27" s="34">
        <f t="shared" si="11"/>
        <v>7741.0873109146796</v>
      </c>
      <c r="AW27" s="34">
        <f t="shared" si="15"/>
        <v>7831.394700812999</v>
      </c>
      <c r="AX27" s="34">
        <f t="shared" si="12"/>
        <v>7800.017302898108</v>
      </c>
    </row>
    <row r="28" spans="1:50" ht="16.5" customHeight="1" x14ac:dyDescent="0.2">
      <c r="A28" s="25">
        <v>27</v>
      </c>
      <c r="B28" s="26">
        <v>33459</v>
      </c>
      <c r="C28" s="25">
        <v>7584</v>
      </c>
      <c r="D28" s="27"/>
      <c r="E28" s="27">
        <v>438000</v>
      </c>
      <c r="F28" s="27"/>
      <c r="G28" s="27">
        <v>21.501999999999999</v>
      </c>
      <c r="H28" s="27">
        <v>19.515999999999998</v>
      </c>
      <c r="I28" s="27">
        <v>1.099</v>
      </c>
      <c r="J28" s="27">
        <v>6126.8620000000001</v>
      </c>
      <c r="K28" s="27"/>
      <c r="L28" s="27">
        <v>867</v>
      </c>
      <c r="M28" s="27">
        <v>12.718999999999999</v>
      </c>
      <c r="N28" s="27">
        <v>191929</v>
      </c>
      <c r="O28" s="27">
        <v>3940.5</v>
      </c>
      <c r="P28" s="27">
        <v>824860</v>
      </c>
      <c r="Q28" s="27"/>
      <c r="R28" s="27"/>
      <c r="S28" s="27"/>
      <c r="T28" s="27"/>
      <c r="U28" s="27"/>
      <c r="V28" s="27">
        <v>87.5</v>
      </c>
      <c r="W28" s="27"/>
      <c r="X28" s="27"/>
      <c r="Y28" s="27"/>
      <c r="Z28" s="27"/>
      <c r="AA28" s="27"/>
      <c r="AB28" s="28"/>
      <c r="AC28" s="29">
        <v>0</v>
      </c>
      <c r="AD28" s="30">
        <v>0</v>
      </c>
      <c r="AE28" s="30">
        <v>74.8</v>
      </c>
      <c r="AF28" s="31">
        <v>13.716900000000001</v>
      </c>
      <c r="AG28">
        <f t="shared" si="0"/>
        <v>6863.2451307101192</v>
      </c>
      <c r="AH28">
        <f>A28*'Simple Linear Regression'!$B$18+'Simple Linear Regression'!$B$17</f>
        <v>7908.3683482058132</v>
      </c>
      <c r="AI28">
        <f t="shared" si="1"/>
        <v>7829.555375500001</v>
      </c>
      <c r="AJ28">
        <f t="shared" si="2"/>
        <v>7829.5553755000019</v>
      </c>
      <c r="AL28">
        <f t="shared" si="3"/>
        <v>7143.2817902129709</v>
      </c>
      <c r="AM28" s="32">
        <f t="shared" si="4"/>
        <v>8010.1185174407201</v>
      </c>
      <c r="AN28" s="33">
        <f t="shared" si="5"/>
        <v>9703.1692954161881</v>
      </c>
      <c r="AO28" s="33">
        <f t="shared" si="13"/>
        <v>7854.002167421002</v>
      </c>
      <c r="AP28" s="33" t="str">
        <f t="shared" si="6"/>
        <v/>
      </c>
      <c r="AQ28" s="34">
        <f t="shared" si="7"/>
        <v>210929.97099999999</v>
      </c>
      <c r="AR28" s="34">
        <f t="shared" si="14"/>
        <v>481362</v>
      </c>
      <c r="AS28" s="34">
        <f t="shared" si="8"/>
        <v>0</v>
      </c>
      <c r="AT28" s="34">
        <f t="shared" si="9"/>
        <v>7777.9605229950012</v>
      </c>
      <c r="AU28" s="34">
        <f t="shared" si="10"/>
        <v>7708.9305400772873</v>
      </c>
      <c r="AV28" s="34">
        <f t="shared" si="11"/>
        <v>7691.7944797361206</v>
      </c>
      <c r="AW28" s="34">
        <f t="shared" si="15"/>
        <v>7784.0592848289998</v>
      </c>
      <c r="AX28" s="34">
        <f t="shared" si="12"/>
        <v>7744.8748648995233</v>
      </c>
    </row>
    <row r="29" spans="1:50" ht="16.5" customHeight="1" x14ac:dyDescent="0.2">
      <c r="A29" s="25">
        <v>28</v>
      </c>
      <c r="B29" s="26">
        <v>33466</v>
      </c>
      <c r="C29" s="25">
        <v>7401</v>
      </c>
      <c r="D29" s="27"/>
      <c r="E29" s="27">
        <v>437000</v>
      </c>
      <c r="F29" s="27"/>
      <c r="G29" s="27">
        <v>21.442</v>
      </c>
      <c r="H29" s="27">
        <v>19.391999999999999</v>
      </c>
      <c r="I29" s="27">
        <v>1.1120000000000001</v>
      </c>
      <c r="J29" s="27">
        <v>6126.8620000000001</v>
      </c>
      <c r="K29" s="27"/>
      <c r="L29" s="27">
        <v>867</v>
      </c>
      <c r="M29" s="27">
        <v>12.972</v>
      </c>
      <c r="N29" s="27">
        <v>193467</v>
      </c>
      <c r="O29" s="27">
        <v>3940.5</v>
      </c>
      <c r="P29" s="27">
        <v>824860</v>
      </c>
      <c r="Q29" s="27"/>
      <c r="R29" s="27"/>
      <c r="S29" s="27"/>
      <c r="T29" s="27"/>
      <c r="U29" s="27"/>
      <c r="V29" s="27">
        <v>87.5</v>
      </c>
      <c r="W29" s="27"/>
      <c r="X29" s="27"/>
      <c r="Y29" s="27"/>
      <c r="Z29" s="27"/>
      <c r="AA29" s="27"/>
      <c r="AB29" s="28"/>
      <c r="AC29" s="29">
        <v>0</v>
      </c>
      <c r="AD29" s="30">
        <v>0</v>
      </c>
      <c r="AE29" s="30">
        <v>75.2</v>
      </c>
      <c r="AF29" s="31">
        <v>13.4765</v>
      </c>
      <c r="AG29">
        <f t="shared" si="0"/>
        <v>6883.1878578725591</v>
      </c>
      <c r="AH29">
        <f>A29*'Simple Linear Regression'!$B$18+'Simple Linear Regression'!$B$17</f>
        <v>7909.2213852897175</v>
      </c>
      <c r="AI29">
        <f t="shared" si="1"/>
        <v>7865.1140550000009</v>
      </c>
      <c r="AJ29">
        <f t="shared" si="2"/>
        <v>7865.114055</v>
      </c>
      <c r="AL29">
        <f t="shared" si="3"/>
        <v>7183.0653885312786</v>
      </c>
      <c r="AM29" s="32">
        <f t="shared" si="4"/>
        <v>8032.9471064684803</v>
      </c>
      <c r="AN29" s="33">
        <f t="shared" si="5"/>
        <v>9674.2648910121843</v>
      </c>
      <c r="AO29" s="33">
        <f t="shared" si="13"/>
        <v>7898.0526971040017</v>
      </c>
      <c r="AP29" s="33" t="str">
        <f t="shared" si="6"/>
        <v/>
      </c>
      <c r="AQ29" s="34">
        <f t="shared" si="7"/>
        <v>215135.30400000003</v>
      </c>
      <c r="AR29" s="34">
        <f t="shared" si="14"/>
        <v>485944.00000000006</v>
      </c>
      <c r="AS29" s="34">
        <f t="shared" si="8"/>
        <v>0</v>
      </c>
      <c r="AT29" s="34">
        <f t="shared" si="9"/>
        <v>7761.612537523999</v>
      </c>
      <c r="AU29" s="34">
        <f t="shared" si="10"/>
        <v>7714.5250360351183</v>
      </c>
      <c r="AV29" s="34">
        <f t="shared" si="11"/>
        <v>7675.096777070441</v>
      </c>
      <c r="AW29" s="34">
        <f t="shared" si="15"/>
        <v>7766.7901750269993</v>
      </c>
      <c r="AX29" s="34">
        <f t="shared" si="12"/>
        <v>7754.542906797551</v>
      </c>
    </row>
    <row r="30" spans="1:50" ht="16.5" customHeight="1" x14ac:dyDescent="0.2">
      <c r="A30" s="25">
        <v>29</v>
      </c>
      <c r="B30" s="26">
        <v>33473</v>
      </c>
      <c r="C30" s="25">
        <v>7505</v>
      </c>
      <c r="D30" s="27"/>
      <c r="E30" s="27">
        <v>433000</v>
      </c>
      <c r="F30" s="27"/>
      <c r="G30" s="27">
        <v>21.99</v>
      </c>
      <c r="H30" s="27">
        <v>20.091999999999999</v>
      </c>
      <c r="I30" s="27">
        <v>1.1240000000000001</v>
      </c>
      <c r="J30" s="27">
        <v>6126.8620000000001</v>
      </c>
      <c r="K30" s="27"/>
      <c r="L30" s="27">
        <v>867</v>
      </c>
      <c r="M30" s="27">
        <v>12.972</v>
      </c>
      <c r="N30" s="27">
        <v>193467</v>
      </c>
      <c r="O30" s="27">
        <v>3940.5</v>
      </c>
      <c r="P30" s="27">
        <v>824860</v>
      </c>
      <c r="Q30" s="27"/>
      <c r="R30" s="27"/>
      <c r="S30" s="27"/>
      <c r="T30" s="27"/>
      <c r="U30" s="27"/>
      <c r="V30" s="27">
        <v>87.5</v>
      </c>
      <c r="W30" s="27"/>
      <c r="X30" s="27"/>
      <c r="Y30" s="27"/>
      <c r="Z30" s="27"/>
      <c r="AA30" s="27"/>
      <c r="AB30" s="28"/>
      <c r="AC30" s="29">
        <v>0</v>
      </c>
      <c r="AD30" s="30">
        <v>0</v>
      </c>
      <c r="AE30" s="30">
        <v>73.400000000000006</v>
      </c>
      <c r="AF30" s="31">
        <v>13.22</v>
      </c>
      <c r="AG30">
        <f t="shared" si="0"/>
        <v>6885.886151887119</v>
      </c>
      <c r="AH30">
        <f>A30*'Simple Linear Regression'!$B$18+'Simple Linear Regression'!$B$17</f>
        <v>7910.074422373621</v>
      </c>
      <c r="AI30">
        <f t="shared" si="1"/>
        <v>7867.4672150000015</v>
      </c>
      <c r="AJ30">
        <f t="shared" si="2"/>
        <v>7867.4672150000006</v>
      </c>
      <c r="AL30">
        <f t="shared" si="3"/>
        <v>7192.1439205035604</v>
      </c>
      <c r="AM30" s="32">
        <f t="shared" si="4"/>
        <v>8033.0174419051591</v>
      </c>
      <c r="AN30" s="33">
        <f t="shared" si="5"/>
        <v>9638.7166653794338</v>
      </c>
      <c r="AO30" s="33">
        <f t="shared" si="13"/>
        <v>7905.1136345080013</v>
      </c>
      <c r="AP30" s="33" t="str">
        <f t="shared" si="6"/>
        <v/>
      </c>
      <c r="AQ30" s="34">
        <f t="shared" si="7"/>
        <v>217456.90800000002</v>
      </c>
      <c r="AR30" s="34">
        <f t="shared" si="14"/>
        <v>486692.00000000006</v>
      </c>
      <c r="AS30" s="34">
        <f t="shared" si="8"/>
        <v>0</v>
      </c>
      <c r="AT30" s="34">
        <f t="shared" si="9"/>
        <v>7722.0881900450004</v>
      </c>
      <c r="AU30" s="34">
        <f t="shared" si="10"/>
        <v>7686.3342885176944</v>
      </c>
      <c r="AV30" s="34">
        <f t="shared" si="11"/>
        <v>7637.1654514809215</v>
      </c>
      <c r="AW30" s="34">
        <f t="shared" si="15"/>
        <v>7726.3181381359991</v>
      </c>
      <c r="AX30" s="34">
        <f t="shared" si="12"/>
        <v>7727.7665527860026</v>
      </c>
    </row>
    <row r="31" spans="1:50" ht="16.5" customHeight="1" x14ac:dyDescent="0.2">
      <c r="A31" s="25">
        <v>30</v>
      </c>
      <c r="B31" s="26">
        <v>33480</v>
      </c>
      <c r="C31" s="25">
        <v>7427</v>
      </c>
      <c r="D31" s="27"/>
      <c r="E31" s="27">
        <v>425000</v>
      </c>
      <c r="F31" s="27"/>
      <c r="G31" s="27">
        <v>21.981999999999999</v>
      </c>
      <c r="H31" s="27">
        <v>20.173999999999999</v>
      </c>
      <c r="I31" s="27">
        <v>1.1240000000000001</v>
      </c>
      <c r="J31" s="27">
        <v>6126.8620000000001</v>
      </c>
      <c r="K31" s="27"/>
      <c r="L31" s="27">
        <v>867</v>
      </c>
      <c r="M31" s="27">
        <v>12.972</v>
      </c>
      <c r="N31" s="27">
        <v>193467</v>
      </c>
      <c r="O31" s="27">
        <v>3940.5</v>
      </c>
      <c r="P31" s="27">
        <v>824860</v>
      </c>
      <c r="Q31" s="27"/>
      <c r="R31" s="27"/>
      <c r="S31" s="27"/>
      <c r="T31" s="27"/>
      <c r="U31" s="27"/>
      <c r="V31" s="27">
        <v>87.5</v>
      </c>
      <c r="W31" s="27"/>
      <c r="X31" s="27"/>
      <c r="Y31" s="27"/>
      <c r="Z31" s="27"/>
      <c r="AA31" s="27"/>
      <c r="AB31" s="28"/>
      <c r="AC31" s="29">
        <v>0</v>
      </c>
      <c r="AD31" s="30">
        <v>0</v>
      </c>
      <c r="AE31" s="30">
        <v>82.8</v>
      </c>
      <c r="AF31" s="31">
        <v>12.9512</v>
      </c>
      <c r="AG31">
        <f t="shared" si="0"/>
        <v>6891.2740718871191</v>
      </c>
      <c r="AH31">
        <f>A31*'Simple Linear Regression'!$B$18+'Simple Linear Regression'!$B$17</f>
        <v>7910.9274594575254</v>
      </c>
      <c r="AI31">
        <f t="shared" si="1"/>
        <v>7872.1735350000008</v>
      </c>
      <c r="AJ31">
        <f t="shared" si="2"/>
        <v>7872.1735349999999</v>
      </c>
      <c r="AL31">
        <f t="shared" si="3"/>
        <v>7198.0650885035593</v>
      </c>
      <c r="AM31" s="32">
        <f t="shared" si="4"/>
        <v>8040.2994723079191</v>
      </c>
      <c r="AN31" s="33">
        <f t="shared" si="5"/>
        <v>9608.0781637216751</v>
      </c>
      <c r="AO31" s="33">
        <f t="shared" si="13"/>
        <v>7929.0991745079991</v>
      </c>
      <c r="AP31" s="33" t="str">
        <f t="shared" si="6"/>
        <v/>
      </c>
      <c r="AQ31" s="34">
        <f t="shared" si="7"/>
        <v>217456.90800000002</v>
      </c>
      <c r="AR31" s="34">
        <f t="shared" si="14"/>
        <v>477700.00000000006</v>
      </c>
      <c r="AS31" s="34">
        <f t="shared" si="8"/>
        <v>0</v>
      </c>
      <c r="AT31" s="34">
        <f t="shared" si="9"/>
        <v>7645.9167018410008</v>
      </c>
      <c r="AU31" s="34">
        <f t="shared" si="10"/>
        <v>7635.0185620096936</v>
      </c>
      <c r="AV31" s="34">
        <f t="shared" si="11"/>
        <v>7560.2590948910001</v>
      </c>
      <c r="AW31" s="34">
        <f t="shared" si="15"/>
        <v>7648.942362836</v>
      </c>
      <c r="AX31" s="34">
        <f t="shared" si="12"/>
        <v>7682.779331030004</v>
      </c>
    </row>
    <row r="32" spans="1:50" ht="16.5" customHeight="1" x14ac:dyDescent="0.2">
      <c r="A32" s="25">
        <v>31</v>
      </c>
      <c r="B32" s="26">
        <v>33487</v>
      </c>
      <c r="C32" s="25">
        <v>6993</v>
      </c>
      <c r="D32" s="27"/>
      <c r="E32" s="27">
        <v>425000</v>
      </c>
      <c r="F32" s="27"/>
      <c r="G32" s="27">
        <v>21.837499999999999</v>
      </c>
      <c r="H32" s="27">
        <v>20.335999999999999</v>
      </c>
      <c r="I32" s="27">
        <v>1.127</v>
      </c>
      <c r="J32" s="27">
        <v>6126.8620000000001</v>
      </c>
      <c r="K32" s="27"/>
      <c r="L32" s="27">
        <v>844</v>
      </c>
      <c r="M32" s="27">
        <v>12.972</v>
      </c>
      <c r="N32" s="27">
        <v>193467</v>
      </c>
      <c r="O32" s="27">
        <v>3966</v>
      </c>
      <c r="P32" s="27">
        <v>824860</v>
      </c>
      <c r="Q32" s="27"/>
      <c r="R32" s="27"/>
      <c r="S32" s="27"/>
      <c r="T32" s="27"/>
      <c r="U32" s="27"/>
      <c r="V32" s="27">
        <v>89.8</v>
      </c>
      <c r="W32" s="27"/>
      <c r="X32" s="27"/>
      <c r="Y32" s="27"/>
      <c r="Z32" s="27"/>
      <c r="AA32" s="27"/>
      <c r="AB32" s="28"/>
      <c r="AC32" s="29">
        <v>1</v>
      </c>
      <c r="AD32" s="30">
        <v>0.4</v>
      </c>
      <c r="AE32" s="30">
        <v>63.4</v>
      </c>
      <c r="AF32" s="31">
        <v>12.673400000000001</v>
      </c>
      <c r="AG32">
        <f t="shared" si="0"/>
        <v>6838.7118859247585</v>
      </c>
      <c r="AH32">
        <f>A32*'Simple Linear Regression'!$B$18+'Simple Linear Regression'!$B$17</f>
        <v>7911.7804965414298</v>
      </c>
      <c r="AI32">
        <f t="shared" si="1"/>
        <v>7786.1884950000012</v>
      </c>
      <c r="AJ32">
        <f t="shared" si="2"/>
        <v>7786.1884950000003</v>
      </c>
      <c r="AL32">
        <f t="shared" si="3"/>
        <v>7163.3412854966291</v>
      </c>
      <c r="AM32" s="32">
        <f t="shared" si="4"/>
        <v>7890.8910073955585</v>
      </c>
      <c r="AN32" s="33">
        <f t="shared" si="5"/>
        <v>9424.113551684417</v>
      </c>
      <c r="AO32" s="33">
        <f t="shared" si="13"/>
        <v>7733.934723858998</v>
      </c>
      <c r="AP32" s="33" t="str">
        <f t="shared" si="6"/>
        <v/>
      </c>
      <c r="AQ32" s="34">
        <f t="shared" si="7"/>
        <v>218037.30900000001</v>
      </c>
      <c r="AR32" s="34">
        <f t="shared" si="14"/>
        <v>478975</v>
      </c>
      <c r="AS32" s="34">
        <f t="shared" si="8"/>
        <v>12.673400000000001</v>
      </c>
      <c r="AT32" s="34">
        <f t="shared" si="9"/>
        <v>7577.1124532960011</v>
      </c>
      <c r="AU32" s="34">
        <f t="shared" si="10"/>
        <v>7551.3418284850877</v>
      </c>
      <c r="AV32" s="34">
        <f t="shared" si="11"/>
        <v>7504.0476626570007</v>
      </c>
      <c r="AW32" s="34">
        <f t="shared" si="15"/>
        <v>7561.8008783458008</v>
      </c>
      <c r="AX32" s="34">
        <f t="shared" si="12"/>
        <v>7557.027166665117</v>
      </c>
    </row>
    <row r="33" spans="1:50" ht="16.5" customHeight="1" x14ac:dyDescent="0.2">
      <c r="A33" s="25">
        <v>32</v>
      </c>
      <c r="B33" s="26">
        <v>33494</v>
      </c>
      <c r="C33" s="25">
        <v>7402</v>
      </c>
      <c r="D33" s="27"/>
      <c r="E33" s="27">
        <v>424000</v>
      </c>
      <c r="F33" s="27"/>
      <c r="G33" s="27">
        <v>21.536000000000001</v>
      </c>
      <c r="H33" s="27">
        <v>20.076000000000001</v>
      </c>
      <c r="I33" s="27">
        <v>1.1200000000000001</v>
      </c>
      <c r="J33" s="27">
        <v>6126.8620000000001</v>
      </c>
      <c r="K33" s="27"/>
      <c r="L33" s="27">
        <v>844</v>
      </c>
      <c r="M33" s="27">
        <v>12.972</v>
      </c>
      <c r="N33" s="27">
        <v>193467</v>
      </c>
      <c r="O33" s="27">
        <v>3966</v>
      </c>
      <c r="P33" s="27">
        <v>824860</v>
      </c>
      <c r="Q33" s="27"/>
      <c r="R33" s="27"/>
      <c r="S33" s="27"/>
      <c r="T33" s="27"/>
      <c r="U33" s="27"/>
      <c r="V33" s="27">
        <v>89.8</v>
      </c>
      <c r="W33" s="27"/>
      <c r="X33" s="27"/>
      <c r="Y33" s="27"/>
      <c r="Z33" s="27"/>
      <c r="AA33" s="27"/>
      <c r="AB33" s="28"/>
      <c r="AC33" s="29">
        <v>0</v>
      </c>
      <c r="AD33" s="30">
        <v>0.3</v>
      </c>
      <c r="AE33" s="30">
        <v>60.9</v>
      </c>
      <c r="AF33" s="31">
        <v>12.389799999999999</v>
      </c>
      <c r="AG33">
        <f t="shared" si="0"/>
        <v>6839.3828477495999</v>
      </c>
      <c r="AH33">
        <f>A33*'Simple Linear Regression'!$B$18+'Simple Linear Regression'!$B$17</f>
        <v>7912.6335336253342</v>
      </c>
      <c r="AI33">
        <f t="shared" si="1"/>
        <v>7786.7767850000009</v>
      </c>
      <c r="AJ33">
        <f t="shared" si="2"/>
        <v>7786.7767850000018</v>
      </c>
      <c r="AL33">
        <f t="shared" si="3"/>
        <v>7160.512628512799</v>
      </c>
      <c r="AM33" s="32">
        <f t="shared" si="4"/>
        <v>8022.4718631759597</v>
      </c>
      <c r="AN33" s="33">
        <f t="shared" si="5"/>
        <v>9531.6506817697937</v>
      </c>
      <c r="AO33" s="33">
        <f t="shared" si="13"/>
        <v>7847.6907820400011</v>
      </c>
      <c r="AP33" s="33" t="str">
        <f t="shared" si="6"/>
        <v/>
      </c>
      <c r="AQ33" s="34">
        <f t="shared" si="7"/>
        <v>216683.04</v>
      </c>
      <c r="AR33" s="34">
        <f t="shared" si="14"/>
        <v>474880.00000000006</v>
      </c>
      <c r="AS33" s="34">
        <f t="shared" si="8"/>
        <v>0</v>
      </c>
      <c r="AT33" s="34">
        <f t="shared" si="9"/>
        <v>7597.8565197370008</v>
      </c>
      <c r="AU33" s="34">
        <f t="shared" si="10"/>
        <v>7569.6172804711696</v>
      </c>
      <c r="AV33" s="34">
        <f t="shared" si="11"/>
        <v>7521.8429119838001</v>
      </c>
      <c r="AW33" s="34">
        <f t="shared" si="15"/>
        <v>7599.3006092879987</v>
      </c>
      <c r="AX33" s="34">
        <f t="shared" si="12"/>
        <v>7605.9792306905192</v>
      </c>
    </row>
    <row r="34" spans="1:50" ht="16.5" customHeight="1" x14ac:dyDescent="0.2">
      <c r="A34" s="25">
        <v>33</v>
      </c>
      <c r="B34" s="26">
        <v>33501</v>
      </c>
      <c r="C34" s="25">
        <v>7391</v>
      </c>
      <c r="D34" s="27"/>
      <c r="E34" s="27">
        <v>418000</v>
      </c>
      <c r="F34" s="27"/>
      <c r="G34" s="27">
        <v>21.85</v>
      </c>
      <c r="H34" s="27">
        <v>20.468</v>
      </c>
      <c r="I34" s="27">
        <v>1.1100000000000001</v>
      </c>
      <c r="J34" s="27">
        <v>6126.8620000000001</v>
      </c>
      <c r="K34" s="27"/>
      <c r="L34" s="27">
        <v>844</v>
      </c>
      <c r="M34" s="27">
        <v>12.565</v>
      </c>
      <c r="N34" s="27">
        <v>198387</v>
      </c>
      <c r="O34" s="27">
        <v>3966</v>
      </c>
      <c r="P34" s="27">
        <v>822851</v>
      </c>
      <c r="Q34" s="27"/>
      <c r="R34" s="27"/>
      <c r="S34" s="27"/>
      <c r="T34" s="27"/>
      <c r="U34" s="27"/>
      <c r="V34" s="27">
        <v>89.8</v>
      </c>
      <c r="W34" s="27"/>
      <c r="X34" s="27"/>
      <c r="Y34" s="27"/>
      <c r="Z34" s="27"/>
      <c r="AA34" s="27"/>
      <c r="AB34" s="28"/>
      <c r="AC34" s="29">
        <v>0</v>
      </c>
      <c r="AD34" s="30">
        <v>8.4</v>
      </c>
      <c r="AE34" s="30">
        <v>64.2</v>
      </c>
      <c r="AF34" s="31">
        <v>12.1028</v>
      </c>
      <c r="AG34">
        <f t="shared" si="0"/>
        <v>6905.0466692707996</v>
      </c>
      <c r="AH34">
        <f>A34*'Simple Linear Regression'!$B$18+'Simple Linear Regression'!$B$17</f>
        <v>7913.4865707092385</v>
      </c>
      <c r="AI34">
        <f t="shared" si="1"/>
        <v>7835.7596312999995</v>
      </c>
      <c r="AJ34">
        <f t="shared" si="2"/>
        <v>7835.7596313000013</v>
      </c>
      <c r="AL34">
        <f t="shared" si="3"/>
        <v>7263.0302108199003</v>
      </c>
      <c r="AM34" s="32">
        <f t="shared" si="4"/>
        <v>8080.6760912734799</v>
      </c>
      <c r="AN34" s="33">
        <f t="shared" si="5"/>
        <v>9522.5738580193338</v>
      </c>
      <c r="AO34" s="33">
        <f t="shared" si="13"/>
        <v>7951.9154320700018</v>
      </c>
      <c r="AP34" s="33" t="str">
        <f t="shared" si="6"/>
        <v/>
      </c>
      <c r="AQ34" s="34">
        <f t="shared" si="7"/>
        <v>220209.57</v>
      </c>
      <c r="AR34" s="34">
        <f t="shared" si="14"/>
        <v>463980.00000000006</v>
      </c>
      <c r="AS34" s="34">
        <f t="shared" si="8"/>
        <v>0</v>
      </c>
      <c r="AT34" s="34">
        <f t="shared" si="9"/>
        <v>7639.8623774070011</v>
      </c>
      <c r="AU34" s="34">
        <f t="shared" si="10"/>
        <v>7642.9770465048932</v>
      </c>
      <c r="AV34" s="34">
        <f t="shared" si="11"/>
        <v>7566.7331115798006</v>
      </c>
      <c r="AW34" s="34">
        <f t="shared" si="15"/>
        <v>7640.0598338979999</v>
      </c>
      <c r="AX34" s="34">
        <f t="shared" si="12"/>
        <v>7686.2863463184094</v>
      </c>
    </row>
    <row r="35" spans="1:50" ht="16.5" customHeight="1" x14ac:dyDescent="0.2">
      <c r="A35" s="25">
        <v>34</v>
      </c>
      <c r="B35" s="26">
        <v>33508</v>
      </c>
      <c r="C35" s="25">
        <v>7088</v>
      </c>
      <c r="D35" s="27"/>
      <c r="E35" s="27">
        <v>419000</v>
      </c>
      <c r="F35" s="27"/>
      <c r="G35" s="27">
        <v>22.24</v>
      </c>
      <c r="H35" s="27">
        <v>20.942</v>
      </c>
      <c r="I35" s="27">
        <v>1.097</v>
      </c>
      <c r="J35" s="27">
        <v>6126.8620000000001</v>
      </c>
      <c r="K35" s="27"/>
      <c r="L35" s="27">
        <v>844</v>
      </c>
      <c r="M35" s="27">
        <v>12.565</v>
      </c>
      <c r="N35" s="27">
        <v>198387</v>
      </c>
      <c r="O35" s="27">
        <v>3966</v>
      </c>
      <c r="P35" s="27">
        <v>822851</v>
      </c>
      <c r="Q35" s="27"/>
      <c r="R35" s="27"/>
      <c r="S35" s="27"/>
      <c r="T35" s="27"/>
      <c r="U35" s="27"/>
      <c r="V35" s="27">
        <v>89.8</v>
      </c>
      <c r="W35" s="27"/>
      <c r="X35" s="27"/>
      <c r="Y35" s="27"/>
      <c r="Z35" s="27"/>
      <c r="AA35" s="27"/>
      <c r="AB35" s="28"/>
      <c r="AC35" s="29">
        <v>0</v>
      </c>
      <c r="AD35" s="30">
        <v>22.8</v>
      </c>
      <c r="AE35" s="30">
        <v>30.4</v>
      </c>
      <c r="AF35" s="31">
        <v>11.815</v>
      </c>
      <c r="AG35">
        <f t="shared" si="0"/>
        <v>6904.3684840883589</v>
      </c>
      <c r="AH35">
        <f>A35*'Simple Linear Regression'!$B$18+'Simple Linear Regression'!$B$17</f>
        <v>7914.339607793142</v>
      </c>
      <c r="AI35">
        <f t="shared" si="1"/>
        <v>7835.1713412999998</v>
      </c>
      <c r="AJ35">
        <f t="shared" si="2"/>
        <v>7835.1713412999998</v>
      </c>
      <c r="AL35">
        <f t="shared" si="3"/>
        <v>7256.2785379727302</v>
      </c>
      <c r="AM35" s="32">
        <f t="shared" si="4"/>
        <v>8034.9638793821596</v>
      </c>
      <c r="AN35" s="33">
        <f t="shared" si="5"/>
        <v>9485.0028713387746</v>
      </c>
      <c r="AO35" s="33">
        <f t="shared" si="13"/>
        <v>7861.1107455889996</v>
      </c>
      <c r="AP35" s="33" t="str">
        <f t="shared" si="6"/>
        <v/>
      </c>
      <c r="AQ35" s="34">
        <f t="shared" si="7"/>
        <v>217630.53899999999</v>
      </c>
      <c r="AR35" s="34">
        <f t="shared" si="14"/>
        <v>459643</v>
      </c>
      <c r="AS35" s="34">
        <f t="shared" si="8"/>
        <v>0</v>
      </c>
      <c r="AT35" s="34">
        <f t="shared" si="9"/>
        <v>7711.8506979540016</v>
      </c>
      <c r="AU35" s="34">
        <f t="shared" si="10"/>
        <v>7659.7783209399531</v>
      </c>
      <c r="AV35" s="34">
        <f t="shared" si="11"/>
        <v>7648.9454000526803</v>
      </c>
      <c r="AW35" s="34">
        <f t="shared" si="15"/>
        <v>7711.4158852619985</v>
      </c>
      <c r="AX35" s="34">
        <f t="shared" si="12"/>
        <v>7686.7044044901068</v>
      </c>
    </row>
    <row r="36" spans="1:50" ht="16.5" customHeight="1" x14ac:dyDescent="0.2">
      <c r="A36" s="25">
        <v>35</v>
      </c>
      <c r="B36" s="26">
        <v>33515</v>
      </c>
      <c r="C36" s="25">
        <v>6949</v>
      </c>
      <c r="D36" s="27"/>
      <c r="E36" s="27">
        <v>437000</v>
      </c>
      <c r="F36" s="27"/>
      <c r="G36" s="27">
        <v>22.405999999999999</v>
      </c>
      <c r="H36" s="27">
        <v>21.492000000000001</v>
      </c>
      <c r="I36" s="27">
        <v>1.0920000000000001</v>
      </c>
      <c r="J36" s="27">
        <v>6126.8620000000001</v>
      </c>
      <c r="K36" s="27"/>
      <c r="L36" s="27">
        <v>844</v>
      </c>
      <c r="M36" s="27">
        <v>12.565</v>
      </c>
      <c r="N36" s="27">
        <v>198387</v>
      </c>
      <c r="O36" s="27">
        <v>3966</v>
      </c>
      <c r="P36" s="27">
        <v>822851</v>
      </c>
      <c r="Q36" s="27"/>
      <c r="R36" s="27"/>
      <c r="S36" s="27"/>
      <c r="T36" s="27"/>
      <c r="U36" s="27"/>
      <c r="V36" s="27">
        <v>89.8</v>
      </c>
      <c r="W36" s="27"/>
      <c r="X36" s="27"/>
      <c r="Y36" s="27"/>
      <c r="Z36" s="27"/>
      <c r="AA36" s="27"/>
      <c r="AB36" s="28"/>
      <c r="AC36" s="29">
        <v>0</v>
      </c>
      <c r="AD36" s="30">
        <v>14.2</v>
      </c>
      <c r="AE36" s="30">
        <v>31.6</v>
      </c>
      <c r="AF36" s="31">
        <v>11.528700000000001</v>
      </c>
      <c r="AG36">
        <f t="shared" si="0"/>
        <v>6892.2438582489594</v>
      </c>
      <c r="AH36">
        <f>A36*'Simple Linear Regression'!$B$18+'Simple Linear Regression'!$B$17</f>
        <v>7915.1926448770464</v>
      </c>
      <c r="AI36">
        <f t="shared" si="1"/>
        <v>7824.5821212999999</v>
      </c>
      <c r="AJ36">
        <f t="shared" si="2"/>
        <v>7824.5821212999999</v>
      </c>
      <c r="AL36">
        <f t="shared" si="3"/>
        <v>7240.64378426228</v>
      </c>
      <c r="AM36" s="32">
        <f t="shared" si="4"/>
        <v>8045.9979799824396</v>
      </c>
      <c r="AN36" s="33">
        <f t="shared" si="5"/>
        <v>9430.9048816101658</v>
      </c>
      <c r="AO36" s="33">
        <f t="shared" si="13"/>
        <v>7857.956515404001</v>
      </c>
      <c r="AP36" s="33" t="str">
        <f t="shared" si="6"/>
        <v/>
      </c>
      <c r="AQ36" s="34">
        <f t="shared" si="7"/>
        <v>216638.60400000002</v>
      </c>
      <c r="AR36" s="34">
        <f t="shared" si="14"/>
        <v>477204.00000000006</v>
      </c>
      <c r="AS36" s="34">
        <f t="shared" si="8"/>
        <v>0</v>
      </c>
      <c r="AT36" s="34">
        <f t="shared" si="9"/>
        <v>7629.0184860100017</v>
      </c>
      <c r="AU36" s="34">
        <f t="shared" si="10"/>
        <v>7589.5790398659756</v>
      </c>
      <c r="AV36" s="34">
        <f t="shared" si="11"/>
        <v>7548.5689682400407</v>
      </c>
      <c r="AW36" s="34">
        <f t="shared" si="15"/>
        <v>7627.5963243470005</v>
      </c>
      <c r="AX36" s="34">
        <f t="shared" si="12"/>
        <v>7622.380922796453</v>
      </c>
    </row>
    <row r="37" spans="1:50" ht="16.5" customHeight="1" x14ac:dyDescent="0.2">
      <c r="A37" s="25">
        <v>36</v>
      </c>
      <c r="B37" s="26">
        <v>33522</v>
      </c>
      <c r="C37" s="25">
        <v>7506</v>
      </c>
      <c r="D37" s="27"/>
      <c r="E37" s="27">
        <v>424000</v>
      </c>
      <c r="F37" s="27"/>
      <c r="G37" s="27">
        <v>23.077999999999999</v>
      </c>
      <c r="H37" s="27">
        <v>22.114000000000001</v>
      </c>
      <c r="I37" s="27">
        <v>1.089</v>
      </c>
      <c r="J37" s="27">
        <v>6126.8620000000001</v>
      </c>
      <c r="K37" s="27"/>
      <c r="L37" s="27">
        <v>803</v>
      </c>
      <c r="M37" s="27">
        <v>12.565</v>
      </c>
      <c r="N37" s="27">
        <v>198387</v>
      </c>
      <c r="O37" s="27">
        <v>3969.1</v>
      </c>
      <c r="P37" s="27">
        <v>822851</v>
      </c>
      <c r="Q37" s="27"/>
      <c r="R37" s="27"/>
      <c r="S37" s="27"/>
      <c r="T37" s="27"/>
      <c r="U37" s="27"/>
      <c r="V37" s="27">
        <v>88.8</v>
      </c>
      <c r="W37" s="27"/>
      <c r="X37" s="27"/>
      <c r="Y37" s="27"/>
      <c r="Z37" s="27"/>
      <c r="AA37" s="27"/>
      <c r="AB37" s="28"/>
      <c r="AC37" s="29">
        <v>0</v>
      </c>
      <c r="AD37" s="30">
        <v>36.200000000000003</v>
      </c>
      <c r="AE37" s="30">
        <v>22.8</v>
      </c>
      <c r="AF37" s="31">
        <v>11.246499999999999</v>
      </c>
      <c r="AG37">
        <f t="shared" si="0"/>
        <v>6923.8517401653189</v>
      </c>
      <c r="AH37">
        <f>A37*'Simple Linear Regression'!$B$18+'Simple Linear Regression'!$B$17</f>
        <v>7916.0456819609508</v>
      </c>
      <c r="AI37">
        <f t="shared" si="1"/>
        <v>7854.0265412999988</v>
      </c>
      <c r="AJ37">
        <f t="shared" si="2"/>
        <v>7854.0265412999997</v>
      </c>
      <c r="AL37">
        <f t="shared" si="3"/>
        <v>7264.6407068360113</v>
      </c>
      <c r="AM37" s="32">
        <f t="shared" si="4"/>
        <v>8011.4046169073199</v>
      </c>
      <c r="AN37" s="33">
        <f t="shared" si="5"/>
        <v>9403.4906419017243</v>
      </c>
      <c r="AO37" s="33">
        <f t="shared" si="13"/>
        <v>7836.8949892929995</v>
      </c>
      <c r="AP37" s="33" t="str">
        <f t="shared" si="6"/>
        <v/>
      </c>
      <c r="AQ37" s="34">
        <f t="shared" si="7"/>
        <v>216043.443</v>
      </c>
      <c r="AR37" s="34">
        <f t="shared" si="14"/>
        <v>461736</v>
      </c>
      <c r="AS37" s="34">
        <f t="shared" si="8"/>
        <v>0</v>
      </c>
      <c r="AT37" s="34">
        <f t="shared" si="9"/>
        <v>7648.034304535001</v>
      </c>
      <c r="AU37" s="34">
        <f t="shared" si="10"/>
        <v>7593.9968972629895</v>
      </c>
      <c r="AV37" s="34">
        <f t="shared" si="11"/>
        <v>7576.7835059403606</v>
      </c>
      <c r="AW37" s="34">
        <f t="shared" si="15"/>
        <v>7645.3795779309994</v>
      </c>
      <c r="AX37" s="34">
        <f t="shared" si="12"/>
        <v>7622.1219652994569</v>
      </c>
    </row>
    <row r="38" spans="1:50" ht="16.5" customHeight="1" x14ac:dyDescent="0.2">
      <c r="A38" s="25">
        <v>37</v>
      </c>
      <c r="B38" s="26">
        <v>33529</v>
      </c>
      <c r="C38" s="25">
        <v>7396</v>
      </c>
      <c r="D38" s="27"/>
      <c r="E38" s="27">
        <v>425000</v>
      </c>
      <c r="F38" s="27"/>
      <c r="G38" s="27">
        <v>23.824000000000002</v>
      </c>
      <c r="H38" s="27">
        <v>22.751999999999999</v>
      </c>
      <c r="I38" s="27">
        <v>1.0840000000000001</v>
      </c>
      <c r="J38" s="27">
        <v>6126.8620000000001</v>
      </c>
      <c r="K38" s="27"/>
      <c r="L38" s="27">
        <v>803</v>
      </c>
      <c r="M38" s="27">
        <v>13.106999999999999</v>
      </c>
      <c r="N38" s="27">
        <v>204063</v>
      </c>
      <c r="O38" s="27">
        <v>3969.1</v>
      </c>
      <c r="P38" s="27">
        <v>822851</v>
      </c>
      <c r="Q38" s="27"/>
      <c r="R38" s="27"/>
      <c r="S38" s="27"/>
      <c r="T38" s="27"/>
      <c r="U38" s="27"/>
      <c r="V38" s="27">
        <v>88.8</v>
      </c>
      <c r="W38" s="27"/>
      <c r="X38" s="27"/>
      <c r="Y38" s="27"/>
      <c r="Z38" s="27"/>
      <c r="AA38" s="27"/>
      <c r="AB38" s="28"/>
      <c r="AC38" s="29">
        <v>0</v>
      </c>
      <c r="AD38" s="30">
        <v>46.7</v>
      </c>
      <c r="AE38" s="30">
        <v>24.4</v>
      </c>
      <c r="AF38" s="31">
        <v>10.971</v>
      </c>
      <c r="AG38">
        <f t="shared" si="0"/>
        <v>6994.2723742859207</v>
      </c>
      <c r="AH38">
        <f>A38*'Simple Linear Regression'!$B$18+'Simple Linear Regression'!$B$17</f>
        <v>7916.8987190448552</v>
      </c>
      <c r="AI38">
        <f t="shared" si="1"/>
        <v>7961.1087818999995</v>
      </c>
      <c r="AJ38">
        <f t="shared" si="2"/>
        <v>7961.1087818999986</v>
      </c>
      <c r="AL38">
        <f t="shared" si="3"/>
        <v>7382.0390347804387</v>
      </c>
      <c r="AM38" s="32">
        <f t="shared" si="4"/>
        <v>8076.2010398844604</v>
      </c>
      <c r="AN38" s="33">
        <f t="shared" si="5"/>
        <v>9392.233335290528</v>
      </c>
      <c r="AO38" s="33">
        <f t="shared" si="13"/>
        <v>7950.9079466919993</v>
      </c>
      <c r="AP38" s="33" t="str">
        <f t="shared" si="6"/>
        <v/>
      </c>
      <c r="AQ38" s="34">
        <f t="shared" si="7"/>
        <v>221204.29200000002</v>
      </c>
      <c r="AR38" s="34">
        <f t="shared" si="14"/>
        <v>460700.00000000006</v>
      </c>
      <c r="AS38" s="34">
        <f t="shared" si="8"/>
        <v>0</v>
      </c>
      <c r="AT38" s="34">
        <f t="shared" si="9"/>
        <v>7711.2805140590008</v>
      </c>
      <c r="AU38" s="34">
        <f t="shared" si="10"/>
        <v>7690.8798319533453</v>
      </c>
      <c r="AV38" s="34">
        <f t="shared" si="11"/>
        <v>7639.5036925450013</v>
      </c>
      <c r="AW38" s="34">
        <f t="shared" si="15"/>
        <v>7707.4424477700013</v>
      </c>
      <c r="AX38" s="34">
        <f t="shared" si="12"/>
        <v>7725.8993810715965</v>
      </c>
    </row>
    <row r="39" spans="1:50" ht="16.5" customHeight="1" x14ac:dyDescent="0.2">
      <c r="A39" s="25">
        <v>38</v>
      </c>
      <c r="B39" s="26">
        <v>33536</v>
      </c>
      <c r="C39" s="25">
        <v>7421</v>
      </c>
      <c r="D39" s="27"/>
      <c r="E39" s="27">
        <v>419000</v>
      </c>
      <c r="F39" s="27"/>
      <c r="G39" s="27">
        <v>23.457999999999998</v>
      </c>
      <c r="H39" s="27">
        <v>22.536000000000001</v>
      </c>
      <c r="I39" s="27">
        <v>1.0880000000000001</v>
      </c>
      <c r="J39" s="27">
        <v>6126.8620000000001</v>
      </c>
      <c r="K39" s="27"/>
      <c r="L39" s="27">
        <v>803</v>
      </c>
      <c r="M39" s="27">
        <v>13.106999999999999</v>
      </c>
      <c r="N39" s="27">
        <v>204063</v>
      </c>
      <c r="O39" s="27">
        <v>3969.1</v>
      </c>
      <c r="P39" s="27">
        <v>822851</v>
      </c>
      <c r="Q39" s="27"/>
      <c r="R39" s="27"/>
      <c r="S39" s="27"/>
      <c r="T39" s="27"/>
      <c r="U39" s="27"/>
      <c r="V39" s="27">
        <v>88.8</v>
      </c>
      <c r="W39" s="27"/>
      <c r="X39" s="27"/>
      <c r="Y39" s="27"/>
      <c r="Z39" s="27"/>
      <c r="AA39" s="27"/>
      <c r="AB39" s="28"/>
      <c r="AC39" s="29">
        <v>0</v>
      </c>
      <c r="AD39" s="30">
        <v>36.799999999999997</v>
      </c>
      <c r="AE39" s="30">
        <v>15.9</v>
      </c>
      <c r="AF39" s="31">
        <v>10.705299999999999</v>
      </c>
      <c r="AG39">
        <f t="shared" si="0"/>
        <v>6998.3147589574401</v>
      </c>
      <c r="AH39">
        <f>A39*'Simple Linear Regression'!$B$18+'Simple Linear Regression'!$B$17</f>
        <v>7917.7517561287586</v>
      </c>
      <c r="AI39">
        <f t="shared" si="1"/>
        <v>7964.6385218999994</v>
      </c>
      <c r="AJ39">
        <f t="shared" si="2"/>
        <v>7964.6385219000003</v>
      </c>
      <c r="AL39">
        <f t="shared" si="3"/>
        <v>7388.1108598980791</v>
      </c>
      <c r="AM39" s="32">
        <f t="shared" si="4"/>
        <v>8082.4389588970598</v>
      </c>
      <c r="AN39" s="33">
        <f t="shared" si="5"/>
        <v>9359.2457304823365</v>
      </c>
      <c r="AO39" s="33">
        <f t="shared" si="13"/>
        <v>7955.3241583439994</v>
      </c>
      <c r="AP39" s="33" t="str">
        <f t="shared" si="6"/>
        <v/>
      </c>
      <c r="AQ39" s="34">
        <f t="shared" si="7"/>
        <v>222020.54400000002</v>
      </c>
      <c r="AR39" s="34">
        <f t="shared" si="14"/>
        <v>455872.00000000006</v>
      </c>
      <c r="AS39" s="34">
        <f t="shared" si="8"/>
        <v>0</v>
      </c>
      <c r="AT39" s="34">
        <f t="shared" si="9"/>
        <v>7677.8321063899994</v>
      </c>
      <c r="AU39" s="34">
        <f t="shared" si="10"/>
        <v>7660.0193301635245</v>
      </c>
      <c r="AV39" s="34">
        <f t="shared" si="11"/>
        <v>7610.2932959817208</v>
      </c>
      <c r="AW39" s="34">
        <f t="shared" si="15"/>
        <v>7673.2272225630004</v>
      </c>
      <c r="AX39" s="34">
        <f t="shared" si="12"/>
        <v>7695.594166733672</v>
      </c>
    </row>
    <row r="40" spans="1:50" ht="16.5" customHeight="1" x14ac:dyDescent="0.2">
      <c r="A40" s="25">
        <v>39</v>
      </c>
      <c r="B40" s="26">
        <v>33543</v>
      </c>
      <c r="C40" s="25">
        <v>7159</v>
      </c>
      <c r="D40" s="27"/>
      <c r="E40" s="27">
        <v>423000</v>
      </c>
      <c r="F40" s="27"/>
      <c r="G40" s="27">
        <v>23.315999999999999</v>
      </c>
      <c r="H40" s="27">
        <v>22.045999999999999</v>
      </c>
      <c r="I40" s="27">
        <v>1.091</v>
      </c>
      <c r="J40" s="27">
        <v>6126.8620000000001</v>
      </c>
      <c r="K40" s="27"/>
      <c r="L40" s="27">
        <v>803</v>
      </c>
      <c r="M40" s="27">
        <v>13.106999999999999</v>
      </c>
      <c r="N40" s="27">
        <v>204063</v>
      </c>
      <c r="O40" s="27">
        <v>3969.1</v>
      </c>
      <c r="P40" s="27">
        <v>822851</v>
      </c>
      <c r="Q40" s="27"/>
      <c r="R40" s="27"/>
      <c r="S40" s="27"/>
      <c r="T40" s="27"/>
      <c r="U40" s="27"/>
      <c r="V40" s="27">
        <v>88.8</v>
      </c>
      <c r="W40" s="27"/>
      <c r="X40" s="27"/>
      <c r="Y40" s="27"/>
      <c r="Z40" s="27"/>
      <c r="AA40" s="27"/>
      <c r="AB40" s="28"/>
      <c r="AC40" s="29">
        <v>0</v>
      </c>
      <c r="AD40" s="30">
        <v>47.7</v>
      </c>
      <c r="AE40" s="30">
        <v>14.2</v>
      </c>
      <c r="AF40" s="31">
        <v>10.452999999999999</v>
      </c>
      <c r="AG40">
        <f t="shared" si="0"/>
        <v>6995.6218824610796</v>
      </c>
      <c r="AH40">
        <f>A40*'Simple Linear Regression'!$B$18+'Simple Linear Regression'!$B$17</f>
        <v>7918.604793212663</v>
      </c>
      <c r="AI40">
        <f t="shared" si="1"/>
        <v>7962.2853618999989</v>
      </c>
      <c r="AJ40">
        <f t="shared" si="2"/>
        <v>7962.2853618999998</v>
      </c>
      <c r="AL40">
        <f t="shared" si="3"/>
        <v>7386.3734877363086</v>
      </c>
      <c r="AM40" s="32">
        <f t="shared" si="4"/>
        <v>8067.9078026247789</v>
      </c>
      <c r="AN40" s="33">
        <f t="shared" si="5"/>
        <v>9319.7994528665258</v>
      </c>
      <c r="AO40" s="33">
        <f t="shared" si="13"/>
        <v>7935.4686020829986</v>
      </c>
      <c r="AP40" s="33" t="str">
        <f t="shared" si="6"/>
        <v/>
      </c>
      <c r="AQ40" s="34">
        <f t="shared" si="7"/>
        <v>222632.73300000001</v>
      </c>
      <c r="AR40" s="34">
        <f t="shared" si="14"/>
        <v>461493</v>
      </c>
      <c r="AS40" s="34">
        <f t="shared" si="8"/>
        <v>0</v>
      </c>
      <c r="AT40" s="34">
        <f t="shared" si="9"/>
        <v>7648.4255515399991</v>
      </c>
      <c r="AU40" s="34">
        <f t="shared" si="10"/>
        <v>7631.8536931729095</v>
      </c>
      <c r="AV40" s="34">
        <f t="shared" si="11"/>
        <v>7577.2124152346805</v>
      </c>
      <c r="AW40" s="34">
        <f t="shared" si="15"/>
        <v>7642.7907533640009</v>
      </c>
      <c r="AX40" s="34">
        <f t="shared" si="12"/>
        <v>7666.4387913492301</v>
      </c>
    </row>
    <row r="41" spans="1:50" ht="16.5" customHeight="1" x14ac:dyDescent="0.2">
      <c r="A41" s="25">
        <v>40</v>
      </c>
      <c r="B41" s="26">
        <v>33550</v>
      </c>
      <c r="C41" s="25">
        <v>7379</v>
      </c>
      <c r="D41" s="27"/>
      <c r="E41" s="27">
        <v>447000</v>
      </c>
      <c r="F41" s="27"/>
      <c r="G41" s="27">
        <v>23.466000000000001</v>
      </c>
      <c r="H41" s="27">
        <v>22.181999999999999</v>
      </c>
      <c r="I41" s="27">
        <v>1.091</v>
      </c>
      <c r="J41" s="27">
        <v>6205.9369999999999</v>
      </c>
      <c r="K41" s="27"/>
      <c r="L41" s="27">
        <v>775</v>
      </c>
      <c r="M41" s="27">
        <v>13.106999999999999</v>
      </c>
      <c r="N41" s="27">
        <v>204063</v>
      </c>
      <c r="O41" s="27">
        <v>3984.7</v>
      </c>
      <c r="P41" s="27">
        <v>822851</v>
      </c>
      <c r="Q41" s="27"/>
      <c r="R41" s="27"/>
      <c r="S41" s="27"/>
      <c r="T41" s="27"/>
      <c r="U41" s="27"/>
      <c r="V41" s="27">
        <v>89.1</v>
      </c>
      <c r="W41" s="27"/>
      <c r="X41" s="27"/>
      <c r="Y41" s="27"/>
      <c r="Z41" s="27"/>
      <c r="AA41" s="27"/>
      <c r="AB41" s="28"/>
      <c r="AC41" s="29">
        <v>0</v>
      </c>
      <c r="AD41" s="30">
        <v>138.5</v>
      </c>
      <c r="AE41" s="30">
        <v>4.4000000000000004</v>
      </c>
      <c r="AF41" s="31">
        <v>10.218</v>
      </c>
      <c r="AG41">
        <f t="shared" si="0"/>
        <v>6972.6020438350788</v>
      </c>
      <c r="AH41">
        <f>A41*'Simple Linear Regression'!$B$18+'Simple Linear Regression'!$B$17</f>
        <v>7919.4578302965674</v>
      </c>
      <c r="AI41">
        <f t="shared" si="1"/>
        <v>7929.3097118999995</v>
      </c>
      <c r="AJ41">
        <f t="shared" si="2"/>
        <v>7929.3097119000013</v>
      </c>
      <c r="AL41">
        <f t="shared" si="3"/>
        <v>7363.8812937363082</v>
      </c>
      <c r="AM41" s="32">
        <f t="shared" si="4"/>
        <v>7947.1875536114594</v>
      </c>
      <c r="AN41" s="33">
        <f t="shared" si="5"/>
        <v>9264.3939480551107</v>
      </c>
      <c r="AO41" s="33">
        <f t="shared" si="13"/>
        <v>7768.5725420829976</v>
      </c>
      <c r="AP41" s="33" t="str">
        <f t="shared" si="6"/>
        <v/>
      </c>
      <c r="AQ41" s="34">
        <f t="shared" si="7"/>
        <v>222632.73300000001</v>
      </c>
      <c r="AR41" s="34">
        <f t="shared" si="14"/>
        <v>487677</v>
      </c>
      <c r="AS41" s="34">
        <f t="shared" si="8"/>
        <v>0</v>
      </c>
      <c r="AT41" s="34">
        <f t="shared" si="9"/>
        <v>7747.8902247700007</v>
      </c>
      <c r="AU41" s="34">
        <f t="shared" si="10"/>
        <v>7676.5921395709092</v>
      </c>
      <c r="AV41" s="34">
        <f t="shared" si="11"/>
        <v>7669.9406047905195</v>
      </c>
      <c r="AW41" s="34">
        <f t="shared" si="15"/>
        <v>7740.6848349239999</v>
      </c>
      <c r="AX41" s="34">
        <f t="shared" si="12"/>
        <v>7687.3059884872309</v>
      </c>
    </row>
    <row r="42" spans="1:50" ht="16.5" customHeight="1" x14ac:dyDescent="0.2">
      <c r="A42" s="25">
        <v>41</v>
      </c>
      <c r="B42" s="26">
        <v>33557</v>
      </c>
      <c r="C42" s="25">
        <v>7369</v>
      </c>
      <c r="D42" s="27"/>
      <c r="E42" s="27">
        <v>453000</v>
      </c>
      <c r="F42" s="27"/>
      <c r="G42" s="27">
        <v>22.571999999999999</v>
      </c>
      <c r="H42" s="27">
        <v>21.356000000000002</v>
      </c>
      <c r="I42" s="27">
        <v>1.1020000000000001</v>
      </c>
      <c r="J42" s="27">
        <v>6205.9369999999999</v>
      </c>
      <c r="K42" s="27"/>
      <c r="L42" s="27">
        <v>775</v>
      </c>
      <c r="M42" s="27">
        <v>13.106999999999999</v>
      </c>
      <c r="N42" s="27">
        <v>183594</v>
      </c>
      <c r="O42" s="27">
        <v>3984.7</v>
      </c>
      <c r="P42" s="27">
        <v>822851</v>
      </c>
      <c r="Q42" s="27"/>
      <c r="R42" s="27"/>
      <c r="S42" s="27"/>
      <c r="T42" s="27"/>
      <c r="U42" s="27"/>
      <c r="V42" s="27">
        <v>89.1</v>
      </c>
      <c r="W42" s="27"/>
      <c r="X42" s="27"/>
      <c r="Y42" s="27"/>
      <c r="Z42" s="27"/>
      <c r="AA42" s="27"/>
      <c r="AB42" s="28"/>
      <c r="AC42" s="29">
        <v>0</v>
      </c>
      <c r="AD42" s="30">
        <v>112.6</v>
      </c>
      <c r="AE42" s="30">
        <v>3.1</v>
      </c>
      <c r="AF42" s="31">
        <v>10.0046</v>
      </c>
      <c r="AG42">
        <f t="shared" si="0"/>
        <v>6712.1763186917588</v>
      </c>
      <c r="AH42">
        <f>A42*'Simple Linear Regression'!$B$18+'Simple Linear Regression'!$B$17</f>
        <v>7920.3108673804718</v>
      </c>
      <c r="AI42">
        <f t="shared" si="1"/>
        <v>7644.2206893000002</v>
      </c>
      <c r="AJ42">
        <f t="shared" si="2"/>
        <v>7644.2206893000002</v>
      </c>
      <c r="AL42">
        <f t="shared" si="3"/>
        <v>6933.1020572611606</v>
      </c>
      <c r="AM42" s="32">
        <f t="shared" si="4"/>
        <v>7701.2129955093405</v>
      </c>
      <c r="AN42" s="33">
        <f t="shared" si="5"/>
        <v>9130.1634259133407</v>
      </c>
      <c r="AO42" s="33">
        <f t="shared" si="13"/>
        <v>7341.2179351879986</v>
      </c>
      <c r="AP42" s="33" t="str">
        <f t="shared" si="6"/>
        <v/>
      </c>
      <c r="AQ42" s="34">
        <f t="shared" si="7"/>
        <v>202320.58800000002</v>
      </c>
      <c r="AR42" s="34">
        <f t="shared" si="14"/>
        <v>499206.00000000006</v>
      </c>
      <c r="AS42" s="34">
        <f t="shared" si="8"/>
        <v>0</v>
      </c>
      <c r="AT42" s="34">
        <f t="shared" si="9"/>
        <v>7285.5743889400001</v>
      </c>
      <c r="AU42" s="34">
        <f t="shared" si="10"/>
        <v>7135.1840140179484</v>
      </c>
      <c r="AV42" s="34">
        <f t="shared" si="11"/>
        <v>7189.5289775705596</v>
      </c>
      <c r="AW42" s="34">
        <f t="shared" si="15"/>
        <v>7277.8705236699989</v>
      </c>
      <c r="AX42" s="34">
        <f t="shared" si="12"/>
        <v>7131.6704638348428</v>
      </c>
    </row>
    <row r="43" spans="1:50" ht="16.5" customHeight="1" x14ac:dyDescent="0.2">
      <c r="A43" s="25">
        <v>42</v>
      </c>
      <c r="B43" s="26">
        <v>33564</v>
      </c>
      <c r="C43" s="25">
        <v>6652</v>
      </c>
      <c r="D43" s="27"/>
      <c r="E43" s="27">
        <v>439000</v>
      </c>
      <c r="F43" s="27"/>
      <c r="G43" s="27">
        <v>22.042000000000002</v>
      </c>
      <c r="H43" s="27">
        <v>20.757999999999999</v>
      </c>
      <c r="I43" s="27">
        <v>1.1040000000000001</v>
      </c>
      <c r="J43" s="27">
        <v>6205.9369999999999</v>
      </c>
      <c r="K43" s="27"/>
      <c r="L43" s="27">
        <v>775</v>
      </c>
      <c r="M43" s="27">
        <v>12.217000000000001</v>
      </c>
      <c r="N43" s="27">
        <v>183594</v>
      </c>
      <c r="O43" s="27">
        <v>3984.7</v>
      </c>
      <c r="P43" s="27">
        <v>822851</v>
      </c>
      <c r="Q43" s="27"/>
      <c r="R43" s="27"/>
      <c r="S43" s="27"/>
      <c r="T43" s="27"/>
      <c r="U43" s="27"/>
      <c r="V43" s="27">
        <v>89.1</v>
      </c>
      <c r="W43" s="27"/>
      <c r="X43" s="27"/>
      <c r="Y43" s="27"/>
      <c r="Z43" s="27"/>
      <c r="AA43" s="27"/>
      <c r="AB43" s="28"/>
      <c r="AC43" s="29">
        <v>0</v>
      </c>
      <c r="AD43" s="30">
        <v>71.2</v>
      </c>
      <c r="AE43" s="30">
        <v>3.3</v>
      </c>
      <c r="AF43" s="31">
        <v>9.8177000000000003</v>
      </c>
      <c r="AG43">
        <f t="shared" si="0"/>
        <v>6721.6059010275194</v>
      </c>
      <c r="AH43">
        <f>A43*'Simple Linear Regression'!$B$18+'Simple Linear Regression'!$B$17</f>
        <v>7921.1639044643753</v>
      </c>
      <c r="AI43">
        <f t="shared" si="1"/>
        <v>7603.8599903000013</v>
      </c>
      <c r="AJ43">
        <f t="shared" si="2"/>
        <v>7603.8599902999995</v>
      </c>
      <c r="AL43">
        <f t="shared" si="3"/>
        <v>6944.6740105843182</v>
      </c>
      <c r="AM43" s="32">
        <f t="shared" si="4"/>
        <v>7753.1926050810207</v>
      </c>
      <c r="AN43" s="33">
        <f t="shared" si="5"/>
        <v>9115.5802862451128</v>
      </c>
      <c r="AO43" s="33">
        <f t="shared" si="13"/>
        <v>7410.921554976002</v>
      </c>
      <c r="AP43" s="33" t="str">
        <f t="shared" si="6"/>
        <v/>
      </c>
      <c r="AQ43" s="34">
        <f t="shared" si="7"/>
        <v>202687.77600000001</v>
      </c>
      <c r="AR43" s="34">
        <f t="shared" si="14"/>
        <v>484656.00000000006</v>
      </c>
      <c r="AS43" s="34">
        <f t="shared" si="8"/>
        <v>0</v>
      </c>
      <c r="AT43" s="34">
        <f t="shared" si="9"/>
        <v>7199.2331410790002</v>
      </c>
      <c r="AU43" s="34">
        <f t="shared" si="10"/>
        <v>7078.5159939166188</v>
      </c>
      <c r="AV43" s="34">
        <f t="shared" si="11"/>
        <v>7107.5234220485618</v>
      </c>
      <c r="AW43" s="34">
        <f t="shared" si="15"/>
        <v>7191.2096736589992</v>
      </c>
      <c r="AX43" s="34">
        <f t="shared" si="12"/>
        <v>7086.0829357734874</v>
      </c>
    </row>
    <row r="44" spans="1:50" ht="16.5" customHeight="1" x14ac:dyDescent="0.2">
      <c r="A44" s="25">
        <v>43</v>
      </c>
      <c r="B44" s="26">
        <v>33571</v>
      </c>
      <c r="C44" s="25">
        <v>6769</v>
      </c>
      <c r="D44" s="27"/>
      <c r="E44" s="27">
        <v>444000</v>
      </c>
      <c r="F44" s="27"/>
      <c r="G44" s="27">
        <v>21.486000000000001</v>
      </c>
      <c r="H44" s="27">
        <v>19.853999999999999</v>
      </c>
      <c r="I44" s="27">
        <v>1.099</v>
      </c>
      <c r="J44" s="27">
        <v>6205.9369999999999</v>
      </c>
      <c r="K44" s="27"/>
      <c r="L44" s="27">
        <v>775</v>
      </c>
      <c r="M44" s="27">
        <v>12.217000000000001</v>
      </c>
      <c r="N44" s="27">
        <v>183594</v>
      </c>
      <c r="O44" s="27">
        <v>3984.7</v>
      </c>
      <c r="P44" s="27">
        <v>822851</v>
      </c>
      <c r="Q44" s="27"/>
      <c r="R44" s="27"/>
      <c r="S44" s="27"/>
      <c r="T44" s="27"/>
      <c r="U44" s="27"/>
      <c r="V44" s="27">
        <v>89.1</v>
      </c>
      <c r="W44" s="27"/>
      <c r="X44" s="27"/>
      <c r="Y44" s="27"/>
      <c r="Z44" s="27"/>
      <c r="AA44" s="27"/>
      <c r="AB44" s="28"/>
      <c r="AC44" s="29">
        <v>1</v>
      </c>
      <c r="AD44" s="30">
        <v>124.5</v>
      </c>
      <c r="AE44" s="30">
        <v>1.7</v>
      </c>
      <c r="AF44" s="31">
        <v>9.6620000000000008</v>
      </c>
      <c r="AG44">
        <f t="shared" si="0"/>
        <v>6718.2366451881198</v>
      </c>
      <c r="AH44">
        <f>A44*'Simple Linear Regression'!$B$18+'Simple Linear Regression'!$B$17</f>
        <v>7922.0169415482796</v>
      </c>
      <c r="AI44">
        <f t="shared" si="1"/>
        <v>7600.918540300001</v>
      </c>
      <c r="AJ44">
        <f t="shared" si="2"/>
        <v>7600.918540300001</v>
      </c>
      <c r="AL44">
        <f t="shared" si="3"/>
        <v>6937.9485072764201</v>
      </c>
      <c r="AM44" s="32">
        <f t="shared" si="4"/>
        <v>7550.6885315844793</v>
      </c>
      <c r="AN44" s="33">
        <f t="shared" si="5"/>
        <v>8946.4845536190205</v>
      </c>
      <c r="AO44" s="33">
        <f t="shared" si="13"/>
        <v>7205.6953155059991</v>
      </c>
      <c r="AP44" s="33" t="str">
        <f t="shared" si="6"/>
        <v/>
      </c>
      <c r="AQ44" s="34">
        <f t="shared" si="7"/>
        <v>201769.80599999998</v>
      </c>
      <c r="AR44" s="34">
        <f t="shared" si="14"/>
        <v>487956</v>
      </c>
      <c r="AS44" s="34">
        <f t="shared" si="8"/>
        <v>9.6620000000000008</v>
      </c>
      <c r="AT44" s="34">
        <f t="shared" si="9"/>
        <v>7180.299553193001</v>
      </c>
      <c r="AU44" s="34">
        <f t="shared" si="10"/>
        <v>7038.6921637234464</v>
      </c>
      <c r="AV44" s="34">
        <f t="shared" si="11"/>
        <v>7090.1345562445604</v>
      </c>
      <c r="AW44" s="34">
        <f t="shared" si="15"/>
        <v>7213.3130349379999</v>
      </c>
      <c r="AX44" s="34">
        <f t="shared" si="12"/>
        <v>7004.8368916508789</v>
      </c>
    </row>
    <row r="45" spans="1:50" ht="16.5" customHeight="1" x14ac:dyDescent="0.2">
      <c r="A45" s="25">
        <v>44</v>
      </c>
      <c r="B45" s="26">
        <v>33578</v>
      </c>
      <c r="C45" s="25">
        <v>6828</v>
      </c>
      <c r="D45" s="27"/>
      <c r="E45" s="27">
        <v>444000</v>
      </c>
      <c r="F45" s="27"/>
      <c r="G45" s="27">
        <v>20.55</v>
      </c>
      <c r="H45" s="27">
        <v>19.236000000000001</v>
      </c>
      <c r="I45" s="27">
        <v>1.099</v>
      </c>
      <c r="J45" s="27">
        <v>6205.9369999999999</v>
      </c>
      <c r="K45" s="27"/>
      <c r="L45" s="27">
        <v>795</v>
      </c>
      <c r="M45" s="27">
        <v>12.217000000000001</v>
      </c>
      <c r="N45" s="27">
        <v>183594</v>
      </c>
      <c r="O45" s="27">
        <v>3976</v>
      </c>
      <c r="P45" s="27">
        <v>822851</v>
      </c>
      <c r="Q45" s="27"/>
      <c r="R45" s="27"/>
      <c r="S45" s="27"/>
      <c r="T45" s="27"/>
      <c r="U45" s="27"/>
      <c r="V45" s="27">
        <v>88.3</v>
      </c>
      <c r="W45" s="27"/>
      <c r="X45" s="27"/>
      <c r="Y45" s="27"/>
      <c r="Z45" s="27"/>
      <c r="AA45" s="27"/>
      <c r="AB45" s="28"/>
      <c r="AC45" s="29">
        <v>0</v>
      </c>
      <c r="AD45" s="30">
        <v>135.19999999999999</v>
      </c>
      <c r="AE45" s="30">
        <v>3.1</v>
      </c>
      <c r="AF45" s="31">
        <v>9.5418000000000003</v>
      </c>
      <c r="AG45">
        <f t="shared" si="0"/>
        <v>6736.5195215241201</v>
      </c>
      <c r="AH45">
        <f>A45*'Simple Linear Regression'!$B$18+'Simple Linear Regression'!$B$17</f>
        <v>7922.869978632184</v>
      </c>
      <c r="AI45">
        <f t="shared" si="1"/>
        <v>7634.4941803000011</v>
      </c>
      <c r="AJ45">
        <f t="shared" si="2"/>
        <v>7634.494180300002</v>
      </c>
      <c r="AL45">
        <f t="shared" si="3"/>
        <v>6950.558347276421</v>
      </c>
      <c r="AM45" s="32">
        <f t="shared" si="4"/>
        <v>7672.6893082559391</v>
      </c>
      <c r="AN45" s="33">
        <f t="shared" si="5"/>
        <v>9074.1065932932815</v>
      </c>
      <c r="AO45" s="33">
        <f t="shared" si="13"/>
        <v>7328.740285506</v>
      </c>
      <c r="AP45" s="33" t="str">
        <f t="shared" si="6"/>
        <v/>
      </c>
      <c r="AQ45" s="34">
        <f t="shared" si="7"/>
        <v>201769.80599999998</v>
      </c>
      <c r="AR45" s="34">
        <f t="shared" si="14"/>
        <v>487956</v>
      </c>
      <c r="AS45" s="34">
        <f t="shared" si="8"/>
        <v>0</v>
      </c>
      <c r="AT45" s="34">
        <f t="shared" si="9"/>
        <v>7239.2558825670003</v>
      </c>
      <c r="AU45" s="34">
        <f t="shared" si="10"/>
        <v>7093.2712186934459</v>
      </c>
      <c r="AV45" s="34">
        <f t="shared" si="11"/>
        <v>7144.7375227625607</v>
      </c>
      <c r="AW45" s="34">
        <f t="shared" si="15"/>
        <v>7229.4917294439983</v>
      </c>
      <c r="AX45" s="34">
        <f t="shared" si="12"/>
        <v>7090.1298161688774</v>
      </c>
    </row>
    <row r="46" spans="1:50" ht="16.5" customHeight="1" x14ac:dyDescent="0.2">
      <c r="A46" s="25">
        <v>45</v>
      </c>
      <c r="B46" s="26">
        <v>33585</v>
      </c>
      <c r="C46" s="25">
        <v>7344</v>
      </c>
      <c r="D46" s="27"/>
      <c r="E46" s="27">
        <v>475000</v>
      </c>
      <c r="F46" s="27"/>
      <c r="G46" s="27">
        <v>19.64</v>
      </c>
      <c r="H46" s="27">
        <v>18.452000000000002</v>
      </c>
      <c r="I46" s="27">
        <v>1.091</v>
      </c>
      <c r="J46" s="27">
        <v>6205.9369999999999</v>
      </c>
      <c r="K46" s="27"/>
      <c r="L46" s="27">
        <v>795</v>
      </c>
      <c r="M46" s="27">
        <v>12.217000000000001</v>
      </c>
      <c r="N46" s="27">
        <v>183594</v>
      </c>
      <c r="O46" s="27">
        <v>3976</v>
      </c>
      <c r="P46" s="27">
        <v>822851</v>
      </c>
      <c r="Q46" s="27"/>
      <c r="R46" s="27"/>
      <c r="S46" s="27"/>
      <c r="T46" s="27"/>
      <c r="U46" s="27"/>
      <c r="V46" s="27">
        <v>88.3</v>
      </c>
      <c r="W46" s="27"/>
      <c r="X46" s="27"/>
      <c r="Y46" s="27"/>
      <c r="Z46" s="27"/>
      <c r="AA46" s="27"/>
      <c r="AB46" s="28"/>
      <c r="AC46" s="29">
        <v>0</v>
      </c>
      <c r="AD46" s="30">
        <v>95</v>
      </c>
      <c r="AE46" s="30">
        <v>5</v>
      </c>
      <c r="AF46" s="31">
        <v>9.4609000000000005</v>
      </c>
      <c r="AG46">
        <f t="shared" si="0"/>
        <v>6715.638442181079</v>
      </c>
      <c r="AH46">
        <f>A46*'Simple Linear Regression'!$B$18+'Simple Linear Regression'!$B$17</f>
        <v>7923.7230157160884</v>
      </c>
      <c r="AI46">
        <f t="shared" si="1"/>
        <v>7616.2571903000016</v>
      </c>
      <c r="AJ46">
        <f t="shared" si="2"/>
        <v>7616.2571903000007</v>
      </c>
      <c r="AL46">
        <f t="shared" si="3"/>
        <v>6922.7741839837799</v>
      </c>
      <c r="AM46" s="32">
        <f t="shared" si="4"/>
        <v>7723.2701535212</v>
      </c>
      <c r="AN46" s="33">
        <f t="shared" si="5"/>
        <v>9038.2987904857528</v>
      </c>
      <c r="AO46" s="33">
        <f t="shared" si="13"/>
        <v>7356.7831563539985</v>
      </c>
      <c r="AP46" s="33" t="str">
        <f t="shared" si="6"/>
        <v/>
      </c>
      <c r="AQ46" s="34">
        <f t="shared" si="7"/>
        <v>200301.054</v>
      </c>
      <c r="AR46" s="34">
        <f t="shared" si="14"/>
        <v>518225</v>
      </c>
      <c r="AS46" s="34">
        <f t="shared" si="8"/>
        <v>0</v>
      </c>
      <c r="AT46" s="34">
        <f t="shared" si="9"/>
        <v>7139.4727009860007</v>
      </c>
      <c r="AU46" s="34">
        <f t="shared" si="10"/>
        <v>7012.4935926357675</v>
      </c>
      <c r="AV46" s="34">
        <f t="shared" si="11"/>
        <v>7016.4398086339997</v>
      </c>
      <c r="AW46" s="34">
        <f t="shared" si="15"/>
        <v>7129.8335007829992</v>
      </c>
      <c r="AX46" s="34">
        <f t="shared" si="12"/>
        <v>7021.6617131363018</v>
      </c>
    </row>
    <row r="47" spans="1:50" ht="16.5" customHeight="1" x14ac:dyDescent="0.2">
      <c r="A47" s="25">
        <v>46</v>
      </c>
      <c r="B47" s="26">
        <v>33592</v>
      </c>
      <c r="C47" s="25">
        <v>7447</v>
      </c>
      <c r="D47" s="27"/>
      <c r="E47" s="27">
        <v>475000</v>
      </c>
      <c r="F47" s="27"/>
      <c r="G47" s="27">
        <v>19.204000000000001</v>
      </c>
      <c r="H47" s="27">
        <v>18.306000000000001</v>
      </c>
      <c r="I47" s="27">
        <v>1.075</v>
      </c>
      <c r="J47" s="27">
        <v>6205.9369999999999</v>
      </c>
      <c r="K47" s="27"/>
      <c r="L47" s="27">
        <v>795</v>
      </c>
      <c r="M47" s="27">
        <v>12.576000000000001</v>
      </c>
      <c r="N47" s="27">
        <v>188445</v>
      </c>
      <c r="O47" s="27">
        <v>3976</v>
      </c>
      <c r="P47" s="27">
        <v>818093</v>
      </c>
      <c r="Q47" s="27"/>
      <c r="R47" s="27"/>
      <c r="S47" s="27"/>
      <c r="T47" s="27"/>
      <c r="U47" s="27"/>
      <c r="V47" s="27">
        <v>88.3</v>
      </c>
      <c r="W47" s="27"/>
      <c r="X47" s="27"/>
      <c r="Y47" s="27"/>
      <c r="Z47" s="27"/>
      <c r="AA47" s="27"/>
      <c r="AB47" s="28"/>
      <c r="AC47" s="29">
        <v>0</v>
      </c>
      <c r="AD47" s="30">
        <v>161.30000000000001</v>
      </c>
      <c r="AE47" s="30">
        <v>0.6</v>
      </c>
      <c r="AF47" s="31">
        <v>9.4222000000000001</v>
      </c>
      <c r="AG47">
        <f t="shared" si="0"/>
        <v>6776.3948827049999</v>
      </c>
      <c r="AH47">
        <f>A47*'Simple Linear Regression'!$B$18+'Simple Linear Regression'!$B$17</f>
        <v>7924.5760527999928</v>
      </c>
      <c r="AI47">
        <f t="shared" si="1"/>
        <v>7702.5871486000015</v>
      </c>
      <c r="AJ47">
        <f t="shared" si="2"/>
        <v>7702.5871486000015</v>
      </c>
      <c r="AL47">
        <f t="shared" si="3"/>
        <v>7016.4588058612517</v>
      </c>
      <c r="AM47" s="32">
        <f t="shared" si="4"/>
        <v>7701.326073423339</v>
      </c>
      <c r="AN47" s="33">
        <f t="shared" si="5"/>
        <v>9059.9877703267157</v>
      </c>
      <c r="AO47" s="33">
        <f t="shared" si="13"/>
        <v>7357.0964496250008</v>
      </c>
      <c r="AP47" s="33" t="str">
        <f t="shared" si="6"/>
        <v/>
      </c>
      <c r="AQ47" s="34">
        <f t="shared" si="7"/>
        <v>202578.375</v>
      </c>
      <c r="AR47" s="34">
        <f t="shared" si="14"/>
        <v>510625</v>
      </c>
      <c r="AS47" s="34">
        <f t="shared" si="8"/>
        <v>0</v>
      </c>
      <c r="AT47" s="34">
        <f t="shared" si="9"/>
        <v>7331.0731663660008</v>
      </c>
      <c r="AU47" s="34">
        <f t="shared" si="10"/>
        <v>7182.5285917004257</v>
      </c>
      <c r="AV47" s="34">
        <f t="shared" si="11"/>
        <v>7216.6593320969996</v>
      </c>
      <c r="AW47" s="34">
        <f t="shared" si="15"/>
        <v>7320.6883368899989</v>
      </c>
      <c r="AX47" s="34">
        <f t="shared" si="12"/>
        <v>7179.1575248583758</v>
      </c>
    </row>
    <row r="48" spans="1:50" ht="16.5" customHeight="1" x14ac:dyDescent="0.2">
      <c r="A48" s="25">
        <v>47</v>
      </c>
      <c r="B48" s="26">
        <v>33599</v>
      </c>
      <c r="C48" s="25">
        <v>7186</v>
      </c>
      <c r="D48" s="27"/>
      <c r="E48" s="27">
        <v>436000</v>
      </c>
      <c r="F48" s="27"/>
      <c r="G48" s="27">
        <v>18.677499999999998</v>
      </c>
      <c r="H48" s="27">
        <v>17.727499999999999</v>
      </c>
      <c r="I48" s="27">
        <v>1.0629999999999999</v>
      </c>
      <c r="J48" s="27">
        <v>6205.9369999999999</v>
      </c>
      <c r="K48" s="27"/>
      <c r="L48" s="27">
        <v>795</v>
      </c>
      <c r="M48" s="27">
        <v>12.576000000000001</v>
      </c>
      <c r="N48" s="27">
        <v>188445</v>
      </c>
      <c r="O48" s="27">
        <v>3976</v>
      </c>
      <c r="P48" s="27">
        <v>818093</v>
      </c>
      <c r="Q48" s="27"/>
      <c r="R48" s="27"/>
      <c r="S48" s="27"/>
      <c r="T48" s="27"/>
      <c r="U48" s="27">
        <v>28</v>
      </c>
      <c r="V48" s="27">
        <v>88.3</v>
      </c>
      <c r="W48" s="27"/>
      <c r="X48" s="27"/>
      <c r="Y48" s="27"/>
      <c r="Z48" s="27"/>
      <c r="AA48" s="27"/>
      <c r="AB48" s="28"/>
      <c r="AC48" s="29">
        <v>1</v>
      </c>
      <c r="AD48" s="30">
        <v>145.4</v>
      </c>
      <c r="AE48" s="30">
        <v>1.4</v>
      </c>
      <c r="AF48" s="31">
        <v>9.4268000000000001</v>
      </c>
      <c r="AG48">
        <f t="shared" si="0"/>
        <v>6802.6566586904401</v>
      </c>
      <c r="AH48">
        <f>A48*'Simple Linear Regression'!$B$18+'Simple Linear Regression'!$B$17</f>
        <v>7925.4290898838963</v>
      </c>
      <c r="AI48">
        <f t="shared" si="1"/>
        <v>7725.5304586000002</v>
      </c>
      <c r="AJ48">
        <f t="shared" si="2"/>
        <v>7725.5304586000002</v>
      </c>
      <c r="AL48">
        <f t="shared" si="3"/>
        <v>7038.6259124674516</v>
      </c>
      <c r="AM48" s="32">
        <f t="shared" si="4"/>
        <v>7586.0435507409593</v>
      </c>
      <c r="AN48" s="33">
        <f t="shared" si="5"/>
        <v>8952.9395329872332</v>
      </c>
      <c r="AO48" s="33">
        <f t="shared" si="13"/>
        <v>7282.0552452849979</v>
      </c>
      <c r="AP48" s="33" t="str">
        <f t="shared" si="6"/>
        <v/>
      </c>
      <c r="AQ48" s="34">
        <f t="shared" si="7"/>
        <v>200317.035</v>
      </c>
      <c r="AR48" s="34">
        <f t="shared" si="14"/>
        <v>463468</v>
      </c>
      <c r="AS48" s="34">
        <f t="shared" si="8"/>
        <v>9.4268000000000001</v>
      </c>
      <c r="AT48" s="34">
        <f t="shared" si="9"/>
        <v>7263.7696214880016</v>
      </c>
      <c r="AU48" s="34">
        <f t="shared" si="10"/>
        <v>7128.0588016633974</v>
      </c>
      <c r="AV48" s="34">
        <f t="shared" si="11"/>
        <v>7177.3062047806798</v>
      </c>
      <c r="AW48" s="34">
        <f t="shared" si="15"/>
        <v>7300.2843878136</v>
      </c>
      <c r="AX48" s="34">
        <f t="shared" si="12"/>
        <v>7097.489487432953</v>
      </c>
    </row>
    <row r="49" spans="1:50" ht="16.5" customHeight="1" x14ac:dyDescent="0.2">
      <c r="A49" s="25">
        <v>48</v>
      </c>
      <c r="B49" s="26">
        <v>33606</v>
      </c>
      <c r="C49" s="25">
        <v>6642</v>
      </c>
      <c r="D49" s="27"/>
      <c r="E49" s="27">
        <v>441000</v>
      </c>
      <c r="F49" s="27"/>
      <c r="G49" s="27">
        <v>19.107500000000002</v>
      </c>
      <c r="H49" s="27">
        <v>18.175000000000001</v>
      </c>
      <c r="I49" s="27">
        <v>1.0529999999999999</v>
      </c>
      <c r="J49" s="27">
        <v>6205.9369999999999</v>
      </c>
      <c r="K49" s="27"/>
      <c r="L49" s="27">
        <v>795</v>
      </c>
      <c r="M49" s="27">
        <v>12.576000000000001</v>
      </c>
      <c r="N49" s="27">
        <v>188445</v>
      </c>
      <c r="O49" s="27">
        <v>3976</v>
      </c>
      <c r="P49" s="27">
        <v>818093</v>
      </c>
      <c r="Q49" s="27"/>
      <c r="R49" s="27"/>
      <c r="S49" s="27"/>
      <c r="T49" s="27"/>
      <c r="U49" s="27">
        <v>28</v>
      </c>
      <c r="V49" s="27">
        <v>88.3</v>
      </c>
      <c r="W49" s="27"/>
      <c r="X49" s="27"/>
      <c r="Y49" s="27"/>
      <c r="Z49" s="27"/>
      <c r="AA49" s="27"/>
      <c r="AB49" s="28"/>
      <c r="AC49" s="29">
        <v>1</v>
      </c>
      <c r="AD49" s="30">
        <v>155.19999999999999</v>
      </c>
      <c r="AE49" s="30">
        <v>0</v>
      </c>
      <c r="AF49" s="31">
        <v>9.4748000000000001</v>
      </c>
      <c r="AG49">
        <f t="shared" si="0"/>
        <v>6799.2855970116398</v>
      </c>
      <c r="AH49">
        <f>A49*'Simple Linear Regression'!$B$18+'Simple Linear Regression'!$B$17</f>
        <v>7926.2821269678007</v>
      </c>
      <c r="AI49">
        <f t="shared" si="1"/>
        <v>7722.5890085999999</v>
      </c>
      <c r="AJ49">
        <f t="shared" si="2"/>
        <v>7722.5890086000018</v>
      </c>
      <c r="AL49">
        <f t="shared" si="3"/>
        <v>7029.3430263059508</v>
      </c>
      <c r="AM49" s="32">
        <f t="shared" si="4"/>
        <v>7571.528466576</v>
      </c>
      <c r="AN49" s="33">
        <f t="shared" si="5"/>
        <v>8957.9983331473341</v>
      </c>
      <c r="AO49" s="33">
        <f t="shared" si="13"/>
        <v>7255.4420133349995</v>
      </c>
      <c r="AP49" s="33" t="str">
        <f t="shared" si="6"/>
        <v/>
      </c>
      <c r="AQ49" s="34">
        <f t="shared" si="7"/>
        <v>198432.58499999999</v>
      </c>
      <c r="AR49" s="34">
        <f t="shared" si="14"/>
        <v>464373</v>
      </c>
      <c r="AS49" s="34">
        <f t="shared" si="8"/>
        <v>9.4748000000000001</v>
      </c>
      <c r="AT49" s="34">
        <f t="shared" si="9"/>
        <v>7287.3127518580004</v>
      </c>
      <c r="AU49" s="34">
        <f t="shared" si="10"/>
        <v>7137.8820163572072</v>
      </c>
      <c r="AV49" s="34">
        <f t="shared" si="11"/>
        <v>7198.4311180434815</v>
      </c>
      <c r="AW49" s="34">
        <f t="shared" si="15"/>
        <v>7322.9886788695994</v>
      </c>
      <c r="AX49" s="34">
        <f t="shared" si="12"/>
        <v>7103.9325237481044</v>
      </c>
    </row>
    <row r="50" spans="1:50" ht="16.5" customHeight="1" x14ac:dyDescent="0.2">
      <c r="A50" s="25">
        <v>49</v>
      </c>
      <c r="B50" s="26">
        <v>33613</v>
      </c>
      <c r="C50" s="25">
        <v>6788</v>
      </c>
      <c r="D50" s="27"/>
      <c r="E50" s="27">
        <v>432000</v>
      </c>
      <c r="F50" s="27"/>
      <c r="G50" s="27">
        <v>18.411999999999999</v>
      </c>
      <c r="H50" s="27">
        <v>17.771999999999998</v>
      </c>
      <c r="I50" s="27">
        <v>1.042</v>
      </c>
      <c r="J50" s="27">
        <v>6205.9369999999999</v>
      </c>
      <c r="K50" s="27"/>
      <c r="L50" s="27">
        <v>808</v>
      </c>
      <c r="M50" s="27">
        <v>12.576000000000001</v>
      </c>
      <c r="N50" s="27">
        <v>188445</v>
      </c>
      <c r="O50" s="27">
        <v>4003.6</v>
      </c>
      <c r="P50" s="27">
        <v>818093</v>
      </c>
      <c r="Q50" s="27"/>
      <c r="R50" s="27"/>
      <c r="S50" s="27"/>
      <c r="T50" s="27"/>
      <c r="U50" s="27">
        <v>28</v>
      </c>
      <c r="V50" s="27">
        <v>83.4</v>
      </c>
      <c r="W50" s="27"/>
      <c r="X50" s="27"/>
      <c r="Y50" s="27"/>
      <c r="Z50" s="27"/>
      <c r="AA50" s="27"/>
      <c r="AB50" s="28"/>
      <c r="AC50" s="29">
        <v>0</v>
      </c>
      <c r="AD50" s="30">
        <v>140.80000000000001</v>
      </c>
      <c r="AE50" s="30">
        <v>0</v>
      </c>
      <c r="AF50" s="31">
        <v>9.5642999999999994</v>
      </c>
      <c r="AG50">
        <f t="shared" si="0"/>
        <v>6917.3256517229593</v>
      </c>
      <c r="AH50">
        <f>A50*'Simple Linear Regression'!$B$18+'Simple Linear Regression'!$B$17</f>
        <v>7927.135164051705</v>
      </c>
      <c r="AI50">
        <f t="shared" si="1"/>
        <v>7900.0657386000003</v>
      </c>
      <c r="AJ50">
        <f t="shared" si="2"/>
        <v>7900.0657386000003</v>
      </c>
      <c r="AL50">
        <f t="shared" si="3"/>
        <v>7107.0992385283016</v>
      </c>
      <c r="AM50" s="32">
        <f t="shared" si="4"/>
        <v>7722.3742453999994</v>
      </c>
      <c r="AN50" s="33">
        <f t="shared" si="5"/>
        <v>9125.5442720866831</v>
      </c>
      <c r="AO50" s="33">
        <f t="shared" si="13"/>
        <v>7478.7866101899999</v>
      </c>
      <c r="AP50" s="33" t="str">
        <f t="shared" si="6"/>
        <v/>
      </c>
      <c r="AQ50" s="34">
        <f t="shared" si="7"/>
        <v>196359.69</v>
      </c>
      <c r="AR50" s="34">
        <f t="shared" si="14"/>
        <v>450144</v>
      </c>
      <c r="AS50" s="34">
        <f t="shared" si="8"/>
        <v>0</v>
      </c>
      <c r="AT50" s="34">
        <f t="shared" si="9"/>
        <v>7380.5257180100016</v>
      </c>
      <c r="AU50" s="34">
        <f t="shared" si="10"/>
        <v>7226.8037499815964</v>
      </c>
      <c r="AV50" s="34">
        <f t="shared" si="11"/>
        <v>7282.5471260284403</v>
      </c>
      <c r="AW50" s="34">
        <f t="shared" si="15"/>
        <v>7370.4669065589997</v>
      </c>
      <c r="AX50" s="34">
        <f t="shared" si="12"/>
        <v>7237.4860213959691</v>
      </c>
    </row>
    <row r="51" spans="1:50" ht="16.5" customHeight="1" x14ac:dyDescent="0.2">
      <c r="A51" s="25">
        <v>50</v>
      </c>
      <c r="B51" s="26">
        <v>33620</v>
      </c>
      <c r="C51" s="25">
        <v>6783</v>
      </c>
      <c r="D51" s="27"/>
      <c r="E51" s="27">
        <v>440000</v>
      </c>
      <c r="F51" s="27"/>
      <c r="G51" s="27">
        <v>18.809999999999999</v>
      </c>
      <c r="H51" s="27">
        <v>18.37</v>
      </c>
      <c r="I51" s="27">
        <v>1.026</v>
      </c>
      <c r="J51" s="27">
        <v>6205.9369999999999</v>
      </c>
      <c r="K51" s="27"/>
      <c r="L51" s="27">
        <v>808</v>
      </c>
      <c r="M51" s="27">
        <v>12.657999999999999</v>
      </c>
      <c r="N51" s="27">
        <v>169693</v>
      </c>
      <c r="O51" s="27">
        <v>4003.6</v>
      </c>
      <c r="P51" s="27">
        <v>818093</v>
      </c>
      <c r="Q51" s="27"/>
      <c r="R51" s="27"/>
      <c r="S51" s="27"/>
      <c r="T51" s="27"/>
      <c r="U51" s="27">
        <v>28</v>
      </c>
      <c r="V51" s="27">
        <v>83.4</v>
      </c>
      <c r="W51" s="27"/>
      <c r="X51" s="27"/>
      <c r="Y51" s="27"/>
      <c r="Z51" s="27"/>
      <c r="AA51" s="27"/>
      <c r="AB51" s="28"/>
      <c r="AC51" s="29">
        <v>0</v>
      </c>
      <c r="AD51" s="30">
        <v>185.6</v>
      </c>
      <c r="AE51" s="30">
        <v>0</v>
      </c>
      <c r="AF51" s="31">
        <v>9.6925000000000008</v>
      </c>
      <c r="AG51">
        <f t="shared" si="0"/>
        <v>6677.0498391168785</v>
      </c>
      <c r="AH51">
        <f>A51*'Simple Linear Regression'!$B$18+'Simple Linear Regression'!$B$17</f>
        <v>7927.9882011356094</v>
      </c>
      <c r="AI51">
        <f t="shared" si="1"/>
        <v>7641.8956120000003</v>
      </c>
      <c r="AJ51">
        <f t="shared" si="2"/>
        <v>7641.8956120000003</v>
      </c>
      <c r="AL51">
        <f t="shared" si="3"/>
        <v>6683.8306518212594</v>
      </c>
      <c r="AM51" s="32">
        <f t="shared" si="4"/>
        <v>7409.3934750384005</v>
      </c>
      <c r="AN51" s="33">
        <f t="shared" si="5"/>
        <v>9052.5268929717186</v>
      </c>
      <c r="AO51" s="33">
        <f t="shared" si="13"/>
        <v>6962.5387051179987</v>
      </c>
      <c r="AP51" s="33" t="str">
        <f t="shared" si="6"/>
        <v/>
      </c>
      <c r="AQ51" s="34">
        <f t="shared" si="7"/>
        <v>174105.01800000001</v>
      </c>
      <c r="AR51" s="34">
        <f t="shared" si="14"/>
        <v>451440</v>
      </c>
      <c r="AS51" s="34">
        <f t="shared" si="8"/>
        <v>0</v>
      </c>
      <c r="AT51" s="34">
        <f t="shared" si="9"/>
        <v>7109.0912210400011</v>
      </c>
      <c r="AU51" s="34">
        <f t="shared" si="10"/>
        <v>6816.3739835728547</v>
      </c>
      <c r="AV51" s="34">
        <f t="shared" si="11"/>
        <v>7000.0292904173994</v>
      </c>
      <c r="AW51" s="34">
        <f t="shared" si="15"/>
        <v>7099.0896645489993</v>
      </c>
      <c r="AX51" s="34">
        <f t="shared" si="12"/>
        <v>6793.2095005044339</v>
      </c>
    </row>
    <row r="52" spans="1:50" ht="16.5" customHeight="1" x14ac:dyDescent="0.2">
      <c r="A52" s="25">
        <v>51</v>
      </c>
      <c r="B52" s="26">
        <v>33627</v>
      </c>
      <c r="C52" s="25">
        <v>7037</v>
      </c>
      <c r="D52" s="27"/>
      <c r="E52" s="27">
        <v>443000</v>
      </c>
      <c r="F52" s="27"/>
      <c r="G52" s="27">
        <v>18.655999999999999</v>
      </c>
      <c r="H52" s="27">
        <v>18.111999999999998</v>
      </c>
      <c r="I52" s="27">
        <v>1.014</v>
      </c>
      <c r="J52" s="27">
        <v>6205.9369999999999</v>
      </c>
      <c r="K52" s="27"/>
      <c r="L52" s="27">
        <v>808</v>
      </c>
      <c r="M52" s="27">
        <v>12.657999999999999</v>
      </c>
      <c r="N52" s="27">
        <v>169693</v>
      </c>
      <c r="O52" s="27">
        <v>4003.6</v>
      </c>
      <c r="P52" s="27">
        <v>818093</v>
      </c>
      <c r="Q52" s="27"/>
      <c r="R52" s="27"/>
      <c r="S52" s="27"/>
      <c r="T52" s="27"/>
      <c r="U52" s="27">
        <v>28</v>
      </c>
      <c r="V52" s="27">
        <v>83.4</v>
      </c>
      <c r="W52" s="27"/>
      <c r="X52" s="27"/>
      <c r="Y52" s="27"/>
      <c r="Z52" s="27"/>
      <c r="AA52" s="27"/>
      <c r="AB52" s="28"/>
      <c r="AC52" s="29">
        <v>0</v>
      </c>
      <c r="AD52" s="30">
        <v>191.3</v>
      </c>
      <c r="AE52" s="30">
        <v>0</v>
      </c>
      <c r="AF52" s="31">
        <v>9.8552999999999997</v>
      </c>
      <c r="AG52">
        <f t="shared" si="0"/>
        <v>6675.0250351023187</v>
      </c>
      <c r="AH52">
        <f>A52*'Simple Linear Regression'!$B$18+'Simple Linear Regression'!$B$17</f>
        <v>7928.8412382195129</v>
      </c>
      <c r="AI52">
        <f t="shared" si="1"/>
        <v>7640.1307419999994</v>
      </c>
      <c r="AJ52">
        <f t="shared" si="2"/>
        <v>7640.1307419999994</v>
      </c>
      <c r="AL52">
        <f t="shared" si="3"/>
        <v>6672.7435359391402</v>
      </c>
      <c r="AM52" s="32">
        <f t="shared" si="4"/>
        <v>7400.8270390149009</v>
      </c>
      <c r="AN52" s="33">
        <f t="shared" si="5"/>
        <v>9075.8576652343781</v>
      </c>
      <c r="AO52" s="33">
        <f t="shared" si="13"/>
        <v>6941.9593706019996</v>
      </c>
      <c r="AP52" s="33" t="str">
        <f t="shared" si="6"/>
        <v/>
      </c>
      <c r="AQ52" s="34">
        <f t="shared" si="7"/>
        <v>172068.70199999999</v>
      </c>
      <c r="AR52" s="34">
        <f t="shared" si="14"/>
        <v>449202</v>
      </c>
      <c r="AS52" s="34">
        <f t="shared" si="8"/>
        <v>0</v>
      </c>
      <c r="AT52" s="34">
        <f t="shared" si="9"/>
        <v>7145.3016702679997</v>
      </c>
      <c r="AU52" s="34">
        <f t="shared" si="10"/>
        <v>6836.4364422539693</v>
      </c>
      <c r="AV52" s="34">
        <f t="shared" si="11"/>
        <v>7035.3377191725203</v>
      </c>
      <c r="AW52" s="34">
        <f t="shared" si="15"/>
        <v>7135.8646215149993</v>
      </c>
      <c r="AX52" s="34">
        <f t="shared" si="12"/>
        <v>6810.064605949925</v>
      </c>
    </row>
    <row r="53" spans="1:50" ht="16.5" customHeight="1" x14ac:dyDescent="0.2">
      <c r="A53" s="25">
        <v>52</v>
      </c>
      <c r="B53" s="26">
        <v>33634</v>
      </c>
      <c r="C53" s="25">
        <v>7112</v>
      </c>
      <c r="D53" s="27"/>
      <c r="E53" s="27">
        <v>441000</v>
      </c>
      <c r="F53" s="27"/>
      <c r="G53" s="27">
        <v>19.047999999999998</v>
      </c>
      <c r="H53" s="27">
        <v>18.276</v>
      </c>
      <c r="I53" s="27">
        <v>1.006</v>
      </c>
      <c r="J53" s="27">
        <v>6205.9369999999999</v>
      </c>
      <c r="K53" s="27"/>
      <c r="L53" s="27">
        <v>808</v>
      </c>
      <c r="M53" s="27">
        <v>12.657999999999999</v>
      </c>
      <c r="N53" s="27">
        <v>169693</v>
      </c>
      <c r="O53" s="27">
        <v>4003.6</v>
      </c>
      <c r="P53" s="27">
        <v>818093</v>
      </c>
      <c r="Q53" s="27"/>
      <c r="R53" s="27"/>
      <c r="S53" s="27"/>
      <c r="T53" s="27"/>
      <c r="U53" s="27">
        <v>28</v>
      </c>
      <c r="V53" s="27">
        <v>83.4</v>
      </c>
      <c r="W53" s="27"/>
      <c r="X53" s="27"/>
      <c r="Y53" s="27"/>
      <c r="Z53" s="27"/>
      <c r="AA53" s="27"/>
      <c r="AB53" s="28"/>
      <c r="AC53" s="29">
        <v>0</v>
      </c>
      <c r="AD53" s="30">
        <v>156.1</v>
      </c>
      <c r="AE53" s="30">
        <v>0</v>
      </c>
      <c r="AF53" s="31">
        <v>10.048299999999999</v>
      </c>
      <c r="AG53">
        <f t="shared" si="0"/>
        <v>6676.36912575928</v>
      </c>
      <c r="AH53">
        <f>A53*'Simple Linear Regression'!$B$18+'Simple Linear Regression'!$B$17</f>
        <v>7929.6942753034173</v>
      </c>
      <c r="AI53">
        <f t="shared" si="1"/>
        <v>7641.3073219999987</v>
      </c>
      <c r="AJ53">
        <f t="shared" si="2"/>
        <v>7641.3073220000006</v>
      </c>
      <c r="AL53">
        <f t="shared" si="3"/>
        <v>6668.3127093510593</v>
      </c>
      <c r="AM53" s="32">
        <f t="shared" si="4"/>
        <v>7443.7064501028999</v>
      </c>
      <c r="AN53" s="33">
        <f t="shared" si="5"/>
        <v>9106.6376028980794</v>
      </c>
      <c r="AO53" s="33">
        <f t="shared" si="13"/>
        <v>6984.8427142580003</v>
      </c>
      <c r="AP53" s="33" t="str">
        <f t="shared" si="6"/>
        <v/>
      </c>
      <c r="AQ53" s="34">
        <f t="shared" si="7"/>
        <v>170711.158</v>
      </c>
      <c r="AR53" s="34">
        <f t="shared" si="14"/>
        <v>443646</v>
      </c>
      <c r="AS53" s="34">
        <f t="shared" si="8"/>
        <v>0</v>
      </c>
      <c r="AT53" s="34">
        <f t="shared" si="9"/>
        <v>7132.3092960740005</v>
      </c>
      <c r="AU53" s="34">
        <f t="shared" si="10"/>
        <v>6829.5167881060434</v>
      </c>
      <c r="AV53" s="34">
        <f t="shared" si="11"/>
        <v>7022.0836595259607</v>
      </c>
      <c r="AW53" s="34">
        <f t="shared" si="15"/>
        <v>7123.957286289</v>
      </c>
      <c r="AX53" s="34">
        <f t="shared" si="12"/>
        <v>6809.404763376253</v>
      </c>
    </row>
    <row r="54" spans="1:50" ht="16.5" customHeight="1" x14ac:dyDescent="0.2">
      <c r="A54" s="25">
        <v>53</v>
      </c>
      <c r="B54" s="26">
        <v>33641</v>
      </c>
      <c r="C54" s="25">
        <v>7039</v>
      </c>
      <c r="D54" s="27"/>
      <c r="E54" s="27">
        <v>440000</v>
      </c>
      <c r="F54" s="27"/>
      <c r="G54" s="27">
        <v>19.423999999999999</v>
      </c>
      <c r="H54" s="27">
        <v>18.468</v>
      </c>
      <c r="I54" s="27">
        <v>0.995</v>
      </c>
      <c r="J54" s="27">
        <v>6264.54</v>
      </c>
      <c r="K54" s="27"/>
      <c r="L54" s="27">
        <v>796</v>
      </c>
      <c r="M54" s="27">
        <v>12.657999999999999</v>
      </c>
      <c r="N54" s="27">
        <v>169693</v>
      </c>
      <c r="O54" s="27">
        <v>4020.5</v>
      </c>
      <c r="P54" s="27">
        <v>818093</v>
      </c>
      <c r="Q54" s="27"/>
      <c r="R54" s="27"/>
      <c r="S54" s="27"/>
      <c r="T54" s="27"/>
      <c r="U54" s="27">
        <v>28</v>
      </c>
      <c r="V54" s="27">
        <v>83.7</v>
      </c>
      <c r="W54" s="27"/>
      <c r="X54" s="27"/>
      <c r="Y54" s="27"/>
      <c r="Z54" s="27"/>
      <c r="AA54" s="27"/>
      <c r="AB54" s="28"/>
      <c r="AC54" s="29">
        <v>0</v>
      </c>
      <c r="AD54" s="30">
        <v>155.80000000000001</v>
      </c>
      <c r="AE54" s="30">
        <v>0</v>
      </c>
      <c r="AF54" s="31">
        <v>10.2666</v>
      </c>
      <c r="AG54">
        <f t="shared" si="0"/>
        <v>6670.1825642865997</v>
      </c>
      <c r="AH54">
        <f>A54*'Simple Linear Regression'!$B$18+'Simple Linear Regression'!$B$17</f>
        <v>7930.5473123873217</v>
      </c>
      <c r="AI54">
        <f t="shared" si="1"/>
        <v>7627.929322</v>
      </c>
      <c r="AJ54">
        <f t="shared" si="2"/>
        <v>7627.929322</v>
      </c>
      <c r="AL54">
        <f t="shared" si="3"/>
        <v>6656.1963772924501</v>
      </c>
      <c r="AM54" s="32">
        <f t="shared" si="4"/>
        <v>7442.7375192766003</v>
      </c>
      <c r="AN54" s="33">
        <f t="shared" si="5"/>
        <v>9139.4174308873444</v>
      </c>
      <c r="AO54" s="33">
        <f t="shared" si="13"/>
        <v>6971.5335017849993</v>
      </c>
      <c r="AP54" s="33" t="str">
        <f t="shared" si="6"/>
        <v/>
      </c>
      <c r="AQ54" s="34">
        <f t="shared" si="7"/>
        <v>168844.535</v>
      </c>
      <c r="AR54" s="34">
        <f t="shared" si="14"/>
        <v>437800</v>
      </c>
      <c r="AS54" s="34">
        <f t="shared" si="8"/>
        <v>0</v>
      </c>
      <c r="AT54" s="34">
        <f t="shared" si="9"/>
        <v>7171.6625002500014</v>
      </c>
      <c r="AU54" s="34">
        <f t="shared" si="10"/>
        <v>6854.6727840378981</v>
      </c>
      <c r="AV54" s="34">
        <f t="shared" si="11"/>
        <v>7064.597480597</v>
      </c>
      <c r="AW54" s="34">
        <f t="shared" si="15"/>
        <v>7164.1602307919993</v>
      </c>
      <c r="AX54" s="34">
        <f t="shared" si="12"/>
        <v>6831.364259844454</v>
      </c>
    </row>
    <row r="55" spans="1:50" ht="16.5" customHeight="1" x14ac:dyDescent="0.2">
      <c r="A55" s="25">
        <v>54</v>
      </c>
      <c r="B55" s="26">
        <v>33648</v>
      </c>
      <c r="C55" s="25">
        <v>6576</v>
      </c>
      <c r="D55" s="27"/>
      <c r="E55" s="27">
        <v>445000</v>
      </c>
      <c r="F55" s="27"/>
      <c r="G55" s="27">
        <v>19.492000000000001</v>
      </c>
      <c r="H55" s="27">
        <v>18.584</v>
      </c>
      <c r="I55" s="27">
        <v>1.004</v>
      </c>
      <c r="J55" s="27">
        <v>6264.54</v>
      </c>
      <c r="K55" s="27"/>
      <c r="L55" s="27">
        <v>796</v>
      </c>
      <c r="M55" s="27">
        <v>12.657999999999999</v>
      </c>
      <c r="N55" s="27">
        <v>169693</v>
      </c>
      <c r="O55" s="27">
        <v>4020.5</v>
      </c>
      <c r="P55" s="27">
        <v>818093</v>
      </c>
      <c r="Q55" s="27"/>
      <c r="R55" s="27"/>
      <c r="S55" s="27"/>
      <c r="T55" s="27"/>
      <c r="U55" s="27">
        <v>28</v>
      </c>
      <c r="V55" s="27">
        <v>83.7</v>
      </c>
      <c r="W55" s="27"/>
      <c r="X55" s="27"/>
      <c r="Y55" s="27"/>
      <c r="Z55" s="27"/>
      <c r="AA55" s="27"/>
      <c r="AB55" s="28"/>
      <c r="AC55" s="29">
        <v>0</v>
      </c>
      <c r="AD55" s="30">
        <v>170.1</v>
      </c>
      <c r="AE55" s="30">
        <v>0.5</v>
      </c>
      <c r="AF55" s="31">
        <v>10.505699999999999</v>
      </c>
      <c r="AG55">
        <f t="shared" si="0"/>
        <v>6666.8183647975193</v>
      </c>
      <c r="AH55">
        <f>A55*'Simple Linear Regression'!$B$18+'Simple Linear Regression'!$B$17</f>
        <v>7931.400349471226</v>
      </c>
      <c r="AI55">
        <f t="shared" si="1"/>
        <v>7624.9878719999997</v>
      </c>
      <c r="AJ55">
        <f t="shared" si="2"/>
        <v>7624.9878719999997</v>
      </c>
      <c r="AL55">
        <f t="shared" si="3"/>
        <v>6659.1456557040401</v>
      </c>
      <c r="AM55" s="32">
        <f t="shared" si="4"/>
        <v>7426.4069679852</v>
      </c>
      <c r="AN55" s="33">
        <f t="shared" si="5"/>
        <v>9166.0979154808138</v>
      </c>
      <c r="AO55" s="33">
        <f t="shared" si="13"/>
        <v>6956.6570201720006</v>
      </c>
      <c r="AP55" s="33" t="str">
        <f t="shared" si="6"/>
        <v/>
      </c>
      <c r="AQ55" s="34">
        <f t="shared" si="7"/>
        <v>170371.772</v>
      </c>
      <c r="AR55" s="34">
        <f t="shared" si="14"/>
        <v>446780</v>
      </c>
      <c r="AS55" s="34">
        <f t="shared" si="8"/>
        <v>0</v>
      </c>
      <c r="AT55" s="34">
        <f t="shared" si="9"/>
        <v>7233.7205566800003</v>
      </c>
      <c r="AU55" s="34">
        <f t="shared" si="10"/>
        <v>6907.1814531785612</v>
      </c>
      <c r="AV55" s="34">
        <f t="shared" si="11"/>
        <v>7126.7814277277994</v>
      </c>
      <c r="AW55" s="34">
        <f t="shared" si="15"/>
        <v>7226.9825708550006</v>
      </c>
      <c r="AX55" s="34">
        <f t="shared" si="12"/>
        <v>6879.193076298835</v>
      </c>
    </row>
    <row r="56" spans="1:50" ht="16.5" customHeight="1" x14ac:dyDescent="0.2">
      <c r="A56" s="25">
        <v>55</v>
      </c>
      <c r="B56" s="26">
        <v>33655</v>
      </c>
      <c r="C56" s="25">
        <v>7002</v>
      </c>
      <c r="D56" s="27"/>
      <c r="E56" s="27">
        <v>446000</v>
      </c>
      <c r="F56" s="27"/>
      <c r="G56" s="27">
        <v>18.62</v>
      </c>
      <c r="H56" s="27">
        <v>17.739999999999998</v>
      </c>
      <c r="I56" s="27">
        <v>1.0109999999999999</v>
      </c>
      <c r="J56" s="27">
        <v>6264.54</v>
      </c>
      <c r="K56" s="27"/>
      <c r="L56" s="27">
        <v>796</v>
      </c>
      <c r="M56" s="27">
        <v>12.590999999999999</v>
      </c>
      <c r="N56" s="27">
        <v>172782</v>
      </c>
      <c r="O56" s="27">
        <v>4020.5</v>
      </c>
      <c r="P56" s="27">
        <v>818093</v>
      </c>
      <c r="Q56" s="27"/>
      <c r="R56" s="27"/>
      <c r="S56" s="27"/>
      <c r="T56" s="27"/>
      <c r="U56" s="27">
        <v>28</v>
      </c>
      <c r="V56" s="27">
        <v>83.7</v>
      </c>
      <c r="W56" s="27"/>
      <c r="X56" s="27"/>
      <c r="Y56" s="27"/>
      <c r="Z56" s="27"/>
      <c r="AA56" s="27"/>
      <c r="AB56" s="28"/>
      <c r="AC56" s="29">
        <v>0</v>
      </c>
      <c r="AD56" s="30">
        <v>125</v>
      </c>
      <c r="AE56" s="30">
        <v>0.7</v>
      </c>
      <c r="AF56" s="31">
        <v>10.7613</v>
      </c>
      <c r="AG56">
        <f t="shared" si="0"/>
        <v>6704.839321162679</v>
      </c>
      <c r="AH56">
        <f>A56*'Simple Linear Regression'!$B$18+'Simple Linear Regression'!$B$17</f>
        <v>7932.2533865551304</v>
      </c>
      <c r="AI56">
        <f t="shared" si="1"/>
        <v>7663.231604900001</v>
      </c>
      <c r="AJ56">
        <f t="shared" si="2"/>
        <v>7663.2316049000001</v>
      </c>
      <c r="AL56">
        <f t="shared" si="3"/>
        <v>6731.3021661121402</v>
      </c>
      <c r="AM56" s="32">
        <f t="shared" si="4"/>
        <v>7525.6474494319791</v>
      </c>
      <c r="AN56" s="33">
        <f t="shared" si="5"/>
        <v>9213.5934812798623</v>
      </c>
      <c r="AO56" s="33">
        <f t="shared" si="13"/>
        <v>7096.6849865019994</v>
      </c>
      <c r="AP56" s="33" t="str">
        <f t="shared" si="6"/>
        <v/>
      </c>
      <c r="AQ56" s="34">
        <f t="shared" si="7"/>
        <v>174682.60199999998</v>
      </c>
      <c r="AR56" s="34">
        <f t="shared" si="14"/>
        <v>450905.99999999994</v>
      </c>
      <c r="AS56" s="34">
        <f t="shared" si="8"/>
        <v>0</v>
      </c>
      <c r="AT56" s="34">
        <f t="shared" si="9"/>
        <v>7275.4788952199997</v>
      </c>
      <c r="AU56" s="34">
        <f t="shared" si="10"/>
        <v>6984.620229509349</v>
      </c>
      <c r="AV56" s="34">
        <f t="shared" si="11"/>
        <v>7168.0201185525611</v>
      </c>
      <c r="AW56" s="34">
        <f t="shared" si="15"/>
        <v>7270.1660518049994</v>
      </c>
      <c r="AX56" s="34">
        <f t="shared" si="12"/>
        <v>6969.2924568996259</v>
      </c>
    </row>
    <row r="57" spans="1:50" ht="16.5" customHeight="1" x14ac:dyDescent="0.2">
      <c r="A57" s="25">
        <v>56</v>
      </c>
      <c r="B57" s="26">
        <v>33662</v>
      </c>
      <c r="C57" s="25">
        <v>6770</v>
      </c>
      <c r="D57" s="27"/>
      <c r="E57" s="27">
        <v>436000</v>
      </c>
      <c r="F57" s="27"/>
      <c r="G57" s="27">
        <v>18.513999999999999</v>
      </c>
      <c r="H57" s="27">
        <v>17.422000000000001</v>
      </c>
      <c r="I57" s="27">
        <v>1.014</v>
      </c>
      <c r="J57" s="27">
        <v>6264.54</v>
      </c>
      <c r="K57" s="27"/>
      <c r="L57" s="27">
        <v>796</v>
      </c>
      <c r="M57" s="27">
        <v>12.590999999999999</v>
      </c>
      <c r="N57" s="27">
        <v>172782</v>
      </c>
      <c r="O57" s="27">
        <v>4020.5</v>
      </c>
      <c r="P57" s="27">
        <v>818093</v>
      </c>
      <c r="Q57" s="27"/>
      <c r="R57" s="27"/>
      <c r="S57" s="27"/>
      <c r="T57" s="27"/>
      <c r="U57" s="27">
        <v>28</v>
      </c>
      <c r="V57" s="27">
        <v>83.7</v>
      </c>
      <c r="W57" s="27"/>
      <c r="X57" s="27"/>
      <c r="Y57" s="27"/>
      <c r="Z57" s="27"/>
      <c r="AA57" s="27"/>
      <c r="AB57" s="28"/>
      <c r="AC57" s="29">
        <v>0</v>
      </c>
      <c r="AD57" s="30">
        <v>113.2</v>
      </c>
      <c r="AE57" s="30">
        <v>0</v>
      </c>
      <c r="AF57" s="31">
        <v>11.029299999999999</v>
      </c>
      <c r="AG57">
        <f t="shared" si="0"/>
        <v>6711.5753046663203</v>
      </c>
      <c r="AH57">
        <f>A57*'Simple Linear Regression'!$B$18+'Simple Linear Regression'!$B$17</f>
        <v>7933.1064236390339</v>
      </c>
      <c r="AI57">
        <f t="shared" si="1"/>
        <v>7669.1145048999997</v>
      </c>
      <c r="AJ57">
        <f t="shared" si="2"/>
        <v>7669.1145048999988</v>
      </c>
      <c r="AL57">
        <f t="shared" si="3"/>
        <v>6740.8310086863603</v>
      </c>
      <c r="AM57" s="32">
        <f t="shared" si="4"/>
        <v>7540.1730634892001</v>
      </c>
      <c r="AN57" s="33">
        <f t="shared" si="5"/>
        <v>9258.7933133620609</v>
      </c>
      <c r="AO57" s="33">
        <f t="shared" si="13"/>
        <v>7122.0419715479993</v>
      </c>
      <c r="AP57" s="33" t="str">
        <f t="shared" si="6"/>
        <v/>
      </c>
      <c r="AQ57" s="34">
        <f t="shared" si="7"/>
        <v>175200.948</v>
      </c>
      <c r="AR57" s="34">
        <f t="shared" si="14"/>
        <v>442104</v>
      </c>
      <c r="AS57" s="34">
        <f t="shared" si="8"/>
        <v>0</v>
      </c>
      <c r="AT57" s="34">
        <f t="shared" si="9"/>
        <v>7318.6750830790006</v>
      </c>
      <c r="AU57" s="34">
        <f t="shared" si="10"/>
        <v>7025.9631086760628</v>
      </c>
      <c r="AV57" s="34">
        <f t="shared" si="11"/>
        <v>7221.2201143950397</v>
      </c>
      <c r="AW57" s="34">
        <f t="shared" si="15"/>
        <v>7314.4931722809997</v>
      </c>
      <c r="AX57" s="34">
        <f t="shared" si="12"/>
        <v>7010.4605958975235</v>
      </c>
    </row>
    <row r="58" spans="1:50" ht="16.5" customHeight="1" x14ac:dyDescent="0.2">
      <c r="A58" s="25">
        <v>57</v>
      </c>
      <c r="B58" s="26">
        <v>33669</v>
      </c>
      <c r="C58" s="25">
        <v>7002</v>
      </c>
      <c r="D58" s="27"/>
      <c r="E58" s="27">
        <v>444000</v>
      </c>
      <c r="F58" s="27"/>
      <c r="G58" s="27">
        <v>18.552</v>
      </c>
      <c r="H58" s="27">
        <v>17.282</v>
      </c>
      <c r="I58" s="27">
        <v>1.012</v>
      </c>
      <c r="J58" s="27">
        <v>6264.54</v>
      </c>
      <c r="K58" s="27"/>
      <c r="L58" s="27">
        <v>796</v>
      </c>
      <c r="M58" s="27">
        <v>12.590999999999999</v>
      </c>
      <c r="N58" s="27">
        <v>172782</v>
      </c>
      <c r="O58" s="27">
        <v>4020.5</v>
      </c>
      <c r="P58" s="27">
        <v>818093</v>
      </c>
      <c r="Q58" s="27"/>
      <c r="R58" s="27"/>
      <c r="S58" s="27"/>
      <c r="T58" s="27"/>
      <c r="U58" s="27">
        <v>28</v>
      </c>
      <c r="V58" s="27">
        <v>86.6</v>
      </c>
      <c r="W58" s="27"/>
      <c r="X58" s="27"/>
      <c r="Y58" s="27"/>
      <c r="Z58" s="27"/>
      <c r="AA58" s="27">
        <v>253530</v>
      </c>
      <c r="AB58" s="28"/>
      <c r="AC58" s="29">
        <v>0</v>
      </c>
      <c r="AD58" s="30">
        <v>104.3</v>
      </c>
      <c r="AE58" s="30">
        <v>1.5</v>
      </c>
      <c r="AF58" s="31">
        <v>11.3065</v>
      </c>
      <c r="AG58">
        <f t="shared" si="0"/>
        <v>7673.8344639125598</v>
      </c>
      <c r="AH58">
        <f>A58*'Simple Linear Regression'!$B$18+'Simple Linear Regression'!$B$17</f>
        <v>7933.9594607229383</v>
      </c>
      <c r="AI58">
        <f t="shared" si="1"/>
        <v>7564.8561149000006</v>
      </c>
      <c r="AJ58">
        <f t="shared" si="2"/>
        <v>7564.8561148999997</v>
      </c>
      <c r="AL58">
        <f t="shared" si="3"/>
        <v>7200.9408474368793</v>
      </c>
      <c r="AM58" s="32">
        <f t="shared" si="4"/>
        <v>7552.1795330776004</v>
      </c>
      <c r="AN58" s="33">
        <f t="shared" si="5"/>
        <v>9291.135551986501</v>
      </c>
      <c r="AO58" s="33">
        <f t="shared" si="13"/>
        <v>7080.4608281839992</v>
      </c>
      <c r="AP58" s="33" t="str">
        <f t="shared" si="6"/>
        <v/>
      </c>
      <c r="AQ58" s="34">
        <f t="shared" si="7"/>
        <v>174855.38399999999</v>
      </c>
      <c r="AR58" s="34">
        <f t="shared" si="14"/>
        <v>449328</v>
      </c>
      <c r="AS58" s="34">
        <f t="shared" si="8"/>
        <v>0</v>
      </c>
      <c r="AT58" s="34">
        <f t="shared" si="9"/>
        <v>7333.9097207389996</v>
      </c>
      <c r="AU58" s="34">
        <f t="shared" si="10"/>
        <v>7035.5855324842523</v>
      </c>
      <c r="AV58" s="34">
        <f t="shared" si="11"/>
        <v>7239.3875252532807</v>
      </c>
      <c r="AW58" s="34">
        <f t="shared" si="15"/>
        <v>7331.0634104669998</v>
      </c>
      <c r="AX58" s="34">
        <f t="shared" si="12"/>
        <v>7012.9231259835915</v>
      </c>
    </row>
    <row r="59" spans="1:50" ht="16.5" customHeight="1" x14ac:dyDescent="0.2">
      <c r="A59" s="25">
        <v>58</v>
      </c>
      <c r="B59" s="26">
        <v>33676</v>
      </c>
      <c r="C59" s="25">
        <v>6806</v>
      </c>
      <c r="D59" s="27"/>
      <c r="E59" s="27">
        <v>421000</v>
      </c>
      <c r="F59" s="27"/>
      <c r="G59" s="27">
        <v>18.757999999999999</v>
      </c>
      <c r="H59" s="27">
        <v>17.396000000000001</v>
      </c>
      <c r="I59" s="27">
        <v>1.0129999999999999</v>
      </c>
      <c r="J59" s="27">
        <v>6264.54</v>
      </c>
      <c r="K59" s="27"/>
      <c r="L59" s="27">
        <v>710</v>
      </c>
      <c r="M59" s="27">
        <v>12.590999999999999</v>
      </c>
      <c r="N59" s="27">
        <v>172782</v>
      </c>
      <c r="O59" s="27">
        <v>4084.7</v>
      </c>
      <c r="P59" s="27">
        <v>818093</v>
      </c>
      <c r="Q59" s="27"/>
      <c r="R59" s="27"/>
      <c r="S59" s="27"/>
      <c r="T59" s="27"/>
      <c r="U59" s="27">
        <v>28</v>
      </c>
      <c r="V59" s="27">
        <v>86.6</v>
      </c>
      <c r="W59" s="27"/>
      <c r="X59" s="27"/>
      <c r="Y59" s="27"/>
      <c r="Z59" s="27"/>
      <c r="AA59" s="27">
        <v>253530</v>
      </c>
      <c r="AB59" s="28"/>
      <c r="AC59" s="29">
        <v>0</v>
      </c>
      <c r="AD59" s="30">
        <v>123.5</v>
      </c>
      <c r="AE59" s="30">
        <v>2</v>
      </c>
      <c r="AF59" s="31">
        <v>11.5898</v>
      </c>
      <c r="AG59">
        <f t="shared" si="0"/>
        <v>7689.3250950804404</v>
      </c>
      <c r="AH59">
        <f>A59*'Simple Linear Regression'!$B$18+'Simple Linear Regression'!$B$17</f>
        <v>7934.8124978068427</v>
      </c>
      <c r="AI59">
        <f t="shared" si="1"/>
        <v>7552.1008849</v>
      </c>
      <c r="AJ59">
        <f t="shared" si="2"/>
        <v>7552.1008848999991</v>
      </c>
      <c r="AL59">
        <f t="shared" si="3"/>
        <v>7218.67333296162</v>
      </c>
      <c r="AM59" s="32">
        <f t="shared" si="4"/>
        <v>7528.7675268659004</v>
      </c>
      <c r="AN59" s="33">
        <f t="shared" si="5"/>
        <v>9350.1749528817109</v>
      </c>
      <c r="AO59" s="33">
        <f t="shared" si="13"/>
        <v>7074.3846498659996</v>
      </c>
      <c r="AP59" s="33" t="str">
        <f t="shared" si="6"/>
        <v/>
      </c>
      <c r="AQ59" s="34">
        <f t="shared" si="7"/>
        <v>175028.16599999997</v>
      </c>
      <c r="AR59" s="34">
        <f t="shared" si="14"/>
        <v>426472.99999999994</v>
      </c>
      <c r="AS59" s="34">
        <f t="shared" si="8"/>
        <v>0</v>
      </c>
      <c r="AT59" s="34">
        <f t="shared" si="9"/>
        <v>7428.7793651510001</v>
      </c>
      <c r="AU59" s="34">
        <f t="shared" si="10"/>
        <v>7114.5498765741577</v>
      </c>
      <c r="AV59" s="34">
        <f t="shared" si="11"/>
        <v>7357.0733847664806</v>
      </c>
      <c r="AW59" s="34">
        <f t="shared" si="15"/>
        <v>7426.7609544139996</v>
      </c>
      <c r="AX59" s="34">
        <f t="shared" si="12"/>
        <v>7084.0832397335571</v>
      </c>
    </row>
    <row r="60" spans="1:50" ht="16.5" customHeight="1" x14ac:dyDescent="0.2">
      <c r="A60" s="25">
        <v>59</v>
      </c>
      <c r="B60" s="26">
        <v>33683</v>
      </c>
      <c r="C60" s="25">
        <v>7221</v>
      </c>
      <c r="D60" s="27"/>
      <c r="E60" s="27">
        <v>437000</v>
      </c>
      <c r="F60" s="27"/>
      <c r="G60" s="27">
        <v>19.103999999999999</v>
      </c>
      <c r="H60" s="27">
        <v>17.731999999999999</v>
      </c>
      <c r="I60" s="27">
        <v>1.01</v>
      </c>
      <c r="J60" s="27">
        <v>6264.54</v>
      </c>
      <c r="K60" s="27"/>
      <c r="L60" s="27">
        <v>710</v>
      </c>
      <c r="M60" s="27">
        <v>12.927</v>
      </c>
      <c r="N60" s="27">
        <v>167652</v>
      </c>
      <c r="O60" s="27">
        <v>4084.7</v>
      </c>
      <c r="P60" s="27">
        <v>815581</v>
      </c>
      <c r="Q60" s="27"/>
      <c r="R60" s="27"/>
      <c r="S60" s="27"/>
      <c r="T60" s="27"/>
      <c r="U60" s="27">
        <v>28</v>
      </c>
      <c r="V60" s="27">
        <v>86.6</v>
      </c>
      <c r="W60" s="27"/>
      <c r="X60" s="27"/>
      <c r="Y60" s="27"/>
      <c r="Z60" s="27"/>
      <c r="AA60" s="27">
        <v>253530</v>
      </c>
      <c r="AB60" s="28"/>
      <c r="AC60" s="29">
        <v>0</v>
      </c>
      <c r="AD60" s="30">
        <v>138.5</v>
      </c>
      <c r="AE60" s="30">
        <v>1.6</v>
      </c>
      <c r="AF60" s="31">
        <v>11.8766</v>
      </c>
      <c r="AG60">
        <f t="shared" si="0"/>
        <v>7614.2912792768011</v>
      </c>
      <c r="AH60">
        <f>A60*'Simple Linear Regression'!$B$18+'Simple Linear Regression'!$B$17</f>
        <v>7935.665534890747</v>
      </c>
      <c r="AI60">
        <f t="shared" si="1"/>
        <v>7490.469684499998</v>
      </c>
      <c r="AJ60">
        <f t="shared" si="2"/>
        <v>7490.4696844999999</v>
      </c>
      <c r="AL60">
        <f t="shared" si="3"/>
        <v>7092.1820881964004</v>
      </c>
      <c r="AM60" s="32">
        <f t="shared" si="4"/>
        <v>7439.5845432491396</v>
      </c>
      <c r="AN60" s="33">
        <f t="shared" si="5"/>
        <v>9353.0949098709116</v>
      </c>
      <c r="AO60" s="33">
        <f t="shared" si="13"/>
        <v>6917.051628520001</v>
      </c>
      <c r="AP60" s="33" t="str">
        <f t="shared" si="6"/>
        <v/>
      </c>
      <c r="AQ60" s="34">
        <f t="shared" si="7"/>
        <v>169328.52</v>
      </c>
      <c r="AR60" s="34">
        <f t="shared" si="14"/>
        <v>441370</v>
      </c>
      <c r="AS60" s="34">
        <f t="shared" si="8"/>
        <v>0</v>
      </c>
      <c r="AT60" s="34">
        <f t="shared" si="9"/>
        <v>7398.9570865759997</v>
      </c>
      <c r="AU60" s="34">
        <f t="shared" si="10"/>
        <v>7034.1968802529855</v>
      </c>
      <c r="AV60" s="34">
        <f t="shared" si="11"/>
        <v>7316.2737134091994</v>
      </c>
      <c r="AW60" s="34">
        <f t="shared" si="15"/>
        <v>7397.9158717080009</v>
      </c>
      <c r="AX60" s="34">
        <f t="shared" si="12"/>
        <v>6991.8514662167618</v>
      </c>
    </row>
    <row r="61" spans="1:50" ht="16.5" customHeight="1" x14ac:dyDescent="0.2">
      <c r="A61" s="25">
        <v>60</v>
      </c>
      <c r="B61" s="26">
        <v>33690</v>
      </c>
      <c r="C61" s="25">
        <v>7379</v>
      </c>
      <c r="D61" s="27"/>
      <c r="E61" s="27">
        <v>440000</v>
      </c>
      <c r="F61" s="27"/>
      <c r="G61" s="27">
        <v>19.094000000000001</v>
      </c>
      <c r="H61" s="27">
        <v>17.751999999999999</v>
      </c>
      <c r="I61" s="27">
        <v>1.0149999999999999</v>
      </c>
      <c r="J61" s="27">
        <v>6264.54</v>
      </c>
      <c r="K61" s="27"/>
      <c r="L61" s="27">
        <v>710</v>
      </c>
      <c r="M61" s="27">
        <v>12.927</v>
      </c>
      <c r="N61" s="27">
        <v>167652</v>
      </c>
      <c r="O61" s="27">
        <v>4084.7</v>
      </c>
      <c r="P61" s="27">
        <v>815581</v>
      </c>
      <c r="Q61" s="27"/>
      <c r="R61" s="27"/>
      <c r="S61" s="27"/>
      <c r="T61" s="27"/>
      <c r="U61" s="27">
        <v>28</v>
      </c>
      <c r="V61" s="27">
        <v>86.6</v>
      </c>
      <c r="W61" s="27"/>
      <c r="X61" s="27"/>
      <c r="Y61" s="27"/>
      <c r="Z61" s="27"/>
      <c r="AA61" s="27">
        <v>253530</v>
      </c>
      <c r="AB61" s="28"/>
      <c r="AC61" s="29">
        <v>0</v>
      </c>
      <c r="AD61" s="30">
        <v>133.6</v>
      </c>
      <c r="AE61" s="30">
        <v>0.6</v>
      </c>
      <c r="AF61" s="31">
        <v>12.1645</v>
      </c>
      <c r="AG61">
        <f t="shared" si="0"/>
        <v>7612.2726151161987</v>
      </c>
      <c r="AH61">
        <f>A61*'Simple Linear Regression'!$B$18+'Simple Linear Regression'!$B$17</f>
        <v>7936.5185719746505</v>
      </c>
      <c r="AI61">
        <f t="shared" si="1"/>
        <v>7488.704814499999</v>
      </c>
      <c r="AJ61">
        <f t="shared" si="2"/>
        <v>7488.704814499999</v>
      </c>
      <c r="AL61">
        <f t="shared" si="3"/>
        <v>7093.7544237746015</v>
      </c>
      <c r="AM61" s="32">
        <f t="shared" si="4"/>
        <v>7445.5251223864398</v>
      </c>
      <c r="AN61" s="33">
        <f t="shared" si="5"/>
        <v>9389.3677347263438</v>
      </c>
      <c r="AO61" s="33">
        <f t="shared" si="13"/>
        <v>6923.9184837800003</v>
      </c>
      <c r="AP61" s="33" t="str">
        <f t="shared" si="6"/>
        <v/>
      </c>
      <c r="AQ61" s="34">
        <f t="shared" si="7"/>
        <v>170166.77999999997</v>
      </c>
      <c r="AR61" s="34">
        <f t="shared" si="14"/>
        <v>446599.99999999994</v>
      </c>
      <c r="AS61" s="34">
        <f t="shared" si="8"/>
        <v>0</v>
      </c>
      <c r="AT61" s="34">
        <f t="shared" si="9"/>
        <v>7448.571077048</v>
      </c>
      <c r="AU61" s="34">
        <f t="shared" si="10"/>
        <v>7077.5707328932758</v>
      </c>
      <c r="AV61" s="34">
        <f t="shared" si="11"/>
        <v>7366.6526034379995</v>
      </c>
      <c r="AW61" s="34">
        <f t="shared" si="15"/>
        <v>7448.6967987729995</v>
      </c>
      <c r="AX61" s="34">
        <f t="shared" si="12"/>
        <v>7033.7637268621393</v>
      </c>
    </row>
    <row r="62" spans="1:50" ht="16.5" customHeight="1" x14ac:dyDescent="0.2">
      <c r="A62" s="25">
        <v>61</v>
      </c>
      <c r="B62" s="26">
        <v>33697</v>
      </c>
      <c r="C62" s="25">
        <v>7027</v>
      </c>
      <c r="D62" s="27"/>
      <c r="E62" s="27">
        <v>420000</v>
      </c>
      <c r="F62" s="27"/>
      <c r="G62" s="27">
        <v>19.725999999999999</v>
      </c>
      <c r="H62" s="27">
        <v>18.521999999999998</v>
      </c>
      <c r="I62" s="27">
        <v>1.0129999999999999</v>
      </c>
      <c r="J62" s="27">
        <v>6264.54</v>
      </c>
      <c r="K62" s="27"/>
      <c r="L62" s="27">
        <v>710</v>
      </c>
      <c r="M62" s="27">
        <v>12.927</v>
      </c>
      <c r="N62" s="27">
        <v>167652</v>
      </c>
      <c r="O62" s="27">
        <v>4084.7</v>
      </c>
      <c r="P62" s="27">
        <v>815581</v>
      </c>
      <c r="Q62" s="27"/>
      <c r="R62" s="27"/>
      <c r="S62" s="27"/>
      <c r="T62" s="27"/>
      <c r="U62" s="27">
        <v>28</v>
      </c>
      <c r="V62" s="27">
        <v>86.6</v>
      </c>
      <c r="W62" s="27"/>
      <c r="X62" s="27"/>
      <c r="Y62" s="27"/>
      <c r="Z62" s="27"/>
      <c r="AA62" s="27">
        <v>253530</v>
      </c>
      <c r="AB62" s="28"/>
      <c r="AC62" s="29">
        <v>0</v>
      </c>
      <c r="AD62" s="30">
        <v>117</v>
      </c>
      <c r="AE62" s="30">
        <v>0.7</v>
      </c>
      <c r="AF62" s="31">
        <v>12.450900000000001</v>
      </c>
      <c r="AG62">
        <f t="shared" si="0"/>
        <v>7625.7416927804406</v>
      </c>
      <c r="AH62">
        <f>A62*'Simple Linear Regression'!$B$18+'Simple Linear Regression'!$B$17</f>
        <v>7937.3716090585549</v>
      </c>
      <c r="AI62">
        <f t="shared" si="1"/>
        <v>7500.4706144999982</v>
      </c>
      <c r="AJ62">
        <f t="shared" si="2"/>
        <v>7500.4706144999982</v>
      </c>
      <c r="AL62">
        <f t="shared" si="3"/>
        <v>7107.0402343433188</v>
      </c>
      <c r="AM62" s="32">
        <f t="shared" si="4"/>
        <v>7466.0405172543806</v>
      </c>
      <c r="AN62" s="33">
        <f t="shared" si="5"/>
        <v>9447.0585558136227</v>
      </c>
      <c r="AO62" s="33">
        <f t="shared" si="13"/>
        <v>6961.099107676001</v>
      </c>
      <c r="AP62" s="33" t="str">
        <f t="shared" si="6"/>
        <v/>
      </c>
      <c r="AQ62" s="34">
        <f t="shared" si="7"/>
        <v>169831.476</v>
      </c>
      <c r="AR62" s="34">
        <f t="shared" si="14"/>
        <v>425459.99999999994</v>
      </c>
      <c r="AS62" s="34">
        <f t="shared" si="8"/>
        <v>0</v>
      </c>
      <c r="AT62" s="34">
        <f t="shared" si="9"/>
        <v>7491.8589551039995</v>
      </c>
      <c r="AU62" s="34">
        <f t="shared" si="10"/>
        <v>7119.8983712891595</v>
      </c>
      <c r="AV62" s="34">
        <f t="shared" si="11"/>
        <v>7426.9976987856016</v>
      </c>
      <c r="AW62" s="34">
        <f t="shared" si="15"/>
        <v>7493.2001075190001</v>
      </c>
      <c r="AX62" s="34">
        <f t="shared" si="12"/>
        <v>7076.6207175875879</v>
      </c>
    </row>
    <row r="63" spans="1:50" ht="16.5" customHeight="1" x14ac:dyDescent="0.2">
      <c r="A63" s="25">
        <v>62</v>
      </c>
      <c r="B63" s="26">
        <v>33704</v>
      </c>
      <c r="C63" s="25">
        <v>7744</v>
      </c>
      <c r="D63" s="27"/>
      <c r="E63" s="27">
        <v>412000</v>
      </c>
      <c r="F63" s="27"/>
      <c r="G63" s="27">
        <v>20.43</v>
      </c>
      <c r="H63" s="27">
        <v>19.007999999999999</v>
      </c>
      <c r="I63" s="27">
        <v>1.026</v>
      </c>
      <c r="J63" s="27">
        <v>6264.54</v>
      </c>
      <c r="K63" s="27"/>
      <c r="L63" s="27">
        <v>669</v>
      </c>
      <c r="M63" s="27">
        <v>12.927</v>
      </c>
      <c r="N63" s="27">
        <v>167652</v>
      </c>
      <c r="O63" s="27">
        <v>4099.5</v>
      </c>
      <c r="P63" s="27">
        <v>815581</v>
      </c>
      <c r="Q63" s="27"/>
      <c r="R63" s="27"/>
      <c r="S63" s="27"/>
      <c r="T63" s="27"/>
      <c r="U63" s="27">
        <v>28</v>
      </c>
      <c r="V63" s="27">
        <v>83.4</v>
      </c>
      <c r="W63" s="27"/>
      <c r="X63" s="27"/>
      <c r="Y63" s="27"/>
      <c r="Z63" s="27"/>
      <c r="AA63" s="27">
        <v>253530</v>
      </c>
      <c r="AB63" s="28"/>
      <c r="AC63" s="29">
        <v>0</v>
      </c>
      <c r="AD63" s="30">
        <v>84.7</v>
      </c>
      <c r="AE63" s="30">
        <v>1.9</v>
      </c>
      <c r="AF63" s="31">
        <v>12.733499999999999</v>
      </c>
      <c r="AG63">
        <f t="shared" si="0"/>
        <v>7704.265813306878</v>
      </c>
      <c r="AH63">
        <f>A63*'Simple Linear Regression'!$B$18+'Simple Linear Regression'!$B$17</f>
        <v>7938.2246461424593</v>
      </c>
      <c r="AI63">
        <f t="shared" si="1"/>
        <v>7602.4958444999984</v>
      </c>
      <c r="AJ63">
        <f t="shared" si="2"/>
        <v>7602.4958444999993</v>
      </c>
      <c r="AL63">
        <f t="shared" si="3"/>
        <v>7173.2619736466413</v>
      </c>
      <c r="AM63" s="32">
        <f t="shared" si="4"/>
        <v>7508.79976116736</v>
      </c>
      <c r="AN63" s="33">
        <f t="shared" si="5"/>
        <v>9489.9199775446432</v>
      </c>
      <c r="AO63" s="33">
        <f t="shared" si="13"/>
        <v>7079.0171073519996</v>
      </c>
      <c r="AP63" s="33" t="str">
        <f t="shared" si="6"/>
        <v/>
      </c>
      <c r="AQ63" s="34">
        <f t="shared" si="7"/>
        <v>172010.95199999999</v>
      </c>
      <c r="AR63" s="34">
        <f t="shared" si="14"/>
        <v>422712</v>
      </c>
      <c r="AS63" s="34">
        <f t="shared" si="8"/>
        <v>0</v>
      </c>
      <c r="AT63" s="34">
        <f t="shared" si="9"/>
        <v>7518.3120572010012</v>
      </c>
      <c r="AU63" s="34">
        <f t="shared" si="10"/>
        <v>7164.4189449609185</v>
      </c>
      <c r="AV63" s="34">
        <f t="shared" si="11"/>
        <v>7450.8169442111193</v>
      </c>
      <c r="AW63" s="34">
        <f t="shared" si="15"/>
        <v>7520.7925082049987</v>
      </c>
      <c r="AX63" s="34">
        <f t="shared" si="12"/>
        <v>7135.7785469191749</v>
      </c>
    </row>
    <row r="64" spans="1:50" ht="16.5" customHeight="1" x14ac:dyDescent="0.2">
      <c r="A64" s="25">
        <v>63</v>
      </c>
      <c r="B64" s="26">
        <v>33711</v>
      </c>
      <c r="C64" s="25">
        <v>6464</v>
      </c>
      <c r="D64" s="27"/>
      <c r="E64" s="27">
        <v>413000</v>
      </c>
      <c r="F64" s="27"/>
      <c r="G64" s="27">
        <v>20.057500000000001</v>
      </c>
      <c r="H64" s="27">
        <v>18.857500000000002</v>
      </c>
      <c r="I64" s="27">
        <v>1.0509999999999999</v>
      </c>
      <c r="J64" s="27">
        <v>6264.54</v>
      </c>
      <c r="K64" s="27"/>
      <c r="L64" s="27">
        <v>669</v>
      </c>
      <c r="M64" s="27">
        <v>12.824</v>
      </c>
      <c r="N64" s="27">
        <v>160204</v>
      </c>
      <c r="O64" s="27">
        <v>4099.5</v>
      </c>
      <c r="P64" s="27">
        <v>815581</v>
      </c>
      <c r="Q64" s="27"/>
      <c r="R64" s="27"/>
      <c r="S64" s="27"/>
      <c r="T64" s="27"/>
      <c r="U64" s="27">
        <v>28</v>
      </c>
      <c r="V64" s="27">
        <v>83.4</v>
      </c>
      <c r="W64" s="27"/>
      <c r="X64" s="27"/>
      <c r="Y64" s="27"/>
      <c r="Z64" s="27"/>
      <c r="AA64" s="27">
        <v>253530</v>
      </c>
      <c r="AB64" s="28"/>
      <c r="AC64" s="29">
        <v>0</v>
      </c>
      <c r="AD64" s="30">
        <v>70.2</v>
      </c>
      <c r="AE64" s="30">
        <v>10.5</v>
      </c>
      <c r="AF64" s="31">
        <v>13.009600000000001</v>
      </c>
      <c r="AG64">
        <f t="shared" si="0"/>
        <v>7610.3098644238798</v>
      </c>
      <c r="AH64">
        <f>A64*'Simple Linear Regression'!$B$18+'Simple Linear Regression'!$B$17</f>
        <v>7939.0776832263637</v>
      </c>
      <c r="AI64">
        <f t="shared" si="1"/>
        <v>7493.8332159999991</v>
      </c>
      <c r="AJ64">
        <f t="shared" si="2"/>
        <v>7493.8332160000009</v>
      </c>
      <c r="AL64">
        <f t="shared" si="3"/>
        <v>7031.0633086682828</v>
      </c>
      <c r="AM64" s="32">
        <f t="shared" si="4"/>
        <v>7435.2134416013005</v>
      </c>
      <c r="AN64" s="33">
        <f t="shared" si="5"/>
        <v>9485.8852851875163</v>
      </c>
      <c r="AO64" s="33">
        <f t="shared" si="13"/>
        <v>6964.404572204</v>
      </c>
      <c r="AP64" s="33" t="str">
        <f t="shared" si="6"/>
        <v/>
      </c>
      <c r="AQ64" s="34">
        <f t="shared" si="7"/>
        <v>168374.40399999998</v>
      </c>
      <c r="AR64" s="34">
        <f t="shared" si="14"/>
        <v>434063</v>
      </c>
      <c r="AS64" s="34">
        <f t="shared" si="8"/>
        <v>0</v>
      </c>
      <c r="AT64" s="34">
        <f t="shared" si="9"/>
        <v>7383.9306160669994</v>
      </c>
      <c r="AU64" s="34">
        <f t="shared" si="10"/>
        <v>7017.1371602713352</v>
      </c>
      <c r="AV64" s="34">
        <f t="shared" si="11"/>
        <v>7310.949238574879</v>
      </c>
      <c r="AW64" s="34">
        <f t="shared" si="15"/>
        <v>7387.4616980680003</v>
      </c>
      <c r="AX64" s="34">
        <f t="shared" si="12"/>
        <v>6986.1857442808532</v>
      </c>
    </row>
    <row r="65" spans="1:50" ht="16.5" customHeight="1" x14ac:dyDescent="0.2">
      <c r="A65" s="25">
        <v>64</v>
      </c>
      <c r="B65" s="26">
        <v>33718</v>
      </c>
      <c r="C65" s="25">
        <v>7376</v>
      </c>
      <c r="D65" s="27"/>
      <c r="E65" s="27">
        <v>424000</v>
      </c>
      <c r="F65" s="27"/>
      <c r="G65" s="27">
        <v>20.062000000000001</v>
      </c>
      <c r="H65" s="27">
        <v>18.856000000000002</v>
      </c>
      <c r="I65" s="27">
        <v>1.0580000000000001</v>
      </c>
      <c r="J65" s="27">
        <v>6264.54</v>
      </c>
      <c r="K65" s="27"/>
      <c r="L65" s="27">
        <v>669</v>
      </c>
      <c r="M65" s="27">
        <v>12.824</v>
      </c>
      <c r="N65" s="27">
        <v>160204</v>
      </c>
      <c r="O65" s="27">
        <v>4099.5</v>
      </c>
      <c r="P65" s="27">
        <v>815581</v>
      </c>
      <c r="Q65" s="27"/>
      <c r="R65" s="27"/>
      <c r="S65" s="27"/>
      <c r="T65" s="27"/>
      <c r="U65" s="27">
        <v>28</v>
      </c>
      <c r="V65" s="27">
        <v>83.4</v>
      </c>
      <c r="W65" s="27"/>
      <c r="X65" s="27"/>
      <c r="Y65" s="27"/>
      <c r="Z65" s="27"/>
      <c r="AA65" s="27">
        <v>253530</v>
      </c>
      <c r="AB65" s="28"/>
      <c r="AC65" s="29">
        <v>0</v>
      </c>
      <c r="AD65" s="30">
        <v>39.700000000000003</v>
      </c>
      <c r="AE65" s="30">
        <v>14.2</v>
      </c>
      <c r="AF65" s="31">
        <v>13.2761</v>
      </c>
      <c r="AG65">
        <f t="shared" si="0"/>
        <v>7602.9040025990398</v>
      </c>
      <c r="AH65">
        <f>A65*'Simple Linear Regression'!$B$18+'Simple Linear Regression'!$B$17</f>
        <v>7939.9307203102671</v>
      </c>
      <c r="AI65">
        <f t="shared" si="1"/>
        <v>7487.3620259999989</v>
      </c>
      <c r="AJ65">
        <f t="shared" si="2"/>
        <v>7487.3620260000007</v>
      </c>
      <c r="AL65">
        <f t="shared" si="3"/>
        <v>7028.7339123882412</v>
      </c>
      <c r="AM65" s="32">
        <f t="shared" si="4"/>
        <v>7476.9343799431799</v>
      </c>
      <c r="AN65" s="33">
        <f t="shared" si="5"/>
        <v>9511.7644697623673</v>
      </c>
      <c r="AO65" s="33">
        <f t="shared" si="13"/>
        <v>7011.0385542319982</v>
      </c>
      <c r="AP65" s="33" t="str">
        <f t="shared" si="6"/>
        <v/>
      </c>
      <c r="AQ65" s="34">
        <f t="shared" si="7"/>
        <v>169495.83199999999</v>
      </c>
      <c r="AR65" s="34">
        <f t="shared" si="14"/>
        <v>448592</v>
      </c>
      <c r="AS65" s="34">
        <f t="shared" si="8"/>
        <v>0</v>
      </c>
      <c r="AT65" s="34">
        <f t="shared" si="9"/>
        <v>7372.7995129130004</v>
      </c>
      <c r="AU65" s="34">
        <f t="shared" si="10"/>
        <v>7021.6291562462156</v>
      </c>
      <c r="AV65" s="34">
        <f t="shared" si="11"/>
        <v>7290.1551676579202</v>
      </c>
      <c r="AW65" s="34">
        <f t="shared" si="15"/>
        <v>7377.6072743169998</v>
      </c>
      <c r="AX65" s="34">
        <f t="shared" si="12"/>
        <v>6998.1793051726145</v>
      </c>
    </row>
    <row r="66" spans="1:50" ht="16.5" customHeight="1" x14ac:dyDescent="0.2">
      <c r="A66" s="25">
        <v>65</v>
      </c>
      <c r="B66" s="26">
        <v>33725</v>
      </c>
      <c r="C66" s="25">
        <v>7899</v>
      </c>
      <c r="D66" s="27"/>
      <c r="E66" s="27">
        <v>424000</v>
      </c>
      <c r="F66" s="27"/>
      <c r="G66" s="27">
        <v>20.626000000000001</v>
      </c>
      <c r="H66" s="27">
        <v>19.367999999999999</v>
      </c>
      <c r="I66" s="27">
        <v>1.0720000000000001</v>
      </c>
      <c r="J66" s="27">
        <v>6264.54</v>
      </c>
      <c r="K66" s="27"/>
      <c r="L66" s="27">
        <v>669</v>
      </c>
      <c r="M66" s="27">
        <v>12.824</v>
      </c>
      <c r="N66" s="27">
        <v>160204</v>
      </c>
      <c r="O66" s="27">
        <v>4099.5</v>
      </c>
      <c r="P66" s="27">
        <v>815581</v>
      </c>
      <c r="Q66" s="27"/>
      <c r="R66" s="27"/>
      <c r="S66" s="27"/>
      <c r="T66" s="27"/>
      <c r="U66" s="27">
        <v>28</v>
      </c>
      <c r="V66" s="27">
        <v>83.4</v>
      </c>
      <c r="W66" s="27"/>
      <c r="X66" s="27"/>
      <c r="Y66" s="27"/>
      <c r="Z66" s="27"/>
      <c r="AA66" s="27">
        <v>253530</v>
      </c>
      <c r="AB66" s="28"/>
      <c r="AC66" s="29">
        <v>0</v>
      </c>
      <c r="AD66" s="30">
        <v>63.2</v>
      </c>
      <c r="AE66" s="30">
        <v>15.2</v>
      </c>
      <c r="AF66" s="31">
        <v>13.529500000000001</v>
      </c>
      <c r="AG66">
        <f t="shared" ref="AG66:AG129" si="16">6753.47943187+0.36116788*I66+0.01252571*N66-22.85359542*V66+0.00407811*AA66-0.00067349*E66</f>
        <v>7602.909058949359</v>
      </c>
      <c r="AH66">
        <f>A66*'Simple Linear Regression'!$B$18+'Simple Linear Regression'!$B$17</f>
        <v>7940.7837573941715</v>
      </c>
      <c r="AI66">
        <f t="shared" ref="AI66:AI129" si="17">7491.3971+0.0137554*N66-0.00058829*E66-34.3283*V66+0.30565*L66+54.6031*M66</f>
        <v>7487.3620259999989</v>
      </c>
      <c r="AJ66">
        <f t="shared" ref="AJ66:AJ129" si="18">7491.3971-0.00058829*E66+0.30565*L66+54.6031*M66+0.0137554*N66-34.3283*V66</f>
        <v>7487.3620260000007</v>
      </c>
      <c r="AL66">
        <f t="shared" ref="AL66:AL129" si="19">2192.59+2373.87*I66+0.0316653*N66-15.7623*V66+0.00202406*AA66-0.000740146*E66-0.00963493*(I66*N66)</f>
        <v>7040.3583318281599</v>
      </c>
      <c r="AM66" s="32">
        <f t="shared" ref="AM66:AM129" si="20">5205.907083+122.0638992*I66+13.609808*(N66/1000)-1.245906883*AD66+0.7746840854*AE66-134.2474226*AC66-1547.125689*IF(AND(B66&gt;=DATE(2020,3,20),B66&lt;=DATE(2020,6,26)),1,0)</f>
        <v>7450.1391468668799</v>
      </c>
      <c r="AN66" s="33">
        <f t="shared" ref="AN66:AN129" si="21">7707.2178-144.397321*AC66+139.5614087*AF66-0.0008594506251*E66-265.7105668*I66-0.02506176117*J66+0.004708026652*N66</f>
        <v>9543.4093827917459</v>
      </c>
      <c r="AO66" s="33">
        <f t="shared" ref="AO66:AO129" si="22">IF(N66="","",2190.39 + 2739.06*I66 + 0.034693*N66 - 16.722*V66 - 0.000802*E66 - 1.3691*AD66 + 1.8691*AE66 - 121.7*AC66 + 209.88*IF(AND(B66&gt;=DATE(2020,3,20),B66&lt;=DATE(2020,6,26)),1,0) - 0.011049*(I66*N66))</f>
        <v>6994.2993282879997</v>
      </c>
      <c r="AP66" s="33" t="str">
        <f t="shared" ref="AP66:AP129" si="23">IF(B66&lt;DATE(2008,1,1),"",3929.06 + 1212.53*I66 - 0.0003097*N66 + 59.426*V66 - 0.0006734*E66 - 1.036*AD66 + 1.2076*AE66 + 94.923*AF66 - 131.43*AC66 - 759.61*IF(AND(B66&gt;=DATE(2020,3,20),B66&lt;=DATE(2020,6,26)),1,0) - 17.324*(I66*V66))</f>
        <v/>
      </c>
      <c r="AQ66" s="34">
        <f t="shared" ref="AQ66:AQ129" si="24">IF(N66="","",I66*N66)</f>
        <v>171738.68800000002</v>
      </c>
      <c r="AR66" s="34">
        <f t="shared" ref="AR66:AR129" si="25">I66*E66</f>
        <v>454528</v>
      </c>
      <c r="AS66" s="34">
        <f t="shared" ref="AS66:AS129" si="26">AC66*AF66</f>
        <v>0</v>
      </c>
      <c r="AT66" s="34">
        <f t="shared" ref="AT66:AT129" si="27">IF(N66="","",2413.3773+89.103503*I66+0.018847679*N66-5.0917058*V66-0.00064564578*E66+1.4315076*AD66-3.1976817*AE66-66.972905*AC66-217.08397*IF(AND(B66&gt;=DATE(2020,3,20),B66&lt;=DATE(2020,6,26)),1,0)+190.76803*AF66)</f>
        <v>7452.8303276570005</v>
      </c>
      <c r="AU66" s="34">
        <f t="shared" ref="AU66:AU129" si="28">IF(N66="","",-480.76297+2186.3009*I66+0.033368804*N66-5.3903106*V66-0.00073731439*E66+0.93396876*AD66-1.6242981*AE66-61.304389*AC66-95.472727*IF(AND(B66&gt;=DATE(2020,3,20),B66&lt;=DATE(2020,6,26)),1,0)+156.04851*AF66-0.0087322858*AQ66)</f>
        <v>7092.5187694399692</v>
      </c>
      <c r="AV66" s="34">
        <f t="shared" ref="AV66:AV129" si="29">IF(N66="","",2518.0489-204.66184*I66+0.019354281*N66-2.3328708*V66-0.0022533804*E66+1.5259709*AD66-3.5842757*AE66-65.580099*AC66-62.828483*IF(AND(B66&gt;=DATE(2020,3,20),B66&lt;=DATE(2020,6,26)),1,0)+200.94286*AF66+0.00080379976*AR66)</f>
        <v>7375.2562184472808</v>
      </c>
      <c r="AW66" s="34">
        <f t="shared" ref="AW66:AW129" si="30">IF(N66="","",2361.7153+89.223162*I66+0.018847054*N66-5.0210815*V66-0.0006437347*E66+1.4213619*AD66-3.2156123*AE66+167.41121*AC66-224.35191*IF(AND(B66&gt;=DATE(2020,3,20),B66&lt;=DATE(2020,6,26)),1,0)+194.56435*AF66-19.897843*AS66)</f>
        <v>7458.3453972249981</v>
      </c>
      <c r="AX66" s="34">
        <f t="shared" ref="AX66:AX129" si="31">IF(N66="","",-654.03928+2464.5589*I66+0.035956453*N66-8.0754527*V66-0.00069441316*E66+0.69511606*AD66-1.1669613*AE66-90.724569*AC66-211.24919*IF(AND(B66&gt;=DATE(2020,3,20),B66&lt;=DATE(2020,6,26)),1,0)+147.22132*AF66-0.010108087*AQ66)</f>
        <v>7062.4862947941438</v>
      </c>
    </row>
    <row r="67" spans="1:50" ht="16.5" customHeight="1" x14ac:dyDescent="0.2">
      <c r="A67" s="25">
        <v>66</v>
      </c>
      <c r="B67" s="26">
        <v>33732</v>
      </c>
      <c r="C67" s="25">
        <v>7318</v>
      </c>
      <c r="D67" s="27"/>
      <c r="E67" s="27">
        <v>431000</v>
      </c>
      <c r="F67" s="27"/>
      <c r="G67" s="27">
        <v>20.856000000000002</v>
      </c>
      <c r="H67" s="27">
        <v>19.763999999999999</v>
      </c>
      <c r="I67" s="27">
        <v>1.089</v>
      </c>
      <c r="J67" s="27">
        <v>6363.1019999999999</v>
      </c>
      <c r="K67" s="27"/>
      <c r="L67" s="27">
        <v>648</v>
      </c>
      <c r="M67" s="27">
        <v>12.824</v>
      </c>
      <c r="N67" s="27">
        <v>160204</v>
      </c>
      <c r="O67" s="27">
        <v>4117</v>
      </c>
      <c r="P67" s="27">
        <v>815581</v>
      </c>
      <c r="Q67" s="27"/>
      <c r="R67" s="27"/>
      <c r="S67" s="27"/>
      <c r="T67" s="27"/>
      <c r="U67" s="27">
        <v>28</v>
      </c>
      <c r="V67" s="27">
        <v>81.3</v>
      </c>
      <c r="W67" s="27"/>
      <c r="X67" s="27"/>
      <c r="Y67" s="27"/>
      <c r="Z67" s="27"/>
      <c r="AA67" s="27">
        <v>253530</v>
      </c>
      <c r="AB67" s="28"/>
      <c r="AC67" s="29">
        <v>0</v>
      </c>
      <c r="AD67" s="30">
        <v>48.6</v>
      </c>
      <c r="AE67" s="30">
        <v>12.5</v>
      </c>
      <c r="AF67" s="31">
        <v>13.7659</v>
      </c>
      <c r="AG67">
        <f t="shared" si="16"/>
        <v>7646.1933191853195</v>
      </c>
      <c r="AH67">
        <f>A67*'Simple Linear Regression'!$B$18+'Simple Linear Regression'!$B$17</f>
        <v>7941.6367944780759</v>
      </c>
      <c r="AI67">
        <f t="shared" si="17"/>
        <v>7548.9147759999996</v>
      </c>
      <c r="AJ67">
        <f t="shared" si="18"/>
        <v>7548.9147759999996</v>
      </c>
      <c r="AL67">
        <f t="shared" si="19"/>
        <v>7082.3935062909222</v>
      </c>
      <c r="AM67" s="32">
        <f t="shared" si="20"/>
        <v>7468.3128266145004</v>
      </c>
      <c r="AN67" s="33">
        <f t="shared" si="21"/>
        <v>9563.398328492689</v>
      </c>
      <c r="AO67" s="33">
        <f t="shared" si="22"/>
        <v>7055.2162403559987</v>
      </c>
      <c r="AP67" s="33" t="str">
        <f t="shared" si="23"/>
        <v/>
      </c>
      <c r="AQ67" s="34">
        <f t="shared" si="24"/>
        <v>174462.15599999999</v>
      </c>
      <c r="AR67" s="34">
        <f t="shared" si="25"/>
        <v>469359</v>
      </c>
      <c r="AS67" s="34">
        <f t="shared" si="26"/>
        <v>0</v>
      </c>
      <c r="AT67" s="34">
        <f t="shared" si="27"/>
        <v>7493.3494408499992</v>
      </c>
      <c r="AU67" s="34">
        <f t="shared" si="28"/>
        <v>7139.7017640648155</v>
      </c>
      <c r="AV67" s="34">
        <f t="shared" si="29"/>
        <v>7407.724748641841</v>
      </c>
      <c r="AW67" s="34">
        <f t="shared" si="30"/>
        <v>7499.8256010389996</v>
      </c>
      <c r="AX67" s="34">
        <f t="shared" si="31"/>
        <v>7116.7575242404309</v>
      </c>
    </row>
    <row r="68" spans="1:50" ht="16.5" customHeight="1" x14ac:dyDescent="0.2">
      <c r="A68" s="25">
        <v>67</v>
      </c>
      <c r="B68" s="26">
        <v>33739</v>
      </c>
      <c r="C68" s="25">
        <v>7174</v>
      </c>
      <c r="D68" s="27"/>
      <c r="E68" s="27">
        <v>417000</v>
      </c>
      <c r="F68" s="27"/>
      <c r="G68" s="27">
        <v>20.802</v>
      </c>
      <c r="H68" s="27">
        <v>19.786000000000001</v>
      </c>
      <c r="I68" s="27">
        <v>1.1020000000000001</v>
      </c>
      <c r="J68" s="27">
        <v>6363.1019999999999</v>
      </c>
      <c r="K68" s="27"/>
      <c r="L68" s="27">
        <v>648</v>
      </c>
      <c r="M68" s="27">
        <v>12.824</v>
      </c>
      <c r="N68" s="27">
        <v>160204</v>
      </c>
      <c r="O68" s="27">
        <v>4117</v>
      </c>
      <c r="P68" s="27">
        <v>815581</v>
      </c>
      <c r="Q68" s="27"/>
      <c r="R68" s="27"/>
      <c r="S68" s="27"/>
      <c r="T68" s="27"/>
      <c r="U68" s="27">
        <v>28</v>
      </c>
      <c r="V68" s="27">
        <v>81.3</v>
      </c>
      <c r="W68" s="27"/>
      <c r="X68" s="27"/>
      <c r="Y68" s="27"/>
      <c r="Z68" s="27"/>
      <c r="AA68" s="27">
        <v>253530</v>
      </c>
      <c r="AB68" s="28"/>
      <c r="AC68" s="29">
        <v>0</v>
      </c>
      <c r="AD68" s="30">
        <v>19.8</v>
      </c>
      <c r="AE68" s="30">
        <v>20.3</v>
      </c>
      <c r="AF68" s="31">
        <v>13.9809</v>
      </c>
      <c r="AG68">
        <f t="shared" si="16"/>
        <v>7655.6268743677601</v>
      </c>
      <c r="AH68">
        <f>A68*'Simple Linear Regression'!$B$18+'Simple Linear Regression'!$B$17</f>
        <v>7942.4898315619803</v>
      </c>
      <c r="AI68">
        <f t="shared" si="17"/>
        <v>7557.1508359999989</v>
      </c>
      <c r="AJ68">
        <f t="shared" si="18"/>
        <v>7557.1508360000007</v>
      </c>
      <c r="AL68">
        <f t="shared" si="19"/>
        <v>7103.5496540565618</v>
      </c>
      <c r="AM68" s="32">
        <f t="shared" si="20"/>
        <v>7511.8243114006209</v>
      </c>
      <c r="AN68" s="33">
        <f t="shared" si="21"/>
        <v>9601.9821027461894</v>
      </c>
      <c r="AO68" s="33">
        <f t="shared" si="22"/>
        <v>7133.0498584080015</v>
      </c>
      <c r="AP68" s="33" t="str">
        <f t="shared" si="23"/>
        <v/>
      </c>
      <c r="AQ68" s="34">
        <f t="shared" si="24"/>
        <v>176544.80800000002</v>
      </c>
      <c r="AR68" s="34">
        <f t="shared" si="25"/>
        <v>459534.00000000006</v>
      </c>
      <c r="AS68" s="34">
        <f t="shared" si="26"/>
        <v>0</v>
      </c>
      <c r="AT68" s="34">
        <f t="shared" si="27"/>
        <v>7478.392617618998</v>
      </c>
      <c r="AU68" s="34">
        <f t="shared" si="28"/>
        <v>7154.2423689208754</v>
      </c>
      <c r="AV68" s="34">
        <f t="shared" si="29"/>
        <v>7400.0115401998401</v>
      </c>
      <c r="AW68" s="34">
        <f t="shared" si="30"/>
        <v>7485.8121245350003</v>
      </c>
      <c r="AX68" s="34">
        <f t="shared" si="31"/>
        <v>7139.9978897057044</v>
      </c>
    </row>
    <row r="69" spans="1:50" ht="16.5" customHeight="1" x14ac:dyDescent="0.2">
      <c r="A69" s="25">
        <v>68</v>
      </c>
      <c r="B69" s="26">
        <v>33746</v>
      </c>
      <c r="C69" s="25">
        <v>7086</v>
      </c>
      <c r="D69" s="27"/>
      <c r="E69" s="27">
        <v>414000</v>
      </c>
      <c r="F69" s="27"/>
      <c r="G69" s="27">
        <v>20.488</v>
      </c>
      <c r="H69" s="27">
        <v>19.492000000000001</v>
      </c>
      <c r="I69" s="27">
        <v>1.1180000000000001</v>
      </c>
      <c r="J69" s="27">
        <v>6363.1019999999999</v>
      </c>
      <c r="K69" s="27"/>
      <c r="L69" s="27">
        <v>648</v>
      </c>
      <c r="M69" s="27">
        <v>12.55</v>
      </c>
      <c r="N69" s="27">
        <v>183778</v>
      </c>
      <c r="O69" s="27">
        <v>4117</v>
      </c>
      <c r="P69" s="27">
        <v>815581</v>
      </c>
      <c r="Q69" s="27"/>
      <c r="R69" s="27"/>
      <c r="S69" s="27"/>
      <c r="T69" s="27"/>
      <c r="U69" s="27">
        <v>28</v>
      </c>
      <c r="V69" s="27">
        <v>81.3</v>
      </c>
      <c r="W69" s="27"/>
      <c r="X69" s="27"/>
      <c r="Y69" s="27"/>
      <c r="Z69" s="27"/>
      <c r="AA69" s="27">
        <v>253530</v>
      </c>
      <c r="AB69" s="28"/>
      <c r="AC69" s="29">
        <v>0</v>
      </c>
      <c r="AD69" s="30">
        <v>12.3</v>
      </c>
      <c r="AE69" s="30">
        <v>29.5</v>
      </c>
      <c r="AF69" s="31">
        <v>14.1699</v>
      </c>
      <c r="AG69">
        <f t="shared" si="16"/>
        <v>7952.9342105938422</v>
      </c>
      <c r="AH69">
        <f>A69*'Simple Linear Regression'!$B$18+'Simple Linear Regression'!$B$17</f>
        <v>7943.3428686458847</v>
      </c>
      <c r="AI69">
        <f t="shared" si="17"/>
        <v>7868.2242562000001</v>
      </c>
      <c r="AJ69">
        <f t="shared" si="18"/>
        <v>7868.224256200001</v>
      </c>
      <c r="AL69">
        <f t="shared" si="19"/>
        <v>7611.5972921262801</v>
      </c>
      <c r="AM69" s="32">
        <f t="shared" si="20"/>
        <v>7851.0863427880004</v>
      </c>
      <c r="AN69" s="33">
        <f t="shared" si="21"/>
        <v>9737.6732120912384</v>
      </c>
      <c r="AO69" s="33">
        <f t="shared" si="22"/>
        <v>7705.071583603999</v>
      </c>
      <c r="AP69" s="33" t="str">
        <f t="shared" si="23"/>
        <v/>
      </c>
      <c r="AQ69" s="34">
        <f t="shared" si="24"/>
        <v>205463.80400000003</v>
      </c>
      <c r="AR69" s="34">
        <f t="shared" si="25"/>
        <v>462852.00000000006</v>
      </c>
      <c r="AS69" s="34">
        <f t="shared" si="26"/>
        <v>0</v>
      </c>
      <c r="AT69" s="34">
        <f t="shared" si="27"/>
        <v>7921.9705747829994</v>
      </c>
      <c r="AU69" s="34">
        <f t="shared" si="28"/>
        <v>7733.0872340358164</v>
      </c>
      <c r="AV69" s="34">
        <f t="shared" si="29"/>
        <v>7855.9800022075196</v>
      </c>
      <c r="AW69" s="34">
        <f t="shared" si="30"/>
        <v>7930.0001649629994</v>
      </c>
      <c r="AX69" s="34">
        <f t="shared" si="31"/>
        <v>7748.7111821570525</v>
      </c>
    </row>
    <row r="70" spans="1:50" ht="16.5" customHeight="1" x14ac:dyDescent="0.2">
      <c r="A70" s="25">
        <v>69</v>
      </c>
      <c r="B70" s="26">
        <v>33753</v>
      </c>
      <c r="C70" s="25">
        <v>7774</v>
      </c>
      <c r="D70" s="27"/>
      <c r="E70" s="27">
        <v>414000</v>
      </c>
      <c r="F70" s="27"/>
      <c r="G70" s="27">
        <v>21.975000000000001</v>
      </c>
      <c r="H70" s="27">
        <v>20.682500000000001</v>
      </c>
      <c r="I70" s="27">
        <v>1.1200000000000001</v>
      </c>
      <c r="J70" s="27">
        <v>6363.1019999999999</v>
      </c>
      <c r="K70" s="27"/>
      <c r="L70" s="27">
        <v>648</v>
      </c>
      <c r="M70" s="27">
        <v>12.55</v>
      </c>
      <c r="N70" s="27">
        <v>183778</v>
      </c>
      <c r="O70" s="27">
        <v>4117</v>
      </c>
      <c r="P70" s="27">
        <v>815581</v>
      </c>
      <c r="Q70" s="27"/>
      <c r="R70" s="27"/>
      <c r="S70" s="27"/>
      <c r="T70" s="27"/>
      <c r="U70" s="27">
        <v>28</v>
      </c>
      <c r="V70" s="27">
        <v>81.3</v>
      </c>
      <c r="W70" s="27"/>
      <c r="X70" s="27"/>
      <c r="Y70" s="27"/>
      <c r="Z70" s="27"/>
      <c r="AA70" s="27">
        <v>253530</v>
      </c>
      <c r="AB70" s="28"/>
      <c r="AC70" s="29">
        <v>1</v>
      </c>
      <c r="AD70" s="30">
        <v>31.5</v>
      </c>
      <c r="AE70" s="30">
        <v>21.6</v>
      </c>
      <c r="AF70" s="31">
        <v>14.327999999999999</v>
      </c>
      <c r="AG70">
        <f t="shared" si="16"/>
        <v>7952.9349329295992</v>
      </c>
      <c r="AH70">
        <f>A70*'Simple Linear Regression'!$B$18+'Simple Linear Regression'!$B$17</f>
        <v>7944.1959057297881</v>
      </c>
      <c r="AI70">
        <f t="shared" si="17"/>
        <v>7868.2242562000001</v>
      </c>
      <c r="AJ70">
        <f t="shared" si="18"/>
        <v>7868.224256200001</v>
      </c>
      <c r="AL70">
        <f t="shared" si="19"/>
        <v>7612.8036557952009</v>
      </c>
      <c r="AM70" s="32">
        <f t="shared" si="20"/>
        <v>7687.0416315581397</v>
      </c>
      <c r="AN70" s="33">
        <f t="shared" si="21"/>
        <v>9614.8091286731069</v>
      </c>
      <c r="AO70" s="33">
        <f t="shared" si="22"/>
        <v>7543.7359673599976</v>
      </c>
      <c r="AP70" s="33" t="str">
        <f t="shared" si="23"/>
        <v/>
      </c>
      <c r="AQ70" s="34">
        <f t="shared" si="24"/>
        <v>205831.36000000002</v>
      </c>
      <c r="AR70" s="34">
        <f t="shared" si="25"/>
        <v>463680.00000000006</v>
      </c>
      <c r="AS70" s="34">
        <f t="shared" si="26"/>
        <v>14.327999999999999</v>
      </c>
      <c r="AT70" s="34">
        <f t="shared" si="27"/>
        <v>7938.0829336820007</v>
      </c>
      <c r="AU70" s="34">
        <f t="shared" si="28"/>
        <v>7728.3812674093124</v>
      </c>
      <c r="AV70" s="34">
        <f t="shared" si="29"/>
        <v>7880.0396112048002</v>
      </c>
      <c r="AW70" s="34">
        <f t="shared" si="30"/>
        <v>7895.947636167999</v>
      </c>
      <c r="AX70" s="34">
        <f t="shared" si="31"/>
        <v>7705.0413562456797</v>
      </c>
    </row>
    <row r="71" spans="1:50" ht="16.5" customHeight="1" x14ac:dyDescent="0.2">
      <c r="A71" s="25">
        <v>70</v>
      </c>
      <c r="B71" s="26">
        <v>33760</v>
      </c>
      <c r="C71" s="25">
        <v>7104</v>
      </c>
      <c r="D71" s="27"/>
      <c r="E71" s="27">
        <v>411000</v>
      </c>
      <c r="F71" s="27"/>
      <c r="G71" s="27">
        <v>22.38</v>
      </c>
      <c r="H71" s="27">
        <v>21.082000000000001</v>
      </c>
      <c r="I71" s="27">
        <v>1.1279999999999999</v>
      </c>
      <c r="J71" s="27">
        <v>6363.1019999999999</v>
      </c>
      <c r="K71" s="27"/>
      <c r="L71" s="27">
        <v>642</v>
      </c>
      <c r="M71" s="27">
        <v>12.55</v>
      </c>
      <c r="N71" s="27">
        <v>183778</v>
      </c>
      <c r="O71" s="27">
        <v>4131.5</v>
      </c>
      <c r="P71" s="27">
        <v>815581</v>
      </c>
      <c r="Q71" s="27"/>
      <c r="R71" s="27"/>
      <c r="S71" s="27"/>
      <c r="T71" s="27"/>
      <c r="U71" s="27">
        <v>28</v>
      </c>
      <c r="V71" s="27">
        <v>85.1</v>
      </c>
      <c r="W71" s="27"/>
      <c r="X71" s="27"/>
      <c r="Y71" s="27"/>
      <c r="Z71" s="27"/>
      <c r="AA71" s="27">
        <v>253530</v>
      </c>
      <c r="AB71" s="28"/>
      <c r="AC71" s="29">
        <v>0</v>
      </c>
      <c r="AD71" s="30">
        <v>10.6</v>
      </c>
      <c r="AE71" s="30">
        <v>23.4</v>
      </c>
      <c r="AF71" s="31">
        <v>14.450900000000001</v>
      </c>
      <c r="AG71">
        <f t="shared" si="16"/>
        <v>7868.114629676641</v>
      </c>
      <c r="AH71">
        <f>A71*'Simple Linear Regression'!$B$18+'Simple Linear Regression'!$B$17</f>
        <v>7945.0489428136925</v>
      </c>
      <c r="AI71">
        <f t="shared" si="17"/>
        <v>7737.7076861999985</v>
      </c>
      <c r="AJ71">
        <f t="shared" si="18"/>
        <v>7737.7076862000004</v>
      </c>
      <c r="AL71">
        <f t="shared" si="19"/>
        <v>7559.9528084708809</v>
      </c>
      <c r="AM71" s="32">
        <f t="shared" si="20"/>
        <v>7849.6994505601597</v>
      </c>
      <c r="AN71" s="33">
        <f t="shared" si="21"/>
        <v>9776.8112141432375</v>
      </c>
      <c r="AO71" s="33">
        <f t="shared" si="22"/>
        <v>7641.9449123840022</v>
      </c>
      <c r="AP71" s="33" t="str">
        <f t="shared" si="23"/>
        <v/>
      </c>
      <c r="AQ71" s="34">
        <f t="shared" si="24"/>
        <v>207301.58399999997</v>
      </c>
      <c r="AR71" s="34">
        <f t="shared" si="25"/>
        <v>463607.99999999994</v>
      </c>
      <c r="AS71" s="34">
        <f t="shared" si="26"/>
        <v>0</v>
      </c>
      <c r="AT71" s="34">
        <f t="shared" si="27"/>
        <v>7976.1281769929992</v>
      </c>
      <c r="AU71" s="34">
        <f t="shared" si="28"/>
        <v>7772.8010885562926</v>
      </c>
      <c r="AV71" s="34">
        <f t="shared" si="29"/>
        <v>7928.1711634860822</v>
      </c>
      <c r="AW71" s="34">
        <f t="shared" si="30"/>
        <v>7985.6149931329992</v>
      </c>
      <c r="AX71" s="34">
        <f t="shared" si="31"/>
        <v>7773.4828077981929</v>
      </c>
    </row>
    <row r="72" spans="1:50" ht="16.5" customHeight="1" x14ac:dyDescent="0.2">
      <c r="A72" s="25">
        <v>71</v>
      </c>
      <c r="B72" s="26">
        <v>33767</v>
      </c>
      <c r="C72" s="25">
        <v>7129</v>
      </c>
      <c r="D72" s="27"/>
      <c r="E72" s="27">
        <v>416000</v>
      </c>
      <c r="F72" s="27"/>
      <c r="G72" s="27">
        <v>22.352</v>
      </c>
      <c r="H72" s="27">
        <v>21.207999999999998</v>
      </c>
      <c r="I72" s="27">
        <v>1.143</v>
      </c>
      <c r="J72" s="27">
        <v>6363.1019999999999</v>
      </c>
      <c r="K72" s="27"/>
      <c r="L72" s="27">
        <v>642</v>
      </c>
      <c r="M72" s="27">
        <v>12.55</v>
      </c>
      <c r="N72" s="27">
        <v>183778</v>
      </c>
      <c r="O72" s="27">
        <v>4131.5</v>
      </c>
      <c r="P72" s="27">
        <v>815581</v>
      </c>
      <c r="Q72" s="27"/>
      <c r="R72" s="27"/>
      <c r="S72" s="27"/>
      <c r="T72" s="27"/>
      <c r="U72" s="27">
        <v>28</v>
      </c>
      <c r="V72" s="27">
        <v>85.1</v>
      </c>
      <c r="W72" s="27"/>
      <c r="X72" s="27"/>
      <c r="Y72" s="27"/>
      <c r="Z72" s="27"/>
      <c r="AA72" s="27">
        <v>253530</v>
      </c>
      <c r="AB72" s="28"/>
      <c r="AC72" s="29">
        <v>0</v>
      </c>
      <c r="AD72" s="30">
        <v>1.1000000000000001</v>
      </c>
      <c r="AE72" s="30">
        <v>41.7</v>
      </c>
      <c r="AF72" s="31">
        <v>14.534700000000001</v>
      </c>
      <c r="AG72">
        <f t="shared" si="16"/>
        <v>7864.7525971948407</v>
      </c>
      <c r="AH72">
        <f>A72*'Simple Linear Regression'!$B$18+'Simple Linear Regression'!$B$17</f>
        <v>7945.9019798975969</v>
      </c>
      <c r="AI72">
        <f t="shared" si="17"/>
        <v>7734.7662362000001</v>
      </c>
      <c r="AJ72">
        <f t="shared" si="18"/>
        <v>7734.7662362000001</v>
      </c>
      <c r="AL72">
        <f t="shared" si="19"/>
        <v>7565.2998059877827</v>
      </c>
      <c r="AM72" s="32">
        <f t="shared" si="20"/>
        <v>7877.5432431994805</v>
      </c>
      <c r="AN72" s="33">
        <f t="shared" si="21"/>
        <v>9780.2235485647961</v>
      </c>
      <c r="AO72" s="33">
        <f t="shared" si="22"/>
        <v>7695.7733455540019</v>
      </c>
      <c r="AP72" s="33" t="str">
        <f t="shared" si="23"/>
        <v/>
      </c>
      <c r="AQ72" s="34">
        <f t="shared" si="24"/>
        <v>210058.25400000002</v>
      </c>
      <c r="AR72" s="34">
        <f t="shared" si="25"/>
        <v>475488</v>
      </c>
      <c r="AS72" s="34">
        <f t="shared" si="26"/>
        <v>0</v>
      </c>
      <c r="AT72" s="34">
        <f t="shared" si="27"/>
        <v>7918.1059642420005</v>
      </c>
      <c r="AU72" s="34">
        <f t="shared" si="28"/>
        <v>7752.3165064980067</v>
      </c>
      <c r="AV72" s="34">
        <f t="shared" si="29"/>
        <v>7860.1335178428808</v>
      </c>
      <c r="AW72" s="34">
        <f t="shared" si="30"/>
        <v>7927.6905164530008</v>
      </c>
      <c r="AX72" s="34">
        <f t="shared" si="31"/>
        <v>7763.492617563903</v>
      </c>
    </row>
    <row r="73" spans="1:50" ht="16.5" customHeight="1" x14ac:dyDescent="0.2">
      <c r="A73" s="25">
        <v>72</v>
      </c>
      <c r="B73" s="26">
        <v>33774</v>
      </c>
      <c r="C73" s="25">
        <v>7407</v>
      </c>
      <c r="D73" s="27"/>
      <c r="E73" s="27">
        <v>420000</v>
      </c>
      <c r="F73" s="27"/>
      <c r="G73" s="27">
        <v>22.26</v>
      </c>
      <c r="H73" s="27">
        <v>21.164000000000001</v>
      </c>
      <c r="I73" s="27">
        <v>1.151</v>
      </c>
      <c r="J73" s="27">
        <v>6363.1019999999999</v>
      </c>
      <c r="K73" s="27"/>
      <c r="L73" s="27">
        <v>642</v>
      </c>
      <c r="M73" s="27">
        <v>13.098000000000001</v>
      </c>
      <c r="N73" s="27">
        <v>186069</v>
      </c>
      <c r="O73" s="27">
        <v>4131.5</v>
      </c>
      <c r="P73" s="27">
        <v>817269</v>
      </c>
      <c r="Q73" s="27"/>
      <c r="R73" s="27"/>
      <c r="S73" s="27"/>
      <c r="T73" s="27"/>
      <c r="U73" s="27">
        <v>28</v>
      </c>
      <c r="V73" s="27">
        <v>85.1</v>
      </c>
      <c r="W73" s="27"/>
      <c r="X73" s="27"/>
      <c r="Y73" s="27"/>
      <c r="Z73" s="27"/>
      <c r="AA73" s="27">
        <v>253530</v>
      </c>
      <c r="AB73" s="28"/>
      <c r="AC73" s="29">
        <v>0</v>
      </c>
      <c r="AD73" s="30">
        <v>1.1000000000000001</v>
      </c>
      <c r="AE73" s="30">
        <v>56.4</v>
      </c>
      <c r="AF73" s="31">
        <v>14.576499999999999</v>
      </c>
      <c r="AG73">
        <f t="shared" si="16"/>
        <v>7890.7579281478811</v>
      </c>
      <c r="AH73">
        <f>A73*'Simple Linear Regression'!$B$18+'Simple Linear Regression'!$B$17</f>
        <v>7946.7550169815013</v>
      </c>
      <c r="AI73">
        <f t="shared" si="17"/>
        <v>7793.8491963999986</v>
      </c>
      <c r="AJ73">
        <f t="shared" si="18"/>
        <v>7793.8491964000013</v>
      </c>
      <c r="AL73">
        <f t="shared" si="19"/>
        <v>7614.3031370143308</v>
      </c>
      <c r="AM73" s="32">
        <f t="shared" si="20"/>
        <v>7921.0876805764592</v>
      </c>
      <c r="AN73" s="33">
        <f t="shared" si="21"/>
        <v>9791.2798174733889</v>
      </c>
      <c r="AO73" s="33">
        <f t="shared" si="22"/>
        <v>7776.0551924690026</v>
      </c>
      <c r="AP73" s="33" t="str">
        <f t="shared" si="23"/>
        <v/>
      </c>
      <c r="AQ73" s="34">
        <f t="shared" si="24"/>
        <v>214165.41899999999</v>
      </c>
      <c r="AR73" s="34">
        <f t="shared" si="25"/>
        <v>483420</v>
      </c>
      <c r="AS73" s="34">
        <f t="shared" si="26"/>
        <v>0</v>
      </c>
      <c r="AT73" s="34">
        <f t="shared" si="27"/>
        <v>7920.3844243990006</v>
      </c>
      <c r="AU73" s="34">
        <f t="shared" si="28"/>
        <v>7790.0862931422507</v>
      </c>
      <c r="AV73" s="34">
        <f t="shared" si="29"/>
        <v>7855.9096577482014</v>
      </c>
      <c r="AW73" s="34">
        <f t="shared" si="30"/>
        <v>7929.8712526830004</v>
      </c>
      <c r="AX73" s="34">
        <f t="shared" si="31"/>
        <v>7810.2916088695474</v>
      </c>
    </row>
    <row r="74" spans="1:50" ht="16.5" customHeight="1" x14ac:dyDescent="0.2">
      <c r="A74" s="25">
        <v>73</v>
      </c>
      <c r="B74" s="26">
        <v>33781</v>
      </c>
      <c r="C74" s="25">
        <v>7701</v>
      </c>
      <c r="D74" s="27"/>
      <c r="E74" s="27">
        <v>419000</v>
      </c>
      <c r="F74" s="27"/>
      <c r="G74" s="27">
        <v>22.678000000000001</v>
      </c>
      <c r="H74" s="27">
        <v>21.306000000000001</v>
      </c>
      <c r="I74" s="27">
        <v>1.153</v>
      </c>
      <c r="J74" s="27">
        <v>6363.1019999999999</v>
      </c>
      <c r="K74" s="27"/>
      <c r="L74" s="27">
        <v>642</v>
      </c>
      <c r="M74" s="27">
        <v>13.098000000000001</v>
      </c>
      <c r="N74" s="27">
        <v>186069</v>
      </c>
      <c r="O74" s="27">
        <v>4131.5</v>
      </c>
      <c r="P74" s="27">
        <v>817269</v>
      </c>
      <c r="Q74" s="27"/>
      <c r="R74" s="27"/>
      <c r="S74" s="27"/>
      <c r="T74" s="27"/>
      <c r="U74" s="27">
        <v>28</v>
      </c>
      <c r="V74" s="27">
        <v>85.1</v>
      </c>
      <c r="W74" s="27"/>
      <c r="X74" s="27"/>
      <c r="Y74" s="27"/>
      <c r="Z74" s="27"/>
      <c r="AA74" s="27">
        <v>253530</v>
      </c>
      <c r="AB74" s="28"/>
      <c r="AC74" s="29">
        <v>0</v>
      </c>
      <c r="AD74" s="30">
        <v>9.1999999999999993</v>
      </c>
      <c r="AE74" s="30">
        <v>50.8</v>
      </c>
      <c r="AF74" s="31">
        <v>14.5749</v>
      </c>
      <c r="AG74">
        <f t="shared" si="16"/>
        <v>7891.432140483641</v>
      </c>
      <c r="AH74">
        <f>A74*'Simple Linear Regression'!$B$18+'Simple Linear Regression'!$B$17</f>
        <v>7947.6080540654048</v>
      </c>
      <c r="AI74">
        <f t="shared" si="17"/>
        <v>7794.4374863999983</v>
      </c>
      <c r="AJ74">
        <f t="shared" si="18"/>
        <v>7794.437486400001</v>
      </c>
      <c r="AL74">
        <f t="shared" si="19"/>
        <v>7616.2054994339906</v>
      </c>
      <c r="AM74" s="32">
        <f t="shared" si="20"/>
        <v>7906.9017317443186</v>
      </c>
      <c r="AN74" s="33">
        <f t="shared" si="21"/>
        <v>9791.3845487109684</v>
      </c>
      <c r="AO74" s="33">
        <f t="shared" si="22"/>
        <v>7756.6668897069994</v>
      </c>
      <c r="AP74" s="33" t="str">
        <f t="shared" si="23"/>
        <v/>
      </c>
      <c r="AQ74" s="34">
        <f t="shared" si="24"/>
        <v>214537.557</v>
      </c>
      <c r="AR74" s="34">
        <f t="shared" si="25"/>
        <v>483107</v>
      </c>
      <c r="AS74" s="34">
        <f t="shared" si="26"/>
        <v>0</v>
      </c>
      <c r="AT74" s="34">
        <f t="shared" si="27"/>
        <v>7950.4052774169995</v>
      </c>
      <c r="AU74" s="34">
        <f t="shared" si="28"/>
        <v>7808.3581326592112</v>
      </c>
      <c r="AV74" s="34">
        <f t="shared" si="29"/>
        <v>7889.6129247773206</v>
      </c>
      <c r="AW74" s="34">
        <f t="shared" si="30"/>
        <v>7959.9025910169994</v>
      </c>
      <c r="AX74" s="34">
        <f t="shared" si="31"/>
        <v>7824.0834058035416</v>
      </c>
    </row>
    <row r="75" spans="1:50" ht="16.5" customHeight="1" x14ac:dyDescent="0.2">
      <c r="A75" s="25">
        <v>74</v>
      </c>
      <c r="B75" s="26">
        <v>33788</v>
      </c>
      <c r="C75" s="25">
        <v>7572</v>
      </c>
      <c r="D75" s="27"/>
      <c r="E75" s="27">
        <v>420000</v>
      </c>
      <c r="F75" s="27"/>
      <c r="G75" s="27">
        <v>22.033999999999999</v>
      </c>
      <c r="H75" s="27">
        <v>20.622</v>
      </c>
      <c r="I75" s="27">
        <v>1.149</v>
      </c>
      <c r="J75" s="27">
        <v>6363.1019999999999</v>
      </c>
      <c r="K75" s="27"/>
      <c r="L75" s="27">
        <v>642</v>
      </c>
      <c r="M75" s="27">
        <v>13.098000000000001</v>
      </c>
      <c r="N75" s="27">
        <v>186069</v>
      </c>
      <c r="O75" s="27">
        <v>4131.5</v>
      </c>
      <c r="P75" s="27">
        <v>817269</v>
      </c>
      <c r="Q75" s="27"/>
      <c r="R75" s="27"/>
      <c r="S75" s="27"/>
      <c r="T75" s="27"/>
      <c r="U75" s="27">
        <v>28</v>
      </c>
      <c r="V75" s="27">
        <v>85.1</v>
      </c>
      <c r="W75" s="27"/>
      <c r="X75" s="27"/>
      <c r="Y75" s="27"/>
      <c r="Z75" s="27"/>
      <c r="AA75" s="27">
        <v>253530</v>
      </c>
      <c r="AB75" s="28"/>
      <c r="AC75" s="29">
        <v>1</v>
      </c>
      <c r="AD75" s="30">
        <v>0.7</v>
      </c>
      <c r="AE75" s="30">
        <v>66.099999999999994</v>
      </c>
      <c r="AF75" s="31">
        <v>14.530099999999999</v>
      </c>
      <c r="AG75">
        <f t="shared" si="16"/>
        <v>7890.7572058121204</v>
      </c>
      <c r="AH75">
        <f>A75*'Simple Linear Regression'!$B$18+'Simple Linear Regression'!$B$17</f>
        <v>7948.4610911493091</v>
      </c>
      <c r="AI75">
        <f t="shared" si="17"/>
        <v>7793.8491963999986</v>
      </c>
      <c r="AJ75">
        <f t="shared" si="18"/>
        <v>7793.8491964000013</v>
      </c>
      <c r="AL75">
        <f t="shared" si="19"/>
        <v>7613.140920594672</v>
      </c>
      <c r="AM75" s="32">
        <f t="shared" si="20"/>
        <v>7794.608928559639</v>
      </c>
      <c r="AN75" s="33">
        <f t="shared" si="21"/>
        <v>9640.9382682433097</v>
      </c>
      <c r="AO75" s="33">
        <f t="shared" si="22"/>
        <v>7671.6667352309978</v>
      </c>
      <c r="AP75" s="33" t="str">
        <f t="shared" si="23"/>
        <v/>
      </c>
      <c r="AQ75" s="34">
        <f t="shared" si="24"/>
        <v>213793.28100000002</v>
      </c>
      <c r="AR75" s="34">
        <f t="shared" si="25"/>
        <v>482580</v>
      </c>
      <c r="AS75" s="34">
        <f t="shared" si="26"/>
        <v>14.530099999999999</v>
      </c>
      <c r="AT75" s="34">
        <f t="shared" si="27"/>
        <v>7812.791560271</v>
      </c>
      <c r="AU75" s="34">
        <f t="shared" si="28"/>
        <v>7704.2889877772905</v>
      </c>
      <c r="AV75" s="34">
        <f t="shared" si="29"/>
        <v>7745.3620792758002</v>
      </c>
      <c r="AW75" s="34">
        <f t="shared" si="30"/>
        <v>7767.198597874698</v>
      </c>
      <c r="AX75" s="34">
        <f t="shared" si="31"/>
        <v>7699.9708850675543</v>
      </c>
    </row>
    <row r="76" spans="1:50" ht="16.5" customHeight="1" x14ac:dyDescent="0.2">
      <c r="A76" s="25">
        <v>75</v>
      </c>
      <c r="B76" s="26">
        <v>33795</v>
      </c>
      <c r="C76" s="25">
        <v>7813</v>
      </c>
      <c r="D76" s="27"/>
      <c r="E76" s="27">
        <v>407000</v>
      </c>
      <c r="F76" s="27"/>
      <c r="G76" s="27">
        <v>21.478000000000002</v>
      </c>
      <c r="H76" s="27">
        <v>19.946000000000002</v>
      </c>
      <c r="I76" s="27">
        <v>1.147</v>
      </c>
      <c r="J76" s="27">
        <v>6363.1019999999999</v>
      </c>
      <c r="K76" s="27"/>
      <c r="L76" s="27">
        <v>638</v>
      </c>
      <c r="M76" s="27">
        <v>13.098000000000001</v>
      </c>
      <c r="N76" s="27">
        <v>186069</v>
      </c>
      <c r="O76" s="27">
        <v>4158.3999999999996</v>
      </c>
      <c r="P76" s="27">
        <v>817269</v>
      </c>
      <c r="Q76" s="27"/>
      <c r="R76" s="27"/>
      <c r="S76" s="27"/>
      <c r="T76" s="27"/>
      <c r="U76" s="27">
        <v>28</v>
      </c>
      <c r="V76" s="27">
        <v>85.5</v>
      </c>
      <c r="W76" s="27"/>
      <c r="X76" s="27"/>
      <c r="Y76" s="27"/>
      <c r="Z76" s="27"/>
      <c r="AA76" s="27">
        <v>253530</v>
      </c>
      <c r="AB76" s="28"/>
      <c r="AC76" s="29">
        <v>1</v>
      </c>
      <c r="AD76" s="30">
        <v>0</v>
      </c>
      <c r="AE76" s="30">
        <v>82.9</v>
      </c>
      <c r="AF76" s="31">
        <v>14.4434</v>
      </c>
      <c r="AG76">
        <f t="shared" si="16"/>
        <v>7890.370415308359</v>
      </c>
      <c r="AH76">
        <f>A76*'Simple Linear Regression'!$B$18+'Simple Linear Regression'!$B$17</f>
        <v>7949.3141282332135</v>
      </c>
      <c r="AI76">
        <f t="shared" si="17"/>
        <v>7786.5430464000001</v>
      </c>
      <c r="AJ76">
        <f t="shared" si="18"/>
        <v>7786.5430464000001</v>
      </c>
      <c r="AL76">
        <f t="shared" si="19"/>
        <v>7615.2956821750104</v>
      </c>
      <c r="AM76" s="32">
        <f t="shared" si="20"/>
        <v>7808.2516282140587</v>
      </c>
      <c r="AN76" s="33">
        <f t="shared" si="21"/>
        <v>9640.5425733689171</v>
      </c>
      <c r="AO76" s="33">
        <f t="shared" si="22"/>
        <v>7706.396817992998</v>
      </c>
      <c r="AP76" s="33" t="str">
        <f t="shared" si="23"/>
        <v/>
      </c>
      <c r="AQ76" s="34">
        <f t="shared" si="24"/>
        <v>213421.14300000001</v>
      </c>
      <c r="AR76" s="34">
        <f t="shared" si="25"/>
        <v>466829</v>
      </c>
      <c r="AS76" s="34">
        <f t="shared" si="26"/>
        <v>14.4434</v>
      </c>
      <c r="AT76" s="34">
        <f t="shared" si="27"/>
        <v>7747.707370004</v>
      </c>
      <c r="AU76" s="34">
        <f t="shared" si="28"/>
        <v>7669.1235721513322</v>
      </c>
      <c r="AV76" s="34">
        <f t="shared" si="29"/>
        <v>7682.7657924640407</v>
      </c>
      <c r="AW76" s="34">
        <f t="shared" si="30"/>
        <v>7703.2194439237992</v>
      </c>
      <c r="AX76" s="34">
        <f t="shared" si="31"/>
        <v>7671.7449410215586</v>
      </c>
    </row>
    <row r="77" spans="1:50" ht="16.5" customHeight="1" x14ac:dyDescent="0.2">
      <c r="A77" s="25">
        <v>76</v>
      </c>
      <c r="B77" s="26">
        <v>33802</v>
      </c>
      <c r="C77" s="25">
        <v>7422</v>
      </c>
      <c r="D77" s="27"/>
      <c r="E77" s="27">
        <v>408000</v>
      </c>
      <c r="F77" s="27"/>
      <c r="G77" s="27">
        <v>21.577999999999999</v>
      </c>
      <c r="H77" s="27">
        <v>20.018000000000001</v>
      </c>
      <c r="I77" s="27">
        <v>1.139</v>
      </c>
      <c r="J77" s="27">
        <v>6363.1019999999999</v>
      </c>
      <c r="K77" s="27"/>
      <c r="L77" s="27">
        <v>638</v>
      </c>
      <c r="M77" s="27">
        <v>13.542999999999999</v>
      </c>
      <c r="N77" s="27">
        <v>196725</v>
      </c>
      <c r="O77" s="27">
        <v>4158.3999999999996</v>
      </c>
      <c r="P77" s="27">
        <v>817269</v>
      </c>
      <c r="Q77" s="27"/>
      <c r="R77" s="27"/>
      <c r="S77" s="27"/>
      <c r="T77" s="27"/>
      <c r="U77" s="27">
        <v>28</v>
      </c>
      <c r="V77" s="27">
        <v>85.5</v>
      </c>
      <c r="W77" s="27"/>
      <c r="X77" s="27"/>
      <c r="Y77" s="27"/>
      <c r="Z77" s="27"/>
      <c r="AA77" s="27">
        <v>253530</v>
      </c>
      <c r="AB77" s="28"/>
      <c r="AC77" s="29">
        <v>0</v>
      </c>
      <c r="AD77" s="30">
        <v>0</v>
      </c>
      <c r="AE77" s="30">
        <v>85.6</v>
      </c>
      <c r="AF77" s="31">
        <v>14.3179</v>
      </c>
      <c r="AG77">
        <f t="shared" si="16"/>
        <v>8023.1680017253202</v>
      </c>
      <c r="AH77">
        <f>A77*'Simple Linear Regression'!$B$18+'Simple Linear Regression'!$B$17</f>
        <v>7950.1671653171179</v>
      </c>
      <c r="AI77">
        <f t="shared" si="17"/>
        <v>7956.8306782999998</v>
      </c>
      <c r="AJ77">
        <f t="shared" si="18"/>
        <v>7956.8306783000007</v>
      </c>
      <c r="AL77">
        <f t="shared" si="19"/>
        <v>7830.3911890592499</v>
      </c>
      <c r="AM77" s="32">
        <f t="shared" si="20"/>
        <v>8088.6403006990395</v>
      </c>
      <c r="AN77" s="33">
        <f t="shared" si="21"/>
        <v>9818.8599034900799</v>
      </c>
      <c r="AO77" s="33">
        <f t="shared" si="22"/>
        <v>8062.460781025</v>
      </c>
      <c r="AP77" s="33" t="str">
        <f t="shared" si="23"/>
        <v/>
      </c>
      <c r="AQ77" s="34">
        <f t="shared" si="24"/>
        <v>224069.77499999999</v>
      </c>
      <c r="AR77" s="34">
        <f t="shared" si="25"/>
        <v>464712</v>
      </c>
      <c r="AS77" s="34">
        <f t="shared" si="26"/>
        <v>0</v>
      </c>
      <c r="AT77" s="34">
        <f t="shared" si="27"/>
        <v>7981.5875402689999</v>
      </c>
      <c r="AU77" s="34">
        <f t="shared" si="28"/>
        <v>7950.821624107306</v>
      </c>
      <c r="AV77" s="34">
        <f t="shared" si="29"/>
        <v>7917.3715067081203</v>
      </c>
      <c r="AW77" s="34">
        <f t="shared" si="30"/>
        <v>7989.5774478029998</v>
      </c>
      <c r="AX77" s="34">
        <f t="shared" si="31"/>
        <v>7995.9462189725728</v>
      </c>
    </row>
    <row r="78" spans="1:50" ht="16.5" customHeight="1" x14ac:dyDescent="0.2">
      <c r="A78" s="25">
        <v>77</v>
      </c>
      <c r="B78" s="26">
        <v>33809</v>
      </c>
      <c r="C78" s="25">
        <v>7792</v>
      </c>
      <c r="D78" s="27"/>
      <c r="E78" s="27">
        <v>392000</v>
      </c>
      <c r="F78" s="27"/>
      <c r="G78" s="27">
        <v>21.948</v>
      </c>
      <c r="H78" s="27">
        <v>20.257999999999999</v>
      </c>
      <c r="I78" s="27">
        <v>1.1319999999999999</v>
      </c>
      <c r="J78" s="27">
        <v>6363.1019999999999</v>
      </c>
      <c r="K78" s="27"/>
      <c r="L78" s="27">
        <v>638</v>
      </c>
      <c r="M78" s="27">
        <v>13.542999999999999</v>
      </c>
      <c r="N78" s="27">
        <v>196725</v>
      </c>
      <c r="O78" s="27">
        <v>4158.3999999999996</v>
      </c>
      <c r="P78" s="27">
        <v>817269</v>
      </c>
      <c r="Q78" s="27"/>
      <c r="R78" s="27"/>
      <c r="S78" s="27"/>
      <c r="T78" s="27"/>
      <c r="U78" s="27">
        <v>28</v>
      </c>
      <c r="V78" s="27">
        <v>85.5</v>
      </c>
      <c r="W78" s="27"/>
      <c r="X78" s="27"/>
      <c r="Y78" s="27"/>
      <c r="Z78" s="27"/>
      <c r="AA78" s="27">
        <v>253530</v>
      </c>
      <c r="AB78" s="28"/>
      <c r="AC78" s="29">
        <v>0</v>
      </c>
      <c r="AD78" s="30">
        <v>0.1</v>
      </c>
      <c r="AE78" s="30">
        <v>69.400000000000006</v>
      </c>
      <c r="AF78" s="31">
        <v>14.157400000000001</v>
      </c>
      <c r="AG78">
        <f t="shared" si="16"/>
        <v>8033.94131355016</v>
      </c>
      <c r="AH78">
        <f>A78*'Simple Linear Regression'!$B$18+'Simple Linear Regression'!$B$17</f>
        <v>7951.0202024010214</v>
      </c>
      <c r="AI78">
        <f t="shared" si="17"/>
        <v>7966.2433183000003</v>
      </c>
      <c r="AJ78">
        <f t="shared" si="18"/>
        <v>7966.2433183000012</v>
      </c>
      <c r="AL78">
        <f t="shared" si="19"/>
        <v>7838.8844562890008</v>
      </c>
      <c r="AM78" s="32">
        <f t="shared" si="20"/>
        <v>8075.1113805328605</v>
      </c>
      <c r="AN78" s="33">
        <f t="shared" si="21"/>
        <v>9812.0714813629311</v>
      </c>
      <c r="AO78" s="33">
        <f t="shared" si="22"/>
        <v>8040.918332700001</v>
      </c>
      <c r="AP78" s="33" t="str">
        <f t="shared" si="23"/>
        <v/>
      </c>
      <c r="AQ78" s="34">
        <f t="shared" si="24"/>
        <v>222692.69999999998</v>
      </c>
      <c r="AR78" s="34">
        <f t="shared" si="25"/>
        <v>443743.99999999994</v>
      </c>
      <c r="AS78" s="34">
        <f t="shared" si="26"/>
        <v>0</v>
      </c>
      <c r="AT78" s="34">
        <f t="shared" si="27"/>
        <v>8012.6214737130013</v>
      </c>
      <c r="AU78" s="34">
        <f t="shared" si="28"/>
        <v>7960.7008007563418</v>
      </c>
      <c r="AV78" s="34">
        <f t="shared" si="29"/>
        <v>7963.9706870204409</v>
      </c>
      <c r="AW78" s="34">
        <f t="shared" si="30"/>
        <v>8020.2601181440004</v>
      </c>
      <c r="AX78" s="34">
        <f t="shared" si="31"/>
        <v>7999.0697739441011</v>
      </c>
    </row>
    <row r="79" spans="1:50" ht="16.5" customHeight="1" x14ac:dyDescent="0.2">
      <c r="A79" s="25">
        <v>78</v>
      </c>
      <c r="B79" s="26">
        <v>33816</v>
      </c>
      <c r="C79" s="25">
        <v>7433</v>
      </c>
      <c r="D79" s="27"/>
      <c r="E79" s="27">
        <v>564000</v>
      </c>
      <c r="F79" s="27"/>
      <c r="G79" s="27">
        <v>21.95</v>
      </c>
      <c r="H79" s="27">
        <v>20.58</v>
      </c>
      <c r="I79" s="27">
        <v>1.1279999999999999</v>
      </c>
      <c r="J79" s="27">
        <v>6363.1019999999999</v>
      </c>
      <c r="K79" s="27"/>
      <c r="L79" s="27">
        <v>638</v>
      </c>
      <c r="M79" s="27">
        <v>13.542999999999999</v>
      </c>
      <c r="N79" s="27">
        <v>196725</v>
      </c>
      <c r="O79" s="27">
        <v>4158.3999999999996</v>
      </c>
      <c r="P79" s="27">
        <v>817269</v>
      </c>
      <c r="Q79" s="27"/>
      <c r="R79" s="27"/>
      <c r="S79" s="27"/>
      <c r="T79" s="27"/>
      <c r="U79" s="27">
        <v>28</v>
      </c>
      <c r="V79" s="27">
        <v>85.5</v>
      </c>
      <c r="W79" s="27"/>
      <c r="X79" s="27"/>
      <c r="Y79" s="27"/>
      <c r="Z79" s="27"/>
      <c r="AA79" s="27">
        <v>253530</v>
      </c>
      <c r="AB79" s="28"/>
      <c r="AC79" s="29">
        <v>0</v>
      </c>
      <c r="AD79" s="30">
        <v>0.1</v>
      </c>
      <c r="AE79" s="30">
        <v>73.900000000000006</v>
      </c>
      <c r="AF79" s="31">
        <v>13.9664</v>
      </c>
      <c r="AG79">
        <f t="shared" si="16"/>
        <v>7918.0995888786401</v>
      </c>
      <c r="AH79">
        <f>A79*'Simple Linear Regression'!$B$18+'Simple Linear Regression'!$B$17</f>
        <v>7951.8732394849258</v>
      </c>
      <c r="AI79">
        <f t="shared" si="17"/>
        <v>7865.0574382999994</v>
      </c>
      <c r="AJ79">
        <f t="shared" si="18"/>
        <v>7865.0574383000003</v>
      </c>
      <c r="AL79">
        <f t="shared" si="19"/>
        <v>7709.6655907060012</v>
      </c>
      <c r="AM79" s="32">
        <f t="shared" si="20"/>
        <v>8078.1092033203604</v>
      </c>
      <c r="AN79" s="33">
        <f t="shared" si="21"/>
        <v>9638.6525870512305</v>
      </c>
      <c r="AO79" s="33">
        <f t="shared" si="22"/>
        <v>7909.123500800004</v>
      </c>
      <c r="AP79" s="33" t="str">
        <f t="shared" si="23"/>
        <v/>
      </c>
      <c r="AQ79" s="34">
        <f t="shared" si="24"/>
        <v>221905.8</v>
      </c>
      <c r="AR79" s="34">
        <f t="shared" si="25"/>
        <v>636191.99999999988</v>
      </c>
      <c r="AS79" s="34">
        <f t="shared" si="26"/>
        <v>0</v>
      </c>
      <c r="AT79" s="34">
        <f t="shared" si="27"/>
        <v>7850.3877241610007</v>
      </c>
      <c r="AU79" s="34">
        <f t="shared" si="28"/>
        <v>7794.8943509123592</v>
      </c>
      <c r="AV79" s="34">
        <f t="shared" si="29"/>
        <v>7677.3882348829202</v>
      </c>
      <c r="AW79" s="34">
        <f t="shared" si="30"/>
        <v>7857.5488108959998</v>
      </c>
      <c r="AX79" s="34">
        <f t="shared" si="31"/>
        <v>7844.3559305143999</v>
      </c>
    </row>
    <row r="80" spans="1:50" ht="16.5" customHeight="1" x14ac:dyDescent="0.2">
      <c r="A80" s="25">
        <v>79</v>
      </c>
      <c r="B80" s="26">
        <v>33823</v>
      </c>
      <c r="C80" s="25">
        <v>7796</v>
      </c>
      <c r="D80" s="27"/>
      <c r="E80" s="27">
        <v>423000</v>
      </c>
      <c r="F80" s="27"/>
      <c r="G80" s="27">
        <v>21.338000000000001</v>
      </c>
      <c r="H80" s="27">
        <v>19.878</v>
      </c>
      <c r="I80" s="27">
        <v>1.1259999999999999</v>
      </c>
      <c r="J80" s="27">
        <v>6470.7629999999999</v>
      </c>
      <c r="K80" s="27"/>
      <c r="L80" s="27">
        <v>621</v>
      </c>
      <c r="M80" s="27">
        <v>13.542999999999999</v>
      </c>
      <c r="N80" s="27">
        <v>196725</v>
      </c>
      <c r="O80" s="27">
        <v>4177.1000000000004</v>
      </c>
      <c r="P80" s="27">
        <v>817269</v>
      </c>
      <c r="Q80" s="27"/>
      <c r="R80" s="27"/>
      <c r="S80" s="27"/>
      <c r="T80" s="27"/>
      <c r="U80" s="27">
        <v>28</v>
      </c>
      <c r="V80" s="27">
        <v>89.4</v>
      </c>
      <c r="W80" s="27"/>
      <c r="X80" s="27"/>
      <c r="Y80" s="27"/>
      <c r="Z80" s="27"/>
      <c r="AA80" s="27">
        <v>253530</v>
      </c>
      <c r="AB80" s="28"/>
      <c r="AC80" s="29">
        <v>0</v>
      </c>
      <c r="AD80" s="30">
        <v>0.1</v>
      </c>
      <c r="AE80" s="30">
        <v>69.5</v>
      </c>
      <c r="AF80" s="31">
        <v>13.749700000000001</v>
      </c>
      <c r="AG80">
        <f t="shared" si="16"/>
        <v>7923.931934404879</v>
      </c>
      <c r="AH80">
        <f>A80*'Simple Linear Regression'!$B$18+'Simple Linear Regression'!$B$17</f>
        <v>7952.7262765688301</v>
      </c>
      <c r="AI80">
        <f t="shared" si="17"/>
        <v>7808.9299082999978</v>
      </c>
      <c r="AJ80">
        <f t="shared" si="18"/>
        <v>7808.9299082999987</v>
      </c>
      <c r="AL80">
        <f t="shared" si="19"/>
        <v>7751.5963299144987</v>
      </c>
      <c r="AM80" s="32">
        <f t="shared" si="20"/>
        <v>8074.4564655462</v>
      </c>
      <c r="AN80" s="33">
        <f t="shared" si="21"/>
        <v>9727.4254147893171</v>
      </c>
      <c r="AO80" s="33">
        <f t="shared" si="22"/>
        <v>7947.6347698500012</v>
      </c>
      <c r="AP80" s="33" t="str">
        <f t="shared" si="23"/>
        <v/>
      </c>
      <c r="AQ80" s="34">
        <f t="shared" si="24"/>
        <v>221512.34999999998</v>
      </c>
      <c r="AR80" s="34">
        <f t="shared" si="25"/>
        <v>476297.99999999994</v>
      </c>
      <c r="AS80" s="34">
        <f t="shared" si="26"/>
        <v>0</v>
      </c>
      <c r="AT80" s="34">
        <f t="shared" si="27"/>
        <v>7894.1182868939995</v>
      </c>
      <c r="AU80" s="34">
        <f t="shared" si="28"/>
        <v>7850.2277841333707</v>
      </c>
      <c r="AV80" s="34">
        <f t="shared" si="29"/>
        <v>7830.1297353354803</v>
      </c>
      <c r="AW80" s="34">
        <f t="shared" si="30"/>
        <v>7900.5413388970001</v>
      </c>
      <c r="AX80" s="34">
        <f t="shared" si="31"/>
        <v>7883.0535992505502</v>
      </c>
    </row>
    <row r="81" spans="1:50" ht="16.5" customHeight="1" x14ac:dyDescent="0.2">
      <c r="A81" s="25">
        <v>80</v>
      </c>
      <c r="B81" s="26">
        <v>33830</v>
      </c>
      <c r="C81" s="25">
        <v>7700</v>
      </c>
      <c r="D81" s="27"/>
      <c r="E81" s="27">
        <v>406000</v>
      </c>
      <c r="F81" s="27"/>
      <c r="G81" s="27">
        <v>21.181999999999999</v>
      </c>
      <c r="H81" s="27">
        <v>19.678000000000001</v>
      </c>
      <c r="I81" s="27">
        <v>1.123</v>
      </c>
      <c r="J81" s="27">
        <v>6470.7629999999999</v>
      </c>
      <c r="K81" s="27"/>
      <c r="L81" s="27">
        <v>621</v>
      </c>
      <c r="M81" s="27">
        <v>13.542999999999999</v>
      </c>
      <c r="N81" s="27">
        <v>196725</v>
      </c>
      <c r="O81" s="27">
        <v>4177.1000000000004</v>
      </c>
      <c r="P81" s="27">
        <v>817269</v>
      </c>
      <c r="Q81" s="27"/>
      <c r="R81" s="27"/>
      <c r="S81" s="27"/>
      <c r="T81" s="27"/>
      <c r="U81" s="27">
        <v>28</v>
      </c>
      <c r="V81" s="27">
        <v>89.4</v>
      </c>
      <c r="W81" s="27"/>
      <c r="X81" s="27"/>
      <c r="Y81" s="27"/>
      <c r="Z81" s="27"/>
      <c r="AA81" s="27">
        <v>253530</v>
      </c>
      <c r="AB81" s="28"/>
      <c r="AC81" s="29">
        <v>0</v>
      </c>
      <c r="AD81" s="30">
        <v>0.7</v>
      </c>
      <c r="AE81" s="30">
        <v>80.400000000000006</v>
      </c>
      <c r="AF81" s="31">
        <v>13.511900000000001</v>
      </c>
      <c r="AG81">
        <f t="shared" si="16"/>
        <v>7935.3801809012402</v>
      </c>
      <c r="AH81">
        <f>A81*'Simple Linear Regression'!$B$18+'Simple Linear Regression'!$B$17</f>
        <v>7953.5793136527345</v>
      </c>
      <c r="AI81">
        <f t="shared" si="17"/>
        <v>7818.930838299998</v>
      </c>
      <c r="AJ81">
        <f t="shared" si="18"/>
        <v>7818.9308382999989</v>
      </c>
      <c r="AL81">
        <f t="shared" si="19"/>
        <v>7762.7434967272511</v>
      </c>
      <c r="AM81" s="32">
        <f t="shared" si="20"/>
        <v>8081.7867862496596</v>
      </c>
      <c r="AN81" s="33">
        <f t="shared" si="21"/>
        <v>9709.6455041275567</v>
      </c>
      <c r="AO81" s="33">
        <f t="shared" si="22"/>
        <v>7979.1241634250018</v>
      </c>
      <c r="AP81" s="33" t="str">
        <f t="shared" si="23"/>
        <v/>
      </c>
      <c r="AQ81" s="34">
        <f t="shared" si="24"/>
        <v>220922.17499999999</v>
      </c>
      <c r="AR81" s="34">
        <f t="shared" si="25"/>
        <v>455938</v>
      </c>
      <c r="AS81" s="34">
        <f t="shared" si="26"/>
        <v>0</v>
      </c>
      <c r="AT81" s="34">
        <f t="shared" si="27"/>
        <v>7825.4664911410009</v>
      </c>
      <c r="AU81" s="34">
        <f t="shared" si="28"/>
        <v>7807.1039991233865</v>
      </c>
      <c r="AV81" s="34">
        <f t="shared" si="29"/>
        <v>7766.7485898438799</v>
      </c>
      <c r="AW81" s="34">
        <f t="shared" si="30"/>
        <v>7830.7523999509995</v>
      </c>
      <c r="AX81" s="34">
        <f t="shared" si="31"/>
        <v>7846.1184480857755</v>
      </c>
    </row>
    <row r="82" spans="1:50" ht="16.5" customHeight="1" x14ac:dyDescent="0.2">
      <c r="A82" s="25">
        <v>81</v>
      </c>
      <c r="B82" s="26">
        <v>33837</v>
      </c>
      <c r="C82" s="25">
        <v>7365</v>
      </c>
      <c r="D82" s="27"/>
      <c r="E82" s="27">
        <v>401000</v>
      </c>
      <c r="F82" s="27"/>
      <c r="G82" s="27">
        <v>21.385999999999999</v>
      </c>
      <c r="H82" s="27">
        <v>19.792000000000002</v>
      </c>
      <c r="I82" s="27">
        <v>1.1160000000000001</v>
      </c>
      <c r="J82" s="27">
        <v>6470.7629999999999</v>
      </c>
      <c r="K82" s="27"/>
      <c r="L82" s="27">
        <v>621</v>
      </c>
      <c r="M82" s="27">
        <v>12.853</v>
      </c>
      <c r="N82" s="27">
        <v>197232</v>
      </c>
      <c r="O82" s="27">
        <v>4177.1000000000004</v>
      </c>
      <c r="P82" s="27">
        <v>817269</v>
      </c>
      <c r="Q82" s="27"/>
      <c r="R82" s="27"/>
      <c r="S82" s="27"/>
      <c r="T82" s="27"/>
      <c r="U82" s="27">
        <v>28</v>
      </c>
      <c r="V82" s="27">
        <v>89.4</v>
      </c>
      <c r="W82" s="27"/>
      <c r="X82" s="27"/>
      <c r="Y82" s="27"/>
      <c r="Z82" s="27"/>
      <c r="AA82" s="27">
        <v>253530</v>
      </c>
      <c r="AB82" s="28"/>
      <c r="AC82" s="29">
        <v>0</v>
      </c>
      <c r="AD82" s="30">
        <v>1</v>
      </c>
      <c r="AE82" s="30">
        <v>58.3</v>
      </c>
      <c r="AF82" s="31">
        <v>13.2575</v>
      </c>
      <c r="AG82">
        <f t="shared" si="16"/>
        <v>7945.0956376960785</v>
      </c>
      <c r="AH82">
        <f>A82*'Simple Linear Regression'!$B$18+'Simple Linear Regression'!$B$17</f>
        <v>7954.4323507366389</v>
      </c>
      <c r="AI82">
        <f t="shared" si="17"/>
        <v>7791.170137099999</v>
      </c>
      <c r="AJ82">
        <f t="shared" si="18"/>
        <v>7791.1701370999999</v>
      </c>
      <c r="AL82">
        <f t="shared" si="19"/>
        <v>7773.6979060438407</v>
      </c>
      <c r="AM82" s="32">
        <f t="shared" si="20"/>
        <v>8070.3382212590195</v>
      </c>
      <c r="AN82" s="33">
        <f t="shared" si="21"/>
        <v>9682.6852783599406</v>
      </c>
      <c r="AO82" s="33">
        <f t="shared" si="22"/>
        <v>7948.7958993119992</v>
      </c>
      <c r="AP82" s="33" t="str">
        <f t="shared" si="23"/>
        <v/>
      </c>
      <c r="AQ82" s="34">
        <f t="shared" si="24"/>
        <v>220110.91200000001</v>
      </c>
      <c r="AR82" s="34">
        <f t="shared" si="25"/>
        <v>447516.00000000006</v>
      </c>
      <c r="AS82" s="34">
        <f t="shared" si="26"/>
        <v>0</v>
      </c>
      <c r="AT82" s="34">
        <f t="shared" si="27"/>
        <v>7860.1935997910005</v>
      </c>
      <c r="AU82" s="34">
        <f t="shared" si="28"/>
        <v>7815.9670664703526</v>
      </c>
      <c r="AV82" s="34">
        <f t="shared" si="29"/>
        <v>7811.0415642681619</v>
      </c>
      <c r="AW82" s="34">
        <f t="shared" si="30"/>
        <v>7864.896237455001</v>
      </c>
      <c r="AX82" s="34">
        <f t="shared" si="31"/>
        <v>7847.3141159806546</v>
      </c>
    </row>
    <row r="83" spans="1:50" ht="16.5" customHeight="1" x14ac:dyDescent="0.2">
      <c r="A83" s="25">
        <v>82</v>
      </c>
      <c r="B83" s="26">
        <v>33844</v>
      </c>
      <c r="C83" s="25">
        <v>7814</v>
      </c>
      <c r="D83" s="27"/>
      <c r="E83" s="27">
        <v>398000</v>
      </c>
      <c r="F83" s="27"/>
      <c r="G83" s="27">
        <v>21.425999999999998</v>
      </c>
      <c r="H83" s="27">
        <v>19.622</v>
      </c>
      <c r="I83" s="27">
        <v>1.123</v>
      </c>
      <c r="J83" s="27">
        <v>6470.7629999999999</v>
      </c>
      <c r="K83" s="27"/>
      <c r="L83" s="27">
        <v>621</v>
      </c>
      <c r="M83" s="27">
        <v>12.853</v>
      </c>
      <c r="N83" s="27">
        <v>197232</v>
      </c>
      <c r="O83" s="27">
        <v>4177.1000000000004</v>
      </c>
      <c r="P83" s="27">
        <v>817269</v>
      </c>
      <c r="Q83" s="27"/>
      <c r="R83" s="27"/>
      <c r="S83" s="27"/>
      <c r="T83" s="27"/>
      <c r="U83" s="27">
        <v>28</v>
      </c>
      <c r="V83" s="27">
        <v>89.4</v>
      </c>
      <c r="W83" s="27"/>
      <c r="X83" s="27"/>
      <c r="Y83" s="27"/>
      <c r="Z83" s="27"/>
      <c r="AA83" s="27">
        <v>253530</v>
      </c>
      <c r="AB83" s="28"/>
      <c r="AC83" s="29">
        <v>0</v>
      </c>
      <c r="AD83" s="30">
        <v>0.6</v>
      </c>
      <c r="AE83" s="30">
        <v>71.2</v>
      </c>
      <c r="AF83" s="31">
        <v>12.9902</v>
      </c>
      <c r="AG83">
        <f t="shared" si="16"/>
        <v>7947.1186358712403</v>
      </c>
      <c r="AH83">
        <f>A83*'Simple Linear Regression'!$B$18+'Simple Linear Regression'!$B$17</f>
        <v>7955.2853878205424</v>
      </c>
      <c r="AI83">
        <f t="shared" si="17"/>
        <v>7792.9350070999999</v>
      </c>
      <c r="AJ83">
        <f t="shared" si="18"/>
        <v>7792.935007099999</v>
      </c>
      <c r="AL83">
        <f t="shared" si="19"/>
        <v>7779.2332184475208</v>
      </c>
      <c r="AM83" s="32">
        <f t="shared" si="20"/>
        <v>8081.6844560082791</v>
      </c>
      <c r="AN83" s="33">
        <f t="shared" si="21"/>
        <v>9646.0988917221312</v>
      </c>
      <c r="AO83" s="33">
        <f t="shared" si="22"/>
        <v>7979.7798347360022</v>
      </c>
      <c r="AP83" s="33" t="str">
        <f t="shared" si="23"/>
        <v/>
      </c>
      <c r="AQ83" s="34">
        <f t="shared" si="24"/>
        <v>221491.53599999999</v>
      </c>
      <c r="AR83" s="34">
        <f t="shared" si="25"/>
        <v>446954</v>
      </c>
      <c r="AS83" s="34">
        <f t="shared" si="26"/>
        <v>0</v>
      </c>
      <c r="AT83" s="34">
        <f t="shared" si="27"/>
        <v>7769.9392702630012</v>
      </c>
      <c r="AU83" s="34">
        <f t="shared" si="28"/>
        <v>7758.3883128730131</v>
      </c>
      <c r="AV83" s="34">
        <f t="shared" si="29"/>
        <v>7715.3577657550413</v>
      </c>
      <c r="AW83" s="34">
        <f t="shared" si="30"/>
        <v>7773.395009504</v>
      </c>
      <c r="AX83" s="34">
        <f t="shared" si="31"/>
        <v>7798.0096942243663</v>
      </c>
    </row>
    <row r="84" spans="1:50" ht="16.5" customHeight="1" x14ac:dyDescent="0.2">
      <c r="A84" s="25">
        <v>83</v>
      </c>
      <c r="B84" s="26">
        <v>33851</v>
      </c>
      <c r="C84" s="25">
        <v>7326</v>
      </c>
      <c r="D84" s="27"/>
      <c r="E84" s="27">
        <v>408000</v>
      </c>
      <c r="F84" s="27"/>
      <c r="G84" s="27">
        <v>21.658000000000001</v>
      </c>
      <c r="H84" s="27">
        <v>19.902000000000001</v>
      </c>
      <c r="I84" s="27">
        <v>1.121</v>
      </c>
      <c r="J84" s="27">
        <v>6470.7629999999999</v>
      </c>
      <c r="K84" s="27"/>
      <c r="L84" s="27">
        <v>621</v>
      </c>
      <c r="M84" s="27">
        <v>12.853</v>
      </c>
      <c r="N84" s="27">
        <v>197232</v>
      </c>
      <c r="O84" s="27">
        <v>4177.1000000000004</v>
      </c>
      <c r="P84" s="27">
        <v>817269</v>
      </c>
      <c r="Q84" s="27"/>
      <c r="R84" s="27"/>
      <c r="S84" s="27"/>
      <c r="T84" s="27"/>
      <c r="U84" s="27">
        <v>28</v>
      </c>
      <c r="V84" s="27">
        <v>92.4</v>
      </c>
      <c r="W84" s="27"/>
      <c r="X84" s="27"/>
      <c r="Y84" s="27"/>
      <c r="Z84" s="27"/>
      <c r="AA84" s="27">
        <v>253530</v>
      </c>
      <c r="AB84" s="28"/>
      <c r="AC84" s="29">
        <v>0</v>
      </c>
      <c r="AD84" s="30">
        <v>0</v>
      </c>
      <c r="AE84" s="30">
        <v>48.3</v>
      </c>
      <c r="AF84" s="31">
        <v>12.7135</v>
      </c>
      <c r="AG84">
        <f t="shared" si="16"/>
        <v>7871.8222272754811</v>
      </c>
      <c r="AH84">
        <f>A84*'Simple Linear Regression'!$B$18+'Simple Linear Regression'!$B$17</f>
        <v>7956.1384249044468</v>
      </c>
      <c r="AI84">
        <f t="shared" si="17"/>
        <v>7684.0672070999999</v>
      </c>
      <c r="AJ84">
        <f t="shared" si="18"/>
        <v>7684.0672071000008</v>
      </c>
      <c r="AL84">
        <f t="shared" si="19"/>
        <v>7723.5977514750412</v>
      </c>
      <c r="AM84" s="32">
        <f t="shared" si="20"/>
        <v>8064.4476067840196</v>
      </c>
      <c r="AN84" s="33">
        <f t="shared" si="21"/>
        <v>9599.4191648174401</v>
      </c>
      <c r="AO84" s="33">
        <f t="shared" si="22"/>
        <v>7878.4932174719997</v>
      </c>
      <c r="AP84" s="33" t="str">
        <f t="shared" si="23"/>
        <v/>
      </c>
      <c r="AQ84" s="34">
        <f t="shared" si="24"/>
        <v>221097.07199999999</v>
      </c>
      <c r="AR84" s="34">
        <f t="shared" si="25"/>
        <v>457368</v>
      </c>
      <c r="AS84" s="34">
        <f t="shared" si="26"/>
        <v>0</v>
      </c>
      <c r="AT84" s="34">
        <f t="shared" si="27"/>
        <v>7767.6119805260005</v>
      </c>
      <c r="AU84" s="34">
        <f t="shared" si="28"/>
        <v>7727.3736302758207</v>
      </c>
      <c r="AV84" s="34">
        <f t="shared" si="29"/>
        <v>7720.1688853636797</v>
      </c>
      <c r="AW84" s="34">
        <f t="shared" si="30"/>
        <v>7770.6647205649988</v>
      </c>
      <c r="AX84" s="34">
        <f t="shared" si="31"/>
        <v>7751.4675680447363</v>
      </c>
    </row>
    <row r="85" spans="1:50" ht="16.5" customHeight="1" x14ac:dyDescent="0.2">
      <c r="A85" s="25">
        <v>84</v>
      </c>
      <c r="B85" s="26">
        <v>33858</v>
      </c>
      <c r="C85" s="25">
        <v>7473</v>
      </c>
      <c r="D85" s="27"/>
      <c r="E85" s="27">
        <v>416000</v>
      </c>
      <c r="F85" s="27"/>
      <c r="G85" s="27">
        <v>21.936</v>
      </c>
      <c r="H85" s="27">
        <v>20.282</v>
      </c>
      <c r="I85" s="27">
        <v>1.121</v>
      </c>
      <c r="J85" s="27">
        <v>6470.7629999999999</v>
      </c>
      <c r="K85" s="27"/>
      <c r="L85" s="27">
        <v>676</v>
      </c>
      <c r="M85" s="27">
        <v>12.853</v>
      </c>
      <c r="N85" s="27">
        <v>197232</v>
      </c>
      <c r="O85" s="27">
        <v>4204.8</v>
      </c>
      <c r="P85" s="27">
        <v>817269</v>
      </c>
      <c r="Q85" s="27"/>
      <c r="R85" s="27"/>
      <c r="S85" s="27"/>
      <c r="T85" s="27"/>
      <c r="U85" s="27">
        <v>28</v>
      </c>
      <c r="V85" s="27">
        <v>92.4</v>
      </c>
      <c r="W85" s="27"/>
      <c r="X85" s="27"/>
      <c r="Y85" s="27"/>
      <c r="Z85" s="27"/>
      <c r="AA85" s="27">
        <v>253530</v>
      </c>
      <c r="AB85" s="28"/>
      <c r="AC85" s="29">
        <v>1</v>
      </c>
      <c r="AD85" s="30">
        <v>1.3</v>
      </c>
      <c r="AE85" s="30">
        <v>55.3</v>
      </c>
      <c r="AF85" s="31">
        <v>12.4306</v>
      </c>
      <c r="AG85">
        <f t="shared" si="16"/>
        <v>7866.4343072754809</v>
      </c>
      <c r="AH85">
        <f>A85*'Simple Linear Regression'!$B$18+'Simple Linear Regression'!$B$17</f>
        <v>7956.9914619883511</v>
      </c>
      <c r="AI85">
        <f t="shared" si="17"/>
        <v>7696.1716371000002</v>
      </c>
      <c r="AJ85">
        <f t="shared" si="18"/>
        <v>7696.1716371000002</v>
      </c>
      <c r="AL85">
        <f t="shared" si="19"/>
        <v>7717.6765834750422</v>
      </c>
      <c r="AM85" s="32">
        <f t="shared" si="20"/>
        <v>7934.0032938339191</v>
      </c>
      <c r="AN85" s="33">
        <f t="shared" si="21"/>
        <v>9408.6643162954097</v>
      </c>
      <c r="AO85" s="33">
        <f t="shared" si="22"/>
        <v>7761.6810874720013</v>
      </c>
      <c r="AP85" s="33" t="str">
        <f t="shared" si="23"/>
        <v/>
      </c>
      <c r="AQ85" s="34">
        <f t="shared" si="24"/>
        <v>221097.07199999999</v>
      </c>
      <c r="AR85" s="34">
        <f t="shared" si="25"/>
        <v>466336</v>
      </c>
      <c r="AS85" s="34">
        <f t="shared" si="26"/>
        <v>12.4306</v>
      </c>
      <c r="AT85" s="34">
        <f t="shared" si="27"/>
        <v>7620.9828215790003</v>
      </c>
      <c r="AU85" s="34">
        <f t="shared" si="28"/>
        <v>7605.8686753648199</v>
      </c>
      <c r="AV85" s="34">
        <f t="shared" si="29"/>
        <v>7563.8173165873613</v>
      </c>
      <c r="AW85" s="34">
        <f t="shared" si="30"/>
        <v>7609.8801555241989</v>
      </c>
      <c r="AX85" s="34">
        <f t="shared" si="31"/>
        <v>7606.2737041147375</v>
      </c>
    </row>
    <row r="86" spans="1:50" ht="16.5" customHeight="1" x14ac:dyDescent="0.2">
      <c r="A86" s="25">
        <v>85</v>
      </c>
      <c r="B86" s="26">
        <v>33865</v>
      </c>
      <c r="C86" s="25">
        <v>7181</v>
      </c>
      <c r="D86" s="27"/>
      <c r="E86" s="27">
        <v>416000</v>
      </c>
      <c r="F86" s="27"/>
      <c r="G86" s="27">
        <v>22.212</v>
      </c>
      <c r="H86" s="27">
        <v>20.452000000000002</v>
      </c>
      <c r="I86" s="27">
        <v>1.1240000000000001</v>
      </c>
      <c r="J86" s="27">
        <v>6470.7629999999999</v>
      </c>
      <c r="K86" s="27"/>
      <c r="L86" s="27">
        <v>676</v>
      </c>
      <c r="M86" s="27">
        <v>12.872999999999999</v>
      </c>
      <c r="N86" s="27">
        <v>206616</v>
      </c>
      <c r="O86" s="27">
        <v>4204.8</v>
      </c>
      <c r="P86" s="27">
        <v>815377</v>
      </c>
      <c r="Q86" s="27"/>
      <c r="R86" s="27"/>
      <c r="S86" s="27"/>
      <c r="T86" s="27"/>
      <c r="U86" s="27">
        <v>28</v>
      </c>
      <c r="V86" s="27">
        <v>92.4</v>
      </c>
      <c r="W86" s="27"/>
      <c r="X86" s="27"/>
      <c r="Y86" s="27"/>
      <c r="Z86" s="27"/>
      <c r="AA86" s="27">
        <v>253530</v>
      </c>
      <c r="AB86" s="28"/>
      <c r="AC86" s="29">
        <v>0</v>
      </c>
      <c r="AD86" s="30">
        <v>2</v>
      </c>
      <c r="AE86" s="30">
        <v>53.1</v>
      </c>
      <c r="AF86" s="31">
        <v>12.1439</v>
      </c>
      <c r="AG86">
        <f t="shared" si="16"/>
        <v>7983.9766534191194</v>
      </c>
      <c r="AH86">
        <f>A86*'Simple Linear Regression'!$B$18+'Simple Linear Regression'!$B$17</f>
        <v>7957.8444990722555</v>
      </c>
      <c r="AI86">
        <f t="shared" si="17"/>
        <v>7826.3443726999994</v>
      </c>
      <c r="AJ86">
        <f t="shared" si="18"/>
        <v>7826.3443726999994</v>
      </c>
      <c r="AL86">
        <f t="shared" si="19"/>
        <v>7914.6188773068825</v>
      </c>
      <c r="AM86" s="32">
        <f t="shared" si="20"/>
        <v>8193.75490659754</v>
      </c>
      <c r="AN86" s="33">
        <f t="shared" si="21"/>
        <v>9556.432371823088</v>
      </c>
      <c r="AO86" s="33">
        <f t="shared" si="22"/>
        <v>8089.0087311839998</v>
      </c>
      <c r="AP86" s="33" t="str">
        <f t="shared" si="23"/>
        <v/>
      </c>
      <c r="AQ86" s="34">
        <f t="shared" si="24"/>
        <v>232236.38400000002</v>
      </c>
      <c r="AR86" s="34">
        <f t="shared" si="25"/>
        <v>467584.00000000006</v>
      </c>
      <c r="AS86" s="34">
        <f t="shared" si="26"/>
        <v>0</v>
      </c>
      <c r="AT86" s="34">
        <f t="shared" si="27"/>
        <v>7818.4334176829998</v>
      </c>
      <c r="AU86" s="34">
        <f t="shared" si="28"/>
        <v>7849.081293936455</v>
      </c>
      <c r="AV86" s="34">
        <f t="shared" si="29"/>
        <v>7762.7504132798404</v>
      </c>
      <c r="AW86" s="34">
        <f t="shared" si="30"/>
        <v>7819.2271981869999</v>
      </c>
      <c r="AX86" s="34">
        <f t="shared" si="31"/>
        <v>7890.0557136085908</v>
      </c>
    </row>
    <row r="87" spans="1:50" ht="16.5" customHeight="1" x14ac:dyDescent="0.2">
      <c r="A87" s="25">
        <v>86</v>
      </c>
      <c r="B87" s="26">
        <v>33872</v>
      </c>
      <c r="C87" s="25">
        <v>7286</v>
      </c>
      <c r="D87" s="27"/>
      <c r="E87" s="27">
        <v>427000</v>
      </c>
      <c r="F87" s="27"/>
      <c r="G87" s="27">
        <v>21.71</v>
      </c>
      <c r="H87" s="27">
        <v>20.353999999999999</v>
      </c>
      <c r="I87" s="27">
        <v>1.123</v>
      </c>
      <c r="J87" s="27">
        <v>6470.7629999999999</v>
      </c>
      <c r="K87" s="27"/>
      <c r="L87" s="27">
        <v>676</v>
      </c>
      <c r="M87" s="27">
        <v>12.872999999999999</v>
      </c>
      <c r="N87" s="27">
        <v>206616</v>
      </c>
      <c r="O87" s="27">
        <v>4204.8</v>
      </c>
      <c r="P87" s="27">
        <v>815377</v>
      </c>
      <c r="Q87" s="27"/>
      <c r="R87" s="27"/>
      <c r="S87" s="27"/>
      <c r="T87" s="27"/>
      <c r="U87" s="27">
        <v>28</v>
      </c>
      <c r="V87" s="27">
        <v>92.4</v>
      </c>
      <c r="W87" s="27"/>
      <c r="X87" s="27"/>
      <c r="Y87" s="27"/>
      <c r="Z87" s="27"/>
      <c r="AA87" s="27">
        <v>253530</v>
      </c>
      <c r="AB87" s="28"/>
      <c r="AC87" s="29">
        <v>0</v>
      </c>
      <c r="AD87" s="30">
        <v>15.9</v>
      </c>
      <c r="AE87" s="30">
        <v>49.2</v>
      </c>
      <c r="AF87" s="31">
        <v>11.8561</v>
      </c>
      <c r="AG87">
        <f t="shared" si="16"/>
        <v>7976.5679022512413</v>
      </c>
      <c r="AH87">
        <f>A87*'Simple Linear Regression'!$B$18+'Simple Linear Regression'!$B$17</f>
        <v>7958.697536156159</v>
      </c>
      <c r="AI87">
        <f t="shared" si="17"/>
        <v>7819.8731826999992</v>
      </c>
      <c r="AJ87">
        <f t="shared" si="18"/>
        <v>7819.8731827000011</v>
      </c>
      <c r="AL87">
        <f t="shared" si="19"/>
        <v>7906.09413200376</v>
      </c>
      <c r="AM87" s="32">
        <f t="shared" si="20"/>
        <v>8173.2934690915808</v>
      </c>
      <c r="AN87" s="33">
        <f t="shared" si="21"/>
        <v>9507.0783520899295</v>
      </c>
      <c r="AO87" s="33">
        <f t="shared" si="22"/>
        <v>8053.4105913679996</v>
      </c>
      <c r="AP87" s="33" t="str">
        <f t="shared" si="23"/>
        <v/>
      </c>
      <c r="AQ87" s="34">
        <f t="shared" si="24"/>
        <v>232029.76800000001</v>
      </c>
      <c r="AR87" s="34">
        <f t="shared" si="25"/>
        <v>479521</v>
      </c>
      <c r="AS87" s="34">
        <f t="shared" si="26"/>
        <v>0</v>
      </c>
      <c r="AT87" s="34">
        <f t="shared" si="27"/>
        <v>7788.7080858360005</v>
      </c>
      <c r="AU87" s="34">
        <f t="shared" si="28"/>
        <v>7814.994931885305</v>
      </c>
      <c r="AV87" s="34">
        <f t="shared" si="29"/>
        <v>7725.1211640869597</v>
      </c>
      <c r="AW87" s="34">
        <f t="shared" si="30"/>
        <v>7788.3590917749989</v>
      </c>
      <c r="AX87" s="34">
        <f t="shared" si="31"/>
        <v>7853.8840688601867</v>
      </c>
    </row>
    <row r="88" spans="1:50" ht="16.5" customHeight="1" x14ac:dyDescent="0.2">
      <c r="A88" s="25">
        <v>87</v>
      </c>
      <c r="B88" s="26">
        <v>33879</v>
      </c>
      <c r="C88" s="25">
        <v>7293</v>
      </c>
      <c r="D88" s="27"/>
      <c r="E88" s="27">
        <v>409000</v>
      </c>
      <c r="F88" s="27"/>
      <c r="G88" s="27">
        <v>21.806000000000001</v>
      </c>
      <c r="H88" s="27">
        <v>20.263999999999999</v>
      </c>
      <c r="I88" s="27">
        <v>1.1180000000000001</v>
      </c>
      <c r="J88" s="27">
        <v>6470.7629999999999</v>
      </c>
      <c r="K88" s="27"/>
      <c r="L88" s="27">
        <v>676</v>
      </c>
      <c r="M88" s="27">
        <v>12.872999999999999</v>
      </c>
      <c r="N88" s="27">
        <v>206616</v>
      </c>
      <c r="O88" s="27">
        <v>4204.8</v>
      </c>
      <c r="P88" s="27">
        <v>815377</v>
      </c>
      <c r="Q88" s="27"/>
      <c r="R88" s="27"/>
      <c r="S88" s="27"/>
      <c r="T88" s="27"/>
      <c r="U88" s="27">
        <v>28</v>
      </c>
      <c r="V88" s="27">
        <v>92.4</v>
      </c>
      <c r="W88" s="27"/>
      <c r="X88" s="27"/>
      <c r="Y88" s="27"/>
      <c r="Z88" s="27"/>
      <c r="AA88" s="27">
        <v>253530</v>
      </c>
      <c r="AB88" s="28"/>
      <c r="AC88" s="29">
        <v>0</v>
      </c>
      <c r="AD88" s="30">
        <v>24.2</v>
      </c>
      <c r="AE88" s="30">
        <v>30.8</v>
      </c>
      <c r="AF88" s="31">
        <v>11.5694</v>
      </c>
      <c r="AG88">
        <f t="shared" si="16"/>
        <v>7988.6889164118411</v>
      </c>
      <c r="AH88">
        <f>A88*'Simple Linear Regression'!$B$18+'Simple Linear Regression'!$B$17</f>
        <v>7959.5505732400634</v>
      </c>
      <c r="AI88">
        <f t="shared" si="17"/>
        <v>7830.4624026999991</v>
      </c>
      <c r="AJ88">
        <f t="shared" si="18"/>
        <v>7830.4624026999991</v>
      </c>
      <c r="AL88">
        <f t="shared" si="19"/>
        <v>7917.501063488161</v>
      </c>
      <c r="AM88" s="32">
        <f t="shared" si="20"/>
        <v>8148.0879352953207</v>
      </c>
      <c r="AN88" s="33">
        <f t="shared" si="21"/>
        <v>9483.8647603014397</v>
      </c>
      <c r="AO88" s="33">
        <f t="shared" si="22"/>
        <v>8019.8108222880001</v>
      </c>
      <c r="AP88" s="33" t="str">
        <f t="shared" si="23"/>
        <v/>
      </c>
      <c r="AQ88" s="34">
        <f t="shared" si="24"/>
        <v>230996.68800000002</v>
      </c>
      <c r="AR88" s="34">
        <f t="shared" si="25"/>
        <v>457262.00000000006</v>
      </c>
      <c r="AS88" s="34">
        <f t="shared" si="26"/>
        <v>0</v>
      </c>
      <c r="AT88" s="34">
        <f t="shared" si="27"/>
        <v>7815.9098545199995</v>
      </c>
      <c r="AU88" s="34">
        <f t="shared" si="28"/>
        <v>7819.2561541505702</v>
      </c>
      <c r="AV88" s="34">
        <f t="shared" si="29"/>
        <v>7769.8194550171202</v>
      </c>
      <c r="AW88" s="34">
        <f t="shared" si="30"/>
        <v>7814.6831715099988</v>
      </c>
      <c r="AX88" s="34">
        <f t="shared" si="31"/>
        <v>7849.536372532144</v>
      </c>
    </row>
    <row r="89" spans="1:50" ht="16.5" customHeight="1" x14ac:dyDescent="0.2">
      <c r="A89" s="25">
        <v>88</v>
      </c>
      <c r="B89" s="26">
        <v>33886</v>
      </c>
      <c r="C89" s="25">
        <v>7514</v>
      </c>
      <c r="D89" s="27"/>
      <c r="E89" s="27">
        <v>398000</v>
      </c>
      <c r="F89" s="27"/>
      <c r="G89" s="27">
        <v>21.896000000000001</v>
      </c>
      <c r="H89" s="27">
        <v>20.334</v>
      </c>
      <c r="I89" s="27">
        <v>1.115</v>
      </c>
      <c r="J89" s="27">
        <v>6470.7629999999999</v>
      </c>
      <c r="K89" s="27"/>
      <c r="L89" s="27">
        <v>686</v>
      </c>
      <c r="M89" s="27">
        <v>12.872999999999999</v>
      </c>
      <c r="N89" s="27">
        <v>206616</v>
      </c>
      <c r="O89" s="27">
        <v>4220.8999999999996</v>
      </c>
      <c r="P89" s="27">
        <v>815377</v>
      </c>
      <c r="Q89" s="27"/>
      <c r="R89" s="27"/>
      <c r="S89" s="27"/>
      <c r="T89" s="27"/>
      <c r="U89" s="27">
        <v>28</v>
      </c>
      <c r="V89" s="27">
        <v>91.9</v>
      </c>
      <c r="W89" s="27"/>
      <c r="X89" s="27"/>
      <c r="Y89" s="27"/>
      <c r="Z89" s="27"/>
      <c r="AA89" s="27">
        <v>253530</v>
      </c>
      <c r="AB89" s="28"/>
      <c r="AC89" s="29">
        <v>0</v>
      </c>
      <c r="AD89" s="30">
        <v>30.1</v>
      </c>
      <c r="AE89" s="30">
        <v>18.3</v>
      </c>
      <c r="AF89" s="31">
        <v>11.2865</v>
      </c>
      <c r="AG89">
        <f t="shared" si="16"/>
        <v>8007.5230206181986</v>
      </c>
      <c r="AH89">
        <f>A89*'Simple Linear Regression'!$B$18+'Simple Linear Regression'!$B$17</f>
        <v>7960.4036103239678</v>
      </c>
      <c r="AI89">
        <f t="shared" si="17"/>
        <v>7857.1542426999995</v>
      </c>
      <c r="AJ89">
        <f t="shared" si="18"/>
        <v>7857.1542426999995</v>
      </c>
      <c r="AL89">
        <f t="shared" si="19"/>
        <v>7932.3744015788016</v>
      </c>
      <c r="AM89" s="32">
        <f t="shared" si="20"/>
        <v>8130.6873419205194</v>
      </c>
      <c r="AN89" s="33">
        <f t="shared" si="21"/>
        <v>9454.6339263567079</v>
      </c>
      <c r="AO89" s="33">
        <f t="shared" si="22"/>
        <v>8004.1839028400027</v>
      </c>
      <c r="AP89" s="33" t="str">
        <f t="shared" si="23"/>
        <v/>
      </c>
      <c r="AQ89" s="34">
        <f t="shared" si="24"/>
        <v>230376.84</v>
      </c>
      <c r="AR89" s="34">
        <f t="shared" si="25"/>
        <v>443770</v>
      </c>
      <c r="AS89" s="34">
        <f t="shared" si="26"/>
        <v>0</v>
      </c>
      <c r="AT89" s="34">
        <f t="shared" si="27"/>
        <v>7819.7391408939993</v>
      </c>
      <c r="AU89" s="34">
        <f t="shared" si="28"/>
        <v>7810.5835733841295</v>
      </c>
      <c r="AV89" s="34">
        <f t="shared" si="29"/>
        <v>7782.5021334411986</v>
      </c>
      <c r="AW89" s="34">
        <f t="shared" si="30"/>
        <v>7817.5460588189999</v>
      </c>
      <c r="AX89" s="34">
        <f t="shared" si="31"/>
        <v>7837.1237340289199</v>
      </c>
    </row>
    <row r="90" spans="1:50" ht="16.5" customHeight="1" x14ac:dyDescent="0.2">
      <c r="A90" s="25">
        <v>89</v>
      </c>
      <c r="B90" s="26">
        <v>33893</v>
      </c>
      <c r="C90" s="25">
        <v>7204</v>
      </c>
      <c r="D90" s="27"/>
      <c r="E90" s="27">
        <v>374000</v>
      </c>
      <c r="F90" s="27"/>
      <c r="G90" s="27">
        <v>22.248000000000001</v>
      </c>
      <c r="H90" s="27">
        <v>20.763999999999999</v>
      </c>
      <c r="I90" s="27">
        <v>1.115</v>
      </c>
      <c r="J90" s="27">
        <v>6470.7629999999999</v>
      </c>
      <c r="K90" s="27"/>
      <c r="L90" s="27">
        <v>686</v>
      </c>
      <c r="M90" s="27">
        <v>13.378</v>
      </c>
      <c r="N90" s="27">
        <v>204753</v>
      </c>
      <c r="O90" s="27">
        <v>4220.8999999999996</v>
      </c>
      <c r="P90" s="27">
        <v>815377</v>
      </c>
      <c r="Q90" s="27"/>
      <c r="R90" s="27"/>
      <c r="S90" s="27"/>
      <c r="T90" s="27"/>
      <c r="U90" s="27">
        <v>28</v>
      </c>
      <c r="V90" s="27">
        <v>91.9</v>
      </c>
      <c r="W90" s="27"/>
      <c r="X90" s="27"/>
      <c r="Y90" s="27"/>
      <c r="Z90" s="27"/>
      <c r="AA90" s="27">
        <v>253530</v>
      </c>
      <c r="AB90" s="28"/>
      <c r="AC90" s="29">
        <v>0</v>
      </c>
      <c r="AD90" s="30">
        <v>33.5</v>
      </c>
      <c r="AE90" s="30">
        <v>18.5</v>
      </c>
      <c r="AF90" s="31">
        <v>11.0098</v>
      </c>
      <c r="AG90">
        <f t="shared" si="16"/>
        <v>8000.3513828881996</v>
      </c>
      <c r="AH90">
        <f>A90*'Simple Linear Regression'!$B$18+'Simple Linear Regression'!$B$17</f>
        <v>7961.2566474078722</v>
      </c>
      <c r="AI90">
        <f t="shared" si="17"/>
        <v>7873.221458</v>
      </c>
      <c r="AJ90">
        <f t="shared" si="18"/>
        <v>7873.2214579999991</v>
      </c>
      <c r="AL90">
        <f t="shared" si="19"/>
        <v>7911.1595618466527</v>
      </c>
      <c r="AM90" s="32">
        <f t="shared" si="20"/>
        <v>8101.2511230313994</v>
      </c>
      <c r="AN90" s="33">
        <f t="shared" si="21"/>
        <v>9427.8730459191429</v>
      </c>
      <c r="AO90" s="33">
        <f t="shared" si="22"/>
        <v>7977.4692038450012</v>
      </c>
      <c r="AP90" s="33" t="str">
        <f t="shared" si="23"/>
        <v/>
      </c>
      <c r="AQ90" s="34">
        <f t="shared" si="24"/>
        <v>228299.595</v>
      </c>
      <c r="AR90" s="34">
        <f t="shared" si="25"/>
        <v>417010</v>
      </c>
      <c r="AS90" s="34">
        <f t="shared" si="26"/>
        <v>0</v>
      </c>
      <c r="AT90" s="34">
        <f t="shared" si="27"/>
        <v>7751.5634892359976</v>
      </c>
      <c r="AU90" s="34">
        <f t="shared" si="28"/>
        <v>7743.9241453557479</v>
      </c>
      <c r="AV90" s="34">
        <f t="shared" si="29"/>
        <v>7727.8871125186006</v>
      </c>
      <c r="AW90" s="34">
        <f t="shared" si="30"/>
        <v>7748.2371823719996</v>
      </c>
      <c r="AX90" s="34">
        <f t="shared" si="31"/>
        <v>7769.193614210235</v>
      </c>
    </row>
    <row r="91" spans="1:50" ht="16.5" customHeight="1" x14ac:dyDescent="0.2">
      <c r="A91" s="25">
        <v>90</v>
      </c>
      <c r="B91" s="26">
        <v>33900</v>
      </c>
      <c r="C91" s="25">
        <v>7276</v>
      </c>
      <c r="D91" s="27"/>
      <c r="E91" s="27">
        <v>385000</v>
      </c>
      <c r="F91" s="27"/>
      <c r="G91" s="27">
        <v>21.576000000000001</v>
      </c>
      <c r="H91" s="27">
        <v>20.37</v>
      </c>
      <c r="I91" s="27">
        <v>1.113</v>
      </c>
      <c r="J91" s="27">
        <v>6470.7629999999999</v>
      </c>
      <c r="K91" s="27"/>
      <c r="L91" s="27">
        <v>686</v>
      </c>
      <c r="M91" s="27">
        <v>13.378</v>
      </c>
      <c r="N91" s="27">
        <v>204753</v>
      </c>
      <c r="O91" s="27">
        <v>4220.8999999999996</v>
      </c>
      <c r="P91" s="27">
        <v>815377</v>
      </c>
      <c r="Q91" s="27"/>
      <c r="R91" s="27"/>
      <c r="S91" s="27"/>
      <c r="T91" s="27"/>
      <c r="U91" s="27">
        <v>28</v>
      </c>
      <c r="V91" s="27">
        <v>91.9</v>
      </c>
      <c r="W91" s="27"/>
      <c r="X91" s="27"/>
      <c r="Y91" s="27"/>
      <c r="Z91" s="27"/>
      <c r="AA91" s="27">
        <v>253530</v>
      </c>
      <c r="AB91" s="28"/>
      <c r="AC91" s="29">
        <v>0</v>
      </c>
      <c r="AD91" s="30">
        <v>64.5</v>
      </c>
      <c r="AE91" s="30">
        <v>9</v>
      </c>
      <c r="AF91" s="31">
        <v>10.7425</v>
      </c>
      <c r="AG91">
        <f t="shared" si="16"/>
        <v>7992.9422705524394</v>
      </c>
      <c r="AH91">
        <f>A91*'Simple Linear Regression'!$B$18+'Simple Linear Regression'!$B$17</f>
        <v>7962.1096844917765</v>
      </c>
      <c r="AI91">
        <f t="shared" si="17"/>
        <v>7866.7502679999998</v>
      </c>
      <c r="AJ91">
        <f t="shared" si="18"/>
        <v>7866.7502679999989</v>
      </c>
      <c r="AL91">
        <f t="shared" si="19"/>
        <v>7902.2157774912303</v>
      </c>
      <c r="AM91" s="32">
        <f t="shared" si="20"/>
        <v>8055.0243830486997</v>
      </c>
      <c r="AN91" s="33">
        <f t="shared" si="21"/>
        <v>9381.6457456311346</v>
      </c>
      <c r="AO91" s="33">
        <f t="shared" si="22"/>
        <v>7907.4951656390022</v>
      </c>
      <c r="AP91" s="33" t="str">
        <f t="shared" si="23"/>
        <v/>
      </c>
      <c r="AQ91" s="34">
        <f t="shared" si="24"/>
        <v>227890.08900000001</v>
      </c>
      <c r="AR91" s="34">
        <f t="shared" si="25"/>
        <v>428505</v>
      </c>
      <c r="AS91" s="34">
        <f t="shared" si="26"/>
        <v>0</v>
      </c>
      <c r="AT91" s="34">
        <f t="shared" si="27"/>
        <v>7768.0455959809997</v>
      </c>
      <c r="AU91" s="34">
        <f t="shared" si="28"/>
        <v>7737.6891054815651</v>
      </c>
      <c r="AV91" s="34">
        <f t="shared" si="29"/>
        <v>7740.3926206118003</v>
      </c>
      <c r="AW91" s="34">
        <f t="shared" si="30"/>
        <v>7763.5811393429976</v>
      </c>
      <c r="AX91" s="34">
        <f t="shared" si="31"/>
        <v>7754.0477452992573</v>
      </c>
    </row>
    <row r="92" spans="1:50" ht="16.5" customHeight="1" x14ac:dyDescent="0.2">
      <c r="A92" s="25">
        <v>91</v>
      </c>
      <c r="B92" s="26">
        <v>33907</v>
      </c>
      <c r="C92" s="25">
        <v>7509</v>
      </c>
      <c r="D92" s="27"/>
      <c r="E92" s="27">
        <v>367000</v>
      </c>
      <c r="F92" s="27"/>
      <c r="G92" s="27">
        <v>20.946000000000002</v>
      </c>
      <c r="H92" s="27">
        <v>19.547999999999998</v>
      </c>
      <c r="I92" s="27">
        <v>1.113</v>
      </c>
      <c r="J92" s="27">
        <v>6470.7629999999999</v>
      </c>
      <c r="K92" s="27"/>
      <c r="L92" s="27">
        <v>686</v>
      </c>
      <c r="M92" s="27">
        <v>13.378</v>
      </c>
      <c r="N92" s="27">
        <v>204753</v>
      </c>
      <c r="O92" s="27">
        <v>4220.8999999999996</v>
      </c>
      <c r="P92" s="27">
        <v>815377</v>
      </c>
      <c r="Q92" s="27"/>
      <c r="R92" s="27"/>
      <c r="S92" s="27"/>
      <c r="T92" s="27"/>
      <c r="U92" s="27">
        <v>28</v>
      </c>
      <c r="V92" s="27">
        <v>91.9</v>
      </c>
      <c r="W92" s="27"/>
      <c r="X92" s="27"/>
      <c r="Y92" s="27"/>
      <c r="Z92" s="27"/>
      <c r="AA92" s="27">
        <v>253530</v>
      </c>
      <c r="AB92" s="28"/>
      <c r="AC92" s="29">
        <v>0</v>
      </c>
      <c r="AD92" s="30">
        <v>52.3</v>
      </c>
      <c r="AE92" s="30">
        <v>13.2</v>
      </c>
      <c r="AF92" s="31">
        <v>10.488099999999999</v>
      </c>
      <c r="AG92">
        <f t="shared" si="16"/>
        <v>8005.065090552439</v>
      </c>
      <c r="AH92">
        <f>A92*'Simple Linear Regression'!$B$18+'Simple Linear Regression'!$B$17</f>
        <v>7962.96272157568</v>
      </c>
      <c r="AI92">
        <f t="shared" si="17"/>
        <v>7877.3394879999996</v>
      </c>
      <c r="AJ92">
        <f t="shared" si="18"/>
        <v>7877.3394879999987</v>
      </c>
      <c r="AL92">
        <f t="shared" si="19"/>
        <v>7915.5384054912302</v>
      </c>
      <c r="AM92" s="32">
        <f t="shared" si="20"/>
        <v>8073.4781201799797</v>
      </c>
      <c r="AN92" s="33">
        <f t="shared" si="21"/>
        <v>9361.6114345096539</v>
      </c>
      <c r="AO92" s="33">
        <f t="shared" si="22"/>
        <v>7946.4844056390011</v>
      </c>
      <c r="AP92" s="33" t="str">
        <f t="shared" si="23"/>
        <v/>
      </c>
      <c r="AQ92" s="34">
        <f t="shared" si="24"/>
        <v>227890.08900000001</v>
      </c>
      <c r="AR92" s="34">
        <f t="shared" si="25"/>
        <v>408471</v>
      </c>
      <c r="AS92" s="34">
        <f t="shared" si="26"/>
        <v>0</v>
      </c>
      <c r="AT92" s="34">
        <f t="shared" si="27"/>
        <v>7700.2411773289996</v>
      </c>
      <c r="AU92" s="34">
        <f t="shared" si="28"/>
        <v>7693.0455526655651</v>
      </c>
      <c r="AV92" s="34">
        <f t="shared" si="29"/>
        <v>7680.0594769159597</v>
      </c>
      <c r="AW92" s="34">
        <f t="shared" si="30"/>
        <v>7694.8250064629992</v>
      </c>
      <c r="AX92" s="34">
        <f t="shared" si="31"/>
        <v>7715.7124249792569</v>
      </c>
    </row>
    <row r="93" spans="1:50" ht="16.5" customHeight="1" x14ac:dyDescent="0.2">
      <c r="A93" s="25">
        <v>92</v>
      </c>
      <c r="B93" s="26">
        <v>33914</v>
      </c>
      <c r="C93" s="25">
        <v>6923</v>
      </c>
      <c r="D93" s="27"/>
      <c r="E93" s="27">
        <v>365000</v>
      </c>
      <c r="F93" s="27"/>
      <c r="G93" s="27">
        <v>20.515999999999998</v>
      </c>
      <c r="H93" s="27">
        <v>19.192</v>
      </c>
      <c r="I93" s="27">
        <v>1.1200000000000001</v>
      </c>
      <c r="J93" s="27">
        <v>6566.6409999999996</v>
      </c>
      <c r="K93" s="27"/>
      <c r="L93" s="27">
        <v>717</v>
      </c>
      <c r="M93" s="27">
        <v>13.378</v>
      </c>
      <c r="N93" s="27">
        <v>204753</v>
      </c>
      <c r="O93" s="27">
        <v>4255.3</v>
      </c>
      <c r="P93" s="27">
        <v>815377</v>
      </c>
      <c r="Q93" s="27"/>
      <c r="R93" s="27"/>
      <c r="S93" s="27"/>
      <c r="T93" s="27"/>
      <c r="U93" s="27">
        <v>28</v>
      </c>
      <c r="V93" s="27">
        <v>89.1</v>
      </c>
      <c r="W93" s="27"/>
      <c r="X93" s="27"/>
      <c r="Y93" s="27"/>
      <c r="Z93" s="27"/>
      <c r="AA93" s="27">
        <v>253530</v>
      </c>
      <c r="AB93" s="28"/>
      <c r="AC93" s="29">
        <v>0</v>
      </c>
      <c r="AD93" s="30">
        <v>80.2</v>
      </c>
      <c r="AE93" s="30">
        <v>5</v>
      </c>
      <c r="AF93" s="31">
        <v>10.250299999999999</v>
      </c>
      <c r="AG93">
        <f t="shared" si="16"/>
        <v>8070.4046659036003</v>
      </c>
      <c r="AH93">
        <f>A93*'Simple Linear Regression'!$B$18+'Simple Linear Regression'!$B$17</f>
        <v>7963.8157586595844</v>
      </c>
      <c r="AI93">
        <f t="shared" si="17"/>
        <v>7984.1104580000001</v>
      </c>
      <c r="AJ93">
        <f t="shared" si="18"/>
        <v>7984.110458000001</v>
      </c>
      <c r="AL93">
        <f t="shared" si="19"/>
        <v>7963.9607617352012</v>
      </c>
      <c r="AM93" s="32">
        <f t="shared" si="20"/>
        <v>8033.2193559384004</v>
      </c>
      <c r="AN93" s="33">
        <f t="shared" si="21"/>
        <v>9325.8797872659361</v>
      </c>
      <c r="AO93" s="33">
        <f t="shared" si="22"/>
        <v>7944.7227043599996</v>
      </c>
      <c r="AP93" s="33" t="str">
        <f t="shared" si="23"/>
        <v/>
      </c>
      <c r="AQ93" s="34">
        <f t="shared" si="24"/>
        <v>229323.36000000002</v>
      </c>
      <c r="AR93" s="34">
        <f t="shared" si="25"/>
        <v>408800.00000000006</v>
      </c>
      <c r="AS93" s="34">
        <f t="shared" si="26"/>
        <v>0</v>
      </c>
      <c r="AT93" s="34">
        <f t="shared" si="27"/>
        <v>7737.2083840959995</v>
      </c>
      <c r="AU93" s="34">
        <f t="shared" si="28"/>
        <v>7714.6700625707126</v>
      </c>
      <c r="AV93" s="34">
        <f t="shared" si="29"/>
        <v>7714.1115299389994</v>
      </c>
      <c r="AW93" s="34">
        <f t="shared" si="30"/>
        <v>7730.5526816369984</v>
      </c>
      <c r="AX93" s="34">
        <f t="shared" si="31"/>
        <v>7736.4303940346826</v>
      </c>
    </row>
    <row r="94" spans="1:50" ht="16.5" customHeight="1" x14ac:dyDescent="0.2">
      <c r="A94" s="25">
        <v>93</v>
      </c>
      <c r="B94" s="26">
        <v>33921</v>
      </c>
      <c r="C94" s="25">
        <v>7056</v>
      </c>
      <c r="D94" s="27"/>
      <c r="E94" s="27">
        <v>374000</v>
      </c>
      <c r="F94" s="27"/>
      <c r="G94" s="27">
        <v>20.372</v>
      </c>
      <c r="H94" s="27">
        <v>19.251999999999999</v>
      </c>
      <c r="I94" s="27">
        <v>1.1200000000000001</v>
      </c>
      <c r="J94" s="27">
        <v>6566.6409999999996</v>
      </c>
      <c r="K94" s="27"/>
      <c r="L94" s="27">
        <v>717</v>
      </c>
      <c r="M94" s="27">
        <v>13.378</v>
      </c>
      <c r="N94" s="27">
        <v>204753</v>
      </c>
      <c r="O94" s="27">
        <v>4255.3</v>
      </c>
      <c r="P94" s="27">
        <v>815377</v>
      </c>
      <c r="Q94" s="27"/>
      <c r="R94" s="27"/>
      <c r="S94" s="27"/>
      <c r="T94" s="27"/>
      <c r="U94" s="27">
        <v>28</v>
      </c>
      <c r="V94" s="27">
        <v>89.1</v>
      </c>
      <c r="W94" s="27"/>
      <c r="X94" s="27"/>
      <c r="Y94" s="27"/>
      <c r="Z94" s="27"/>
      <c r="AA94" s="27">
        <v>253530</v>
      </c>
      <c r="AB94" s="28"/>
      <c r="AC94" s="29">
        <v>0</v>
      </c>
      <c r="AD94" s="30">
        <v>101.1</v>
      </c>
      <c r="AE94" s="30">
        <v>2.8</v>
      </c>
      <c r="AF94" s="31">
        <v>10.0336</v>
      </c>
      <c r="AG94">
        <f t="shared" si="16"/>
        <v>8064.3432559036</v>
      </c>
      <c r="AH94">
        <f>A94*'Simple Linear Regression'!$B$18+'Simple Linear Regression'!$B$17</f>
        <v>7964.6687957434888</v>
      </c>
      <c r="AI94">
        <f t="shared" si="17"/>
        <v>7978.8158480000011</v>
      </c>
      <c r="AJ94">
        <f t="shared" si="18"/>
        <v>7978.8158480000002</v>
      </c>
      <c r="AL94">
        <f t="shared" si="19"/>
        <v>7957.2994477352022</v>
      </c>
      <c r="AM94" s="32">
        <f t="shared" si="20"/>
        <v>8005.4755970958204</v>
      </c>
      <c r="AN94" s="33">
        <f t="shared" si="21"/>
        <v>9287.9017743747463</v>
      </c>
      <c r="AO94" s="33">
        <f t="shared" si="22"/>
        <v>7904.77849436</v>
      </c>
      <c r="AP94" s="33" t="str">
        <f t="shared" si="23"/>
        <v/>
      </c>
      <c r="AQ94" s="34">
        <f t="shared" si="24"/>
        <v>229323.36000000002</v>
      </c>
      <c r="AR94" s="34">
        <f t="shared" si="25"/>
        <v>418880.00000000006</v>
      </c>
      <c r="AS94" s="34">
        <f t="shared" si="26"/>
        <v>0</v>
      </c>
      <c r="AT94" s="34">
        <f t="shared" si="27"/>
        <v>7727.0115485549995</v>
      </c>
      <c r="AU94" s="34">
        <f t="shared" si="28"/>
        <v>7697.3119238477138</v>
      </c>
      <c r="AV94" s="34">
        <f t="shared" si="29"/>
        <v>7698.1672885077987</v>
      </c>
      <c r="AW94" s="34">
        <f t="shared" si="30"/>
        <v>7719.3777854619984</v>
      </c>
      <c r="AX94" s="34">
        <f t="shared" si="31"/>
        <v>7715.3730560646827</v>
      </c>
    </row>
    <row r="95" spans="1:50" ht="16.5" customHeight="1" x14ac:dyDescent="0.2">
      <c r="A95" s="25">
        <v>94</v>
      </c>
      <c r="B95" s="26">
        <v>33928</v>
      </c>
      <c r="C95" s="25">
        <v>7240</v>
      </c>
      <c r="D95" s="27"/>
      <c r="E95" s="27">
        <v>377000</v>
      </c>
      <c r="F95" s="27"/>
      <c r="G95" s="27">
        <v>20.353999999999999</v>
      </c>
      <c r="H95" s="27">
        <v>19.282</v>
      </c>
      <c r="I95" s="27">
        <v>1.1120000000000001</v>
      </c>
      <c r="J95" s="27">
        <v>6566.6409999999996</v>
      </c>
      <c r="K95" s="27"/>
      <c r="L95" s="27">
        <v>717</v>
      </c>
      <c r="M95" s="27">
        <v>13.654999999999999</v>
      </c>
      <c r="N95" s="27">
        <v>190908</v>
      </c>
      <c r="O95" s="27">
        <v>4255.3</v>
      </c>
      <c r="P95" s="27">
        <v>815377</v>
      </c>
      <c r="Q95" s="27"/>
      <c r="R95" s="27"/>
      <c r="S95" s="27"/>
      <c r="T95" s="27"/>
      <c r="U95" s="27">
        <v>28</v>
      </c>
      <c r="V95" s="27">
        <v>89.1</v>
      </c>
      <c r="W95" s="27"/>
      <c r="X95" s="27"/>
      <c r="Y95" s="27"/>
      <c r="Z95" s="27"/>
      <c r="AA95" s="27">
        <v>253530</v>
      </c>
      <c r="AB95" s="28"/>
      <c r="AC95" s="29">
        <v>0</v>
      </c>
      <c r="AD95" s="30">
        <v>117.3</v>
      </c>
      <c r="AE95" s="30">
        <v>0.9</v>
      </c>
      <c r="AF95" s="31">
        <v>9.8425999999999991</v>
      </c>
      <c r="AG95">
        <f t="shared" si="16"/>
        <v>7888.9014416105601</v>
      </c>
      <c r="AH95">
        <f>A95*'Simple Linear Regression'!$B$18+'Simple Linear Regression'!$B$17</f>
        <v>7965.5218328273932</v>
      </c>
      <c r="AI95">
        <f t="shared" si="17"/>
        <v>7801.7325236999995</v>
      </c>
      <c r="AJ95">
        <f t="shared" si="18"/>
        <v>7801.7325237000005</v>
      </c>
      <c r="AL95">
        <f t="shared" si="19"/>
        <v>7661.8001315187203</v>
      </c>
      <c r="AM95" s="32">
        <f t="shared" si="20"/>
        <v>7794.4157028753589</v>
      </c>
      <c r="AN95" s="33">
        <f t="shared" si="21"/>
        <v>9195.6102489752066</v>
      </c>
      <c r="AO95" s="33">
        <f t="shared" si="22"/>
        <v>7562.6096728959992</v>
      </c>
      <c r="AP95" s="33" t="str">
        <f t="shared" si="23"/>
        <v/>
      </c>
      <c r="AQ95" s="34">
        <f t="shared" si="24"/>
        <v>212289.69600000003</v>
      </c>
      <c r="AR95" s="34">
        <f t="shared" si="25"/>
        <v>419224.00000000006</v>
      </c>
      <c r="AS95" s="34">
        <f t="shared" si="26"/>
        <v>0</v>
      </c>
      <c r="AT95" s="34">
        <f t="shared" si="27"/>
        <v>7456.2449920560002</v>
      </c>
      <c r="AU95" s="34">
        <f t="shared" si="28"/>
        <v>7352.7724992588837</v>
      </c>
      <c r="AV95" s="34">
        <f t="shared" si="29"/>
        <v>7418.51169485024</v>
      </c>
      <c r="AW95" s="34">
        <f t="shared" si="30"/>
        <v>7447.7692687359995</v>
      </c>
      <c r="AX95" s="34">
        <f t="shared" si="31"/>
        <v>7353.2928457624485</v>
      </c>
    </row>
    <row r="96" spans="1:50" ht="16.5" customHeight="1" x14ac:dyDescent="0.2">
      <c r="A96" s="25">
        <v>95</v>
      </c>
      <c r="B96" s="26">
        <v>33935</v>
      </c>
      <c r="C96" s="25">
        <v>7138</v>
      </c>
      <c r="D96" s="27"/>
      <c r="E96" s="27">
        <v>357000</v>
      </c>
      <c r="F96" s="27"/>
      <c r="G96" s="27">
        <v>20.162500000000001</v>
      </c>
      <c r="H96" s="27">
        <v>19.123999999999999</v>
      </c>
      <c r="I96" s="27">
        <v>1.1060000000000001</v>
      </c>
      <c r="J96" s="27">
        <v>6566.6409999999996</v>
      </c>
      <c r="K96" s="27"/>
      <c r="L96" s="27">
        <v>717</v>
      </c>
      <c r="M96" s="27">
        <v>13.654999999999999</v>
      </c>
      <c r="N96" s="27">
        <v>190908</v>
      </c>
      <c r="O96" s="27">
        <v>4255.3</v>
      </c>
      <c r="P96" s="27">
        <v>815377</v>
      </c>
      <c r="Q96" s="27"/>
      <c r="R96" s="27"/>
      <c r="S96" s="27"/>
      <c r="T96" s="27"/>
      <c r="U96" s="27">
        <v>28</v>
      </c>
      <c r="V96" s="27">
        <v>89.1</v>
      </c>
      <c r="W96" s="27"/>
      <c r="X96" s="27"/>
      <c r="Y96" s="27"/>
      <c r="Z96" s="27"/>
      <c r="AA96" s="27">
        <v>253530</v>
      </c>
      <c r="AB96" s="28"/>
      <c r="AC96" s="29">
        <v>1</v>
      </c>
      <c r="AD96" s="30">
        <v>100</v>
      </c>
      <c r="AE96" s="30">
        <v>0</v>
      </c>
      <c r="AF96" s="31">
        <v>9.6821000000000002</v>
      </c>
      <c r="AG96">
        <f t="shared" si="16"/>
        <v>7902.3690746032808</v>
      </c>
      <c r="AH96">
        <f>A96*'Simple Linear Regression'!$B$18+'Simple Linear Regression'!$B$17</f>
        <v>7966.3748699112966</v>
      </c>
      <c r="AI96">
        <f t="shared" si="17"/>
        <v>7813.4983237000006</v>
      </c>
      <c r="AJ96">
        <f t="shared" si="18"/>
        <v>7813.4983237000015</v>
      </c>
      <c r="AL96">
        <f t="shared" si="19"/>
        <v>7673.3961428173607</v>
      </c>
      <c r="AM96" s="32">
        <f t="shared" si="20"/>
        <v>7680.2928702791996</v>
      </c>
      <c r="AN96" s="33">
        <f t="shared" si="21"/>
        <v>9047.5965977816559</v>
      </c>
      <c r="AO96" s="33">
        <f t="shared" si="22"/>
        <v>7475.1746078479982</v>
      </c>
      <c r="AP96" s="33" t="str">
        <f t="shared" si="23"/>
        <v/>
      </c>
      <c r="AQ96" s="34">
        <f t="shared" si="24"/>
        <v>211144.24800000002</v>
      </c>
      <c r="AR96" s="34">
        <f t="shared" si="25"/>
        <v>394842.00000000006</v>
      </c>
      <c r="AS96" s="34">
        <f t="shared" si="26"/>
        <v>9.6821000000000002</v>
      </c>
      <c r="AT96" s="34">
        <f t="shared" si="27"/>
        <v>7349.1449448730018</v>
      </c>
      <c r="AU96" s="34">
        <f t="shared" si="28"/>
        <v>7263.357394850922</v>
      </c>
      <c r="AV96" s="34">
        <f t="shared" si="29"/>
        <v>7324.20415167192</v>
      </c>
      <c r="AW96" s="34">
        <f t="shared" si="30"/>
        <v>7381.9438400786985</v>
      </c>
      <c r="AX96" s="34">
        <f t="shared" si="31"/>
        <v>7238.6432100724251</v>
      </c>
    </row>
    <row r="97" spans="1:50" ht="16.5" customHeight="1" x14ac:dyDescent="0.2">
      <c r="A97" s="25">
        <v>96</v>
      </c>
      <c r="B97" s="26">
        <v>33942</v>
      </c>
      <c r="C97" s="25">
        <v>7432</v>
      </c>
      <c r="D97" s="27"/>
      <c r="E97" s="27">
        <v>341000</v>
      </c>
      <c r="F97" s="27"/>
      <c r="G97" s="27">
        <v>19.376000000000001</v>
      </c>
      <c r="H97" s="27">
        <v>18.565999999999999</v>
      </c>
      <c r="I97" s="27">
        <v>1.0980000000000001</v>
      </c>
      <c r="J97" s="27">
        <v>6566.6409999999996</v>
      </c>
      <c r="K97" s="27"/>
      <c r="L97" s="27">
        <v>717</v>
      </c>
      <c r="M97" s="27">
        <v>13.654999999999999</v>
      </c>
      <c r="N97" s="27">
        <v>190908</v>
      </c>
      <c r="O97" s="27">
        <v>4255.3</v>
      </c>
      <c r="P97" s="27">
        <v>815377</v>
      </c>
      <c r="Q97" s="27"/>
      <c r="R97" s="27"/>
      <c r="S97" s="27"/>
      <c r="T97" s="27"/>
      <c r="U97" s="27">
        <v>28</v>
      </c>
      <c r="V97" s="27">
        <v>89.1</v>
      </c>
      <c r="W97" s="27"/>
      <c r="X97" s="27"/>
      <c r="Y97" s="27"/>
      <c r="Z97" s="27"/>
      <c r="AA97" s="27">
        <v>253530</v>
      </c>
      <c r="AB97" s="28"/>
      <c r="AC97" s="29">
        <v>0</v>
      </c>
      <c r="AD97" s="30">
        <v>146.80000000000001</v>
      </c>
      <c r="AE97" s="30">
        <v>0.3</v>
      </c>
      <c r="AF97" s="31">
        <v>9.5565999999999995</v>
      </c>
      <c r="AG97">
        <f t="shared" si="16"/>
        <v>7913.1420252602393</v>
      </c>
      <c r="AH97">
        <f>A97*'Simple Linear Regression'!$B$18+'Simple Linear Regression'!$B$17</f>
        <v>7967.227906995201</v>
      </c>
      <c r="AI97">
        <f t="shared" si="17"/>
        <v>7822.910963700001</v>
      </c>
      <c r="AJ97">
        <f t="shared" si="18"/>
        <v>7822.9109637000001</v>
      </c>
      <c r="AL97">
        <f t="shared" si="19"/>
        <v>7680.9626005488808</v>
      </c>
      <c r="AM97" s="32">
        <f t="shared" si="20"/>
        <v>7755.4877447868193</v>
      </c>
      <c r="AN97" s="33">
        <f t="shared" si="21"/>
        <v>9190.3558565258063</v>
      </c>
      <c r="AO97" s="33">
        <f t="shared" si="22"/>
        <v>7541.1557177839995</v>
      </c>
      <c r="AP97" s="33" t="str">
        <f t="shared" si="23"/>
        <v/>
      </c>
      <c r="AQ97" s="34">
        <f t="shared" si="24"/>
        <v>209616.98400000003</v>
      </c>
      <c r="AR97" s="34">
        <f t="shared" si="25"/>
        <v>374418.00000000006</v>
      </c>
      <c r="AS97" s="34">
        <f t="shared" si="26"/>
        <v>0</v>
      </c>
      <c r="AT97" s="34">
        <f t="shared" si="27"/>
        <v>7467.8292177339999</v>
      </c>
      <c r="AU97" s="34">
        <f t="shared" si="28"/>
        <v>7355.9432731639736</v>
      </c>
      <c r="AV97" s="34">
        <f t="shared" si="29"/>
        <v>7456.1806519736801</v>
      </c>
      <c r="AW97" s="34">
        <f t="shared" si="30"/>
        <v>7457.9087329979993</v>
      </c>
      <c r="AX97" s="34">
        <f t="shared" si="31"/>
        <v>7349.9047033743936</v>
      </c>
    </row>
    <row r="98" spans="1:50" ht="16.5" customHeight="1" x14ac:dyDescent="0.2">
      <c r="A98" s="25">
        <v>97</v>
      </c>
      <c r="B98" s="26">
        <v>33949</v>
      </c>
      <c r="C98" s="25">
        <v>7354</v>
      </c>
      <c r="D98" s="27"/>
      <c r="E98" s="27">
        <v>350000</v>
      </c>
      <c r="F98" s="27"/>
      <c r="G98" s="27">
        <v>19.013999999999999</v>
      </c>
      <c r="H98" s="27">
        <v>18.122</v>
      </c>
      <c r="I98" s="27">
        <v>1.089</v>
      </c>
      <c r="J98" s="27">
        <v>6566.6409999999996</v>
      </c>
      <c r="K98" s="27"/>
      <c r="L98" s="27">
        <v>803</v>
      </c>
      <c r="M98" s="27">
        <v>13.654999999999999</v>
      </c>
      <c r="N98" s="27">
        <v>190908</v>
      </c>
      <c r="O98" s="27">
        <v>4284.7</v>
      </c>
      <c r="P98" s="27">
        <v>815377</v>
      </c>
      <c r="Q98" s="27"/>
      <c r="R98" s="27"/>
      <c r="S98" s="27"/>
      <c r="T98" s="27"/>
      <c r="U98" s="27">
        <v>28</v>
      </c>
      <c r="V98" s="27">
        <v>90.7</v>
      </c>
      <c r="W98" s="27"/>
      <c r="X98" s="27"/>
      <c r="Y98" s="27"/>
      <c r="Z98" s="27"/>
      <c r="AA98" s="27">
        <v>253530</v>
      </c>
      <c r="AB98" s="28"/>
      <c r="AC98" s="29">
        <v>0</v>
      </c>
      <c r="AD98" s="30">
        <v>171.4</v>
      </c>
      <c r="AE98" s="30">
        <v>0</v>
      </c>
      <c r="AF98" s="31">
        <v>9.4699000000000009</v>
      </c>
      <c r="AG98">
        <f t="shared" si="16"/>
        <v>7870.51161207732</v>
      </c>
      <c r="AH98">
        <f>A98*'Simple Linear Regression'!$B$18+'Simple Linear Regression'!$B$17</f>
        <v>7968.0809440791054</v>
      </c>
      <c r="AI98">
        <f t="shared" si="17"/>
        <v>7788.9769736999988</v>
      </c>
      <c r="AJ98">
        <f t="shared" si="18"/>
        <v>7788.9769736999988</v>
      </c>
      <c r="AL98">
        <f t="shared" si="19"/>
        <v>7644.2712434968416</v>
      </c>
      <c r="AM98" s="32">
        <f t="shared" si="20"/>
        <v>7723.5074551465996</v>
      </c>
      <c r="AN98" s="33">
        <f t="shared" si="21"/>
        <v>9172.9122218668163</v>
      </c>
      <c r="AO98" s="33">
        <f t="shared" si="22"/>
        <v>7467.2744702119981</v>
      </c>
      <c r="AP98" s="33" t="str">
        <f t="shared" si="23"/>
        <v/>
      </c>
      <c r="AQ98" s="34">
        <f t="shared" si="24"/>
        <v>207898.81200000001</v>
      </c>
      <c r="AR98" s="34">
        <f t="shared" si="25"/>
        <v>381150</v>
      </c>
      <c r="AS98" s="34">
        <f t="shared" si="26"/>
        <v>0</v>
      </c>
      <c r="AT98" s="34">
        <f t="shared" si="27"/>
        <v>7472.7045481759997</v>
      </c>
      <c r="AU98" s="34">
        <f t="shared" si="28"/>
        <v>7345.9433226605306</v>
      </c>
      <c r="AV98" s="34">
        <f t="shared" si="29"/>
        <v>7460.6131925259997</v>
      </c>
      <c r="AW98" s="34">
        <f t="shared" si="30"/>
        <v>7462.3398391250003</v>
      </c>
      <c r="AX98" s="34">
        <f t="shared" si="31"/>
        <v>7330.6065175933563</v>
      </c>
    </row>
    <row r="99" spans="1:50" ht="16.5" customHeight="1" x14ac:dyDescent="0.2">
      <c r="A99" s="25">
        <v>98</v>
      </c>
      <c r="B99" s="26">
        <v>33956</v>
      </c>
      <c r="C99" s="25">
        <v>7400</v>
      </c>
      <c r="D99" s="27"/>
      <c r="E99" s="27">
        <v>359000</v>
      </c>
      <c r="F99" s="27"/>
      <c r="G99" s="27">
        <v>19.382000000000001</v>
      </c>
      <c r="H99" s="27">
        <v>18.042000000000002</v>
      </c>
      <c r="I99" s="27">
        <v>1.0780000000000001</v>
      </c>
      <c r="J99" s="27">
        <v>6566.6409999999996</v>
      </c>
      <c r="K99" s="27"/>
      <c r="L99" s="27">
        <v>803</v>
      </c>
      <c r="M99" s="27">
        <v>13.218</v>
      </c>
      <c r="N99" s="27">
        <v>194836</v>
      </c>
      <c r="O99" s="27">
        <v>4284.7</v>
      </c>
      <c r="P99" s="27">
        <v>818575</v>
      </c>
      <c r="Q99" s="27"/>
      <c r="R99" s="27"/>
      <c r="S99" s="27"/>
      <c r="T99" s="27"/>
      <c r="U99" s="27">
        <v>28</v>
      </c>
      <c r="V99" s="27">
        <v>90.7</v>
      </c>
      <c r="W99" s="27"/>
      <c r="X99" s="27"/>
      <c r="Y99" s="27"/>
      <c r="Z99" s="27"/>
      <c r="AA99" s="27">
        <v>253530</v>
      </c>
      <c r="AB99" s="28"/>
      <c r="AC99" s="29">
        <v>0</v>
      </c>
      <c r="AD99" s="30">
        <v>150.4</v>
      </c>
      <c r="AE99" s="30">
        <v>0.5</v>
      </c>
      <c r="AF99" s="31">
        <v>9.4251000000000005</v>
      </c>
      <c r="AG99">
        <f t="shared" si="16"/>
        <v>7913.6472181106401</v>
      </c>
      <c r="AH99">
        <f>A99*'Simple Linear Regression'!$B$18+'Simple Linear Regression'!$B$17</f>
        <v>7968.9339811630098</v>
      </c>
      <c r="AI99">
        <f t="shared" si="17"/>
        <v>7813.8520201999991</v>
      </c>
      <c r="AJ99">
        <f t="shared" si="18"/>
        <v>7813.8520202</v>
      </c>
      <c r="AL99">
        <f t="shared" si="19"/>
        <v>7715.3139018445609</v>
      </c>
      <c r="AM99" s="32">
        <f t="shared" si="20"/>
        <v>7802.1754646650998</v>
      </c>
      <c r="AN99" s="33">
        <f t="shared" si="21"/>
        <v>9180.3407600550127</v>
      </c>
      <c r="AO99" s="33">
        <f t="shared" si="22"/>
        <v>7572.3036228079991</v>
      </c>
      <c r="AP99" s="33" t="str">
        <f t="shared" si="23"/>
        <v/>
      </c>
      <c r="AQ99" s="34">
        <f t="shared" si="24"/>
        <v>210033.20800000001</v>
      </c>
      <c r="AR99" s="34">
        <f t="shared" si="25"/>
        <v>387002</v>
      </c>
      <c r="AS99" s="34">
        <f t="shared" si="26"/>
        <v>0</v>
      </c>
      <c r="AT99" s="34">
        <f t="shared" si="27"/>
        <v>7499.7403725410013</v>
      </c>
      <c r="AU99" s="34">
        <f t="shared" si="28"/>
        <v>7400.2762232221548</v>
      </c>
      <c r="AV99" s="34">
        <f t="shared" si="29"/>
        <v>7480.4717342515205</v>
      </c>
      <c r="AW99" s="34">
        <f t="shared" si="30"/>
        <v>7489.423111225</v>
      </c>
      <c r="AX99" s="34">
        <f t="shared" si="31"/>
        <v>7395.1325051309032</v>
      </c>
    </row>
    <row r="100" spans="1:50" ht="16.5" customHeight="1" x14ac:dyDescent="0.2">
      <c r="A100" s="25">
        <v>99</v>
      </c>
      <c r="B100" s="26">
        <v>33963</v>
      </c>
      <c r="C100" s="25">
        <v>7596</v>
      </c>
      <c r="D100" s="27"/>
      <c r="E100" s="27">
        <v>334000</v>
      </c>
      <c r="F100" s="27"/>
      <c r="G100" s="27">
        <v>19.912500000000001</v>
      </c>
      <c r="H100" s="27">
        <v>18.23</v>
      </c>
      <c r="I100" s="27">
        <v>1.0740000000000001</v>
      </c>
      <c r="J100" s="27">
        <v>6566.6409999999996</v>
      </c>
      <c r="K100" s="27"/>
      <c r="L100" s="27">
        <v>803</v>
      </c>
      <c r="M100" s="27">
        <v>13.218</v>
      </c>
      <c r="N100" s="27">
        <v>194836</v>
      </c>
      <c r="O100" s="27">
        <v>4284.7</v>
      </c>
      <c r="P100" s="27">
        <v>818575</v>
      </c>
      <c r="Q100" s="27"/>
      <c r="R100" s="27"/>
      <c r="S100" s="27"/>
      <c r="T100" s="27"/>
      <c r="U100" s="27">
        <v>28</v>
      </c>
      <c r="V100" s="27">
        <v>90.7</v>
      </c>
      <c r="W100" s="27"/>
      <c r="X100" s="27"/>
      <c r="Y100" s="27"/>
      <c r="Z100" s="27"/>
      <c r="AA100" s="27">
        <v>253530</v>
      </c>
      <c r="AB100" s="28"/>
      <c r="AC100" s="29">
        <v>1</v>
      </c>
      <c r="AD100" s="30">
        <v>151.19999999999999</v>
      </c>
      <c r="AE100" s="30">
        <v>1.3</v>
      </c>
      <c r="AF100" s="31">
        <v>9.4235000000000007</v>
      </c>
      <c r="AG100">
        <f t="shared" si="16"/>
        <v>7930.4830234391184</v>
      </c>
      <c r="AH100">
        <f>A100*'Simple Linear Regression'!$B$18+'Simple Linear Regression'!$B$17</f>
        <v>7969.7870182469142</v>
      </c>
      <c r="AI100">
        <f t="shared" si="17"/>
        <v>7828.5592702000004</v>
      </c>
      <c r="AJ100">
        <f t="shared" si="18"/>
        <v>7828.5592701999994</v>
      </c>
      <c r="AL100">
        <f t="shared" si="19"/>
        <v>7731.8309967304776</v>
      </c>
      <c r="AM100" s="32">
        <f t="shared" si="20"/>
        <v>7667.0628082302201</v>
      </c>
      <c r="AN100" s="33">
        <f t="shared" si="21"/>
        <v>9058.2692486957912</v>
      </c>
      <c r="AO100" s="33">
        <f t="shared" si="22"/>
        <v>7468.7083546639979</v>
      </c>
      <c r="AP100" s="33" t="str">
        <f t="shared" si="23"/>
        <v/>
      </c>
      <c r="AQ100" s="34">
        <f t="shared" si="24"/>
        <v>209253.864</v>
      </c>
      <c r="AR100" s="34">
        <f t="shared" si="25"/>
        <v>358716</v>
      </c>
      <c r="AS100" s="34">
        <f t="shared" si="26"/>
        <v>9.4235000000000007</v>
      </c>
      <c r="AT100" s="34">
        <f t="shared" si="27"/>
        <v>7446.8340299010015</v>
      </c>
      <c r="AU100" s="34">
        <f t="shared" si="28"/>
        <v>7354.6630038286694</v>
      </c>
      <c r="AV100" s="34">
        <f t="shared" si="29"/>
        <v>7447.340360184161</v>
      </c>
      <c r="AW100" s="34">
        <f t="shared" si="30"/>
        <v>7483.3167692865009</v>
      </c>
      <c r="AX100" s="34">
        <f t="shared" si="31"/>
        <v>7319.1746761818322</v>
      </c>
    </row>
    <row r="101" spans="1:50" ht="16.5" customHeight="1" x14ac:dyDescent="0.2">
      <c r="A101" s="25">
        <v>100</v>
      </c>
      <c r="B101" s="26">
        <v>33970</v>
      </c>
      <c r="C101" s="25">
        <v>7358</v>
      </c>
      <c r="D101" s="27"/>
      <c r="E101" s="27">
        <v>313000</v>
      </c>
      <c r="F101" s="27"/>
      <c r="G101" s="27">
        <v>19.627500000000001</v>
      </c>
      <c r="H101" s="27">
        <v>17.87</v>
      </c>
      <c r="I101" s="27">
        <v>1.069</v>
      </c>
      <c r="J101" s="27">
        <v>6566.6409999999996</v>
      </c>
      <c r="K101" s="27"/>
      <c r="L101" s="27">
        <v>803</v>
      </c>
      <c r="M101" s="27">
        <v>13.218</v>
      </c>
      <c r="N101" s="27">
        <v>194836</v>
      </c>
      <c r="O101" s="27">
        <v>4284.7</v>
      </c>
      <c r="P101" s="27">
        <v>818575</v>
      </c>
      <c r="Q101" s="27"/>
      <c r="R101" s="27"/>
      <c r="S101" s="27"/>
      <c r="T101" s="27"/>
      <c r="U101" s="27">
        <v>28</v>
      </c>
      <c r="V101" s="27">
        <v>90.7</v>
      </c>
      <c r="W101" s="27"/>
      <c r="X101" s="27"/>
      <c r="Y101" s="27"/>
      <c r="Z101" s="27"/>
      <c r="AA101" s="27">
        <v>253530</v>
      </c>
      <c r="AB101" s="28"/>
      <c r="AC101" s="29">
        <v>1</v>
      </c>
      <c r="AD101" s="30">
        <v>144.4</v>
      </c>
      <c r="AE101" s="30">
        <v>2.1</v>
      </c>
      <c r="AF101" s="31">
        <v>9.4652999999999992</v>
      </c>
      <c r="AG101">
        <f t="shared" si="16"/>
        <v>7944.6245075997185</v>
      </c>
      <c r="AH101">
        <f>A101*'Simple Linear Regression'!$B$18+'Simple Linear Regression'!$B$17</f>
        <v>7970.6400553308176</v>
      </c>
      <c r="AI101">
        <f t="shared" si="17"/>
        <v>7840.9133601999993</v>
      </c>
      <c r="AJ101">
        <f t="shared" si="18"/>
        <v>7840.9133602000002</v>
      </c>
      <c r="AL101">
        <f t="shared" si="19"/>
        <v>7744.8908688378797</v>
      </c>
      <c r="AM101" s="32">
        <f t="shared" si="20"/>
        <v>7675.5444028069405</v>
      </c>
      <c r="AN101" s="33">
        <f t="shared" si="21"/>
        <v>9083.4799315405526</v>
      </c>
      <c r="AO101" s="33">
        <f t="shared" si="22"/>
        <v>7493.4239294840008</v>
      </c>
      <c r="AP101" s="33" t="str">
        <f t="shared" si="23"/>
        <v/>
      </c>
      <c r="AQ101" s="34">
        <f t="shared" si="24"/>
        <v>208279.68399999998</v>
      </c>
      <c r="AR101" s="34">
        <f t="shared" si="25"/>
        <v>334597</v>
      </c>
      <c r="AS101" s="34">
        <f t="shared" si="26"/>
        <v>9.4652999999999992</v>
      </c>
      <c r="AT101" s="34">
        <f t="shared" si="27"/>
        <v>7455.6287803800005</v>
      </c>
      <c r="AU101" s="34">
        <f t="shared" si="28"/>
        <v>7366.5943213693126</v>
      </c>
      <c r="AV101" s="34">
        <f t="shared" si="29"/>
        <v>7471.4532002407204</v>
      </c>
      <c r="AW101" s="34">
        <f t="shared" si="30"/>
        <v>7491.4523914091005</v>
      </c>
      <c r="AX101" s="34">
        <f t="shared" si="31"/>
        <v>7331.7751471634911</v>
      </c>
    </row>
    <row r="102" spans="1:50" ht="16.5" customHeight="1" x14ac:dyDescent="0.2">
      <c r="A102" s="25">
        <v>101</v>
      </c>
      <c r="B102" s="26">
        <v>33977</v>
      </c>
      <c r="C102" s="25">
        <v>6852</v>
      </c>
      <c r="D102" s="27"/>
      <c r="E102" s="27">
        <v>341000</v>
      </c>
      <c r="F102" s="27"/>
      <c r="G102" s="27">
        <v>19.001999999999999</v>
      </c>
      <c r="H102" s="27">
        <v>17.510000000000002</v>
      </c>
      <c r="I102" s="27">
        <v>1.0649999999999999</v>
      </c>
      <c r="J102" s="27">
        <v>6566.6409999999996</v>
      </c>
      <c r="K102" s="27"/>
      <c r="L102" s="27">
        <v>882</v>
      </c>
      <c r="M102" s="27">
        <v>13.218</v>
      </c>
      <c r="N102" s="27">
        <v>194836</v>
      </c>
      <c r="O102" s="27">
        <v>4300.5</v>
      </c>
      <c r="P102" s="27">
        <v>818575</v>
      </c>
      <c r="Q102" s="27"/>
      <c r="R102" s="27"/>
      <c r="S102" s="27"/>
      <c r="T102" s="27"/>
      <c r="U102" s="27">
        <v>28</v>
      </c>
      <c r="V102" s="27">
        <v>89.3</v>
      </c>
      <c r="W102" s="27"/>
      <c r="X102" s="27"/>
      <c r="Y102" s="27"/>
      <c r="Z102" s="27"/>
      <c r="AA102" s="27">
        <v>253530</v>
      </c>
      <c r="AB102" s="28"/>
      <c r="AC102" s="29">
        <v>0</v>
      </c>
      <c r="AD102" s="30">
        <v>142.5</v>
      </c>
      <c r="AE102" s="30">
        <v>0.3</v>
      </c>
      <c r="AF102" s="31">
        <v>9.5345999999999993</v>
      </c>
      <c r="AG102">
        <f t="shared" si="16"/>
        <v>7957.7603765161994</v>
      </c>
      <c r="AH102">
        <f>A102*'Simple Linear Regression'!$B$18+'Simple Linear Regression'!$B$17</f>
        <v>7971.493092414722</v>
      </c>
      <c r="AI102">
        <f t="shared" si="17"/>
        <v>7896.6472102000016</v>
      </c>
      <c r="AJ102">
        <f t="shared" si="18"/>
        <v>7896.6472102000016</v>
      </c>
      <c r="AL102">
        <f t="shared" si="19"/>
        <v>7744.2474457238013</v>
      </c>
      <c r="AM102" s="32">
        <f t="shared" si="20"/>
        <v>7810.276361534121</v>
      </c>
      <c r="AN102" s="33">
        <f t="shared" si="21"/>
        <v>9214.547082927862</v>
      </c>
      <c r="AO102" s="33">
        <f t="shared" si="22"/>
        <v>7612.9703713399995</v>
      </c>
      <c r="AP102" s="33" t="str">
        <f t="shared" si="23"/>
        <v/>
      </c>
      <c r="AQ102" s="34">
        <f t="shared" si="24"/>
        <v>207500.34</v>
      </c>
      <c r="AR102" s="34">
        <f t="shared" si="25"/>
        <v>363165</v>
      </c>
      <c r="AS102" s="34">
        <f t="shared" si="26"/>
        <v>0</v>
      </c>
      <c r="AT102" s="34">
        <f t="shared" si="27"/>
        <v>7527.5517647469997</v>
      </c>
      <c r="AU102" s="34">
        <f t="shared" si="28"/>
        <v>7424.8239509128271</v>
      </c>
      <c r="AV102" s="34">
        <f t="shared" si="29"/>
        <v>7518.4639578124006</v>
      </c>
      <c r="AW102" s="34">
        <f t="shared" si="30"/>
        <v>7517.5991085939986</v>
      </c>
      <c r="AX102" s="34">
        <f t="shared" si="31"/>
        <v>7423.3634701204192</v>
      </c>
    </row>
    <row r="103" spans="1:50" ht="16.5" customHeight="1" x14ac:dyDescent="0.2">
      <c r="A103" s="25">
        <v>102</v>
      </c>
      <c r="B103" s="26">
        <v>33984</v>
      </c>
      <c r="C103" s="25">
        <v>6726</v>
      </c>
      <c r="D103" s="27"/>
      <c r="E103" s="27">
        <v>354000</v>
      </c>
      <c r="F103" s="27"/>
      <c r="G103" s="27">
        <v>18.62</v>
      </c>
      <c r="H103" s="27">
        <v>17.052</v>
      </c>
      <c r="I103" s="27">
        <v>1.0660000000000001</v>
      </c>
      <c r="J103" s="27">
        <v>6566.6409999999996</v>
      </c>
      <c r="K103" s="27"/>
      <c r="L103" s="27">
        <v>882</v>
      </c>
      <c r="M103" s="27">
        <v>13.218</v>
      </c>
      <c r="N103" s="27">
        <v>177380</v>
      </c>
      <c r="O103" s="27">
        <v>4300.5</v>
      </c>
      <c r="P103" s="27">
        <v>818575</v>
      </c>
      <c r="Q103" s="27"/>
      <c r="R103" s="27"/>
      <c r="S103" s="27"/>
      <c r="T103" s="27"/>
      <c r="U103" s="27">
        <v>28</v>
      </c>
      <c r="V103" s="27">
        <v>89.3</v>
      </c>
      <c r="W103" s="27"/>
      <c r="X103" s="27"/>
      <c r="Y103" s="27"/>
      <c r="Z103" s="27"/>
      <c r="AA103" s="27">
        <v>253530</v>
      </c>
      <c r="AB103" s="28"/>
      <c r="AC103" s="29">
        <v>0</v>
      </c>
      <c r="AD103" s="30">
        <v>170.4</v>
      </c>
      <c r="AE103" s="30">
        <v>0</v>
      </c>
      <c r="AF103" s="31">
        <v>9.6521000000000008</v>
      </c>
      <c r="AG103">
        <f t="shared" si="16"/>
        <v>7730.3565739240785</v>
      </c>
      <c r="AH103">
        <f>A103*'Simple Linear Regression'!$B$18+'Simple Linear Regression'!$B$17</f>
        <v>7972.3461294986264</v>
      </c>
      <c r="AI103">
        <f t="shared" si="17"/>
        <v>7648.8851777999998</v>
      </c>
      <c r="AJ103">
        <f t="shared" si="18"/>
        <v>7648.8851778000017</v>
      </c>
      <c r="AL103">
        <f t="shared" si="19"/>
        <v>7361.6604120956017</v>
      </c>
      <c r="AM103" s="32">
        <f t="shared" si="20"/>
        <v>7537.8324097239993</v>
      </c>
      <c r="AN103" s="33">
        <f t="shared" si="21"/>
        <v>9137.3236665197001</v>
      </c>
      <c r="AO103" s="33">
        <f t="shared" si="22"/>
        <v>7164.37191308</v>
      </c>
      <c r="AP103" s="33" t="str">
        <f t="shared" si="23"/>
        <v/>
      </c>
      <c r="AQ103" s="34">
        <f t="shared" si="24"/>
        <v>189087.08000000002</v>
      </c>
      <c r="AR103" s="34">
        <f t="shared" si="25"/>
        <v>377364</v>
      </c>
      <c r="AS103" s="34">
        <f t="shared" si="26"/>
        <v>0</v>
      </c>
      <c r="AT103" s="34">
        <f t="shared" si="27"/>
        <v>7253.5559985609998</v>
      </c>
      <c r="AU103" s="34">
        <f t="shared" si="28"/>
        <v>7040.6098887075368</v>
      </c>
      <c r="AV103" s="34">
        <f t="shared" si="29"/>
        <v>7229.7908312986392</v>
      </c>
      <c r="AW103" s="34">
        <f t="shared" si="30"/>
        <v>7243.8075978569987</v>
      </c>
      <c r="AX103" s="34">
        <f t="shared" si="31"/>
        <v>7012.3099799700394</v>
      </c>
    </row>
    <row r="104" spans="1:50" ht="16.5" customHeight="1" x14ac:dyDescent="0.2">
      <c r="A104" s="25">
        <v>103</v>
      </c>
      <c r="B104" s="26">
        <v>33991</v>
      </c>
      <c r="C104" s="25">
        <v>7131</v>
      </c>
      <c r="D104" s="27"/>
      <c r="E104" s="27">
        <v>352000</v>
      </c>
      <c r="F104" s="27"/>
      <c r="G104" s="27">
        <v>18.608000000000001</v>
      </c>
      <c r="H104" s="27">
        <v>16.978000000000002</v>
      </c>
      <c r="I104" s="27">
        <v>1.0609999999999999</v>
      </c>
      <c r="J104" s="27">
        <v>6566.6409999999996</v>
      </c>
      <c r="K104" s="27"/>
      <c r="L104" s="27">
        <v>882</v>
      </c>
      <c r="M104" s="27">
        <v>13.784000000000001</v>
      </c>
      <c r="N104" s="27">
        <v>177380</v>
      </c>
      <c r="O104" s="27">
        <v>4300.5</v>
      </c>
      <c r="P104" s="27">
        <v>818575</v>
      </c>
      <c r="Q104" s="27"/>
      <c r="R104" s="27"/>
      <c r="S104" s="27"/>
      <c r="T104" s="27"/>
      <c r="U104" s="27">
        <v>28</v>
      </c>
      <c r="V104" s="27">
        <v>89.3</v>
      </c>
      <c r="W104" s="27"/>
      <c r="X104" s="27"/>
      <c r="Y104" s="27"/>
      <c r="Z104" s="27"/>
      <c r="AA104" s="27">
        <v>253530</v>
      </c>
      <c r="AB104" s="28"/>
      <c r="AC104" s="29">
        <v>0</v>
      </c>
      <c r="AD104" s="30">
        <v>160</v>
      </c>
      <c r="AE104" s="30">
        <v>0.2</v>
      </c>
      <c r="AF104" s="31">
        <v>9.8055000000000003</v>
      </c>
      <c r="AG104">
        <f t="shared" si="16"/>
        <v>7731.7017480846789</v>
      </c>
      <c r="AH104">
        <f>A104*'Simple Linear Regression'!$B$18+'Simple Linear Regression'!$B$17</f>
        <v>7973.1991665825308</v>
      </c>
      <c r="AI104">
        <f t="shared" si="17"/>
        <v>7680.9671124000015</v>
      </c>
      <c r="AJ104">
        <f t="shared" si="18"/>
        <v>7680.9671124000006</v>
      </c>
      <c r="AL104">
        <f t="shared" si="19"/>
        <v>7359.8165735125995</v>
      </c>
      <c r="AM104" s="32">
        <f t="shared" si="20"/>
        <v>7550.3344586282801</v>
      </c>
      <c r="AN104" s="33">
        <f t="shared" si="21"/>
        <v>9161.7798406984803</v>
      </c>
      <c r="AO104" s="33">
        <f t="shared" si="22"/>
        <v>7176.6924311799994</v>
      </c>
      <c r="AP104" s="33" t="str">
        <f t="shared" si="23"/>
        <v/>
      </c>
      <c r="AQ104" s="34">
        <f t="shared" si="24"/>
        <v>188200.18</v>
      </c>
      <c r="AR104" s="34">
        <f t="shared" si="25"/>
        <v>373472</v>
      </c>
      <c r="AS104" s="34">
        <f t="shared" si="26"/>
        <v>0</v>
      </c>
      <c r="AT104" s="34">
        <f t="shared" si="27"/>
        <v>7268.1383730279995</v>
      </c>
      <c r="AU104" s="34">
        <f t="shared" si="28"/>
        <v>7052.797383973556</v>
      </c>
      <c r="AV104" s="34">
        <f t="shared" si="29"/>
        <v>7246.4301948567199</v>
      </c>
      <c r="AW104" s="34">
        <f t="shared" si="30"/>
        <v>7259.0698365169983</v>
      </c>
      <c r="AX104" s="34">
        <f t="shared" si="31"/>
        <v>7025.4620253543399</v>
      </c>
    </row>
    <row r="105" spans="1:50" ht="16.5" customHeight="1" x14ac:dyDescent="0.2">
      <c r="A105" s="25">
        <v>104</v>
      </c>
      <c r="B105" s="26">
        <v>33998</v>
      </c>
      <c r="C105" s="25">
        <v>6603</v>
      </c>
      <c r="D105" s="27"/>
      <c r="E105" s="27">
        <v>341000</v>
      </c>
      <c r="F105" s="27"/>
      <c r="G105" s="27">
        <v>19.898</v>
      </c>
      <c r="H105" s="27">
        <v>18.004000000000001</v>
      </c>
      <c r="I105" s="27">
        <v>1.0549999999999999</v>
      </c>
      <c r="J105" s="27">
        <v>6566.6409999999996</v>
      </c>
      <c r="K105" s="27"/>
      <c r="L105" s="27">
        <v>882</v>
      </c>
      <c r="M105" s="27">
        <v>13.784000000000001</v>
      </c>
      <c r="N105" s="27">
        <v>177380</v>
      </c>
      <c r="O105" s="27">
        <v>4300.5</v>
      </c>
      <c r="P105" s="27">
        <v>818575</v>
      </c>
      <c r="Q105" s="27"/>
      <c r="R105" s="27"/>
      <c r="S105" s="27"/>
      <c r="T105" s="27"/>
      <c r="U105" s="27">
        <v>28</v>
      </c>
      <c r="V105" s="27">
        <v>89.3</v>
      </c>
      <c r="W105" s="27"/>
      <c r="X105" s="27"/>
      <c r="Y105" s="27"/>
      <c r="Z105" s="27"/>
      <c r="AA105" s="27">
        <v>253530</v>
      </c>
      <c r="AB105" s="28"/>
      <c r="AC105" s="29">
        <v>0</v>
      </c>
      <c r="AD105" s="30">
        <v>161.6</v>
      </c>
      <c r="AE105" s="30">
        <v>0</v>
      </c>
      <c r="AF105" s="31">
        <v>9.9903999999999993</v>
      </c>
      <c r="AG105">
        <f t="shared" si="16"/>
        <v>7739.1079710773984</v>
      </c>
      <c r="AH105">
        <f>A105*'Simple Linear Regression'!$B$18+'Simple Linear Regression'!$B$17</f>
        <v>7974.0522036664343</v>
      </c>
      <c r="AI105">
        <f t="shared" si="17"/>
        <v>7687.4383024000017</v>
      </c>
      <c r="AJ105">
        <f t="shared" si="18"/>
        <v>7687.4383024000008</v>
      </c>
      <c r="AL105">
        <f t="shared" si="19"/>
        <v>7363.9692228130007</v>
      </c>
      <c r="AM105" s="32">
        <f t="shared" si="20"/>
        <v>7547.4536874032001</v>
      </c>
      <c r="AN105" s="33">
        <f t="shared" si="21"/>
        <v>9198.6329654440087</v>
      </c>
      <c r="AO105" s="33">
        <f t="shared" si="22"/>
        <v>7178.2749209000012</v>
      </c>
      <c r="AP105" s="33" t="str">
        <f t="shared" si="23"/>
        <v/>
      </c>
      <c r="AQ105" s="34">
        <f t="shared" si="24"/>
        <v>187135.9</v>
      </c>
      <c r="AR105" s="34">
        <f t="shared" si="25"/>
        <v>359755</v>
      </c>
      <c r="AS105" s="34">
        <f t="shared" si="26"/>
        <v>0</v>
      </c>
      <c r="AT105" s="34">
        <f t="shared" si="27"/>
        <v>7312.9088128370004</v>
      </c>
      <c r="AU105" s="34">
        <f t="shared" si="28"/>
        <v>7087.75621312978</v>
      </c>
      <c r="AV105" s="34">
        <f t="shared" si="29"/>
        <v>7301.7323723828003</v>
      </c>
      <c r="AW105" s="34">
        <f t="shared" si="30"/>
        <v>7304.5078290599995</v>
      </c>
      <c r="AX105" s="34">
        <f t="shared" si="31"/>
        <v>7057.6378515707011</v>
      </c>
    </row>
    <row r="106" spans="1:50" ht="16.5" customHeight="1" x14ac:dyDescent="0.2">
      <c r="A106" s="25">
        <v>105</v>
      </c>
      <c r="B106" s="26">
        <v>34005</v>
      </c>
      <c r="C106" s="25">
        <v>7322</v>
      </c>
      <c r="D106" s="27"/>
      <c r="E106" s="27">
        <v>340000</v>
      </c>
      <c r="F106" s="27"/>
      <c r="G106" s="27">
        <v>20.22</v>
      </c>
      <c r="H106" s="27">
        <v>18.574999999999999</v>
      </c>
      <c r="I106" s="27">
        <v>1.0549999999999999</v>
      </c>
      <c r="J106" s="27">
        <v>6680.8029999999999</v>
      </c>
      <c r="K106" s="27"/>
      <c r="L106" s="27">
        <v>926</v>
      </c>
      <c r="M106" s="27">
        <v>13.784000000000001</v>
      </c>
      <c r="N106" s="27">
        <v>177380</v>
      </c>
      <c r="O106" s="27">
        <v>4336.3999999999996</v>
      </c>
      <c r="P106" s="27">
        <v>818575</v>
      </c>
      <c r="Q106" s="27"/>
      <c r="R106" s="27"/>
      <c r="S106" s="27"/>
      <c r="T106" s="27"/>
      <c r="U106" s="27">
        <v>28</v>
      </c>
      <c r="V106" s="27">
        <v>90.1</v>
      </c>
      <c r="W106" s="27"/>
      <c r="X106" s="27"/>
      <c r="Y106" s="27"/>
      <c r="Z106" s="27"/>
      <c r="AA106" s="27">
        <v>253530</v>
      </c>
      <c r="AB106" s="28"/>
      <c r="AC106" s="29">
        <v>0</v>
      </c>
      <c r="AD106" s="30">
        <v>165</v>
      </c>
      <c r="AE106" s="30">
        <v>0</v>
      </c>
      <c r="AF106" s="31">
        <v>10.2019</v>
      </c>
      <c r="AG106">
        <f t="shared" si="16"/>
        <v>7721.4985847413991</v>
      </c>
      <c r="AH106">
        <f>A106*'Simple Linear Regression'!$B$18+'Simple Linear Regression'!$B$17</f>
        <v>7974.9052407503386</v>
      </c>
      <c r="AI106">
        <f t="shared" si="17"/>
        <v>7674.0125524000005</v>
      </c>
      <c r="AJ106">
        <f t="shared" si="18"/>
        <v>7674.0125523999995</v>
      </c>
      <c r="AL106">
        <f t="shared" si="19"/>
        <v>7352.0995288129998</v>
      </c>
      <c r="AM106" s="32">
        <f t="shared" si="20"/>
        <v>7543.2176040009999</v>
      </c>
      <c r="AN106" s="33">
        <f t="shared" si="21"/>
        <v>9226.1485532304723</v>
      </c>
      <c r="AO106" s="33">
        <f t="shared" si="22"/>
        <v>7161.0443809000008</v>
      </c>
      <c r="AP106" s="33" t="str">
        <f t="shared" si="23"/>
        <v/>
      </c>
      <c r="AQ106" s="34">
        <f t="shared" si="24"/>
        <v>187135.9</v>
      </c>
      <c r="AR106" s="34">
        <f t="shared" si="25"/>
        <v>358700</v>
      </c>
      <c r="AS106" s="34">
        <f t="shared" si="26"/>
        <v>0</v>
      </c>
      <c r="AT106" s="34">
        <f t="shared" si="27"/>
        <v>7354.6956581620007</v>
      </c>
      <c r="AU106" s="34">
        <f t="shared" si="28"/>
        <v>7120.3610326887811</v>
      </c>
      <c r="AV106" s="34">
        <f t="shared" si="29"/>
        <v>7348.9591633460004</v>
      </c>
      <c r="AW106" s="34">
        <f t="shared" si="30"/>
        <v>7347.1176890450006</v>
      </c>
      <c r="AX106" s="34">
        <f t="shared" si="31"/>
        <v>7085.3726063546992</v>
      </c>
    </row>
    <row r="107" spans="1:50" ht="16.5" customHeight="1" x14ac:dyDescent="0.2">
      <c r="A107" s="25">
        <v>106</v>
      </c>
      <c r="B107" s="26">
        <v>34012</v>
      </c>
      <c r="C107" s="25">
        <v>6779</v>
      </c>
      <c r="D107" s="27"/>
      <c r="E107" s="27">
        <v>319000</v>
      </c>
      <c r="F107" s="27"/>
      <c r="G107" s="27">
        <v>20.128</v>
      </c>
      <c r="H107" s="27">
        <v>18.454000000000001</v>
      </c>
      <c r="I107" s="27">
        <v>1.0620000000000001</v>
      </c>
      <c r="J107" s="27">
        <v>6680.8029999999999</v>
      </c>
      <c r="K107" s="27"/>
      <c r="L107" s="27">
        <v>926</v>
      </c>
      <c r="M107" s="27">
        <v>13.784000000000001</v>
      </c>
      <c r="N107" s="27">
        <v>177380</v>
      </c>
      <c r="O107" s="27">
        <v>4336.3999999999996</v>
      </c>
      <c r="P107" s="27">
        <v>818575</v>
      </c>
      <c r="Q107" s="27"/>
      <c r="R107" s="27"/>
      <c r="S107" s="27"/>
      <c r="T107" s="27"/>
      <c r="U107" s="27">
        <v>28</v>
      </c>
      <c r="V107" s="27">
        <v>90.1</v>
      </c>
      <c r="W107" s="27"/>
      <c r="X107" s="27"/>
      <c r="Y107" s="27"/>
      <c r="Z107" s="27"/>
      <c r="AA107" s="27">
        <v>253530</v>
      </c>
      <c r="AB107" s="28"/>
      <c r="AC107" s="29">
        <v>0</v>
      </c>
      <c r="AD107" s="30">
        <v>158.30000000000001</v>
      </c>
      <c r="AE107" s="30">
        <v>0</v>
      </c>
      <c r="AF107" s="31">
        <v>10.435600000000001</v>
      </c>
      <c r="AG107">
        <f t="shared" si="16"/>
        <v>7735.6444029165596</v>
      </c>
      <c r="AH107">
        <f>A107*'Simple Linear Regression'!$B$18+'Simple Linear Regression'!$B$17</f>
        <v>7975.758277834243</v>
      </c>
      <c r="AI107">
        <f t="shared" si="17"/>
        <v>7686.3666423999994</v>
      </c>
      <c r="AJ107">
        <f t="shared" si="18"/>
        <v>7686.3666424000003</v>
      </c>
      <c r="AL107">
        <f t="shared" si="19"/>
        <v>7372.2963776292008</v>
      </c>
      <c r="AM107" s="32">
        <f t="shared" si="20"/>
        <v>7552.4196274115002</v>
      </c>
      <c r="AN107" s="33">
        <f t="shared" si="21"/>
        <v>9274.9525436031599</v>
      </c>
      <c r="AO107" s="33">
        <f t="shared" si="22"/>
        <v>7192.5136695599995</v>
      </c>
      <c r="AP107" s="33" t="str">
        <f t="shared" si="23"/>
        <v/>
      </c>
      <c r="AQ107" s="34">
        <f t="shared" si="24"/>
        <v>188377.56</v>
      </c>
      <c r="AR107" s="34">
        <f t="shared" si="25"/>
        <v>338778</v>
      </c>
      <c r="AS107" s="34">
        <f t="shared" si="26"/>
        <v>0</v>
      </c>
      <c r="AT107" s="34">
        <f t="shared" si="27"/>
        <v>7403.8693317540019</v>
      </c>
      <c r="AU107" s="34">
        <f t="shared" si="28"/>
        <v>7170.5171572873533</v>
      </c>
      <c r="AV107" s="34">
        <f t="shared" si="29"/>
        <v>7415.5705613992814</v>
      </c>
      <c r="AW107" s="34">
        <f t="shared" si="30"/>
        <v>7397.2072437439992</v>
      </c>
      <c r="AX107" s="34">
        <f t="shared" si="31"/>
        <v>7134.4047325922793</v>
      </c>
    </row>
    <row r="108" spans="1:50" ht="16.5" customHeight="1" x14ac:dyDescent="0.2">
      <c r="A108" s="25">
        <v>107</v>
      </c>
      <c r="B108" s="26">
        <v>34019</v>
      </c>
      <c r="C108" s="25">
        <v>7325</v>
      </c>
      <c r="D108" s="27"/>
      <c r="E108" s="27">
        <v>321000</v>
      </c>
      <c r="F108" s="27"/>
      <c r="G108" s="27">
        <v>19.504999999999999</v>
      </c>
      <c r="H108" s="27">
        <v>18.047999999999998</v>
      </c>
      <c r="I108" s="27">
        <v>1.0529999999999999</v>
      </c>
      <c r="J108" s="27">
        <v>6680.8029999999999</v>
      </c>
      <c r="K108" s="27"/>
      <c r="L108" s="27">
        <v>926</v>
      </c>
      <c r="M108" s="27">
        <v>13.457000000000001</v>
      </c>
      <c r="N108" s="27">
        <v>180999</v>
      </c>
      <c r="O108" s="27">
        <v>4336.3999999999996</v>
      </c>
      <c r="P108" s="27">
        <v>818575</v>
      </c>
      <c r="Q108" s="27"/>
      <c r="R108" s="27"/>
      <c r="S108" s="27"/>
      <c r="T108" s="27"/>
      <c r="U108" s="27">
        <v>28</v>
      </c>
      <c r="V108" s="27">
        <v>90.1</v>
      </c>
      <c r="W108" s="27"/>
      <c r="X108" s="27"/>
      <c r="Y108" s="27"/>
      <c r="Z108" s="27"/>
      <c r="AA108" s="27">
        <v>253530</v>
      </c>
      <c r="AB108" s="28"/>
      <c r="AC108" s="29">
        <v>0</v>
      </c>
      <c r="AD108" s="30">
        <v>181.6</v>
      </c>
      <c r="AE108" s="30">
        <v>0.4</v>
      </c>
      <c r="AF108" s="31">
        <v>10.6868</v>
      </c>
      <c r="AG108">
        <f t="shared" si="16"/>
        <v>7779.6247168956397</v>
      </c>
      <c r="AH108">
        <f>A108*'Simple Linear Regression'!$B$18+'Simple Linear Regression'!$B$17</f>
        <v>7976.6113149181474</v>
      </c>
      <c r="AI108">
        <f t="shared" si="17"/>
        <v>7717.1156413000008</v>
      </c>
      <c r="AJ108">
        <f t="shared" si="18"/>
        <v>7717.1156413000008</v>
      </c>
      <c r="AL108">
        <f t="shared" si="19"/>
        <v>7442.7125125912917</v>
      </c>
      <c r="AM108" s="32">
        <f t="shared" si="20"/>
        <v>7571.8551907309602</v>
      </c>
      <c r="AN108" s="33">
        <f t="shared" si="21"/>
        <v>9327.7212117731888</v>
      </c>
      <c r="AO108" s="33">
        <f t="shared" si="22"/>
        <v>7236.1929445970018</v>
      </c>
      <c r="AP108" s="33" t="str">
        <f t="shared" si="23"/>
        <v/>
      </c>
      <c r="AQ108" s="34">
        <f t="shared" si="24"/>
        <v>190591.94699999999</v>
      </c>
      <c r="AR108" s="34">
        <f t="shared" si="25"/>
        <v>338013</v>
      </c>
      <c r="AS108" s="34">
        <f t="shared" si="26"/>
        <v>0</v>
      </c>
      <c r="AT108" s="34">
        <f t="shared" si="27"/>
        <v>7549.9818425040003</v>
      </c>
      <c r="AU108" s="34">
        <f t="shared" si="28"/>
        <v>7311.1020005075479</v>
      </c>
      <c r="AV108" s="34">
        <f t="shared" si="29"/>
        <v>7566.9322514038795</v>
      </c>
      <c r="AW108" s="34">
        <f t="shared" si="30"/>
        <v>7544.0303063819993</v>
      </c>
      <c r="AX108" s="34">
        <f t="shared" si="31"/>
        <v>7271.2894783936099</v>
      </c>
    </row>
    <row r="109" spans="1:50" ht="16.5" customHeight="1" x14ac:dyDescent="0.2">
      <c r="A109" s="25">
        <v>108</v>
      </c>
      <c r="B109" s="26">
        <v>34026</v>
      </c>
      <c r="C109" s="25">
        <v>6961</v>
      </c>
      <c r="D109" s="27"/>
      <c r="E109" s="27">
        <v>351000</v>
      </c>
      <c r="F109" s="27"/>
      <c r="G109" s="27">
        <v>20.402000000000001</v>
      </c>
      <c r="H109" s="27">
        <v>18.809999999999999</v>
      </c>
      <c r="I109" s="27">
        <v>1.0469999999999999</v>
      </c>
      <c r="J109" s="27">
        <v>6680.8029999999999</v>
      </c>
      <c r="K109" s="27"/>
      <c r="L109" s="27">
        <v>926</v>
      </c>
      <c r="M109" s="27">
        <v>13.457000000000001</v>
      </c>
      <c r="N109" s="27">
        <v>180999</v>
      </c>
      <c r="O109" s="27">
        <v>4336.3999999999996</v>
      </c>
      <c r="P109" s="27">
        <v>818575</v>
      </c>
      <c r="Q109" s="27"/>
      <c r="R109" s="27"/>
      <c r="S109" s="27"/>
      <c r="T109" s="27"/>
      <c r="U109" s="27">
        <v>28</v>
      </c>
      <c r="V109" s="27">
        <v>90.1</v>
      </c>
      <c r="W109" s="27"/>
      <c r="X109" s="27"/>
      <c r="Y109" s="27"/>
      <c r="Z109" s="27"/>
      <c r="AA109" s="27">
        <v>253530</v>
      </c>
      <c r="AB109" s="28"/>
      <c r="AC109" s="29">
        <v>0</v>
      </c>
      <c r="AD109" s="30">
        <v>187.4</v>
      </c>
      <c r="AE109" s="30">
        <v>1</v>
      </c>
      <c r="AF109" s="31">
        <v>10.951700000000001</v>
      </c>
      <c r="AG109">
        <f t="shared" si="16"/>
        <v>7759.4178498883603</v>
      </c>
      <c r="AH109">
        <f>A109*'Simple Linear Regression'!$B$18+'Simple Linear Regression'!$B$17</f>
        <v>7977.4643520020509</v>
      </c>
      <c r="AI109">
        <f t="shared" si="17"/>
        <v>7699.4669413000011</v>
      </c>
      <c r="AJ109">
        <f t="shared" si="18"/>
        <v>7699.4669413000011</v>
      </c>
      <c r="AL109">
        <f t="shared" si="19"/>
        <v>7416.7283887617104</v>
      </c>
      <c r="AM109" s="32">
        <f t="shared" si="20"/>
        <v>7564.3613578655986</v>
      </c>
      <c r="AN109" s="33">
        <f t="shared" si="21"/>
        <v>9340.5017735856181</v>
      </c>
      <c r="AO109" s="33">
        <f t="shared" si="22"/>
        <v>7200.878412303</v>
      </c>
      <c r="AP109" s="33" t="str">
        <f t="shared" si="23"/>
        <v/>
      </c>
      <c r="AQ109" s="34">
        <f t="shared" si="24"/>
        <v>189505.95299999998</v>
      </c>
      <c r="AR109" s="34">
        <f t="shared" si="25"/>
        <v>367497</v>
      </c>
      <c r="AS109" s="34">
        <f t="shared" si="26"/>
        <v>0</v>
      </c>
      <c r="AT109" s="34">
        <f t="shared" si="27"/>
        <v>7586.9964342930007</v>
      </c>
      <c r="AU109" s="34">
        <f t="shared" si="28"/>
        <v>7331.1276636396333</v>
      </c>
      <c r="AV109" s="34">
        <f t="shared" si="29"/>
        <v>7584.1878719817196</v>
      </c>
      <c r="AW109" s="34">
        <f t="shared" si="30"/>
        <v>7582.0375543650007</v>
      </c>
      <c r="AX109" s="34">
        <f t="shared" si="31"/>
        <v>7288.9774760630889</v>
      </c>
    </row>
    <row r="110" spans="1:50" ht="16.5" customHeight="1" x14ac:dyDescent="0.2">
      <c r="A110" s="25">
        <v>109</v>
      </c>
      <c r="B110" s="26">
        <v>34033</v>
      </c>
      <c r="C110" s="25">
        <v>7188</v>
      </c>
      <c r="D110" s="27"/>
      <c r="E110" s="27">
        <v>362000</v>
      </c>
      <c r="F110" s="27"/>
      <c r="G110" s="27">
        <v>20.692</v>
      </c>
      <c r="H110" s="27">
        <v>19.148</v>
      </c>
      <c r="I110" s="27">
        <v>1.042</v>
      </c>
      <c r="J110" s="27">
        <v>6680.8029999999999</v>
      </c>
      <c r="K110" s="27"/>
      <c r="L110" s="27">
        <v>926</v>
      </c>
      <c r="M110" s="27">
        <v>13.457000000000001</v>
      </c>
      <c r="N110" s="27">
        <v>180999</v>
      </c>
      <c r="O110" s="27">
        <v>4336.3999999999996</v>
      </c>
      <c r="P110" s="27">
        <v>818575</v>
      </c>
      <c r="Q110" s="27"/>
      <c r="R110" s="27"/>
      <c r="S110" s="27"/>
      <c r="T110" s="27"/>
      <c r="U110" s="27">
        <v>28</v>
      </c>
      <c r="V110" s="27">
        <v>90.1</v>
      </c>
      <c r="W110" s="27"/>
      <c r="X110" s="27"/>
      <c r="Y110" s="27"/>
      <c r="Z110" s="27"/>
      <c r="AA110" s="27">
        <v>256922</v>
      </c>
      <c r="AB110" s="28"/>
      <c r="AC110" s="29">
        <v>0</v>
      </c>
      <c r="AD110" s="30">
        <v>166</v>
      </c>
      <c r="AE110" s="30">
        <v>0</v>
      </c>
      <c r="AF110" s="31">
        <v>11.226599999999999</v>
      </c>
      <c r="AG110">
        <f t="shared" si="16"/>
        <v>7765.8406031689601</v>
      </c>
      <c r="AH110">
        <f>A110*'Simple Linear Regression'!$B$18+'Simple Linear Regression'!$B$17</f>
        <v>7978.3173890859553</v>
      </c>
      <c r="AI110">
        <f t="shared" si="17"/>
        <v>7692.9957513000008</v>
      </c>
      <c r="AJ110">
        <f t="shared" si="18"/>
        <v>7692.9957513000008</v>
      </c>
      <c r="AL110">
        <f t="shared" si="19"/>
        <v>7412.3026077570612</v>
      </c>
      <c r="AM110" s="32">
        <f t="shared" si="20"/>
        <v>7589.6387615803997</v>
      </c>
      <c r="AN110" s="33">
        <f t="shared" si="21"/>
        <v>9370.7418007951492</v>
      </c>
      <c r="AO110" s="33">
        <f t="shared" si="22"/>
        <v>7215.7900420579981</v>
      </c>
      <c r="AP110" s="33" t="str">
        <f t="shared" si="23"/>
        <v/>
      </c>
      <c r="AQ110" s="34">
        <f t="shared" si="24"/>
        <v>188600.95800000001</v>
      </c>
      <c r="AR110" s="34">
        <f t="shared" si="25"/>
        <v>377204</v>
      </c>
      <c r="AS110" s="34">
        <f t="shared" si="26"/>
        <v>0</v>
      </c>
      <c r="AT110" s="34">
        <f t="shared" si="27"/>
        <v>7604.454363705001</v>
      </c>
      <c r="AU110" s="34">
        <f t="shared" si="28"/>
        <v>7344.5234778722033</v>
      </c>
      <c r="AV110" s="34">
        <f t="shared" si="29"/>
        <v>7594.3941717060388</v>
      </c>
      <c r="AW110" s="34">
        <f t="shared" si="30"/>
        <v>7600.7945643100002</v>
      </c>
      <c r="AX110" s="34">
        <f t="shared" si="31"/>
        <v>7304.9265234816521</v>
      </c>
    </row>
    <row r="111" spans="1:50" ht="16.5" customHeight="1" x14ac:dyDescent="0.2">
      <c r="A111" s="25">
        <v>110</v>
      </c>
      <c r="B111" s="26">
        <v>34040</v>
      </c>
      <c r="C111" s="25">
        <v>7100</v>
      </c>
      <c r="D111" s="27"/>
      <c r="E111" s="27">
        <v>354000</v>
      </c>
      <c r="F111" s="27"/>
      <c r="G111" s="27">
        <v>20.452000000000002</v>
      </c>
      <c r="H111" s="27">
        <v>19.024000000000001</v>
      </c>
      <c r="I111" s="27">
        <v>1.048</v>
      </c>
      <c r="J111" s="27">
        <v>6680.8029999999999</v>
      </c>
      <c r="K111" s="27"/>
      <c r="L111" s="27">
        <v>824</v>
      </c>
      <c r="M111" s="27">
        <v>13.457000000000001</v>
      </c>
      <c r="N111" s="27">
        <v>180999</v>
      </c>
      <c r="O111" s="27">
        <v>4340.7</v>
      </c>
      <c r="P111" s="27">
        <v>818575</v>
      </c>
      <c r="Q111" s="27"/>
      <c r="R111" s="27"/>
      <c r="S111" s="27"/>
      <c r="T111" s="27"/>
      <c r="U111" s="27">
        <v>28</v>
      </c>
      <c r="V111" s="27">
        <v>87.5</v>
      </c>
      <c r="W111" s="27"/>
      <c r="X111" s="27"/>
      <c r="Y111" s="27"/>
      <c r="Z111" s="27"/>
      <c r="AA111" s="27">
        <v>256922</v>
      </c>
      <c r="AB111" s="28"/>
      <c r="AC111" s="29">
        <v>0</v>
      </c>
      <c r="AD111" s="30">
        <v>134.1</v>
      </c>
      <c r="AE111" s="30">
        <v>0.3</v>
      </c>
      <c r="AF111" s="31">
        <v>11.5084</v>
      </c>
      <c r="AG111">
        <f t="shared" si="16"/>
        <v>7830.6500382682398</v>
      </c>
      <c r="AH111">
        <f>A111*'Simple Linear Regression'!$B$18+'Simple Linear Regression'!$B$17</f>
        <v>7979.1704261698596</v>
      </c>
      <c r="AI111">
        <f t="shared" si="17"/>
        <v>7755.7793512999997</v>
      </c>
      <c r="AJ111">
        <f t="shared" si="18"/>
        <v>7755.7793513000015</v>
      </c>
      <c r="AL111">
        <f t="shared" si="19"/>
        <v>7462.9854995866408</v>
      </c>
      <c r="AM111" s="32">
        <f t="shared" si="20"/>
        <v>7630.3479797689188</v>
      </c>
      <c r="AN111" s="33">
        <f t="shared" si="21"/>
        <v>9415.3515473668085</v>
      </c>
      <c r="AO111" s="33">
        <f t="shared" si="22"/>
        <v>7314.3534743520013</v>
      </c>
      <c r="AP111" s="33" t="str">
        <f t="shared" si="23"/>
        <v/>
      </c>
      <c r="AQ111" s="34">
        <f t="shared" si="24"/>
        <v>189686.95200000002</v>
      </c>
      <c r="AR111" s="34">
        <f t="shared" si="25"/>
        <v>370992</v>
      </c>
      <c r="AS111" s="34">
        <f t="shared" si="26"/>
        <v>0</v>
      </c>
      <c r="AT111" s="34">
        <f t="shared" si="27"/>
        <v>7630.5266199469997</v>
      </c>
      <c r="AU111" s="34">
        <f t="shared" si="28"/>
        <v>7381.7649732111186</v>
      </c>
      <c r="AV111" s="34">
        <f t="shared" si="29"/>
        <v>7619.1374473649203</v>
      </c>
      <c r="AW111" s="34">
        <f t="shared" si="30"/>
        <v>7628.0566983119988</v>
      </c>
      <c r="AX111" s="34">
        <f t="shared" si="31"/>
        <v>7354.250714620177</v>
      </c>
    </row>
    <row r="112" spans="1:50" ht="16.5" customHeight="1" x14ac:dyDescent="0.2">
      <c r="A112" s="25">
        <v>111</v>
      </c>
      <c r="B112" s="26">
        <v>34047</v>
      </c>
      <c r="C112" s="25">
        <v>7239</v>
      </c>
      <c r="D112" s="27"/>
      <c r="E112" s="27">
        <v>346000</v>
      </c>
      <c r="F112" s="27"/>
      <c r="G112" s="27">
        <v>20.14</v>
      </c>
      <c r="H112" s="27">
        <v>18.661999999999999</v>
      </c>
      <c r="I112" s="27">
        <v>1.0580000000000001</v>
      </c>
      <c r="J112" s="27">
        <v>6680.8029999999999</v>
      </c>
      <c r="K112" s="27"/>
      <c r="L112" s="27">
        <v>824</v>
      </c>
      <c r="M112" s="27">
        <v>12.968999999999999</v>
      </c>
      <c r="N112" s="27">
        <v>171680</v>
      </c>
      <c r="O112" s="27">
        <v>4340.7</v>
      </c>
      <c r="P112" s="27">
        <v>824769</v>
      </c>
      <c r="Q112" s="27"/>
      <c r="R112" s="27"/>
      <c r="S112" s="27"/>
      <c r="T112" s="27"/>
      <c r="U112" s="27">
        <v>28</v>
      </c>
      <c r="V112" s="27">
        <v>87.5</v>
      </c>
      <c r="W112" s="27"/>
      <c r="X112" s="27"/>
      <c r="Y112" s="27"/>
      <c r="Z112" s="27"/>
      <c r="AA112" s="27">
        <v>256922</v>
      </c>
      <c r="AB112" s="28"/>
      <c r="AC112" s="29">
        <v>0</v>
      </c>
      <c r="AD112" s="30">
        <v>182.4</v>
      </c>
      <c r="AE112" s="30">
        <v>0</v>
      </c>
      <c r="AF112" s="31">
        <v>11.794499999999999</v>
      </c>
      <c r="AG112">
        <f t="shared" si="16"/>
        <v>7719.3144784570395</v>
      </c>
      <c r="AH112">
        <f>A112*'Simple Linear Regression'!$B$18+'Simple Linear Regression'!$B$17</f>
        <v>7980.023463253764</v>
      </c>
      <c r="AI112">
        <f t="shared" si="17"/>
        <v>7605.6527858999998</v>
      </c>
      <c r="AJ112">
        <f t="shared" si="18"/>
        <v>7605.6527859000016</v>
      </c>
      <c r="AL112">
        <f t="shared" si="19"/>
        <v>7275.1129215408</v>
      </c>
      <c r="AM112" s="32">
        <f t="shared" si="20"/>
        <v>7444.329110334399</v>
      </c>
      <c r="AN112" s="33">
        <f t="shared" si="21"/>
        <v>9415.6244653586891</v>
      </c>
      <c r="AO112" s="33">
        <f t="shared" si="22"/>
        <v>7047.1068054399993</v>
      </c>
      <c r="AP112" s="33" t="str">
        <f t="shared" si="23"/>
        <v/>
      </c>
      <c r="AQ112" s="34">
        <f t="shared" si="24"/>
        <v>181637.44</v>
      </c>
      <c r="AR112" s="34">
        <f t="shared" si="25"/>
        <v>366068</v>
      </c>
      <c r="AS112" s="34">
        <f t="shared" si="26"/>
        <v>0</v>
      </c>
      <c r="AT112" s="34">
        <f t="shared" si="27"/>
        <v>7585.6211555889986</v>
      </c>
      <c r="AU112" s="34">
        <f t="shared" si="28"/>
        <v>7259.0967114386485</v>
      </c>
      <c r="AV112" s="34">
        <f t="shared" si="29"/>
        <v>7583.0668469336797</v>
      </c>
      <c r="AW112" s="34">
        <f t="shared" si="30"/>
        <v>7583.7444353009987</v>
      </c>
      <c r="AX112" s="34">
        <f t="shared" si="31"/>
        <v>7206.7828047367202</v>
      </c>
    </row>
    <row r="113" spans="1:50" ht="16.5" customHeight="1" x14ac:dyDescent="0.2">
      <c r="A113" s="25">
        <v>112</v>
      </c>
      <c r="B113" s="26">
        <v>34054</v>
      </c>
      <c r="C113" s="25">
        <v>7194</v>
      </c>
      <c r="D113" s="27"/>
      <c r="E113" s="27">
        <v>338000</v>
      </c>
      <c r="F113" s="27"/>
      <c r="G113" s="27">
        <v>20.001999999999999</v>
      </c>
      <c r="H113" s="27">
        <v>18.417999999999999</v>
      </c>
      <c r="I113" s="27">
        <v>1.056</v>
      </c>
      <c r="J113" s="27">
        <v>6680.8029999999999</v>
      </c>
      <c r="K113" s="27"/>
      <c r="L113" s="27">
        <v>824</v>
      </c>
      <c r="M113" s="27">
        <v>12.968999999999999</v>
      </c>
      <c r="N113" s="27">
        <v>171680</v>
      </c>
      <c r="O113" s="27">
        <v>4340.7</v>
      </c>
      <c r="P113" s="27">
        <v>824769</v>
      </c>
      <c r="Q113" s="27"/>
      <c r="R113" s="27"/>
      <c r="S113" s="27"/>
      <c r="T113" s="27"/>
      <c r="U113" s="27">
        <v>28</v>
      </c>
      <c r="V113" s="27">
        <v>87.5</v>
      </c>
      <c r="W113" s="27"/>
      <c r="X113" s="27"/>
      <c r="Y113" s="27"/>
      <c r="Z113" s="27"/>
      <c r="AA113" s="27">
        <v>256922</v>
      </c>
      <c r="AB113" s="28"/>
      <c r="AC113" s="29">
        <v>0</v>
      </c>
      <c r="AD113" s="30">
        <v>110.4</v>
      </c>
      <c r="AE113" s="30">
        <v>0.7</v>
      </c>
      <c r="AF113" s="31">
        <v>12.0823</v>
      </c>
      <c r="AG113">
        <f t="shared" si="16"/>
        <v>7724.7016761212808</v>
      </c>
      <c r="AH113">
        <f>A113*'Simple Linear Regression'!$B$18+'Simple Linear Regression'!$B$17</f>
        <v>7980.8765003376684</v>
      </c>
      <c r="AI113">
        <f t="shared" si="17"/>
        <v>7610.3591058999991</v>
      </c>
      <c r="AJ113">
        <f t="shared" si="18"/>
        <v>7610.3591058999991</v>
      </c>
      <c r="AL113">
        <f t="shared" si="19"/>
        <v>7279.5945991056014</v>
      </c>
      <c r="AM113" s="32">
        <f t="shared" si="20"/>
        <v>7534.332556971779</v>
      </c>
      <c r="AN113" s="33">
        <f t="shared" si="21"/>
        <v>9463.1972649169511</v>
      </c>
      <c r="AO113" s="33">
        <f t="shared" si="22"/>
        <v>7151.7220400800024</v>
      </c>
      <c r="AP113" s="33" t="str">
        <f t="shared" si="23"/>
        <v/>
      </c>
      <c r="AQ113" s="34">
        <f t="shared" si="24"/>
        <v>181294.08000000002</v>
      </c>
      <c r="AR113" s="34">
        <f t="shared" si="25"/>
        <v>356928</v>
      </c>
      <c r="AS113" s="34">
        <f t="shared" si="26"/>
        <v>0</v>
      </c>
      <c r="AT113" s="34">
        <f t="shared" si="27"/>
        <v>7540.2042294669991</v>
      </c>
      <c r="AU113" s="34">
        <f t="shared" si="28"/>
        <v>7240.1489441989361</v>
      </c>
      <c r="AV113" s="34">
        <f t="shared" si="29"/>
        <v>7539.6089413252821</v>
      </c>
      <c r="AW113" s="34">
        <f t="shared" si="30"/>
        <v>7540.1225010969983</v>
      </c>
      <c r="AX113" s="34">
        <f t="shared" si="31"/>
        <v>7202.384771635041</v>
      </c>
    </row>
    <row r="114" spans="1:50" ht="16.5" customHeight="1" x14ac:dyDescent="0.2">
      <c r="A114" s="25">
        <v>113</v>
      </c>
      <c r="B114" s="26">
        <v>34061</v>
      </c>
      <c r="C114" s="25">
        <v>6964</v>
      </c>
      <c r="D114" s="27"/>
      <c r="E114" s="27">
        <v>366000</v>
      </c>
      <c r="F114" s="27"/>
      <c r="G114" s="27">
        <v>20.437999999999999</v>
      </c>
      <c r="H114" s="27">
        <v>18.731999999999999</v>
      </c>
      <c r="I114" s="27">
        <v>1.0569999999999999</v>
      </c>
      <c r="J114" s="27">
        <v>6680.8029999999999</v>
      </c>
      <c r="K114" s="27"/>
      <c r="L114" s="27">
        <v>824</v>
      </c>
      <c r="M114" s="27">
        <v>12.968999999999999</v>
      </c>
      <c r="N114" s="27">
        <v>171680</v>
      </c>
      <c r="O114" s="27">
        <v>4340.7</v>
      </c>
      <c r="P114" s="27">
        <v>824769</v>
      </c>
      <c r="Q114" s="27"/>
      <c r="R114" s="27"/>
      <c r="S114" s="27"/>
      <c r="T114" s="27"/>
      <c r="U114" s="27">
        <v>28</v>
      </c>
      <c r="V114" s="27">
        <v>87.5</v>
      </c>
      <c r="W114" s="27"/>
      <c r="X114" s="27"/>
      <c r="Y114" s="27"/>
      <c r="Z114" s="27"/>
      <c r="AA114" s="27">
        <v>256922</v>
      </c>
      <c r="AB114" s="28"/>
      <c r="AC114" s="29">
        <v>0</v>
      </c>
      <c r="AD114" s="30">
        <v>102.8</v>
      </c>
      <c r="AE114" s="30">
        <v>1.6</v>
      </c>
      <c r="AF114" s="31">
        <v>12.369400000000001</v>
      </c>
      <c r="AG114">
        <f t="shared" si="16"/>
        <v>7705.8443172891612</v>
      </c>
      <c r="AH114">
        <f>A114*'Simple Linear Regression'!$B$18+'Simple Linear Regression'!$B$17</f>
        <v>7981.7295374215719</v>
      </c>
      <c r="AI114">
        <f t="shared" si="17"/>
        <v>7593.8869858999988</v>
      </c>
      <c r="AJ114">
        <f t="shared" si="18"/>
        <v>7593.8869859000006</v>
      </c>
      <c r="AL114">
        <f t="shared" si="19"/>
        <v>7259.5902563232012</v>
      </c>
      <c r="AM114" s="32">
        <f t="shared" si="20"/>
        <v>7544.6207288586402</v>
      </c>
      <c r="AN114" s="33">
        <f t="shared" si="21"/>
        <v>9478.9350172851191</v>
      </c>
      <c r="AO114" s="33">
        <f t="shared" si="22"/>
        <v>7142.195557760002</v>
      </c>
      <c r="AP114" s="33" t="str">
        <f t="shared" si="23"/>
        <v/>
      </c>
      <c r="AQ114" s="34">
        <f t="shared" si="24"/>
        <v>181465.75999999998</v>
      </c>
      <c r="AR114" s="34">
        <f t="shared" si="25"/>
        <v>386862</v>
      </c>
      <c r="AS114" s="34">
        <f t="shared" si="26"/>
        <v>0</v>
      </c>
      <c r="AT114" s="34">
        <f t="shared" si="27"/>
        <v>7563.2273812530002</v>
      </c>
      <c r="AU114" s="34">
        <f t="shared" si="28"/>
        <v>7256.4327797077931</v>
      </c>
      <c r="AV114" s="34">
        <f t="shared" si="29"/>
        <v>7543.2380384371218</v>
      </c>
      <c r="AW114" s="34">
        <f t="shared" si="30"/>
        <v>7564.3501760339987</v>
      </c>
      <c r="AX114" s="34">
        <f t="shared" si="31"/>
        <v>7219.6044994248814</v>
      </c>
    </row>
    <row r="115" spans="1:50" ht="16.5" customHeight="1" x14ac:dyDescent="0.2">
      <c r="A115" s="25">
        <v>114</v>
      </c>
      <c r="B115" s="26">
        <v>34068</v>
      </c>
      <c r="C115" s="25">
        <v>6797</v>
      </c>
      <c r="D115" s="27"/>
      <c r="E115" s="27">
        <v>365000</v>
      </c>
      <c r="F115" s="27"/>
      <c r="G115" s="27">
        <v>20.372499999999999</v>
      </c>
      <c r="H115" s="27">
        <v>18.7075</v>
      </c>
      <c r="I115" s="27">
        <v>1.0680000000000001</v>
      </c>
      <c r="J115" s="27">
        <v>6680.8029999999999</v>
      </c>
      <c r="K115" s="27"/>
      <c r="L115" s="27">
        <v>684</v>
      </c>
      <c r="M115" s="27">
        <v>12.968999999999999</v>
      </c>
      <c r="N115" s="27">
        <v>171680</v>
      </c>
      <c r="O115" s="27">
        <v>4355.3</v>
      </c>
      <c r="P115" s="27">
        <v>824769</v>
      </c>
      <c r="Q115" s="27"/>
      <c r="R115" s="27"/>
      <c r="S115" s="27"/>
      <c r="T115" s="27"/>
      <c r="U115" s="27">
        <v>28</v>
      </c>
      <c r="V115" s="27">
        <v>86.8</v>
      </c>
      <c r="W115" s="27"/>
      <c r="X115" s="27"/>
      <c r="Y115" s="27"/>
      <c r="Z115" s="27"/>
      <c r="AA115" s="27">
        <v>256922</v>
      </c>
      <c r="AB115" s="28"/>
      <c r="AC115" s="29">
        <v>0</v>
      </c>
      <c r="AD115" s="30">
        <v>102.2</v>
      </c>
      <c r="AE115" s="30">
        <v>0.1</v>
      </c>
      <c r="AF115" s="31">
        <v>12.6533</v>
      </c>
      <c r="AG115">
        <f t="shared" si="16"/>
        <v>7722.5192969298414</v>
      </c>
      <c r="AH115">
        <f>A115*'Simple Linear Regression'!$B$18+'Simple Linear Regression'!$B$17</f>
        <v>7982.5825745054763</v>
      </c>
      <c r="AI115">
        <f t="shared" si="17"/>
        <v>7575.7140858999983</v>
      </c>
      <c r="AJ115">
        <f t="shared" si="18"/>
        <v>7575.7140858999992</v>
      </c>
      <c r="AL115">
        <f t="shared" si="19"/>
        <v>7279.2812097167998</v>
      </c>
      <c r="AM115" s="32">
        <f t="shared" si="20"/>
        <v>7545.5489497515409</v>
      </c>
      <c r="AN115" s="33">
        <f t="shared" si="21"/>
        <v>9516.4931356053494</v>
      </c>
      <c r="AO115" s="33">
        <f t="shared" si="22"/>
        <v>7161.9846122400004</v>
      </c>
      <c r="AP115" s="33" t="str">
        <f t="shared" si="23"/>
        <v/>
      </c>
      <c r="AQ115" s="34">
        <f t="shared" si="24"/>
        <v>183354.24000000002</v>
      </c>
      <c r="AR115" s="34">
        <f t="shared" si="25"/>
        <v>389820</v>
      </c>
      <c r="AS115" s="34">
        <f t="shared" si="26"/>
        <v>0</v>
      </c>
      <c r="AT115" s="34">
        <f t="shared" si="27"/>
        <v>7626.5140213329996</v>
      </c>
      <c r="AU115" s="34">
        <f t="shared" si="28"/>
        <v>7314.6801122132092</v>
      </c>
      <c r="AV115" s="34">
        <f t="shared" si="29"/>
        <v>7608.7592968112003</v>
      </c>
      <c r="AW115" s="34">
        <f t="shared" si="30"/>
        <v>7628.6975428409996</v>
      </c>
      <c r="AX115" s="34">
        <f t="shared" si="31"/>
        <v>7277.102462299119</v>
      </c>
    </row>
    <row r="116" spans="1:50" ht="16.5" customHeight="1" x14ac:dyDescent="0.2">
      <c r="A116" s="25">
        <v>115</v>
      </c>
      <c r="B116" s="26">
        <v>34075</v>
      </c>
      <c r="C116" s="25">
        <v>7561</v>
      </c>
      <c r="D116" s="27"/>
      <c r="E116" s="27">
        <v>353000</v>
      </c>
      <c r="F116" s="27"/>
      <c r="G116" s="27">
        <v>20.277999999999999</v>
      </c>
      <c r="H116" s="27">
        <v>18.664999999999999</v>
      </c>
      <c r="I116" s="27">
        <v>1.079</v>
      </c>
      <c r="J116" s="27">
        <v>6680.8029999999999</v>
      </c>
      <c r="K116" s="27"/>
      <c r="L116" s="27">
        <v>684</v>
      </c>
      <c r="M116" s="27">
        <v>13.326000000000001</v>
      </c>
      <c r="N116" s="27">
        <v>162844</v>
      </c>
      <c r="O116" s="27">
        <v>4355.3</v>
      </c>
      <c r="P116" s="27">
        <v>824769</v>
      </c>
      <c r="Q116" s="27"/>
      <c r="R116" s="27"/>
      <c r="S116" s="27"/>
      <c r="T116" s="27"/>
      <c r="U116" s="27">
        <v>28</v>
      </c>
      <c r="V116" s="27">
        <v>86.8</v>
      </c>
      <c r="W116" s="27"/>
      <c r="X116" s="27"/>
      <c r="Y116" s="27"/>
      <c r="Z116" s="27"/>
      <c r="AA116" s="27">
        <v>256922</v>
      </c>
      <c r="AB116" s="28"/>
      <c r="AC116" s="29">
        <v>0</v>
      </c>
      <c r="AD116" s="30">
        <v>71.8</v>
      </c>
      <c r="AE116" s="30">
        <v>3.2</v>
      </c>
      <c r="AF116" s="31">
        <v>12.9316</v>
      </c>
      <c r="AG116">
        <f t="shared" si="16"/>
        <v>7619.9279762165197</v>
      </c>
      <c r="AH116">
        <f>A116*'Simple Linear Regression'!$B$18+'Simple Linear Regression'!$B$17</f>
        <v>7983.4356115893806</v>
      </c>
      <c r="AI116">
        <f t="shared" si="17"/>
        <v>7480.7241581999997</v>
      </c>
      <c r="AJ116">
        <f t="shared" si="18"/>
        <v>7480.7241582000006</v>
      </c>
      <c r="AL116">
        <f t="shared" si="19"/>
        <v>7108.1454148673183</v>
      </c>
      <c r="AM116" s="32">
        <f t="shared" si="20"/>
        <v>7466.9124790626802</v>
      </c>
      <c r="AN116" s="33">
        <f t="shared" si="21"/>
        <v>9521.1235434158898</v>
      </c>
      <c r="AO116" s="33">
        <f t="shared" si="22"/>
        <v>7027.081610876</v>
      </c>
      <c r="AP116" s="33" t="str">
        <f t="shared" si="23"/>
        <v/>
      </c>
      <c r="AQ116" s="34">
        <f t="shared" si="24"/>
        <v>175708.67600000001</v>
      </c>
      <c r="AR116" s="34">
        <f t="shared" si="25"/>
        <v>380887</v>
      </c>
      <c r="AS116" s="34">
        <f t="shared" si="26"/>
        <v>0</v>
      </c>
      <c r="AT116" s="34">
        <f t="shared" si="27"/>
        <v>7468.3639160210005</v>
      </c>
      <c r="AU116" s="34">
        <f t="shared" si="28"/>
        <v>7129.4940185183987</v>
      </c>
      <c r="AV116" s="34">
        <f t="shared" si="29"/>
        <v>7453.7754391071194</v>
      </c>
      <c r="AW116" s="34">
        <f t="shared" si="30"/>
        <v>7471.8407035939999</v>
      </c>
      <c r="AX116" s="34">
        <f t="shared" si="31"/>
        <v>7088.3389605891871</v>
      </c>
    </row>
    <row r="117" spans="1:50" ht="16.5" customHeight="1" x14ac:dyDescent="0.2">
      <c r="A117" s="25">
        <v>116</v>
      </c>
      <c r="B117" s="26">
        <v>34082</v>
      </c>
      <c r="C117" s="25">
        <v>7392</v>
      </c>
      <c r="D117" s="27"/>
      <c r="E117" s="27">
        <v>351000</v>
      </c>
      <c r="F117" s="27"/>
      <c r="G117" s="27">
        <v>19.95</v>
      </c>
      <c r="H117" s="27">
        <v>18.559999999999999</v>
      </c>
      <c r="I117" s="27">
        <v>1.079</v>
      </c>
      <c r="J117" s="27">
        <v>6680.8029999999999</v>
      </c>
      <c r="K117" s="27"/>
      <c r="L117" s="27">
        <v>684</v>
      </c>
      <c r="M117" s="27">
        <v>13.326000000000001</v>
      </c>
      <c r="N117" s="27">
        <v>162844</v>
      </c>
      <c r="O117" s="27">
        <v>4355.3</v>
      </c>
      <c r="P117" s="27">
        <v>824769</v>
      </c>
      <c r="Q117" s="27"/>
      <c r="R117" s="27"/>
      <c r="S117" s="27"/>
      <c r="T117" s="27"/>
      <c r="U117" s="27">
        <v>28</v>
      </c>
      <c r="V117" s="27">
        <v>86.8</v>
      </c>
      <c r="W117" s="27"/>
      <c r="X117" s="27"/>
      <c r="Y117" s="27"/>
      <c r="Z117" s="27"/>
      <c r="AA117" s="27">
        <v>256922</v>
      </c>
      <c r="AB117" s="28"/>
      <c r="AC117" s="29">
        <v>0</v>
      </c>
      <c r="AD117" s="30">
        <v>67.5</v>
      </c>
      <c r="AE117" s="30">
        <v>4.2</v>
      </c>
      <c r="AF117" s="31">
        <v>13.2011</v>
      </c>
      <c r="AG117">
        <f t="shared" si="16"/>
        <v>7621.27495621652</v>
      </c>
      <c r="AH117">
        <f>A117*'Simple Linear Regression'!$B$18+'Simple Linear Regression'!$B$17</f>
        <v>7984.288648673285</v>
      </c>
      <c r="AI117">
        <f t="shared" si="17"/>
        <v>7481.9007382000009</v>
      </c>
      <c r="AJ117">
        <f t="shared" si="18"/>
        <v>7481.9007382</v>
      </c>
      <c r="AL117">
        <f t="shared" si="19"/>
        <v>7109.6257068673185</v>
      </c>
      <c r="AM117" s="32">
        <f t="shared" si="20"/>
        <v>7473.0445627449799</v>
      </c>
      <c r="AN117" s="33">
        <f t="shared" si="21"/>
        <v>9560.4542443107384</v>
      </c>
      <c r="AO117" s="33">
        <f t="shared" si="22"/>
        <v>7036.4418408760002</v>
      </c>
      <c r="AP117" s="33" t="str">
        <f t="shared" si="23"/>
        <v/>
      </c>
      <c r="AQ117" s="34">
        <f t="shared" si="24"/>
        <v>175708.67600000001</v>
      </c>
      <c r="AR117" s="34">
        <f t="shared" si="25"/>
        <v>378729</v>
      </c>
      <c r="AS117" s="34">
        <f t="shared" si="26"/>
        <v>0</v>
      </c>
      <c r="AT117" s="34">
        <f t="shared" si="27"/>
        <v>7511.7140272860006</v>
      </c>
      <c r="AU117" s="34">
        <f t="shared" si="28"/>
        <v>7167.3833569753988</v>
      </c>
      <c r="AV117" s="34">
        <f t="shared" si="29"/>
        <v>7500.5557502250404</v>
      </c>
      <c r="AW117" s="34">
        <f t="shared" si="30"/>
        <v>7516.2357968489996</v>
      </c>
      <c r="AX117" s="34">
        <f t="shared" si="31"/>
        <v>7125.2479722911894</v>
      </c>
    </row>
    <row r="118" spans="1:50" ht="16.5" customHeight="1" x14ac:dyDescent="0.2">
      <c r="A118" s="25">
        <v>117</v>
      </c>
      <c r="B118" s="26">
        <v>34089</v>
      </c>
      <c r="C118" s="25">
        <v>7470</v>
      </c>
      <c r="D118" s="27"/>
      <c r="E118" s="27">
        <v>350000</v>
      </c>
      <c r="F118" s="27"/>
      <c r="G118" s="27">
        <v>20.302499999999998</v>
      </c>
      <c r="H118" s="27">
        <v>18.667999999999999</v>
      </c>
      <c r="I118" s="27">
        <v>1.0860000000000001</v>
      </c>
      <c r="J118" s="27">
        <v>6680.8029999999999</v>
      </c>
      <c r="K118" s="27"/>
      <c r="L118" s="27">
        <v>684</v>
      </c>
      <c r="M118" s="27">
        <v>13.326000000000001</v>
      </c>
      <c r="N118" s="27">
        <v>162844</v>
      </c>
      <c r="O118" s="27">
        <v>4355.3</v>
      </c>
      <c r="P118" s="27">
        <v>824769</v>
      </c>
      <c r="Q118" s="27"/>
      <c r="R118" s="27"/>
      <c r="S118" s="27"/>
      <c r="T118" s="27"/>
      <c r="U118" s="27">
        <v>28</v>
      </c>
      <c r="V118" s="27">
        <v>86.8</v>
      </c>
      <c r="W118" s="27"/>
      <c r="X118" s="27"/>
      <c r="Y118" s="27"/>
      <c r="Z118" s="27"/>
      <c r="AA118" s="27">
        <v>256922</v>
      </c>
      <c r="AB118" s="28"/>
      <c r="AC118" s="29">
        <v>0</v>
      </c>
      <c r="AD118" s="30">
        <v>47.7</v>
      </c>
      <c r="AE118" s="30">
        <v>12.4</v>
      </c>
      <c r="AF118" s="31">
        <v>13.4587</v>
      </c>
      <c r="AG118">
        <f t="shared" si="16"/>
        <v>7621.9509743916806</v>
      </c>
      <c r="AH118">
        <f>A118*'Simple Linear Regression'!$B$18+'Simple Linear Regression'!$B$17</f>
        <v>7985.1416857571885</v>
      </c>
      <c r="AI118">
        <f t="shared" si="17"/>
        <v>7482.4890282000006</v>
      </c>
      <c r="AJ118">
        <f t="shared" si="18"/>
        <v>7482.4890281999997</v>
      </c>
      <c r="AL118">
        <f t="shared" si="19"/>
        <v>7116.000009080879</v>
      </c>
      <c r="AM118" s="32">
        <f t="shared" si="20"/>
        <v>7504.9203758230597</v>
      </c>
      <c r="AN118" s="33">
        <f t="shared" si="21"/>
        <v>9595.4047398493585</v>
      </c>
      <c r="AO118" s="33">
        <f t="shared" si="22"/>
        <v>7086.2572173839981</v>
      </c>
      <c r="AP118" s="33" t="str">
        <f t="shared" si="23"/>
        <v/>
      </c>
      <c r="AQ118" s="34">
        <f t="shared" si="24"/>
        <v>176848.584</v>
      </c>
      <c r="AR118" s="34">
        <f t="shared" si="25"/>
        <v>380100</v>
      </c>
      <c r="AS118" s="34">
        <f t="shared" si="26"/>
        <v>0</v>
      </c>
      <c r="AT118" s="34">
        <f t="shared" si="27"/>
        <v>7507.5604016950001</v>
      </c>
      <c r="AU118" s="34">
        <f t="shared" si="28"/>
        <v>7181.8570455316949</v>
      </c>
      <c r="AV118" s="34">
        <f t="shared" si="29"/>
        <v>7494.6361033919984</v>
      </c>
      <c r="AW118" s="34">
        <f t="shared" si="30"/>
        <v>7513.1128837630004</v>
      </c>
      <c r="AX118" s="34">
        <f t="shared" si="31"/>
        <v>7146.2638398991921</v>
      </c>
    </row>
    <row r="119" spans="1:50" ht="16.5" customHeight="1" x14ac:dyDescent="0.2">
      <c r="A119" s="25">
        <v>118</v>
      </c>
      <c r="B119" s="26">
        <v>34096</v>
      </c>
      <c r="C119" s="25">
        <v>7657</v>
      </c>
      <c r="D119" s="27"/>
      <c r="E119" s="27">
        <v>343000</v>
      </c>
      <c r="F119" s="27"/>
      <c r="G119" s="27">
        <v>20.472000000000001</v>
      </c>
      <c r="H119" s="27">
        <v>18.965</v>
      </c>
      <c r="I119" s="27">
        <v>1.0860000000000001</v>
      </c>
      <c r="J119" s="27">
        <v>6729.4589999999998</v>
      </c>
      <c r="K119" s="27"/>
      <c r="L119" s="27">
        <v>611</v>
      </c>
      <c r="M119" s="27">
        <v>13.326000000000001</v>
      </c>
      <c r="N119" s="27">
        <v>162844</v>
      </c>
      <c r="O119" s="27">
        <v>4352.5</v>
      </c>
      <c r="P119" s="27">
        <v>824769</v>
      </c>
      <c r="Q119" s="27"/>
      <c r="R119" s="27"/>
      <c r="S119" s="27"/>
      <c r="T119" s="27"/>
      <c r="U119" s="27">
        <v>28</v>
      </c>
      <c r="V119" s="27">
        <v>86.6</v>
      </c>
      <c r="W119" s="27"/>
      <c r="X119" s="27"/>
      <c r="Y119" s="27"/>
      <c r="Z119" s="27"/>
      <c r="AA119" s="27">
        <v>256922</v>
      </c>
      <c r="AB119" s="28"/>
      <c r="AC119" s="29">
        <v>0</v>
      </c>
      <c r="AD119" s="30">
        <v>24.4</v>
      </c>
      <c r="AE119" s="30">
        <v>14.3</v>
      </c>
      <c r="AF119" s="31">
        <v>13.7004</v>
      </c>
      <c r="AG119">
        <f t="shared" si="16"/>
        <v>7631.2361234756809</v>
      </c>
      <c r="AH119">
        <f>A119*'Simple Linear Regression'!$B$18+'Simple Linear Regression'!$B$17</f>
        <v>7985.9947228410929</v>
      </c>
      <c r="AI119">
        <f t="shared" si="17"/>
        <v>7471.1602682000002</v>
      </c>
      <c r="AJ119">
        <f t="shared" si="18"/>
        <v>7471.1602681999993</v>
      </c>
      <c r="AL119">
        <f t="shared" si="19"/>
        <v>7124.333491080879</v>
      </c>
      <c r="AM119" s="32">
        <f t="shared" si="20"/>
        <v>7535.4219059592197</v>
      </c>
      <c r="AN119" s="33">
        <f t="shared" si="21"/>
        <v>9633.9334816563623</v>
      </c>
      <c r="AO119" s="33">
        <f t="shared" si="22"/>
        <v>7130.6669373839995</v>
      </c>
      <c r="AP119" s="33" t="str">
        <f t="shared" si="23"/>
        <v/>
      </c>
      <c r="AQ119" s="34">
        <f t="shared" si="24"/>
        <v>176848.584</v>
      </c>
      <c r="AR119" s="34">
        <f t="shared" si="25"/>
        <v>372498</v>
      </c>
      <c r="AS119" s="34">
        <f t="shared" si="26"/>
        <v>0</v>
      </c>
      <c r="AT119" s="34">
        <f t="shared" si="27"/>
        <v>7519.7771738560004</v>
      </c>
      <c r="AU119" s="34">
        <f t="shared" si="28"/>
        <v>7200.9655947506944</v>
      </c>
      <c r="AV119" s="34">
        <f t="shared" si="29"/>
        <v>7510.96849803848</v>
      </c>
      <c r="AW119" s="34">
        <f t="shared" si="30"/>
        <v>7526.4220507179998</v>
      </c>
      <c r="AX119" s="34">
        <f t="shared" si="31"/>
        <v>7169.909784935192</v>
      </c>
    </row>
    <row r="120" spans="1:50" ht="16.5" customHeight="1" x14ac:dyDescent="0.2">
      <c r="A120" s="25">
        <v>119</v>
      </c>
      <c r="B120" s="26">
        <v>34103</v>
      </c>
      <c r="C120" s="25">
        <v>7649</v>
      </c>
      <c r="D120" s="27"/>
      <c r="E120" s="27">
        <v>339000</v>
      </c>
      <c r="F120" s="27"/>
      <c r="G120" s="27">
        <v>20.059999999999999</v>
      </c>
      <c r="H120" s="27">
        <v>18.762</v>
      </c>
      <c r="I120" s="27">
        <v>1.097</v>
      </c>
      <c r="J120" s="27">
        <v>6729.4589999999998</v>
      </c>
      <c r="K120" s="27"/>
      <c r="L120" s="27">
        <v>611</v>
      </c>
      <c r="M120" s="27">
        <v>13.326000000000001</v>
      </c>
      <c r="N120" s="27">
        <v>162844</v>
      </c>
      <c r="O120" s="27">
        <v>4352.5</v>
      </c>
      <c r="P120" s="27">
        <v>824769</v>
      </c>
      <c r="Q120" s="27"/>
      <c r="R120" s="27"/>
      <c r="S120" s="27"/>
      <c r="T120" s="27"/>
      <c r="U120" s="27">
        <v>28</v>
      </c>
      <c r="V120" s="27">
        <v>86.6</v>
      </c>
      <c r="W120" s="27"/>
      <c r="X120" s="27"/>
      <c r="Y120" s="27"/>
      <c r="Z120" s="27"/>
      <c r="AA120" s="27">
        <v>256922</v>
      </c>
      <c r="AB120" s="28"/>
      <c r="AC120" s="29">
        <v>0</v>
      </c>
      <c r="AD120" s="30">
        <v>14.4</v>
      </c>
      <c r="AE120" s="30">
        <v>23.4</v>
      </c>
      <c r="AF120" s="31">
        <v>13.922000000000001</v>
      </c>
      <c r="AG120">
        <f t="shared" si="16"/>
        <v>7633.9340563223604</v>
      </c>
      <c r="AH120">
        <f>A120*'Simple Linear Regression'!$B$18+'Simple Linear Regression'!$B$17</f>
        <v>7986.8477599249973</v>
      </c>
      <c r="AI120">
        <f t="shared" si="17"/>
        <v>7473.5134282000008</v>
      </c>
      <c r="AJ120">
        <f t="shared" si="18"/>
        <v>7473.5134281999999</v>
      </c>
      <c r="AL120">
        <f t="shared" si="19"/>
        <v>7136.1477491307605</v>
      </c>
      <c r="AM120" s="32">
        <f t="shared" si="20"/>
        <v>7556.2733028575594</v>
      </c>
      <c r="AN120" s="33">
        <f t="shared" si="21"/>
        <v>9665.3752760898806</v>
      </c>
      <c r="AO120" s="33">
        <f t="shared" si="22"/>
        <v>7174.9125104680006</v>
      </c>
      <c r="AP120" s="33" t="str">
        <f t="shared" si="23"/>
        <v/>
      </c>
      <c r="AQ120" s="34">
        <f t="shared" si="24"/>
        <v>178639.86799999999</v>
      </c>
      <c r="AR120" s="34">
        <f t="shared" si="25"/>
        <v>371883</v>
      </c>
      <c r="AS120" s="34">
        <f t="shared" si="26"/>
        <v>0</v>
      </c>
      <c r="AT120" s="34">
        <f t="shared" si="27"/>
        <v>7522.200111487</v>
      </c>
      <c r="AU120" s="34">
        <f t="shared" si="28"/>
        <v>7222.7817078797261</v>
      </c>
      <c r="AV120" s="34">
        <f t="shared" si="29"/>
        <v>7513.8887224520804</v>
      </c>
      <c r="AW120" s="34">
        <f t="shared" si="30"/>
        <v>7529.6182133300008</v>
      </c>
      <c r="AX120" s="34">
        <f t="shared" si="31"/>
        <v>7196.7448670434842</v>
      </c>
    </row>
    <row r="121" spans="1:50" ht="16.5" customHeight="1" x14ac:dyDescent="0.2">
      <c r="A121" s="25">
        <v>120</v>
      </c>
      <c r="B121" s="26">
        <v>34110</v>
      </c>
      <c r="C121" s="25">
        <v>7295</v>
      </c>
      <c r="D121" s="27"/>
      <c r="E121" s="27">
        <v>345000</v>
      </c>
      <c r="F121" s="27"/>
      <c r="G121" s="27">
        <v>19.428000000000001</v>
      </c>
      <c r="H121" s="27">
        <v>18.148</v>
      </c>
      <c r="I121" s="27">
        <v>1.1060000000000001</v>
      </c>
      <c r="J121" s="27">
        <v>6729.4589999999998</v>
      </c>
      <c r="K121" s="27"/>
      <c r="L121" s="27">
        <v>611</v>
      </c>
      <c r="M121" s="27">
        <v>14.526999999999999</v>
      </c>
      <c r="N121" s="27">
        <v>187869</v>
      </c>
      <c r="O121" s="27">
        <v>4352.5</v>
      </c>
      <c r="P121" s="27">
        <v>824769</v>
      </c>
      <c r="Q121" s="27"/>
      <c r="R121" s="27"/>
      <c r="S121" s="27"/>
      <c r="T121" s="27"/>
      <c r="U121" s="27">
        <v>28</v>
      </c>
      <c r="V121" s="27">
        <v>86.6</v>
      </c>
      <c r="W121" s="27"/>
      <c r="X121" s="27"/>
      <c r="Y121" s="27"/>
      <c r="Z121" s="27"/>
      <c r="AA121" s="27">
        <v>256922</v>
      </c>
      <c r="AB121" s="28"/>
      <c r="AC121" s="29">
        <v>0</v>
      </c>
      <c r="AD121" s="30">
        <v>26.7</v>
      </c>
      <c r="AE121" s="30">
        <v>19.899999999999999</v>
      </c>
      <c r="AF121" s="31">
        <v>14.1188</v>
      </c>
      <c r="AG121">
        <f t="shared" si="16"/>
        <v>7943.3522595832801</v>
      </c>
      <c r="AH121">
        <f>A121*'Simple Linear Regression'!$B$18+'Simple Linear Regression'!$B$17</f>
        <v>7987.7007970089016</v>
      </c>
      <c r="AI121">
        <f t="shared" si="17"/>
        <v>7879.7908963000009</v>
      </c>
      <c r="AJ121">
        <f t="shared" si="18"/>
        <v>7879.7908963000009</v>
      </c>
      <c r="AL121">
        <f t="shared" si="19"/>
        <v>7664.7027004479787</v>
      </c>
      <c r="AM121" s="32">
        <f t="shared" si="20"/>
        <v>7879.9212741905603</v>
      </c>
      <c r="AN121" s="33">
        <f t="shared" si="21"/>
        <v>9803.1112294365394</v>
      </c>
      <c r="AO121" s="33">
        <f t="shared" si="22"/>
        <v>7717.558870414</v>
      </c>
      <c r="AP121" s="33" t="str">
        <f t="shared" si="23"/>
        <v/>
      </c>
      <c r="AQ121" s="34">
        <f t="shared" si="24"/>
        <v>207783.11400000003</v>
      </c>
      <c r="AR121" s="34">
        <f t="shared" si="25"/>
        <v>381570.00000000006</v>
      </c>
      <c r="AS121" s="34">
        <f t="shared" si="26"/>
        <v>0</v>
      </c>
      <c r="AT121" s="34">
        <f t="shared" si="27"/>
        <v>8057.1339130429988</v>
      </c>
      <c r="AU121" s="34">
        <f t="shared" si="28"/>
        <v>7866.4849023940214</v>
      </c>
      <c r="AV121" s="34">
        <f t="shared" si="29"/>
        <v>8061.513735660199</v>
      </c>
      <c r="AW121" s="34">
        <f t="shared" si="30"/>
        <v>8065.2339984379996</v>
      </c>
      <c r="AX121" s="34">
        <f t="shared" si="31"/>
        <v>7861.5946363420826</v>
      </c>
    </row>
    <row r="122" spans="1:50" ht="16.5" customHeight="1" x14ac:dyDescent="0.2">
      <c r="A122" s="25">
        <v>121</v>
      </c>
      <c r="B122" s="26">
        <v>34117</v>
      </c>
      <c r="C122" s="25">
        <v>7364</v>
      </c>
      <c r="D122" s="27"/>
      <c r="E122" s="27">
        <v>342000</v>
      </c>
      <c r="F122" s="27"/>
      <c r="G122" s="27">
        <v>19.838000000000001</v>
      </c>
      <c r="H122" s="27">
        <v>18.248000000000001</v>
      </c>
      <c r="I122" s="27">
        <v>1.1060000000000001</v>
      </c>
      <c r="J122" s="27">
        <v>6729.4589999999998</v>
      </c>
      <c r="K122" s="27"/>
      <c r="L122" s="27">
        <v>611</v>
      </c>
      <c r="M122" s="27">
        <v>14.526999999999999</v>
      </c>
      <c r="N122" s="27">
        <v>187869</v>
      </c>
      <c r="O122" s="27">
        <v>4352.5</v>
      </c>
      <c r="P122" s="27">
        <v>824769</v>
      </c>
      <c r="Q122" s="27"/>
      <c r="R122" s="27"/>
      <c r="S122" s="27"/>
      <c r="T122" s="27"/>
      <c r="U122" s="27">
        <v>28</v>
      </c>
      <c r="V122" s="27">
        <v>86.6</v>
      </c>
      <c r="W122" s="27"/>
      <c r="X122" s="27"/>
      <c r="Y122" s="27"/>
      <c r="Z122" s="27"/>
      <c r="AA122" s="27">
        <v>256922</v>
      </c>
      <c r="AB122" s="28"/>
      <c r="AC122" s="29">
        <v>0</v>
      </c>
      <c r="AD122" s="30">
        <v>9.6</v>
      </c>
      <c r="AE122" s="30">
        <v>19</v>
      </c>
      <c r="AF122" s="31">
        <v>14.286300000000001</v>
      </c>
      <c r="AG122">
        <f t="shared" si="16"/>
        <v>7945.3727295832796</v>
      </c>
      <c r="AH122">
        <f>A122*'Simple Linear Regression'!$B$18+'Simple Linear Regression'!$B$17</f>
        <v>7988.553834092806</v>
      </c>
      <c r="AI122">
        <f t="shared" si="17"/>
        <v>7881.5557663</v>
      </c>
      <c r="AJ122">
        <f t="shared" si="18"/>
        <v>7881.5557663</v>
      </c>
      <c r="AL122">
        <f t="shared" si="19"/>
        <v>7666.923138447979</v>
      </c>
      <c r="AM122" s="32">
        <f t="shared" si="20"/>
        <v>7900.5290662130001</v>
      </c>
      <c r="AN122" s="33">
        <f t="shared" si="21"/>
        <v>9829.0661172690907</v>
      </c>
      <c r="AO122" s="33">
        <f t="shared" si="22"/>
        <v>7741.6942904140005</v>
      </c>
      <c r="AP122" s="33" t="str">
        <f t="shared" si="23"/>
        <v/>
      </c>
      <c r="AQ122" s="34">
        <f t="shared" si="24"/>
        <v>207783.11400000003</v>
      </c>
      <c r="AR122" s="34">
        <f t="shared" si="25"/>
        <v>378252.00000000006</v>
      </c>
      <c r="AS122" s="34">
        <f t="shared" si="26"/>
        <v>0</v>
      </c>
      <c r="AT122" s="34">
        <f t="shared" si="27"/>
        <v>8069.4236289779983</v>
      </c>
      <c r="AU122" s="34">
        <f t="shared" si="28"/>
        <v>7880.3259734830217</v>
      </c>
      <c r="AV122" s="34">
        <f t="shared" si="29"/>
        <v>8076.396544046519</v>
      </c>
      <c r="AW122" s="34">
        <f t="shared" si="30"/>
        <v>8078.3434937430011</v>
      </c>
      <c r="AX122" s="34">
        <f t="shared" si="31"/>
        <v>7877.5012274660821</v>
      </c>
    </row>
    <row r="123" spans="1:50" ht="16.5" customHeight="1" x14ac:dyDescent="0.2">
      <c r="A123" s="25">
        <v>122</v>
      </c>
      <c r="B123" s="26">
        <v>34124</v>
      </c>
      <c r="C123" s="25">
        <v>7018</v>
      </c>
      <c r="D123" s="27"/>
      <c r="E123" s="27">
        <v>349000</v>
      </c>
      <c r="F123" s="27"/>
      <c r="G123" s="27">
        <v>19.952500000000001</v>
      </c>
      <c r="H123" s="27">
        <v>18.34</v>
      </c>
      <c r="I123" s="27">
        <v>1.107</v>
      </c>
      <c r="J123" s="27">
        <v>6729.4589999999998</v>
      </c>
      <c r="K123" s="27"/>
      <c r="L123" s="27">
        <v>611</v>
      </c>
      <c r="M123" s="27">
        <v>14.526999999999999</v>
      </c>
      <c r="N123" s="27">
        <v>187869</v>
      </c>
      <c r="O123" s="27">
        <v>4352.5</v>
      </c>
      <c r="P123" s="27">
        <v>824769</v>
      </c>
      <c r="Q123" s="27"/>
      <c r="R123" s="27"/>
      <c r="S123" s="27"/>
      <c r="T123" s="27"/>
      <c r="U123" s="27">
        <v>28</v>
      </c>
      <c r="V123" s="27">
        <v>86.6</v>
      </c>
      <c r="W123" s="27"/>
      <c r="X123" s="27"/>
      <c r="Y123" s="27"/>
      <c r="Z123" s="27"/>
      <c r="AA123" s="27">
        <v>256922</v>
      </c>
      <c r="AB123" s="28"/>
      <c r="AC123" s="29">
        <v>1</v>
      </c>
      <c r="AD123" s="30">
        <v>18.100000000000001</v>
      </c>
      <c r="AE123" s="30">
        <v>29.9</v>
      </c>
      <c r="AF123" s="31">
        <v>14.419600000000001</v>
      </c>
      <c r="AG123">
        <f t="shared" si="16"/>
        <v>7940.6586607511599</v>
      </c>
      <c r="AH123">
        <f>A123*'Simple Linear Regression'!$B$18+'Simple Linear Regression'!$B$17</f>
        <v>7989.4068711767095</v>
      </c>
      <c r="AI123">
        <f t="shared" si="17"/>
        <v>7877.4377363000003</v>
      </c>
      <c r="AJ123">
        <f t="shared" si="18"/>
        <v>7877.4377362999985</v>
      </c>
      <c r="AL123">
        <f t="shared" si="19"/>
        <v>7662.3058817838073</v>
      </c>
      <c r="AM123" s="32">
        <f t="shared" si="20"/>
        <v>7764.2575555375597</v>
      </c>
      <c r="AN123" s="33">
        <f t="shared" si="21"/>
        <v>9696.9904671062977</v>
      </c>
      <c r="AO123" s="33">
        <f t="shared" si="22"/>
        <v>7623.7794258329996</v>
      </c>
      <c r="AP123" s="33" t="str">
        <f t="shared" si="23"/>
        <v/>
      </c>
      <c r="AQ123" s="34">
        <f t="shared" si="24"/>
        <v>207970.98300000001</v>
      </c>
      <c r="AR123" s="34">
        <f t="shared" si="25"/>
        <v>386343</v>
      </c>
      <c r="AS123" s="34">
        <f t="shared" si="26"/>
        <v>14.419600000000001</v>
      </c>
      <c r="AT123" s="34">
        <f t="shared" si="27"/>
        <v>8000.7627694900002</v>
      </c>
      <c r="AU123" s="34">
        <f t="shared" si="28"/>
        <v>7825.4413104050609</v>
      </c>
      <c r="AV123" s="34">
        <f t="shared" si="29"/>
        <v>8002.0294950226807</v>
      </c>
      <c r="AW123" s="34">
        <f t="shared" si="30"/>
        <v>7957.3856770172015</v>
      </c>
      <c r="AX123" s="34">
        <f t="shared" si="31"/>
        <v>7795.2945393454784</v>
      </c>
    </row>
    <row r="124" spans="1:50" ht="16.5" customHeight="1" x14ac:dyDescent="0.2">
      <c r="A124" s="25">
        <v>123</v>
      </c>
      <c r="B124" s="26">
        <v>34131</v>
      </c>
      <c r="C124" s="25">
        <v>7740</v>
      </c>
      <c r="D124" s="27"/>
      <c r="E124" s="27">
        <v>343000</v>
      </c>
      <c r="F124" s="27"/>
      <c r="G124" s="27">
        <v>19.434000000000001</v>
      </c>
      <c r="H124" s="27">
        <v>18.058</v>
      </c>
      <c r="I124" s="27">
        <v>1.1040000000000001</v>
      </c>
      <c r="J124" s="27">
        <v>6729.4589999999998</v>
      </c>
      <c r="K124" s="27"/>
      <c r="L124" s="27">
        <v>612</v>
      </c>
      <c r="M124" s="27">
        <v>14.526999999999999</v>
      </c>
      <c r="N124" s="27">
        <v>187869</v>
      </c>
      <c r="O124" s="27">
        <v>4393.3999999999996</v>
      </c>
      <c r="P124" s="27">
        <v>824769</v>
      </c>
      <c r="Q124" s="27"/>
      <c r="R124" s="27"/>
      <c r="S124" s="27"/>
      <c r="T124" s="27"/>
      <c r="U124" s="27">
        <v>28</v>
      </c>
      <c r="V124" s="27">
        <v>89.3</v>
      </c>
      <c r="W124" s="27"/>
      <c r="X124" s="27"/>
      <c r="Y124" s="27"/>
      <c r="Z124" s="27"/>
      <c r="AA124" s="27">
        <v>256922</v>
      </c>
      <c r="AB124" s="28"/>
      <c r="AC124" s="29">
        <v>0</v>
      </c>
      <c r="AD124" s="30">
        <v>7.4</v>
      </c>
      <c r="AE124" s="30">
        <v>57.7</v>
      </c>
      <c r="AF124" s="31">
        <v>14.514900000000001</v>
      </c>
      <c r="AG124">
        <f t="shared" si="16"/>
        <v>7882.9938096135211</v>
      </c>
      <c r="AH124">
        <f>A124*'Simple Linear Regression'!$B$18+'Simple Linear Regression'!$B$17</f>
        <v>7990.2599082606139</v>
      </c>
      <c r="AI124">
        <f t="shared" si="17"/>
        <v>7788.5867163000003</v>
      </c>
      <c r="AJ124">
        <f t="shared" si="18"/>
        <v>7788.5867162999994</v>
      </c>
      <c r="AL124">
        <f t="shared" si="19"/>
        <v>7622.4972517763208</v>
      </c>
      <c r="AM124" s="32">
        <f t="shared" si="20"/>
        <v>7933.0062076621807</v>
      </c>
      <c r="AN124" s="33">
        <f t="shared" si="21"/>
        <v>9860.6418258064114</v>
      </c>
      <c r="AO124" s="33">
        <f t="shared" si="22"/>
        <v>7769.7624895760018</v>
      </c>
      <c r="AP124" s="33" t="str">
        <f t="shared" si="23"/>
        <v/>
      </c>
      <c r="AQ124" s="34">
        <f t="shared" si="24"/>
        <v>207407.37600000002</v>
      </c>
      <c r="AR124" s="34">
        <f t="shared" si="25"/>
        <v>378672.00000000006</v>
      </c>
      <c r="AS124" s="34">
        <f t="shared" si="26"/>
        <v>0</v>
      </c>
      <c r="AT124" s="34">
        <f t="shared" si="27"/>
        <v>7971.5621436799993</v>
      </c>
      <c r="AU124" s="34">
        <f t="shared" si="28"/>
        <v>7834.7008919189393</v>
      </c>
      <c r="AV124" s="34">
        <f t="shared" si="29"/>
        <v>7972.4582642917203</v>
      </c>
      <c r="AW124" s="34">
        <f t="shared" si="30"/>
        <v>7980.8706108890001</v>
      </c>
      <c r="AX124" s="34">
        <f t="shared" si="31"/>
        <v>7840.8361027192868</v>
      </c>
    </row>
    <row r="125" spans="1:50" ht="16.5" customHeight="1" x14ac:dyDescent="0.2">
      <c r="A125" s="25">
        <v>124</v>
      </c>
      <c r="B125" s="26">
        <v>34138</v>
      </c>
      <c r="C125" s="25">
        <v>7392</v>
      </c>
      <c r="D125" s="27"/>
      <c r="E125" s="27">
        <v>343000</v>
      </c>
      <c r="F125" s="27"/>
      <c r="G125" s="27">
        <v>18.756</v>
      </c>
      <c r="H125" s="27">
        <v>17.314</v>
      </c>
      <c r="I125" s="27">
        <v>1.101</v>
      </c>
      <c r="J125" s="27">
        <v>6729.4589999999998</v>
      </c>
      <c r="K125" s="27"/>
      <c r="L125" s="27">
        <v>612</v>
      </c>
      <c r="M125" s="27">
        <v>14.519</v>
      </c>
      <c r="N125" s="27">
        <v>188737</v>
      </c>
      <c r="O125" s="27">
        <v>4393.3999999999996</v>
      </c>
      <c r="P125" s="27">
        <v>832774</v>
      </c>
      <c r="Q125" s="27"/>
      <c r="R125" s="27"/>
      <c r="S125" s="27"/>
      <c r="T125" s="27"/>
      <c r="U125" s="27">
        <v>28</v>
      </c>
      <c r="V125" s="27">
        <v>89.3</v>
      </c>
      <c r="W125" s="27"/>
      <c r="X125" s="27"/>
      <c r="Y125" s="27"/>
      <c r="Z125" s="27"/>
      <c r="AA125" s="27">
        <v>256922</v>
      </c>
      <c r="AB125" s="28"/>
      <c r="AC125" s="29">
        <v>0</v>
      </c>
      <c r="AD125" s="30">
        <v>0.1</v>
      </c>
      <c r="AE125" s="30">
        <v>65.099999999999994</v>
      </c>
      <c r="AF125" s="31">
        <v>14.568899999999999</v>
      </c>
      <c r="AG125">
        <f t="shared" si="16"/>
        <v>7893.8650423898798</v>
      </c>
      <c r="AH125">
        <f>A125*'Simple Linear Regression'!$B$18+'Simple Linear Regression'!$B$17</f>
        <v>7991.1129453445183</v>
      </c>
      <c r="AI125">
        <f t="shared" si="17"/>
        <v>7800.0895786999999</v>
      </c>
      <c r="AJ125">
        <f t="shared" si="18"/>
        <v>7800.0895786999999</v>
      </c>
      <c r="AL125">
        <f t="shared" si="19"/>
        <v>7639.0836418855906</v>
      </c>
      <c r="AM125" s="32">
        <f t="shared" si="20"/>
        <v>7959.2811117864403</v>
      </c>
      <c r="AN125" s="33">
        <f t="shared" si="21"/>
        <v>9873.0618407105467</v>
      </c>
      <c r="AO125" s="33">
        <f t="shared" si="22"/>
        <v>7811.152721587001</v>
      </c>
      <c r="AP125" s="33" t="str">
        <f t="shared" si="23"/>
        <v/>
      </c>
      <c r="AQ125" s="34">
        <f t="shared" si="24"/>
        <v>207799.43700000001</v>
      </c>
      <c r="AR125" s="34">
        <f t="shared" si="25"/>
        <v>377643</v>
      </c>
      <c r="AS125" s="34">
        <f t="shared" si="26"/>
        <v>0</v>
      </c>
      <c r="AT125" s="34">
        <f t="shared" si="27"/>
        <v>7963.8432421030002</v>
      </c>
      <c r="AU125" s="34">
        <f t="shared" si="28"/>
        <v>7843.2713640399052</v>
      </c>
      <c r="AV125" s="34">
        <f t="shared" si="29"/>
        <v>7962.2323424566785</v>
      </c>
      <c r="AW125" s="34">
        <f t="shared" si="30"/>
        <v>7973.297186285</v>
      </c>
      <c r="AX125" s="34">
        <f t="shared" si="31"/>
        <v>7854.9297309479789</v>
      </c>
    </row>
    <row r="126" spans="1:50" ht="16.5" customHeight="1" x14ac:dyDescent="0.2">
      <c r="A126" s="25">
        <v>125</v>
      </c>
      <c r="B126" s="26">
        <v>34145</v>
      </c>
      <c r="C126" s="25">
        <v>7804</v>
      </c>
      <c r="D126" s="27"/>
      <c r="E126" s="27">
        <v>345000</v>
      </c>
      <c r="F126" s="27"/>
      <c r="G126" s="27">
        <v>18.521999999999998</v>
      </c>
      <c r="H126" s="27">
        <v>17.2</v>
      </c>
      <c r="I126" s="27">
        <v>1.095</v>
      </c>
      <c r="J126" s="27">
        <v>6729.4589999999998</v>
      </c>
      <c r="K126" s="27"/>
      <c r="L126" s="27">
        <v>612</v>
      </c>
      <c r="M126" s="27">
        <v>14.519</v>
      </c>
      <c r="N126" s="27">
        <v>188737</v>
      </c>
      <c r="O126" s="27">
        <v>4393.3999999999996</v>
      </c>
      <c r="P126" s="27">
        <v>832774</v>
      </c>
      <c r="Q126" s="27"/>
      <c r="R126" s="27"/>
      <c r="S126" s="27"/>
      <c r="T126" s="27"/>
      <c r="U126" s="27">
        <v>28</v>
      </c>
      <c r="V126" s="27">
        <v>89.3</v>
      </c>
      <c r="W126" s="27"/>
      <c r="X126" s="27"/>
      <c r="Y126" s="27"/>
      <c r="Z126" s="27"/>
      <c r="AA126" s="27">
        <v>256922</v>
      </c>
      <c r="AB126" s="28"/>
      <c r="AC126" s="29">
        <v>0</v>
      </c>
      <c r="AD126" s="30">
        <v>0</v>
      </c>
      <c r="AE126" s="30">
        <v>72.3</v>
      </c>
      <c r="AF126" s="31">
        <v>14.579800000000001</v>
      </c>
      <c r="AG126">
        <f t="shared" si="16"/>
        <v>7892.5158953825994</v>
      </c>
      <c r="AH126">
        <f>A126*'Simple Linear Regression'!$B$18+'Simple Linear Regression'!$B$17</f>
        <v>7991.9659824284226</v>
      </c>
      <c r="AI126">
        <f t="shared" si="17"/>
        <v>7798.9129987000006</v>
      </c>
      <c r="AJ126">
        <f t="shared" si="18"/>
        <v>7798.9129987000006</v>
      </c>
      <c r="AL126">
        <f t="shared" si="19"/>
        <v>7634.270936586051</v>
      </c>
      <c r="AM126" s="32">
        <f t="shared" si="20"/>
        <v>7964.2510444944201</v>
      </c>
      <c r="AN126" s="33">
        <f t="shared" si="21"/>
        <v>9874.4584222159774</v>
      </c>
      <c r="AO126" s="33">
        <f t="shared" si="22"/>
        <v>7819.2209222649999</v>
      </c>
      <c r="AP126" s="33" t="str">
        <f t="shared" si="23"/>
        <v/>
      </c>
      <c r="AQ126" s="34">
        <f t="shared" si="24"/>
        <v>206667.01499999998</v>
      </c>
      <c r="AR126" s="34">
        <f t="shared" si="25"/>
        <v>377775</v>
      </c>
      <c r="AS126" s="34">
        <f t="shared" si="26"/>
        <v>0</v>
      </c>
      <c r="AT126" s="34">
        <f t="shared" si="27"/>
        <v>7940.9302420520007</v>
      </c>
      <c r="AU126" s="34">
        <f t="shared" si="28"/>
        <v>7828.4801479731132</v>
      </c>
      <c r="AV126" s="34">
        <f t="shared" si="29"/>
        <v>7935.2905493089993</v>
      </c>
      <c r="AW126" s="34">
        <f t="shared" si="30"/>
        <v>7950.300584577999</v>
      </c>
      <c r="AX126" s="34">
        <f t="shared" si="31"/>
        <v>7843.3332507466966</v>
      </c>
    </row>
    <row r="127" spans="1:50" ht="16.5" customHeight="1" x14ac:dyDescent="0.2">
      <c r="A127" s="25">
        <v>126</v>
      </c>
      <c r="B127" s="26">
        <v>34152</v>
      </c>
      <c r="C127" s="25">
        <v>7868</v>
      </c>
      <c r="D127" s="27"/>
      <c r="E127" s="27">
        <v>340000</v>
      </c>
      <c r="F127" s="27"/>
      <c r="G127" s="27">
        <v>18.614000000000001</v>
      </c>
      <c r="H127" s="27">
        <v>17.149999999999999</v>
      </c>
      <c r="I127" s="27">
        <v>1.089</v>
      </c>
      <c r="J127" s="27">
        <v>6729.4589999999998</v>
      </c>
      <c r="K127" s="27"/>
      <c r="L127" s="27">
        <v>612</v>
      </c>
      <c r="M127" s="27">
        <v>14.519</v>
      </c>
      <c r="N127" s="27">
        <v>188737</v>
      </c>
      <c r="O127" s="27">
        <v>4393.3999999999996</v>
      </c>
      <c r="P127" s="27">
        <v>832774</v>
      </c>
      <c r="Q127" s="27"/>
      <c r="R127" s="27"/>
      <c r="S127" s="27"/>
      <c r="T127" s="27"/>
      <c r="U127" s="27">
        <v>28</v>
      </c>
      <c r="V127" s="27">
        <v>89.3</v>
      </c>
      <c r="W127" s="27"/>
      <c r="X127" s="27"/>
      <c r="Y127" s="27"/>
      <c r="Z127" s="27"/>
      <c r="AA127" s="27">
        <v>256922</v>
      </c>
      <c r="AB127" s="28"/>
      <c r="AC127" s="29">
        <v>0</v>
      </c>
      <c r="AD127" s="30">
        <v>0</v>
      </c>
      <c r="AE127" s="30">
        <v>74.3</v>
      </c>
      <c r="AF127" s="31">
        <v>14.5472</v>
      </c>
      <c r="AG127">
        <f t="shared" si="16"/>
        <v>7895.881178375319</v>
      </c>
      <c r="AH127">
        <f>A127*'Simple Linear Regression'!$B$18+'Simple Linear Regression'!$B$17</f>
        <v>7992.8190195123261</v>
      </c>
      <c r="AI127">
        <f t="shared" si="17"/>
        <v>7801.8544487000008</v>
      </c>
      <c r="AJ127">
        <f t="shared" si="18"/>
        <v>7801.8544487000008</v>
      </c>
      <c r="AL127">
        <f t="shared" si="19"/>
        <v>7634.6392532865111</v>
      </c>
      <c r="AM127" s="32">
        <f t="shared" si="20"/>
        <v>7965.068029270019</v>
      </c>
      <c r="AN127" s="33">
        <f t="shared" si="21"/>
        <v>9875.8002368186553</v>
      </c>
      <c r="AO127" s="33">
        <f t="shared" si="22"/>
        <v>7823.046892942999</v>
      </c>
      <c r="AP127" s="33" t="str">
        <f t="shared" si="23"/>
        <v/>
      </c>
      <c r="AQ127" s="34">
        <f t="shared" si="24"/>
        <v>205534.59299999999</v>
      </c>
      <c r="AR127" s="34">
        <f t="shared" si="25"/>
        <v>370260</v>
      </c>
      <c r="AS127" s="34">
        <f t="shared" si="26"/>
        <v>0</v>
      </c>
      <c r="AT127" s="34">
        <f t="shared" si="27"/>
        <v>7931.009448756</v>
      </c>
      <c r="AU127" s="34">
        <f t="shared" si="28"/>
        <v>7820.6017694473194</v>
      </c>
      <c r="AV127" s="34">
        <f t="shared" si="29"/>
        <v>7928.0255785166</v>
      </c>
      <c r="AW127" s="34">
        <f t="shared" si="30"/>
        <v>7940.2098966959993</v>
      </c>
      <c r="AX127" s="34">
        <f t="shared" si="31"/>
        <v>7836.331245611409</v>
      </c>
    </row>
    <row r="128" spans="1:50" ht="16.5" customHeight="1" x14ac:dyDescent="0.2">
      <c r="A128" s="25">
        <v>127</v>
      </c>
      <c r="B128" s="26">
        <v>34159</v>
      </c>
      <c r="C128" s="25">
        <v>7578</v>
      </c>
      <c r="D128" s="27"/>
      <c r="E128" s="27">
        <v>334000</v>
      </c>
      <c r="F128" s="27"/>
      <c r="G128" s="27">
        <v>18.015000000000001</v>
      </c>
      <c r="H128" s="27">
        <v>16.797999999999998</v>
      </c>
      <c r="I128" s="27">
        <v>1.0860000000000001</v>
      </c>
      <c r="J128" s="27">
        <v>6729.4589999999998</v>
      </c>
      <c r="K128" s="27"/>
      <c r="L128" s="27">
        <v>637</v>
      </c>
      <c r="M128" s="27">
        <v>14.519</v>
      </c>
      <c r="N128" s="27">
        <v>188737</v>
      </c>
      <c r="O128" s="27">
        <v>4422.3999999999996</v>
      </c>
      <c r="P128" s="27">
        <v>832774</v>
      </c>
      <c r="Q128" s="27"/>
      <c r="R128" s="27"/>
      <c r="S128" s="27"/>
      <c r="T128" s="27"/>
      <c r="U128" s="27">
        <v>28</v>
      </c>
      <c r="V128" s="27">
        <v>91.3</v>
      </c>
      <c r="W128" s="27"/>
      <c r="X128" s="27"/>
      <c r="Y128" s="27"/>
      <c r="Z128" s="27"/>
      <c r="AA128" s="27">
        <v>256922</v>
      </c>
      <c r="AB128" s="28"/>
      <c r="AC128" s="29">
        <v>1</v>
      </c>
      <c r="AD128" s="30">
        <v>0</v>
      </c>
      <c r="AE128" s="30">
        <v>97.4</v>
      </c>
      <c r="AF128" s="31">
        <v>14.472300000000001</v>
      </c>
      <c r="AG128">
        <f t="shared" si="16"/>
        <v>7854.2138440316803</v>
      </c>
      <c r="AH128">
        <f>A128*'Simple Linear Regression'!$B$18+'Simple Linear Regression'!$B$17</f>
        <v>7993.6720565962305</v>
      </c>
      <c r="AI128">
        <f t="shared" si="17"/>
        <v>7744.3688387000011</v>
      </c>
      <c r="AJ128">
        <f t="shared" si="18"/>
        <v>7744.3688387000011</v>
      </c>
      <c r="AL128">
        <f t="shared" si="19"/>
        <v>7605.8893226367391</v>
      </c>
      <c r="AM128" s="32">
        <f t="shared" si="20"/>
        <v>7848.3496173451595</v>
      </c>
      <c r="AN128" s="33">
        <f t="shared" si="21"/>
        <v>9726.9036017580238</v>
      </c>
      <c r="AO128" s="33">
        <f t="shared" si="22"/>
        <v>7713.9299882819987</v>
      </c>
      <c r="AP128" s="33" t="str">
        <f t="shared" si="23"/>
        <v/>
      </c>
      <c r="AQ128" s="34">
        <f t="shared" si="24"/>
        <v>204968.38200000001</v>
      </c>
      <c r="AR128" s="34">
        <f t="shared" si="25"/>
        <v>362724</v>
      </c>
      <c r="AS128" s="34">
        <f t="shared" si="26"/>
        <v>14.472300000000001</v>
      </c>
      <c r="AT128" s="34">
        <f t="shared" si="27"/>
        <v>7769.3047236100001</v>
      </c>
      <c r="AU128" s="34">
        <f t="shared" si="28"/>
        <v>7702.1167396534247</v>
      </c>
      <c r="AV128" s="34">
        <f t="shared" si="29"/>
        <v>7768.0091819612398</v>
      </c>
      <c r="AW128" s="34">
        <f t="shared" si="30"/>
        <v>7724.3526152160994</v>
      </c>
      <c r="AX128" s="34">
        <f t="shared" si="31"/>
        <v>7693.9682006217654</v>
      </c>
    </row>
    <row r="129" spans="1:50" ht="16.5" customHeight="1" x14ac:dyDescent="0.2">
      <c r="A129" s="25">
        <v>128</v>
      </c>
      <c r="B129" s="26">
        <v>34166</v>
      </c>
      <c r="C129" s="25">
        <v>8113</v>
      </c>
      <c r="D129" s="27"/>
      <c r="E129" s="27">
        <v>314000</v>
      </c>
      <c r="F129" s="27"/>
      <c r="G129" s="27">
        <v>17.724</v>
      </c>
      <c r="H129" s="27">
        <v>16.661999999999999</v>
      </c>
      <c r="I129" s="27">
        <v>1.081</v>
      </c>
      <c r="J129" s="27">
        <v>6729.4589999999998</v>
      </c>
      <c r="K129" s="27"/>
      <c r="L129" s="27">
        <v>637</v>
      </c>
      <c r="M129" s="27">
        <v>14.49</v>
      </c>
      <c r="N129" s="27">
        <v>205981</v>
      </c>
      <c r="O129" s="27">
        <v>4422.3999999999996</v>
      </c>
      <c r="P129" s="27">
        <v>832774</v>
      </c>
      <c r="Q129" s="27"/>
      <c r="R129" s="27"/>
      <c r="S129" s="27"/>
      <c r="T129" s="27"/>
      <c r="U129" s="27">
        <v>28</v>
      </c>
      <c r="V129" s="27">
        <v>91.3</v>
      </c>
      <c r="W129" s="27"/>
      <c r="X129" s="27"/>
      <c r="Y129" s="27"/>
      <c r="Z129" s="27"/>
      <c r="AA129" s="27">
        <v>256922</v>
      </c>
      <c r="AB129" s="28"/>
      <c r="AC129" s="29">
        <v>0</v>
      </c>
      <c r="AD129" s="30">
        <v>0</v>
      </c>
      <c r="AE129" s="30">
        <v>93.4</v>
      </c>
      <c r="AF129" s="31">
        <v>14.3575</v>
      </c>
      <c r="AG129">
        <f t="shared" si="16"/>
        <v>8083.6751814322797</v>
      </c>
      <c r="AH129">
        <f>A129*'Simple Linear Regression'!$B$18+'Simple Linear Regression'!$B$17</f>
        <v>7994.5250936801349</v>
      </c>
      <c r="AI129">
        <f t="shared" si="17"/>
        <v>7991.7492664000001</v>
      </c>
      <c r="AJ129">
        <f t="shared" si="18"/>
        <v>7991.7492663999992</v>
      </c>
      <c r="AL129">
        <f t="shared" si="19"/>
        <v>7984.3492084672689</v>
      </c>
      <c r="AM129" s="32">
        <f t="shared" si="20"/>
        <v>8213.5755132595605</v>
      </c>
      <c r="AN129" s="33">
        <f t="shared" si="21"/>
        <v>9954.9820499623529</v>
      </c>
      <c r="AO129" s="33">
        <f t="shared" si="22"/>
        <v>8233.2093544110012</v>
      </c>
      <c r="AP129" s="33" t="str">
        <f t="shared" si="23"/>
        <v/>
      </c>
      <c r="AQ129" s="34">
        <f t="shared" si="24"/>
        <v>222665.46099999998</v>
      </c>
      <c r="AR129" s="34">
        <f t="shared" si="25"/>
        <v>339434</v>
      </c>
      <c r="AS129" s="34">
        <f t="shared" si="26"/>
        <v>0</v>
      </c>
      <c r="AT129" s="34">
        <f t="shared" si="27"/>
        <v>8164.6449603269994</v>
      </c>
      <c r="AU129" s="34">
        <f t="shared" si="28"/>
        <v>8176.6944399282474</v>
      </c>
      <c r="AV129" s="34">
        <f t="shared" si="29"/>
        <v>8185.9737857868386</v>
      </c>
      <c r="AW129" s="34">
        <f t="shared" si="30"/>
        <v>8172.8625976509993</v>
      </c>
      <c r="AX129" s="34">
        <f t="shared" si="31"/>
        <v>8215.1745373398935</v>
      </c>
    </row>
    <row r="130" spans="1:50" ht="16.5" customHeight="1" x14ac:dyDescent="0.2">
      <c r="A130" s="25">
        <v>129</v>
      </c>
      <c r="B130" s="26">
        <v>34173</v>
      </c>
      <c r="C130" s="25">
        <v>7916</v>
      </c>
      <c r="D130" s="27"/>
      <c r="E130" s="27">
        <v>335000</v>
      </c>
      <c r="F130" s="27"/>
      <c r="G130" s="27">
        <v>17.544</v>
      </c>
      <c r="H130" s="27">
        <v>16.678000000000001</v>
      </c>
      <c r="I130" s="27">
        <v>1.075</v>
      </c>
      <c r="J130" s="27">
        <v>6729.4589999999998</v>
      </c>
      <c r="K130" s="27"/>
      <c r="L130" s="27">
        <v>637</v>
      </c>
      <c r="M130" s="27">
        <v>14.49</v>
      </c>
      <c r="N130" s="27">
        <v>205981</v>
      </c>
      <c r="O130" s="27">
        <v>4422.3999999999996</v>
      </c>
      <c r="P130" s="27">
        <v>832774</v>
      </c>
      <c r="Q130" s="27"/>
      <c r="R130" s="27"/>
      <c r="S130" s="27"/>
      <c r="T130" s="27"/>
      <c r="U130" s="27">
        <v>28</v>
      </c>
      <c r="V130" s="27">
        <v>91.3</v>
      </c>
      <c r="W130" s="27"/>
      <c r="X130" s="27"/>
      <c r="Y130" s="27"/>
      <c r="Z130" s="27"/>
      <c r="AA130" s="27">
        <v>256922</v>
      </c>
      <c r="AB130" s="28"/>
      <c r="AC130" s="29">
        <v>0</v>
      </c>
      <c r="AD130" s="30">
        <v>0</v>
      </c>
      <c r="AE130" s="30">
        <v>84.1</v>
      </c>
      <c r="AF130" s="31">
        <v>14.2065</v>
      </c>
      <c r="AG130">
        <f t="shared" ref="AG130:AG193" si="32">6753.47943187+0.36116788*I130+0.01252571*N130-22.85359542*V130+0.00407811*AA130-0.00067349*E130</f>
        <v>8069.5297244249996</v>
      </c>
      <c r="AH130">
        <f>A130*'Simple Linear Regression'!$B$18+'Simple Linear Regression'!$B$17</f>
        <v>7995.3781307640393</v>
      </c>
      <c r="AI130">
        <f t="shared" ref="AI130:AI193" si="33">7491.3971+0.0137554*N130-0.00058829*E130-34.3283*V130+0.30565*L130+54.6031*M130</f>
        <v>7979.3951764000012</v>
      </c>
      <c r="AJ130">
        <f t="shared" ref="AJ130:AJ193" si="34">7491.3971-0.00058829*E130+0.30565*L130+54.6031*M130+0.0137554*N130-34.3283*V130</f>
        <v>7979.3951764000003</v>
      </c>
      <c r="AL130">
        <f t="shared" ref="AL130:AL193" si="35">2192.59+2373.87*I130+0.0316653*N130-15.7623*V130+0.00202406*AA130-0.000740146*E130-0.00963493*(I130*N130)</f>
        <v>7966.4705975652505</v>
      </c>
      <c r="AM130" s="32">
        <f t="shared" ref="AM130:AM193" si="36">5205.907083+122.0638992*I130+13.609808*(N130/1000)-1.245906883*AD130+0.7746840854*AE130-134.2474226*AC130-1547.125689*IF(AND(B130&gt;=DATE(2020,3,20),B130&lt;=DATE(2020,6,26)),1,0)</f>
        <v>8205.638567870139</v>
      </c>
      <c r="AN130" s="33">
        <f t="shared" ref="AN130:AN193" si="37">7707.2178-144.397321*AC130+139.5614087*AF130-0.0008594506251*E130-265.7105668*I130-0.02506176117*J130+0.004708026652*N130</f>
        <v>9917.4540775223541</v>
      </c>
      <c r="AO130" s="33">
        <f t="shared" ref="AO130:AO193" si="38">IF(N130="","",2190.39 + 2739.06*I130 + 0.034693*N130 - 16.722*V130 - 0.000802*E130 - 1.3691*AD130 + 1.8691*AE130 - 121.7*AC130 + 209.88*IF(AND(B130&gt;=DATE(2020,3,20),B130&lt;=DATE(2020,6,26)),1,0) - 0.011049*(I130*N130))</f>
        <v>8196.2056688249995</v>
      </c>
      <c r="AP130" s="33" t="str">
        <f t="shared" ref="AP130:AP193" si="39">IF(B130&lt;DATE(2008,1,1),"",3929.06 + 1212.53*I130 - 0.0003097*N130 + 59.426*V130 - 0.0006734*E130 - 1.036*AD130 + 1.2076*AE130 + 94.923*AF130 - 131.43*AC130 - 759.61*IF(AND(B130&gt;=DATE(2020,3,20),B130&lt;=DATE(2020,6,26)),1,0) - 17.324*(I130*V130))</f>
        <v/>
      </c>
      <c r="AQ130" s="34">
        <f t="shared" ref="AQ130:AQ193" si="40">IF(N130="","",I130*N130)</f>
        <v>221429.57499999998</v>
      </c>
      <c r="AR130" s="34">
        <f t="shared" ref="AR130:AR193" si="41">I130*E130</f>
        <v>360125</v>
      </c>
      <c r="AS130" s="34">
        <f t="shared" ref="AS130:AS193" si="42">AC130*AF130</f>
        <v>0</v>
      </c>
      <c r="AT130" s="34">
        <f t="shared" ref="AT130:AT193" si="43">IF(N130="","",2413.3773+89.103503*I130+0.018847679*N130-5.0917058*V130-0.00064564578*E130+1.4315076*AD130-3.1976817*AE130-66.972905*AC130-217.08397*IF(AND(B130&gt;=DATE(2020,3,20),B130&lt;=DATE(2020,6,26)),1,0)+190.76803*AF130)</f>
        <v>8151.4842452089997</v>
      </c>
      <c r="AU130" s="34">
        <f t="shared" ref="AU130:AU193" si="44">IF(N130="","",-480.76297+2186.3009*I130+0.033368804*N130-5.3903106*V130-0.00073731439*E130+0.93396876*AD130-1.6242981*AE130-61.304389*AC130-95.472727*IF(AND(B130&gt;=DATE(2020,3,20),B130&lt;=DATE(2020,6,26)),1,0)+156.04851*AF130-0.0087322858*AQ130)</f>
        <v>8150.4277894264669</v>
      </c>
      <c r="AV130" s="34">
        <f t="shared" ref="AV130:AV193" si="45">IF(N130="","",2518.0489-204.66184*I130+0.019354281*N130-2.3328708*V130-0.0022533804*E130+1.5259709*AD130-3.5842757*AE130-65.580099*AC130-62.828483*IF(AND(B130&gt;=DATE(2020,3,20),B130&lt;=DATE(2020,6,26)),1,0)+200.94286*AF130+0.00080379976*AR130)</f>
        <v>8159.5035814109997</v>
      </c>
      <c r="AW130" s="34">
        <f t="shared" ref="AW130:AW193" si="46">IF(N130="","",2361.7153+89.223162*I130+0.018847054*N130-5.0210815*V130-0.0006437347*E130+1.4213619*AD130-3.2156123*AE130+167.41121*AC130-224.35191*IF(AND(B130&gt;=DATE(2020,3,20),B130&lt;=DATE(2020,6,26)),1,0)+194.56435*AF130-19.897843*AS130)</f>
        <v>8159.3348075189988</v>
      </c>
      <c r="AX130" s="34">
        <f t="shared" ref="AX130:AX193" si="47">IF(N130="","",-654.03928+2464.5589*I130+0.035956453*N130-8.0754527*V130-0.00069441316*E130+0.69511606*AD130-1.1669613*AE130-90.724569*AC130-211.24919*IF(AND(B130&gt;=DATE(2020,3,20),B130&lt;=DATE(2020,6,26)),1,0)+147.22132*AF130-0.010108087*AQ130)</f>
        <v>8186.9192715599775</v>
      </c>
    </row>
    <row r="131" spans="1:50" ht="16.5" customHeight="1" x14ac:dyDescent="0.2">
      <c r="A131" s="25">
        <v>130</v>
      </c>
      <c r="B131" s="26">
        <v>34180</v>
      </c>
      <c r="C131" s="25">
        <v>7336</v>
      </c>
      <c r="D131" s="27"/>
      <c r="E131" s="27">
        <v>415000</v>
      </c>
      <c r="F131" s="27"/>
      <c r="G131" s="27">
        <v>18.184000000000001</v>
      </c>
      <c r="H131" s="27">
        <v>16.952000000000002</v>
      </c>
      <c r="I131" s="27">
        <v>1.069</v>
      </c>
      <c r="J131" s="27">
        <v>6729.4589999999998</v>
      </c>
      <c r="K131" s="27"/>
      <c r="L131" s="27">
        <v>637</v>
      </c>
      <c r="M131" s="27">
        <v>14.49</v>
      </c>
      <c r="N131" s="27">
        <v>205981</v>
      </c>
      <c r="O131" s="27">
        <v>4422.3999999999996</v>
      </c>
      <c r="P131" s="27">
        <v>832774</v>
      </c>
      <c r="Q131" s="27"/>
      <c r="R131" s="27"/>
      <c r="S131" s="27"/>
      <c r="T131" s="27"/>
      <c r="U131" s="27">
        <v>28</v>
      </c>
      <c r="V131" s="27">
        <v>91.3</v>
      </c>
      <c r="W131" s="27"/>
      <c r="X131" s="27"/>
      <c r="Y131" s="27"/>
      <c r="Z131" s="27"/>
      <c r="AA131" s="27">
        <v>256922</v>
      </c>
      <c r="AB131" s="28"/>
      <c r="AC131" s="29">
        <v>0</v>
      </c>
      <c r="AD131" s="30">
        <v>0</v>
      </c>
      <c r="AE131" s="30">
        <v>92.4</v>
      </c>
      <c r="AF131" s="31">
        <v>14.0238</v>
      </c>
      <c r="AG131">
        <f t="shared" si="32"/>
        <v>8015.64835741772</v>
      </c>
      <c r="AH131">
        <f>A131*'Simple Linear Regression'!$B$18+'Simple Linear Regression'!$B$17</f>
        <v>7996.2311678479427</v>
      </c>
      <c r="AI131">
        <f t="shared" si="33"/>
        <v>7932.3319764000007</v>
      </c>
      <c r="AJ131">
        <f t="shared" si="34"/>
        <v>7932.3319763999998</v>
      </c>
      <c r="AL131">
        <f t="shared" si="35"/>
        <v>7904.9233726632301</v>
      </c>
      <c r="AM131" s="32">
        <f t="shared" si="36"/>
        <v>8211.3360623837598</v>
      </c>
      <c r="AN131" s="33">
        <f t="shared" si="37"/>
        <v>9824.7944215456646</v>
      </c>
      <c r="AO131" s="33">
        <f t="shared" si="38"/>
        <v>8144.7801432390006</v>
      </c>
      <c r="AP131" s="33" t="str">
        <f t="shared" si="39"/>
        <v/>
      </c>
      <c r="AQ131" s="34">
        <f t="shared" si="40"/>
        <v>220193.68899999998</v>
      </c>
      <c r="AR131" s="34">
        <f t="shared" si="41"/>
        <v>443635</v>
      </c>
      <c r="AS131" s="34">
        <f t="shared" si="42"/>
        <v>0</v>
      </c>
      <c r="AT131" s="34">
        <f t="shared" si="43"/>
        <v>8037.9038846000003</v>
      </c>
      <c r="AU131" s="34">
        <f t="shared" si="44"/>
        <v>8047.1252055876839</v>
      </c>
      <c r="AV131" s="34">
        <f t="shared" si="45"/>
        <v>7981.1246895766008</v>
      </c>
      <c r="AW131" s="34">
        <f t="shared" si="46"/>
        <v>8045.0642037119997</v>
      </c>
      <c r="AX131" s="34">
        <f t="shared" si="47"/>
        <v>8092.4881946160567</v>
      </c>
    </row>
    <row r="132" spans="1:50" ht="16.5" customHeight="1" x14ac:dyDescent="0.2">
      <c r="A132" s="25">
        <v>131</v>
      </c>
      <c r="B132" s="26">
        <v>34187</v>
      </c>
      <c r="C132" s="25">
        <v>8033</v>
      </c>
      <c r="D132" s="27"/>
      <c r="E132" s="27">
        <v>356000</v>
      </c>
      <c r="F132" s="27"/>
      <c r="G132" s="27">
        <v>17.673999999999999</v>
      </c>
      <c r="H132" s="27">
        <v>16.597999999999999</v>
      </c>
      <c r="I132" s="27">
        <v>1.0620000000000001</v>
      </c>
      <c r="J132" s="27">
        <v>6808.9390000000003</v>
      </c>
      <c r="K132" s="27"/>
      <c r="L132" s="27">
        <v>695</v>
      </c>
      <c r="M132" s="27">
        <v>14.49</v>
      </c>
      <c r="N132" s="27">
        <v>205981</v>
      </c>
      <c r="O132" s="27">
        <v>4440</v>
      </c>
      <c r="P132" s="27">
        <v>832774</v>
      </c>
      <c r="Q132" s="27"/>
      <c r="R132" s="27"/>
      <c r="S132" s="27"/>
      <c r="T132" s="27"/>
      <c r="U132" s="27">
        <v>28</v>
      </c>
      <c r="V132" s="27">
        <v>92.8</v>
      </c>
      <c r="W132" s="27"/>
      <c r="X132" s="27"/>
      <c r="Y132" s="27"/>
      <c r="Z132" s="27"/>
      <c r="AA132" s="27">
        <v>256922</v>
      </c>
      <c r="AB132" s="28"/>
      <c r="AC132" s="29">
        <v>0</v>
      </c>
      <c r="AD132" s="30">
        <v>0</v>
      </c>
      <c r="AE132" s="30">
        <v>89.8</v>
      </c>
      <c r="AF132" s="31">
        <v>13.814</v>
      </c>
      <c r="AG132">
        <f t="shared" si="32"/>
        <v>8021.1013461125585</v>
      </c>
      <c r="AH132">
        <f>A132*'Simple Linear Regression'!$B$18+'Simple Linear Regression'!$B$17</f>
        <v>7997.0842049318471</v>
      </c>
      <c r="AI132">
        <f t="shared" si="33"/>
        <v>7933.2763364000002</v>
      </c>
      <c r="AJ132">
        <f t="shared" si="34"/>
        <v>7933.2763363999993</v>
      </c>
      <c r="AL132">
        <f t="shared" si="35"/>
        <v>7922.2237342775406</v>
      </c>
      <c r="AM132" s="32">
        <f t="shared" si="36"/>
        <v>8208.4674364673192</v>
      </c>
      <c r="AN132" s="33">
        <f t="shared" si="37"/>
        <v>9846.0900900711131</v>
      </c>
      <c r="AO132" s="33">
        <f t="shared" si="38"/>
        <v>8158.9132517219996</v>
      </c>
      <c r="AP132" s="33" t="str">
        <f t="shared" si="39"/>
        <v/>
      </c>
      <c r="AQ132" s="34">
        <f t="shared" si="40"/>
        <v>218751.82200000001</v>
      </c>
      <c r="AR132" s="34">
        <f t="shared" si="41"/>
        <v>378072</v>
      </c>
      <c r="AS132" s="34">
        <f t="shared" si="42"/>
        <v>0</v>
      </c>
      <c r="AT132" s="34">
        <f t="shared" si="43"/>
        <v>8036.0265421249997</v>
      </c>
      <c r="AU132" s="34">
        <f t="shared" si="44"/>
        <v>8051.3121747892728</v>
      </c>
      <c r="AV132" s="34">
        <f t="shared" si="45"/>
        <v>8026.4692409837207</v>
      </c>
      <c r="AW132" s="34">
        <f t="shared" si="46"/>
        <v>8042.4293579779987</v>
      </c>
      <c r="AX132" s="34">
        <f t="shared" si="47"/>
        <v>8090.8150632284869</v>
      </c>
    </row>
    <row r="133" spans="1:50" ht="16.5" customHeight="1" x14ac:dyDescent="0.2">
      <c r="A133" s="25">
        <v>132</v>
      </c>
      <c r="B133" s="26">
        <v>34194</v>
      </c>
      <c r="C133" s="25">
        <v>7581</v>
      </c>
      <c r="D133" s="27"/>
      <c r="E133" s="27">
        <v>346000</v>
      </c>
      <c r="F133" s="27"/>
      <c r="G133" s="27">
        <v>17.866</v>
      </c>
      <c r="H133" s="27">
        <v>16.608000000000001</v>
      </c>
      <c r="I133" s="27">
        <v>1.06</v>
      </c>
      <c r="J133" s="27">
        <v>6808.9390000000003</v>
      </c>
      <c r="K133" s="27"/>
      <c r="L133" s="27">
        <v>695</v>
      </c>
      <c r="M133" s="27">
        <v>14.49</v>
      </c>
      <c r="N133" s="27">
        <v>205981</v>
      </c>
      <c r="O133" s="27">
        <v>4440</v>
      </c>
      <c r="P133" s="27">
        <v>832774</v>
      </c>
      <c r="Q133" s="27"/>
      <c r="R133" s="27"/>
      <c r="S133" s="27"/>
      <c r="T133" s="27"/>
      <c r="U133" s="27">
        <v>28</v>
      </c>
      <c r="V133" s="27">
        <v>92.8</v>
      </c>
      <c r="W133" s="27"/>
      <c r="X133" s="27"/>
      <c r="Y133" s="27"/>
      <c r="Z133" s="27"/>
      <c r="AA133" s="27">
        <v>256922</v>
      </c>
      <c r="AB133" s="28"/>
      <c r="AC133" s="29">
        <v>0</v>
      </c>
      <c r="AD133" s="30">
        <v>0</v>
      </c>
      <c r="AE133" s="30">
        <v>72.7</v>
      </c>
      <c r="AF133" s="31">
        <v>13.581799999999999</v>
      </c>
      <c r="AG133">
        <f t="shared" si="32"/>
        <v>8027.8355237768001</v>
      </c>
      <c r="AH133">
        <f>A133*'Simple Linear Regression'!$B$18+'Simple Linear Regression'!$B$17</f>
        <v>7997.9372420157515</v>
      </c>
      <c r="AI133">
        <f t="shared" si="33"/>
        <v>7939.1592364000007</v>
      </c>
      <c r="AJ133">
        <f t="shared" si="34"/>
        <v>7939.1592363999998</v>
      </c>
      <c r="AL133">
        <f t="shared" si="35"/>
        <v>7928.8466793102007</v>
      </c>
      <c r="AM133" s="32">
        <f t="shared" si="36"/>
        <v>8194.9762108085797</v>
      </c>
      <c r="AN133" s="33">
        <f t="shared" si="37"/>
        <v>9822.8098583555729</v>
      </c>
      <c r="AO133" s="33">
        <f t="shared" si="38"/>
        <v>8134.0452898599997</v>
      </c>
      <c r="AP133" s="33" t="str">
        <f t="shared" si="39"/>
        <v/>
      </c>
      <c r="AQ133" s="34">
        <f t="shared" si="40"/>
        <v>218339.86000000002</v>
      </c>
      <c r="AR133" s="34">
        <f t="shared" si="41"/>
        <v>366760</v>
      </c>
      <c r="AS133" s="34">
        <f t="shared" si="42"/>
        <v>0</v>
      </c>
      <c r="AT133" s="34">
        <f t="shared" si="43"/>
        <v>8052.6888134229994</v>
      </c>
      <c r="AU133" s="34">
        <f t="shared" si="44"/>
        <v>8049.4511203000129</v>
      </c>
      <c r="AV133" s="34">
        <f t="shared" si="45"/>
        <v>8054.9519681565998</v>
      </c>
      <c r="AW133" s="34">
        <f t="shared" si="46"/>
        <v>8058.4973869139994</v>
      </c>
      <c r="AX133" s="34">
        <f t="shared" si="47"/>
        <v>8082.7644724911806</v>
      </c>
    </row>
    <row r="134" spans="1:50" ht="16.5" customHeight="1" x14ac:dyDescent="0.2">
      <c r="A134" s="25">
        <v>133</v>
      </c>
      <c r="B134" s="26">
        <v>34201</v>
      </c>
      <c r="C134" s="25">
        <v>8187</v>
      </c>
      <c r="D134" s="27"/>
      <c r="E134" s="27">
        <v>339000</v>
      </c>
      <c r="F134" s="27"/>
      <c r="G134" s="27">
        <v>17.84</v>
      </c>
      <c r="H134" s="27">
        <v>16.724</v>
      </c>
      <c r="I134" s="27">
        <v>1.0589999999999999</v>
      </c>
      <c r="J134" s="27">
        <v>6808.9390000000003</v>
      </c>
      <c r="K134" s="27"/>
      <c r="L134" s="27">
        <v>695</v>
      </c>
      <c r="M134" s="27">
        <v>14.451000000000001</v>
      </c>
      <c r="N134" s="27">
        <v>199414</v>
      </c>
      <c r="O134" s="27">
        <v>4440</v>
      </c>
      <c r="P134" s="27">
        <v>832774</v>
      </c>
      <c r="Q134" s="27"/>
      <c r="R134" s="27"/>
      <c r="S134" s="27"/>
      <c r="T134" s="27"/>
      <c r="U134" s="27">
        <v>28</v>
      </c>
      <c r="V134" s="27">
        <v>92.8</v>
      </c>
      <c r="W134" s="27"/>
      <c r="X134" s="27"/>
      <c r="Y134" s="27"/>
      <c r="Z134" s="27"/>
      <c r="AA134" s="27">
        <v>256922</v>
      </c>
      <c r="AB134" s="28"/>
      <c r="AC134" s="29">
        <v>0</v>
      </c>
      <c r="AD134" s="30">
        <v>0</v>
      </c>
      <c r="AE134" s="30">
        <v>86.7</v>
      </c>
      <c r="AF134" s="31">
        <v>13.3316</v>
      </c>
      <c r="AG134">
        <f t="shared" si="32"/>
        <v>7950.2932550389205</v>
      </c>
      <c r="AH134">
        <f>A134*'Simple Linear Regression'!$B$18+'Simple Linear Regression'!$B$17</f>
        <v>7998.7902790996559</v>
      </c>
      <c r="AI134">
        <f t="shared" si="33"/>
        <v>7850.8160337000008</v>
      </c>
      <c r="AJ134">
        <f t="shared" si="34"/>
        <v>7850.8160336999999</v>
      </c>
      <c r="AL134">
        <f t="shared" si="35"/>
        <v>7792.6980865698206</v>
      </c>
      <c r="AM134" s="32">
        <f t="shared" si="36"/>
        <v>8116.3241149689793</v>
      </c>
      <c r="AN134" s="33">
        <f t="shared" si="37"/>
        <v>9763.255847817647</v>
      </c>
      <c r="AO134" s="33">
        <f t="shared" si="38"/>
        <v>8014.3743341259978</v>
      </c>
      <c r="AP134" s="33" t="str">
        <f t="shared" si="39"/>
        <v/>
      </c>
      <c r="AQ134" s="34">
        <f t="shared" si="40"/>
        <v>211179.42599999998</v>
      </c>
      <c r="AR134" s="34">
        <f t="shared" si="41"/>
        <v>359001</v>
      </c>
      <c r="AS134" s="34">
        <f t="shared" si="42"/>
        <v>0</v>
      </c>
      <c r="AT134" s="34">
        <f t="shared" si="43"/>
        <v>7840.848817481</v>
      </c>
      <c r="AU134" s="34">
        <f t="shared" si="44"/>
        <v>7834.0365298000506</v>
      </c>
      <c r="AV134" s="34">
        <f t="shared" si="45"/>
        <v>7837.1382837597612</v>
      </c>
      <c r="AW134" s="34">
        <f t="shared" si="46"/>
        <v>7845.4471304640001</v>
      </c>
      <c r="AX134" s="34">
        <f t="shared" si="47"/>
        <v>7868.2408362259375</v>
      </c>
    </row>
    <row r="135" spans="1:50" ht="16.5" customHeight="1" x14ac:dyDescent="0.2">
      <c r="A135" s="25">
        <v>134</v>
      </c>
      <c r="B135" s="26">
        <v>34208</v>
      </c>
      <c r="C135" s="25">
        <v>7629</v>
      </c>
      <c r="D135" s="27"/>
      <c r="E135" s="27">
        <v>342000</v>
      </c>
      <c r="F135" s="27"/>
      <c r="G135" s="27">
        <v>18.494</v>
      </c>
      <c r="H135" s="27">
        <v>16.847999999999999</v>
      </c>
      <c r="I135" s="27">
        <v>1.0649999999999999</v>
      </c>
      <c r="J135" s="27">
        <v>6808.9390000000003</v>
      </c>
      <c r="K135" s="27"/>
      <c r="L135" s="27">
        <v>695</v>
      </c>
      <c r="M135" s="27">
        <v>14.451000000000001</v>
      </c>
      <c r="N135" s="27">
        <v>199414</v>
      </c>
      <c r="O135" s="27">
        <v>4440</v>
      </c>
      <c r="P135" s="27">
        <v>832774</v>
      </c>
      <c r="Q135" s="27"/>
      <c r="R135" s="27"/>
      <c r="S135" s="27"/>
      <c r="T135" s="27"/>
      <c r="U135" s="27">
        <v>28</v>
      </c>
      <c r="V135" s="27">
        <v>92.8</v>
      </c>
      <c r="W135" s="27"/>
      <c r="X135" s="27"/>
      <c r="Y135" s="27"/>
      <c r="Z135" s="27"/>
      <c r="AA135" s="27">
        <v>256922</v>
      </c>
      <c r="AB135" s="28"/>
      <c r="AC135" s="29">
        <v>0</v>
      </c>
      <c r="AD135" s="30">
        <v>0</v>
      </c>
      <c r="AE135" s="30">
        <v>94.7</v>
      </c>
      <c r="AF135" s="31">
        <v>13.067600000000001</v>
      </c>
      <c r="AG135">
        <f t="shared" si="32"/>
        <v>7948.2749520462003</v>
      </c>
      <c r="AH135">
        <f>A135*'Simple Linear Regression'!$B$18+'Simple Linear Regression'!$B$17</f>
        <v>7999.6433161835603</v>
      </c>
      <c r="AI135">
        <f t="shared" si="33"/>
        <v>7849.0511637</v>
      </c>
      <c r="AJ135">
        <f t="shared" si="34"/>
        <v>7849.0511637000009</v>
      </c>
      <c r="AL135">
        <f t="shared" si="35"/>
        <v>7793.1928289836997</v>
      </c>
      <c r="AM135" s="32">
        <f t="shared" si="36"/>
        <v>8123.2539710473802</v>
      </c>
      <c r="AN135" s="33">
        <f t="shared" si="37"/>
        <v>9722.239020644749</v>
      </c>
      <c r="AO135" s="33">
        <f t="shared" si="38"/>
        <v>8030.1355424099993</v>
      </c>
      <c r="AP135" s="33" t="str">
        <f t="shared" si="39"/>
        <v/>
      </c>
      <c r="AQ135" s="34">
        <f t="shared" si="40"/>
        <v>212375.91</v>
      </c>
      <c r="AR135" s="34">
        <f t="shared" si="41"/>
        <v>364230</v>
      </c>
      <c r="AS135" s="34">
        <f t="shared" si="42"/>
        <v>0</v>
      </c>
      <c r="AT135" s="34">
        <f t="shared" si="43"/>
        <v>7763.5022876389994</v>
      </c>
      <c r="AU135" s="34">
        <f t="shared" si="44"/>
        <v>7780.3031603469217</v>
      </c>
      <c r="AV135" s="34">
        <f t="shared" si="45"/>
        <v>7751.6301198248002</v>
      </c>
      <c r="AW135" s="34">
        <f t="shared" si="46"/>
        <v>7766.9613785360007</v>
      </c>
      <c r="AX135" s="34">
        <f t="shared" si="47"/>
        <v>7820.6486668998295</v>
      </c>
    </row>
    <row r="136" spans="1:50" ht="16.5" customHeight="1" x14ac:dyDescent="0.2">
      <c r="A136" s="25">
        <v>135</v>
      </c>
      <c r="B136" s="26">
        <v>34215</v>
      </c>
      <c r="C136" s="25">
        <v>7386</v>
      </c>
      <c r="D136" s="27"/>
      <c r="E136" s="27">
        <v>337000</v>
      </c>
      <c r="F136" s="27"/>
      <c r="G136" s="27">
        <v>18.096</v>
      </c>
      <c r="H136" s="27">
        <v>16.5275</v>
      </c>
      <c r="I136" s="27">
        <v>1.0620000000000001</v>
      </c>
      <c r="J136" s="27">
        <v>6808.9390000000003</v>
      </c>
      <c r="K136" s="27"/>
      <c r="L136" s="27">
        <v>695</v>
      </c>
      <c r="M136" s="27">
        <v>14.451000000000001</v>
      </c>
      <c r="N136" s="27">
        <v>199414</v>
      </c>
      <c r="O136" s="27">
        <v>4440</v>
      </c>
      <c r="P136" s="27">
        <v>832774</v>
      </c>
      <c r="Q136" s="27"/>
      <c r="R136" s="27"/>
      <c r="S136" s="27"/>
      <c r="T136" s="27"/>
      <c r="U136" s="27">
        <v>28</v>
      </c>
      <c r="V136" s="27">
        <v>92.8</v>
      </c>
      <c r="W136" s="27"/>
      <c r="X136" s="27"/>
      <c r="Y136" s="27"/>
      <c r="Z136" s="27"/>
      <c r="AA136" s="27">
        <v>256922</v>
      </c>
      <c r="AB136" s="28"/>
      <c r="AC136" s="29">
        <v>0</v>
      </c>
      <c r="AD136" s="30">
        <v>0</v>
      </c>
      <c r="AE136" s="30">
        <v>87.6</v>
      </c>
      <c r="AF136" s="31">
        <v>12.7933</v>
      </c>
      <c r="AG136">
        <f t="shared" si="32"/>
        <v>7951.6413185425599</v>
      </c>
      <c r="AH136">
        <f>A136*'Simple Linear Regression'!$B$18+'Simple Linear Regression'!$B$17</f>
        <v>8000.4963532674637</v>
      </c>
      <c r="AI136">
        <f t="shared" si="33"/>
        <v>7851.9926137000002</v>
      </c>
      <c r="AJ136">
        <f t="shared" si="34"/>
        <v>7851.9926136999993</v>
      </c>
      <c r="AL136">
        <f t="shared" si="35"/>
        <v>7795.5359687767623</v>
      </c>
      <c r="AM136" s="32">
        <f t="shared" si="36"/>
        <v>8117.3875223434397</v>
      </c>
      <c r="AN136" s="33">
        <f t="shared" si="37"/>
        <v>9689.0517110642395</v>
      </c>
      <c r="AO136" s="33">
        <f t="shared" si="38"/>
        <v>8019.2677282679997</v>
      </c>
      <c r="AP136" s="33" t="str">
        <f t="shared" si="39"/>
        <v/>
      </c>
      <c r="AQ136" s="34">
        <f t="shared" si="40"/>
        <v>211777.66800000001</v>
      </c>
      <c r="AR136" s="34">
        <f t="shared" si="41"/>
        <v>357894</v>
      </c>
      <c r="AS136" s="34">
        <f t="shared" si="42"/>
        <v>0</v>
      </c>
      <c r="AT136" s="34">
        <f t="shared" si="43"/>
        <v>7736.8390754709999</v>
      </c>
      <c r="AU136" s="34">
        <f t="shared" si="44"/>
        <v>7751.3832599354864</v>
      </c>
      <c r="AV136" s="34">
        <f t="shared" si="45"/>
        <v>7728.7478630374399</v>
      </c>
      <c r="AW136" s="34">
        <f t="shared" si="46"/>
        <v>7739.3742286749994</v>
      </c>
      <c r="AX136" s="34">
        <f t="shared" si="47"/>
        <v>7790.6767553368836</v>
      </c>
    </row>
    <row r="137" spans="1:50" ht="16.5" customHeight="1" x14ac:dyDescent="0.2">
      <c r="A137" s="25">
        <v>136</v>
      </c>
      <c r="B137" s="26">
        <v>34222</v>
      </c>
      <c r="C137" s="25">
        <v>7889</v>
      </c>
      <c r="D137" s="27"/>
      <c r="E137" s="27">
        <v>334000</v>
      </c>
      <c r="F137" s="27"/>
      <c r="G137" s="27">
        <v>16.962499999999999</v>
      </c>
      <c r="H137" s="27">
        <v>15.778</v>
      </c>
      <c r="I137" s="27">
        <v>1.0549999999999999</v>
      </c>
      <c r="J137" s="27">
        <v>6808.9390000000003</v>
      </c>
      <c r="K137" s="27"/>
      <c r="L137" s="27">
        <v>741</v>
      </c>
      <c r="M137" s="27">
        <v>14.451000000000001</v>
      </c>
      <c r="N137" s="27">
        <v>199414</v>
      </c>
      <c r="O137" s="27">
        <v>4468.8999999999996</v>
      </c>
      <c r="P137" s="27">
        <v>832774</v>
      </c>
      <c r="Q137" s="27"/>
      <c r="R137" s="27"/>
      <c r="S137" s="27"/>
      <c r="T137" s="27"/>
      <c r="U137" s="27">
        <v>28</v>
      </c>
      <c r="V137" s="27">
        <v>95.1</v>
      </c>
      <c r="W137" s="27"/>
      <c r="X137" s="27"/>
      <c r="Y137" s="27"/>
      <c r="Z137" s="27"/>
      <c r="AA137" s="27">
        <v>256922</v>
      </c>
      <c r="AB137" s="28"/>
      <c r="AC137" s="29">
        <v>1</v>
      </c>
      <c r="AD137" s="30">
        <v>1.4</v>
      </c>
      <c r="AE137" s="30">
        <v>68.3</v>
      </c>
      <c r="AF137" s="31">
        <v>12.511900000000001</v>
      </c>
      <c r="AG137">
        <f t="shared" si="32"/>
        <v>7901.0959909013991</v>
      </c>
      <c r="AH137">
        <f>A137*'Simple Linear Regression'!$B$18+'Simple Linear Regression'!$B$17</f>
        <v>8001.3493903513681</v>
      </c>
      <c r="AI137">
        <f t="shared" si="33"/>
        <v>7788.8622937</v>
      </c>
      <c r="AJ137">
        <f t="shared" si="34"/>
        <v>7788.8622937</v>
      </c>
      <c r="AL137">
        <f t="shared" si="35"/>
        <v>7758.3354062938988</v>
      </c>
      <c r="AM137" s="32">
        <f t="shared" si="36"/>
        <v>7965.5899799646195</v>
      </c>
      <c r="AN137" s="33">
        <f t="shared" si="37"/>
        <v>9509.8201354989596</v>
      </c>
      <c r="AO137" s="33">
        <f t="shared" si="38"/>
        <v>7819.7726152699997</v>
      </c>
      <c r="AP137" s="33" t="str">
        <f t="shared" si="39"/>
        <v/>
      </c>
      <c r="AQ137" s="34">
        <f t="shared" si="40"/>
        <v>210381.77</v>
      </c>
      <c r="AR137" s="34">
        <f t="shared" si="41"/>
        <v>352370</v>
      </c>
      <c r="AS137" s="34">
        <f t="shared" si="42"/>
        <v>12.511900000000001</v>
      </c>
      <c r="AT137" s="34">
        <f t="shared" si="43"/>
        <v>7669.5057037580009</v>
      </c>
      <c r="AU137" s="34">
        <f t="shared" si="44"/>
        <v>7665.5228325891321</v>
      </c>
      <c r="AV137" s="34">
        <f t="shared" si="45"/>
        <v>7676.3223048692007</v>
      </c>
      <c r="AW137" s="34">
        <f t="shared" si="46"/>
        <v>7656.8845873193004</v>
      </c>
      <c r="AX137" s="34">
        <f t="shared" si="47"/>
        <v>7662.3872668600106</v>
      </c>
    </row>
    <row r="138" spans="1:50" ht="16.5" customHeight="1" x14ac:dyDescent="0.2">
      <c r="A138" s="25">
        <v>137</v>
      </c>
      <c r="B138" s="26">
        <v>34229</v>
      </c>
      <c r="C138" s="25">
        <v>7478</v>
      </c>
      <c r="D138" s="27"/>
      <c r="E138" s="27">
        <v>333000</v>
      </c>
      <c r="F138" s="27"/>
      <c r="G138" s="27">
        <v>16.943999999999999</v>
      </c>
      <c r="H138" s="27">
        <v>15.468</v>
      </c>
      <c r="I138" s="27">
        <v>1.0509999999999999</v>
      </c>
      <c r="J138" s="27">
        <v>6808.9390000000003</v>
      </c>
      <c r="K138" s="27"/>
      <c r="L138" s="27">
        <v>741</v>
      </c>
      <c r="M138" s="27">
        <v>13.584</v>
      </c>
      <c r="N138" s="27">
        <v>209838</v>
      </c>
      <c r="O138" s="27">
        <v>4468.8999999999996</v>
      </c>
      <c r="P138" s="27">
        <v>843397</v>
      </c>
      <c r="Q138" s="27"/>
      <c r="R138" s="27"/>
      <c r="S138" s="27"/>
      <c r="T138" s="27"/>
      <c r="U138" s="27">
        <v>28</v>
      </c>
      <c r="V138" s="27">
        <v>95.1</v>
      </c>
      <c r="W138" s="27"/>
      <c r="X138" s="27"/>
      <c r="Y138" s="27"/>
      <c r="Z138" s="27"/>
      <c r="AA138" s="27">
        <v>256922</v>
      </c>
      <c r="AB138" s="28"/>
      <c r="AC138" s="29">
        <v>0</v>
      </c>
      <c r="AD138" s="30">
        <v>8.1999999999999993</v>
      </c>
      <c r="AE138" s="30">
        <v>44.4</v>
      </c>
      <c r="AF138" s="31">
        <v>12.226000000000001</v>
      </c>
      <c r="AG138">
        <f t="shared" si="32"/>
        <v>8032.3360372698808</v>
      </c>
      <c r="AH138">
        <f>A138*'Simple Linear Regression'!$B$18+'Simple Linear Regression'!$B$17</f>
        <v>8002.2024274352725</v>
      </c>
      <c r="AI138">
        <f t="shared" si="33"/>
        <v>7885.4959855999996</v>
      </c>
      <c r="AJ138">
        <f t="shared" si="34"/>
        <v>7885.4959856000005</v>
      </c>
      <c r="AL138">
        <f t="shared" si="35"/>
        <v>7981.7878488716597</v>
      </c>
      <c r="AM138" s="32">
        <f t="shared" si="36"/>
        <v>8214.2306691143604</v>
      </c>
      <c r="AN138" s="33">
        <f t="shared" si="37"/>
        <v>9665.3156124643792</v>
      </c>
      <c r="AO138" s="33">
        <f t="shared" si="38"/>
        <v>8126.7414488380018</v>
      </c>
      <c r="AP138" s="33" t="str">
        <f t="shared" si="39"/>
        <v/>
      </c>
      <c r="AQ138" s="34">
        <f t="shared" si="40"/>
        <v>220539.73799999998</v>
      </c>
      <c r="AR138" s="34">
        <f t="shared" si="41"/>
        <v>349983</v>
      </c>
      <c r="AS138" s="34">
        <f t="shared" si="42"/>
        <v>0</v>
      </c>
      <c r="AT138" s="34">
        <f t="shared" si="43"/>
        <v>7964.8543109550001</v>
      </c>
      <c r="AU138" s="34">
        <f t="shared" si="44"/>
        <v>7978.5109087008805</v>
      </c>
      <c r="AV138" s="34">
        <f t="shared" si="45"/>
        <v>7983.39601442208</v>
      </c>
      <c r="AW138" s="34">
        <f t="shared" si="46"/>
        <v>7966.0741793239995</v>
      </c>
      <c r="AX138" s="34">
        <f t="shared" si="47"/>
        <v>8006.6070440947933</v>
      </c>
    </row>
    <row r="139" spans="1:50" ht="16.5" customHeight="1" x14ac:dyDescent="0.2">
      <c r="A139" s="25">
        <v>138</v>
      </c>
      <c r="B139" s="26">
        <v>34236</v>
      </c>
      <c r="C139" s="25">
        <v>7485</v>
      </c>
      <c r="D139" s="27"/>
      <c r="E139" s="27">
        <v>346000</v>
      </c>
      <c r="F139" s="27"/>
      <c r="G139" s="27">
        <v>17.673999999999999</v>
      </c>
      <c r="H139" s="27">
        <v>16.027999999999999</v>
      </c>
      <c r="I139" s="27">
        <v>1.0449999999999999</v>
      </c>
      <c r="J139" s="27">
        <v>6808.9390000000003</v>
      </c>
      <c r="K139" s="27"/>
      <c r="L139" s="27">
        <v>741</v>
      </c>
      <c r="M139" s="27">
        <v>13.584</v>
      </c>
      <c r="N139" s="27">
        <v>209838</v>
      </c>
      <c r="O139" s="27">
        <v>4468.8999999999996</v>
      </c>
      <c r="P139" s="27">
        <v>843397</v>
      </c>
      <c r="Q139" s="27"/>
      <c r="R139" s="27"/>
      <c r="S139" s="27"/>
      <c r="T139" s="27"/>
      <c r="U139" s="27">
        <v>28</v>
      </c>
      <c r="V139" s="27">
        <v>95.1</v>
      </c>
      <c r="W139" s="27"/>
      <c r="X139" s="27"/>
      <c r="Y139" s="27"/>
      <c r="Z139" s="27"/>
      <c r="AA139" s="27">
        <v>256922</v>
      </c>
      <c r="AB139" s="28"/>
      <c r="AC139" s="29">
        <v>0</v>
      </c>
      <c r="AD139" s="30">
        <v>11.3</v>
      </c>
      <c r="AE139" s="30">
        <v>39.5</v>
      </c>
      <c r="AF139" s="31">
        <v>11.9383</v>
      </c>
      <c r="AG139">
        <f t="shared" si="32"/>
        <v>8023.5785002625989</v>
      </c>
      <c r="AH139">
        <f>A139*'Simple Linear Regression'!$B$18+'Simple Linear Regression'!$B$17</f>
        <v>8003.0554645191769</v>
      </c>
      <c r="AI139">
        <f t="shared" si="33"/>
        <v>7877.8482156</v>
      </c>
      <c r="AJ139">
        <f t="shared" si="34"/>
        <v>7877.8482156000009</v>
      </c>
      <c r="AL139">
        <f t="shared" si="35"/>
        <v>7970.0533775196991</v>
      </c>
      <c r="AM139" s="32">
        <f t="shared" si="36"/>
        <v>8205.8400223633998</v>
      </c>
      <c r="AN139" s="33">
        <f t="shared" si="37"/>
        <v>9615.5852004558874</v>
      </c>
      <c r="AO139" s="33">
        <f t="shared" si="38"/>
        <v>8100.3892892099975</v>
      </c>
      <c r="AP139" s="33" t="str">
        <f t="shared" si="39"/>
        <v/>
      </c>
      <c r="AQ139" s="34">
        <f t="shared" si="40"/>
        <v>219280.71</v>
      </c>
      <c r="AR139" s="34">
        <f t="shared" si="41"/>
        <v>361570</v>
      </c>
      <c r="AS139" s="34">
        <f t="shared" si="42"/>
        <v>0</v>
      </c>
      <c r="AT139" s="34">
        <f t="shared" si="43"/>
        <v>7921.1486464560003</v>
      </c>
      <c r="AU139" s="34">
        <f t="shared" si="44"/>
        <v>7932.7614160760832</v>
      </c>
      <c r="AV139" s="34">
        <f t="shared" si="45"/>
        <v>7929.1258679791999</v>
      </c>
      <c r="AW139" s="34">
        <f t="shared" si="46"/>
        <v>7921.356847916999</v>
      </c>
      <c r="AX139" s="34">
        <f t="shared" si="47"/>
        <v>7961.0360805662312</v>
      </c>
    </row>
    <row r="140" spans="1:50" ht="16.5" customHeight="1" x14ac:dyDescent="0.2">
      <c r="A140" s="25">
        <v>139</v>
      </c>
      <c r="B140" s="26">
        <v>34243</v>
      </c>
      <c r="C140" s="25">
        <v>7387</v>
      </c>
      <c r="D140" s="27"/>
      <c r="E140" s="27">
        <v>343000</v>
      </c>
      <c r="F140" s="27"/>
      <c r="G140" s="27">
        <v>18.334</v>
      </c>
      <c r="H140" s="27">
        <v>16.718</v>
      </c>
      <c r="I140" s="27">
        <v>1.0469999999999999</v>
      </c>
      <c r="J140" s="27">
        <v>6808.9390000000003</v>
      </c>
      <c r="K140" s="27"/>
      <c r="L140" s="27">
        <v>741</v>
      </c>
      <c r="M140" s="27">
        <v>13.584</v>
      </c>
      <c r="N140" s="27">
        <v>209838</v>
      </c>
      <c r="O140" s="27">
        <v>4468.8999999999996</v>
      </c>
      <c r="P140" s="27">
        <v>843397</v>
      </c>
      <c r="Q140" s="27"/>
      <c r="R140" s="27"/>
      <c r="S140" s="27"/>
      <c r="T140" s="27"/>
      <c r="U140" s="27">
        <v>28</v>
      </c>
      <c r="V140" s="27">
        <v>95.1</v>
      </c>
      <c r="W140" s="27"/>
      <c r="X140" s="27"/>
      <c r="Y140" s="27"/>
      <c r="Z140" s="27"/>
      <c r="AA140" s="27">
        <v>256922</v>
      </c>
      <c r="AB140" s="28"/>
      <c r="AC140" s="29">
        <v>0</v>
      </c>
      <c r="AD140" s="30">
        <v>27.9</v>
      </c>
      <c r="AE140" s="30">
        <v>40.9</v>
      </c>
      <c r="AF140" s="31">
        <v>11.6511</v>
      </c>
      <c r="AG140">
        <f t="shared" si="32"/>
        <v>8025.59969259836</v>
      </c>
      <c r="AH140">
        <f>A140*'Simple Linear Regression'!$B$18+'Simple Linear Regression'!$B$17</f>
        <v>8003.9085016030804</v>
      </c>
      <c r="AI140">
        <f t="shared" si="33"/>
        <v>7879.6130855999991</v>
      </c>
      <c r="AJ140">
        <f t="shared" si="34"/>
        <v>7879.6130856</v>
      </c>
      <c r="AL140">
        <f t="shared" si="35"/>
        <v>7972.9780066370204</v>
      </c>
      <c r="AM140" s="32">
        <f t="shared" si="36"/>
        <v>8186.4866536235595</v>
      </c>
      <c r="AN140" s="33">
        <f t="shared" si="37"/>
        <v>9577.5500946189477</v>
      </c>
      <c r="AO140" s="33">
        <f t="shared" si="38"/>
        <v>8083.5260890860009</v>
      </c>
      <c r="AP140" s="33" t="str">
        <f t="shared" si="39"/>
        <v/>
      </c>
      <c r="AQ140" s="34">
        <f t="shared" si="40"/>
        <v>219700.386</v>
      </c>
      <c r="AR140" s="34">
        <f t="shared" si="41"/>
        <v>359121</v>
      </c>
      <c r="AS140" s="34">
        <f t="shared" si="42"/>
        <v>0</v>
      </c>
      <c r="AT140" s="34">
        <f t="shared" si="43"/>
        <v>7887.7614843659994</v>
      </c>
      <c r="AU140" s="34">
        <f t="shared" si="44"/>
        <v>7904.0939622746819</v>
      </c>
      <c r="AV140" s="34">
        <f t="shared" si="45"/>
        <v>7896.1105214549607</v>
      </c>
      <c r="AW140" s="34">
        <f t="shared" si="46"/>
        <v>7886.6803673409986</v>
      </c>
      <c r="AX140" s="34">
        <f t="shared" si="47"/>
        <v>7931.4295339984164</v>
      </c>
    </row>
    <row r="141" spans="1:50" ht="16.5" customHeight="1" x14ac:dyDescent="0.2">
      <c r="A141" s="25">
        <v>140</v>
      </c>
      <c r="B141" s="26">
        <v>34250</v>
      </c>
      <c r="C141" s="25">
        <v>7276</v>
      </c>
      <c r="D141" s="27"/>
      <c r="E141" s="27">
        <v>333000</v>
      </c>
      <c r="F141" s="27"/>
      <c r="G141" s="27">
        <v>18.456</v>
      </c>
      <c r="H141" s="27">
        <v>16.904</v>
      </c>
      <c r="I141" s="27">
        <v>1.0920000000000001</v>
      </c>
      <c r="J141" s="27">
        <v>6808.9390000000003</v>
      </c>
      <c r="K141" s="27"/>
      <c r="L141" s="27">
        <v>797</v>
      </c>
      <c r="M141" s="27">
        <v>13.584</v>
      </c>
      <c r="N141" s="27">
        <v>209838</v>
      </c>
      <c r="O141" s="27">
        <v>4481.1000000000004</v>
      </c>
      <c r="P141" s="27">
        <v>843397</v>
      </c>
      <c r="Q141" s="27"/>
      <c r="R141" s="27"/>
      <c r="S141" s="27"/>
      <c r="T141" s="27"/>
      <c r="U141" s="27">
        <v>28</v>
      </c>
      <c r="V141" s="27">
        <v>95.1</v>
      </c>
      <c r="W141" s="27"/>
      <c r="X141" s="27"/>
      <c r="Y141" s="27"/>
      <c r="Z141" s="27"/>
      <c r="AA141" s="27">
        <v>256922</v>
      </c>
      <c r="AB141" s="28"/>
      <c r="AC141" s="29">
        <v>0</v>
      </c>
      <c r="AD141" s="30">
        <v>22</v>
      </c>
      <c r="AE141" s="30">
        <v>27.1</v>
      </c>
      <c r="AF141" s="31">
        <v>11.3668</v>
      </c>
      <c r="AG141">
        <f t="shared" si="32"/>
        <v>8032.3508451529597</v>
      </c>
      <c r="AH141">
        <f>A141*'Simple Linear Regression'!$B$18+'Simple Linear Regression'!$B$17</f>
        <v>8004.7615386869847</v>
      </c>
      <c r="AI141">
        <f t="shared" si="33"/>
        <v>7902.6123855999995</v>
      </c>
      <c r="AJ141">
        <f t="shared" si="34"/>
        <v>7902.6123855999995</v>
      </c>
      <c r="AL141">
        <f t="shared" si="35"/>
        <v>7996.2237667767195</v>
      </c>
      <c r="AM141" s="32">
        <f t="shared" si="36"/>
        <v>8188.6397393187399</v>
      </c>
      <c r="AN141" s="33">
        <f t="shared" si="37"/>
        <v>9534.5103168705391</v>
      </c>
      <c r="AO141" s="33">
        <f t="shared" si="38"/>
        <v>8092.7553962959992</v>
      </c>
      <c r="AP141" s="33" t="str">
        <f t="shared" si="39"/>
        <v/>
      </c>
      <c r="AQ141" s="34">
        <f t="shared" si="40"/>
        <v>229143.09600000002</v>
      </c>
      <c r="AR141" s="34">
        <f t="shared" si="41"/>
        <v>363636</v>
      </c>
      <c r="AS141" s="34">
        <f t="shared" si="42"/>
        <v>0</v>
      </c>
      <c r="AT141" s="34">
        <f t="shared" si="43"/>
        <v>7879.6743614920006</v>
      </c>
      <c r="AU141" s="34">
        <f t="shared" si="44"/>
        <v>7899.9345109311653</v>
      </c>
      <c r="AV141" s="34">
        <f t="shared" si="45"/>
        <v>7896.3954198233605</v>
      </c>
      <c r="AW141" s="34">
        <f t="shared" si="46"/>
        <v>7877.8075264559993</v>
      </c>
      <c r="AX141" s="34">
        <f t="shared" si="47"/>
        <v>7923.9789418126456</v>
      </c>
    </row>
    <row r="142" spans="1:50" ht="16.5" customHeight="1" x14ac:dyDescent="0.2">
      <c r="A142" s="25">
        <v>141</v>
      </c>
      <c r="B142" s="26">
        <v>34257</v>
      </c>
      <c r="C142" s="25">
        <v>7613</v>
      </c>
      <c r="D142" s="27"/>
      <c r="E142" s="27">
        <v>355000</v>
      </c>
      <c r="F142" s="27"/>
      <c r="G142" s="27">
        <v>18.57</v>
      </c>
      <c r="H142" s="27">
        <v>16.956</v>
      </c>
      <c r="I142" s="27">
        <v>1.0900000000000001</v>
      </c>
      <c r="J142" s="27">
        <v>6808.9390000000003</v>
      </c>
      <c r="K142" s="27"/>
      <c r="L142" s="27">
        <v>797</v>
      </c>
      <c r="M142" s="27">
        <v>13.584</v>
      </c>
      <c r="N142" s="27">
        <v>209838</v>
      </c>
      <c r="O142" s="27">
        <v>4481.1000000000004</v>
      </c>
      <c r="P142" s="27">
        <v>843397</v>
      </c>
      <c r="Q142" s="27"/>
      <c r="R142" s="27"/>
      <c r="S142" s="27"/>
      <c r="T142" s="27"/>
      <c r="U142" s="27">
        <v>28</v>
      </c>
      <c r="V142" s="27">
        <v>95.1</v>
      </c>
      <c r="W142" s="27"/>
      <c r="X142" s="27"/>
      <c r="Y142" s="27"/>
      <c r="Z142" s="27"/>
      <c r="AA142" s="27">
        <v>256922</v>
      </c>
      <c r="AB142" s="28"/>
      <c r="AC142" s="29">
        <v>0</v>
      </c>
      <c r="AD142" s="30">
        <v>49.4</v>
      </c>
      <c r="AE142" s="30">
        <v>12.9</v>
      </c>
      <c r="AF142" s="31">
        <v>11.088100000000001</v>
      </c>
      <c r="AG142">
        <f t="shared" si="32"/>
        <v>8017.5333428171989</v>
      </c>
      <c r="AH142">
        <f>A142*'Simple Linear Regression'!$B$18+'Simple Linear Regression'!$B$17</f>
        <v>8005.6145757708891</v>
      </c>
      <c r="AI142">
        <f t="shared" si="33"/>
        <v>7889.6700055999991</v>
      </c>
      <c r="AJ142">
        <f t="shared" si="34"/>
        <v>7889.6700055999991</v>
      </c>
      <c r="AL142">
        <f t="shared" si="35"/>
        <v>7979.2363636594</v>
      </c>
      <c r="AM142" s="32">
        <f t="shared" si="36"/>
        <v>8143.2572489134591</v>
      </c>
      <c r="AN142" s="33">
        <f t="shared" si="37"/>
        <v>9477.2380596472485</v>
      </c>
      <c r="AO142" s="33">
        <f t="shared" si="38"/>
        <v>8010.2157164200007</v>
      </c>
      <c r="AP142" s="33" t="str">
        <f t="shared" si="39"/>
        <v/>
      </c>
      <c r="AQ142" s="34">
        <f t="shared" si="40"/>
        <v>228723.42</v>
      </c>
      <c r="AR142" s="34">
        <f t="shared" si="41"/>
        <v>386950</v>
      </c>
      <c r="AS142" s="34">
        <f t="shared" si="42"/>
        <v>0</v>
      </c>
      <c r="AT142" s="34">
        <f t="shared" si="43"/>
        <v>7896.7552857450009</v>
      </c>
      <c r="AU142" s="34">
        <f t="shared" si="44"/>
        <v>7888.1707806335653</v>
      </c>
      <c r="AV142" s="34">
        <f t="shared" si="45"/>
        <v>7902.6757048259997</v>
      </c>
      <c r="AW142" s="34">
        <f t="shared" si="46"/>
        <v>7893.848843107</v>
      </c>
      <c r="AX142" s="34">
        <f t="shared" si="47"/>
        <v>7902.6013046324606</v>
      </c>
    </row>
    <row r="143" spans="1:50" ht="16.5" customHeight="1" x14ac:dyDescent="0.2">
      <c r="A143" s="25">
        <v>142</v>
      </c>
      <c r="B143" s="26">
        <v>34264</v>
      </c>
      <c r="C143" s="25">
        <v>7704</v>
      </c>
      <c r="D143" s="27"/>
      <c r="E143" s="27">
        <v>359000</v>
      </c>
      <c r="F143" s="27"/>
      <c r="G143" s="27">
        <v>18.123999999999999</v>
      </c>
      <c r="H143" s="27">
        <v>16.614000000000001</v>
      </c>
      <c r="I143" s="27">
        <v>1.093</v>
      </c>
      <c r="J143" s="27">
        <v>6808.9390000000003</v>
      </c>
      <c r="K143" s="27"/>
      <c r="L143" s="27">
        <v>797</v>
      </c>
      <c r="M143" s="27">
        <v>13.99</v>
      </c>
      <c r="N143" s="27">
        <v>209634</v>
      </c>
      <c r="O143" s="27">
        <v>4481.1000000000004</v>
      </c>
      <c r="P143" s="27">
        <v>843397</v>
      </c>
      <c r="Q143" s="27"/>
      <c r="R143" s="27"/>
      <c r="S143" s="27"/>
      <c r="T143" s="27"/>
      <c r="U143" s="27">
        <v>28</v>
      </c>
      <c r="V143" s="27">
        <v>95.1</v>
      </c>
      <c r="W143" s="27"/>
      <c r="X143" s="27"/>
      <c r="Y143" s="27"/>
      <c r="Z143" s="27"/>
      <c r="AA143" s="27">
        <v>256922</v>
      </c>
      <c r="AB143" s="28"/>
      <c r="AC143" s="29">
        <v>0</v>
      </c>
      <c r="AD143" s="30">
        <v>34.700000000000003</v>
      </c>
      <c r="AE143" s="30">
        <v>19.2</v>
      </c>
      <c r="AF143" s="31">
        <v>10.8178</v>
      </c>
      <c r="AG143">
        <f t="shared" si="32"/>
        <v>8012.2852214808408</v>
      </c>
      <c r="AH143">
        <f>A143*'Simple Linear Regression'!$B$18+'Simple Linear Regression'!$B$17</f>
        <v>8006.4676128547935</v>
      </c>
      <c r="AI143">
        <f t="shared" si="33"/>
        <v>7906.6796025999993</v>
      </c>
      <c r="AJ143">
        <f t="shared" si="34"/>
        <v>7906.6796025999993</v>
      </c>
      <c r="AL143">
        <f t="shared" si="35"/>
        <v>7973.0206647473415</v>
      </c>
      <c r="AM143" s="32">
        <f t="shared" si="36"/>
        <v>8164.0423806971803</v>
      </c>
      <c r="AN143" s="33">
        <f t="shared" si="37"/>
        <v>9434.3192392378296</v>
      </c>
      <c r="AO143" s="33">
        <f t="shared" si="38"/>
        <v>8035.5567418620012</v>
      </c>
      <c r="AP143" s="33" t="str">
        <f t="shared" si="39"/>
        <v/>
      </c>
      <c r="AQ143" s="34">
        <f t="shared" si="40"/>
        <v>229129.962</v>
      </c>
      <c r="AR143" s="34">
        <f t="shared" si="41"/>
        <v>392387</v>
      </c>
      <c r="AS143" s="34">
        <f t="shared" si="42"/>
        <v>0</v>
      </c>
      <c r="AT143" s="34">
        <f t="shared" si="43"/>
        <v>7797.8419316790005</v>
      </c>
      <c r="AU143" s="34">
        <f t="shared" si="44"/>
        <v>7815.2808177688603</v>
      </c>
      <c r="AV143" s="34">
        <f t="shared" si="45"/>
        <v>7794.1426194791202</v>
      </c>
      <c r="AW143" s="34">
        <f t="shared" si="46"/>
        <v>7793.9536535520001</v>
      </c>
      <c r="AX143" s="34">
        <f t="shared" si="47"/>
        <v>7838.4088653073068</v>
      </c>
    </row>
    <row r="144" spans="1:50" ht="16.5" customHeight="1" x14ac:dyDescent="0.2">
      <c r="A144" s="25">
        <v>143</v>
      </c>
      <c r="B144" s="26">
        <v>34271</v>
      </c>
      <c r="C144" s="25">
        <v>7788</v>
      </c>
      <c r="D144" s="27"/>
      <c r="E144" s="27">
        <v>354000</v>
      </c>
      <c r="F144" s="27"/>
      <c r="G144" s="27">
        <v>17.367999999999999</v>
      </c>
      <c r="H144" s="27">
        <v>15.858000000000001</v>
      </c>
      <c r="I144" s="27">
        <v>1.0920000000000001</v>
      </c>
      <c r="J144" s="27">
        <v>6808.9390000000003</v>
      </c>
      <c r="K144" s="27"/>
      <c r="L144" s="27">
        <v>797</v>
      </c>
      <c r="M144" s="27">
        <v>13.99</v>
      </c>
      <c r="N144" s="27">
        <v>209634</v>
      </c>
      <c r="O144" s="27">
        <v>4481.1000000000004</v>
      </c>
      <c r="P144" s="27">
        <v>843397</v>
      </c>
      <c r="Q144" s="27"/>
      <c r="R144" s="27"/>
      <c r="S144" s="27"/>
      <c r="T144" s="27"/>
      <c r="U144" s="27">
        <v>28</v>
      </c>
      <c r="V144" s="27">
        <v>95.1</v>
      </c>
      <c r="W144" s="27"/>
      <c r="X144" s="27"/>
      <c r="Y144" s="27"/>
      <c r="Z144" s="27"/>
      <c r="AA144" s="27">
        <v>256922</v>
      </c>
      <c r="AB144" s="28"/>
      <c r="AC144" s="29">
        <v>0</v>
      </c>
      <c r="AD144" s="30">
        <v>55.4</v>
      </c>
      <c r="AE144" s="30">
        <v>6.3</v>
      </c>
      <c r="AF144" s="31">
        <v>10.5593</v>
      </c>
      <c r="AG144">
        <f t="shared" si="32"/>
        <v>8015.6523103129603</v>
      </c>
      <c r="AH144">
        <f>A144*'Simple Linear Regression'!$B$18+'Simple Linear Regression'!$B$17</f>
        <v>8007.3206499386979</v>
      </c>
      <c r="AI144">
        <f t="shared" si="33"/>
        <v>7909.6210525999995</v>
      </c>
      <c r="AJ144">
        <f t="shared" si="34"/>
        <v>7909.6210525999995</v>
      </c>
      <c r="AL144">
        <f t="shared" si="35"/>
        <v>7976.3673336629618</v>
      </c>
      <c r="AM144" s="32">
        <f t="shared" si="36"/>
        <v>8128.1366196182198</v>
      </c>
      <c r="AN144" s="33">
        <f t="shared" si="37"/>
        <v>9402.8055787811791</v>
      </c>
      <c r="AO144" s="33">
        <f t="shared" si="38"/>
        <v>7986.6921679280022</v>
      </c>
      <c r="AP144" s="33" t="str">
        <f t="shared" si="39"/>
        <v/>
      </c>
      <c r="AQ144" s="34">
        <f t="shared" si="40"/>
        <v>228920.32800000001</v>
      </c>
      <c r="AR144" s="34">
        <f t="shared" si="41"/>
        <v>386568</v>
      </c>
      <c r="AS144" s="34">
        <f t="shared" si="42"/>
        <v>0</v>
      </c>
      <c r="AT144" s="34">
        <f t="shared" si="43"/>
        <v>7822.5498225709998</v>
      </c>
      <c r="AU144" s="34">
        <f t="shared" si="44"/>
        <v>7818.5597318072587</v>
      </c>
      <c r="AV144" s="34">
        <f t="shared" si="45"/>
        <v>7826.8178973656813</v>
      </c>
      <c r="AW144" s="34">
        <f t="shared" si="46"/>
        <v>7817.6918094149987</v>
      </c>
      <c r="AX144" s="34">
        <f t="shared" si="47"/>
        <v>7832.9213629094629</v>
      </c>
    </row>
    <row r="145" spans="1:50" ht="16.5" customHeight="1" x14ac:dyDescent="0.2">
      <c r="A145" s="25">
        <v>144</v>
      </c>
      <c r="B145" s="26">
        <v>34278</v>
      </c>
      <c r="C145" s="25">
        <v>7640</v>
      </c>
      <c r="D145" s="27"/>
      <c r="E145" s="27">
        <v>348000</v>
      </c>
      <c r="F145" s="27"/>
      <c r="G145" s="27">
        <v>17.294</v>
      </c>
      <c r="H145" s="27">
        <v>15.76</v>
      </c>
      <c r="I145" s="27">
        <v>1.0840000000000001</v>
      </c>
      <c r="J145" s="27">
        <v>6882.098</v>
      </c>
      <c r="K145" s="27"/>
      <c r="L145" s="27">
        <v>848</v>
      </c>
      <c r="M145" s="27">
        <v>13.99</v>
      </c>
      <c r="N145" s="27">
        <v>209634</v>
      </c>
      <c r="O145" s="27">
        <v>4511.5</v>
      </c>
      <c r="P145" s="27">
        <v>843397</v>
      </c>
      <c r="Q145" s="27"/>
      <c r="R145" s="27"/>
      <c r="S145" s="27"/>
      <c r="T145" s="27"/>
      <c r="U145" s="27">
        <v>28</v>
      </c>
      <c r="V145" s="27">
        <v>92.7</v>
      </c>
      <c r="W145" s="27"/>
      <c r="X145" s="27"/>
      <c r="Y145" s="27"/>
      <c r="Z145" s="27"/>
      <c r="AA145" s="27">
        <v>256922</v>
      </c>
      <c r="AB145" s="28"/>
      <c r="AC145" s="29">
        <v>0</v>
      </c>
      <c r="AD145" s="30">
        <v>97.7</v>
      </c>
      <c r="AE145" s="30">
        <v>3</v>
      </c>
      <c r="AF145" s="31">
        <v>10.3163</v>
      </c>
      <c r="AG145">
        <f t="shared" si="32"/>
        <v>8074.5389899779193</v>
      </c>
      <c r="AH145">
        <f>A145*'Simple Linear Regression'!$B$18+'Simple Linear Regression'!$B$17</f>
        <v>8008.1736870226014</v>
      </c>
      <c r="AI145">
        <f t="shared" si="33"/>
        <v>8011.1268626000001</v>
      </c>
      <c r="AJ145">
        <f t="shared" si="34"/>
        <v>8011.126862600001</v>
      </c>
      <c r="AL145">
        <f t="shared" si="35"/>
        <v>8015.8052409879192</v>
      </c>
      <c r="AM145" s="32">
        <f t="shared" si="36"/>
        <v>8071.9017897918993</v>
      </c>
      <c r="AN145" s="33">
        <f t="shared" si="37"/>
        <v>9374.341051366644</v>
      </c>
      <c r="AO145" s="33">
        <f t="shared" si="38"/>
        <v>7964.1734964559982</v>
      </c>
      <c r="AP145" s="33" t="str">
        <f t="shared" si="39"/>
        <v/>
      </c>
      <c r="AQ145" s="34">
        <f t="shared" si="40"/>
        <v>227243.25600000002</v>
      </c>
      <c r="AR145" s="34">
        <f t="shared" si="41"/>
        <v>377232</v>
      </c>
      <c r="AS145" s="34">
        <f t="shared" si="42"/>
        <v>0</v>
      </c>
      <c r="AT145" s="34">
        <f t="shared" si="43"/>
        <v>7862.6794529469989</v>
      </c>
      <c r="AU145" s="34">
        <f t="shared" si="44"/>
        <v>7840.0219027464336</v>
      </c>
      <c r="AV145" s="34">
        <f t="shared" si="45"/>
        <v>7867.6176537463198</v>
      </c>
      <c r="AW145" s="34">
        <f t="shared" si="46"/>
        <v>7856.3470198289997</v>
      </c>
      <c r="AX145" s="34">
        <f t="shared" si="47"/>
        <v>7851.1840476987281</v>
      </c>
    </row>
    <row r="146" spans="1:50" ht="16.5" customHeight="1" x14ac:dyDescent="0.2">
      <c r="A146" s="25">
        <v>145</v>
      </c>
      <c r="B146" s="26">
        <v>34285</v>
      </c>
      <c r="C146" s="25">
        <v>7552</v>
      </c>
      <c r="D146" s="27"/>
      <c r="E146" s="27">
        <v>350000</v>
      </c>
      <c r="F146" s="27"/>
      <c r="G146" s="27">
        <v>16.713999999999999</v>
      </c>
      <c r="H146" s="27">
        <v>15.22</v>
      </c>
      <c r="I146" s="27">
        <v>1.075</v>
      </c>
      <c r="J146" s="27">
        <v>6882.098</v>
      </c>
      <c r="K146" s="27"/>
      <c r="L146" s="27">
        <v>848</v>
      </c>
      <c r="M146" s="27">
        <v>13.99</v>
      </c>
      <c r="N146" s="27">
        <v>209634</v>
      </c>
      <c r="O146" s="27">
        <v>4511.5</v>
      </c>
      <c r="P146" s="27">
        <v>843397</v>
      </c>
      <c r="Q146" s="27"/>
      <c r="R146" s="27"/>
      <c r="S146" s="27"/>
      <c r="T146" s="27"/>
      <c r="U146" s="27">
        <v>28</v>
      </c>
      <c r="V146" s="27">
        <v>92.7</v>
      </c>
      <c r="W146" s="27"/>
      <c r="X146" s="27"/>
      <c r="Y146" s="27"/>
      <c r="Z146" s="27"/>
      <c r="AA146" s="27">
        <v>256922</v>
      </c>
      <c r="AB146" s="28"/>
      <c r="AC146" s="29">
        <v>0</v>
      </c>
      <c r="AD146" s="30">
        <v>113.4</v>
      </c>
      <c r="AE146" s="30">
        <v>1.5</v>
      </c>
      <c r="AF146" s="31">
        <v>10.0931</v>
      </c>
      <c r="AG146">
        <f t="shared" si="32"/>
        <v>8073.1887594670006</v>
      </c>
      <c r="AH146">
        <f>A146*'Simple Linear Regression'!$B$18+'Simple Linear Regression'!$B$17</f>
        <v>8009.0267241065058</v>
      </c>
      <c r="AI146">
        <f t="shared" si="33"/>
        <v>8009.9502826000007</v>
      </c>
      <c r="AJ146">
        <f t="shared" si="34"/>
        <v>8009.9502825999998</v>
      </c>
      <c r="AL146">
        <f t="shared" si="35"/>
        <v>8011.1383992285009</v>
      </c>
      <c r="AM146" s="32">
        <f t="shared" si="36"/>
        <v>8050.0804505078986</v>
      </c>
      <c r="AN146" s="33">
        <f t="shared" si="37"/>
        <v>9343.8634387958027</v>
      </c>
      <c r="AO146" s="33">
        <f t="shared" si="38"/>
        <v>7934.465651049999</v>
      </c>
      <c r="AP146" s="33" t="str">
        <f t="shared" si="39"/>
        <v/>
      </c>
      <c r="AQ146" s="34">
        <f t="shared" si="40"/>
        <v>225356.55</v>
      </c>
      <c r="AR146" s="34">
        <f t="shared" si="41"/>
        <v>376250</v>
      </c>
      <c r="AS146" s="34">
        <f t="shared" si="42"/>
        <v>0</v>
      </c>
      <c r="AT146" s="34">
        <f t="shared" si="43"/>
        <v>7845.2779974340001</v>
      </c>
      <c r="AU146" s="34">
        <f t="shared" si="44"/>
        <v>7817.6155511290117</v>
      </c>
      <c r="AV146" s="34">
        <f t="shared" si="45"/>
        <v>7848.6472284700012</v>
      </c>
      <c r="AW146" s="34">
        <f t="shared" si="46"/>
        <v>7837.968579331</v>
      </c>
      <c r="AX146" s="34">
        <f t="shared" si="47"/>
        <v>7826.4891451381509</v>
      </c>
    </row>
    <row r="147" spans="1:50" ht="16.5" customHeight="1" x14ac:dyDescent="0.2">
      <c r="A147" s="25">
        <v>146</v>
      </c>
      <c r="B147" s="26">
        <v>34292</v>
      </c>
      <c r="C147" s="25">
        <v>7992</v>
      </c>
      <c r="D147" s="27"/>
      <c r="E147" s="27">
        <v>341000</v>
      </c>
      <c r="F147" s="27"/>
      <c r="G147" s="27">
        <v>16.754000000000001</v>
      </c>
      <c r="H147" s="27">
        <v>15.356</v>
      </c>
      <c r="I147" s="27">
        <v>1.0640000000000001</v>
      </c>
      <c r="J147" s="27">
        <v>6882.098</v>
      </c>
      <c r="K147" s="27"/>
      <c r="L147" s="27">
        <v>848</v>
      </c>
      <c r="M147" s="27">
        <v>14.911</v>
      </c>
      <c r="N147" s="27">
        <v>193765</v>
      </c>
      <c r="O147" s="27">
        <v>4511.5</v>
      </c>
      <c r="P147" s="27">
        <v>843397</v>
      </c>
      <c r="Q147" s="27"/>
      <c r="R147" s="27"/>
      <c r="S147" s="27"/>
      <c r="T147" s="27"/>
      <c r="U147" s="27">
        <v>28</v>
      </c>
      <c r="V147" s="27">
        <v>92.7</v>
      </c>
      <c r="W147" s="27"/>
      <c r="X147" s="27"/>
      <c r="Y147" s="27"/>
      <c r="Z147" s="27"/>
      <c r="AA147" s="27">
        <v>256922</v>
      </c>
      <c r="AB147" s="28"/>
      <c r="AC147" s="29">
        <v>0</v>
      </c>
      <c r="AD147" s="30">
        <v>74.599999999999994</v>
      </c>
      <c r="AE147" s="30">
        <v>4.5999999999999996</v>
      </c>
      <c r="AF147" s="31">
        <v>9.8942999999999994</v>
      </c>
      <c r="AG147">
        <f t="shared" si="32"/>
        <v>7880.4757046303193</v>
      </c>
      <c r="AH147">
        <f>A147*'Simple Linear Regression'!$B$18+'Simple Linear Regression'!$B$17</f>
        <v>8009.8797611904101</v>
      </c>
      <c r="AI147">
        <f t="shared" si="33"/>
        <v>7847.2499051000004</v>
      </c>
      <c r="AJ147">
        <f t="shared" si="34"/>
        <v>7847.2499050999986</v>
      </c>
      <c r="AL147">
        <f t="shared" si="35"/>
        <v>7674.0904888371988</v>
      </c>
      <c r="AM147" s="32">
        <f t="shared" si="36"/>
        <v>7883.5064121898395</v>
      </c>
      <c r="AN147" s="33">
        <f t="shared" si="37"/>
        <v>9252.0648276663542</v>
      </c>
      <c r="AO147" s="33">
        <f t="shared" si="38"/>
        <v>7631.9628929600003</v>
      </c>
      <c r="AP147" s="33" t="str">
        <f t="shared" si="39"/>
        <v/>
      </c>
      <c r="AQ147" s="34">
        <f t="shared" si="40"/>
        <v>206165.96000000002</v>
      </c>
      <c r="AR147" s="34">
        <f t="shared" si="41"/>
        <v>362824</v>
      </c>
      <c r="AS147" s="34">
        <f t="shared" si="42"/>
        <v>0</v>
      </c>
      <c r="AT147" s="34">
        <f t="shared" si="43"/>
        <v>7447.6348603560009</v>
      </c>
      <c r="AU147" s="34">
        <f t="shared" si="44"/>
        <v>7365.9544808276314</v>
      </c>
      <c r="AV147" s="34">
        <f t="shared" si="45"/>
        <v>7442.987665385238</v>
      </c>
      <c r="AW147" s="34">
        <f t="shared" si="46"/>
        <v>7439.9002042929997</v>
      </c>
      <c r="AX147" s="34">
        <f t="shared" si="47"/>
        <v>7369.1602347484804</v>
      </c>
    </row>
    <row r="148" spans="1:50" ht="16.5" customHeight="1" x14ac:dyDescent="0.2">
      <c r="A148" s="25">
        <v>147</v>
      </c>
      <c r="B148" s="26">
        <v>34299</v>
      </c>
      <c r="C148" s="25">
        <v>6845</v>
      </c>
      <c r="D148" s="27"/>
      <c r="E148" s="27">
        <v>336000</v>
      </c>
      <c r="F148" s="27"/>
      <c r="G148" s="27">
        <v>16.079999999999998</v>
      </c>
      <c r="H148" s="27">
        <v>14.872</v>
      </c>
      <c r="I148" s="27">
        <v>1.0580000000000001</v>
      </c>
      <c r="J148" s="27">
        <v>6882.098</v>
      </c>
      <c r="K148" s="27"/>
      <c r="L148" s="27">
        <v>848</v>
      </c>
      <c r="M148" s="27">
        <v>14.911</v>
      </c>
      <c r="N148" s="27">
        <v>193765</v>
      </c>
      <c r="O148" s="27">
        <v>4511.5</v>
      </c>
      <c r="P148" s="27">
        <v>843397</v>
      </c>
      <c r="Q148" s="27"/>
      <c r="R148" s="27"/>
      <c r="S148" s="27"/>
      <c r="T148" s="27"/>
      <c r="U148" s="27">
        <v>28</v>
      </c>
      <c r="V148" s="27">
        <v>92.7</v>
      </c>
      <c r="W148" s="27"/>
      <c r="X148" s="27"/>
      <c r="Y148" s="27"/>
      <c r="Z148" s="27"/>
      <c r="AA148" s="27">
        <v>256922</v>
      </c>
      <c r="AB148" s="28"/>
      <c r="AC148" s="29">
        <v>1</v>
      </c>
      <c r="AD148" s="30">
        <v>124</v>
      </c>
      <c r="AE148" s="30">
        <v>0</v>
      </c>
      <c r="AF148" s="31">
        <v>9.7246000000000006</v>
      </c>
      <c r="AG148">
        <f t="shared" si="32"/>
        <v>7883.8409876230398</v>
      </c>
      <c r="AH148">
        <f>A148*'Simple Linear Regression'!$B$18+'Simple Linear Regression'!$B$17</f>
        <v>8010.7327982743145</v>
      </c>
      <c r="AI148">
        <f t="shared" si="33"/>
        <v>7850.1913550999989</v>
      </c>
      <c r="AJ148">
        <f t="shared" si="34"/>
        <v>7850.1913551000007</v>
      </c>
      <c r="AL148">
        <f t="shared" si="35"/>
        <v>7674.7494721058993</v>
      </c>
      <c r="AM148" s="32">
        <f t="shared" si="36"/>
        <v>7683.4152593815998</v>
      </c>
      <c r="AN148" s="33">
        <f t="shared" si="37"/>
        <v>9089.8754521362644</v>
      </c>
      <c r="AO148" s="33">
        <f t="shared" si="38"/>
        <v>7434.4525898699985</v>
      </c>
      <c r="AP148" s="33" t="str">
        <f t="shared" si="39"/>
        <v/>
      </c>
      <c r="AQ148" s="34">
        <f t="shared" si="40"/>
        <v>205003.37000000002</v>
      </c>
      <c r="AR148" s="34">
        <f t="shared" si="41"/>
        <v>355488</v>
      </c>
      <c r="AS148" s="34">
        <f t="shared" si="42"/>
        <v>9.7246000000000006</v>
      </c>
      <c r="AT148" s="34">
        <f t="shared" si="43"/>
        <v>7436.4080398070009</v>
      </c>
      <c r="AU148" s="34">
        <f t="shared" si="44"/>
        <v>7332.4993223828533</v>
      </c>
      <c r="AV148" s="34">
        <f t="shared" si="45"/>
        <v>7441.7763917238817</v>
      </c>
      <c r="AW148" s="34">
        <f t="shared" si="46"/>
        <v>7468.4857090282003</v>
      </c>
      <c r="AX148" s="34">
        <f t="shared" si="47"/>
        <v>7293.595236353809</v>
      </c>
    </row>
    <row r="149" spans="1:50" ht="16.5" customHeight="1" x14ac:dyDescent="0.2">
      <c r="A149" s="25">
        <v>148</v>
      </c>
      <c r="B149" s="26">
        <v>34306</v>
      </c>
      <c r="C149" s="25">
        <v>7430</v>
      </c>
      <c r="D149" s="27"/>
      <c r="E149" s="27">
        <v>337000</v>
      </c>
      <c r="F149" s="27"/>
      <c r="G149" s="27">
        <v>15.214</v>
      </c>
      <c r="H149" s="27">
        <v>14.162000000000001</v>
      </c>
      <c r="I149" s="27">
        <v>1.0509999999999999</v>
      </c>
      <c r="J149" s="27">
        <v>6882.098</v>
      </c>
      <c r="K149" s="27"/>
      <c r="L149" s="27">
        <v>848</v>
      </c>
      <c r="M149" s="27">
        <v>14.911</v>
      </c>
      <c r="N149" s="27">
        <v>193765</v>
      </c>
      <c r="O149" s="27">
        <v>4511.5</v>
      </c>
      <c r="P149" s="27">
        <v>843397</v>
      </c>
      <c r="Q149" s="27"/>
      <c r="R149" s="27"/>
      <c r="S149" s="27"/>
      <c r="T149" s="27"/>
      <c r="U149" s="27">
        <v>28</v>
      </c>
      <c r="V149" s="27">
        <v>92.7</v>
      </c>
      <c r="W149" s="27"/>
      <c r="X149" s="27"/>
      <c r="Y149" s="27"/>
      <c r="Z149" s="27"/>
      <c r="AA149" s="27">
        <v>256922</v>
      </c>
      <c r="AB149" s="28"/>
      <c r="AC149" s="29">
        <v>0</v>
      </c>
      <c r="AD149" s="30">
        <v>125.8</v>
      </c>
      <c r="AE149" s="30">
        <v>1</v>
      </c>
      <c r="AF149" s="31">
        <v>9.5886999999999993</v>
      </c>
      <c r="AG149">
        <f t="shared" si="32"/>
        <v>7883.164969447881</v>
      </c>
      <c r="AH149">
        <f>A149*'Simple Linear Regression'!$B$18+'Simple Linear Regression'!$B$17</f>
        <v>8011.585835358218</v>
      </c>
      <c r="AI149">
        <f t="shared" si="33"/>
        <v>7849.6030650999992</v>
      </c>
      <c r="AJ149">
        <f t="shared" si="34"/>
        <v>7849.603065100001</v>
      </c>
      <c r="AL149">
        <f t="shared" si="35"/>
        <v>7670.4606215860495</v>
      </c>
      <c r="AM149" s="32">
        <f t="shared" si="36"/>
        <v>7815.3402863832007</v>
      </c>
      <c r="AN149" s="33">
        <f t="shared" si="37"/>
        <v>9216.3069010364361</v>
      </c>
      <c r="AO149" s="33">
        <f t="shared" si="38"/>
        <v>7550.5682562650018</v>
      </c>
      <c r="AP149" s="33" t="str">
        <f t="shared" si="39"/>
        <v/>
      </c>
      <c r="AQ149" s="34">
        <f t="shared" si="40"/>
        <v>203647.01499999998</v>
      </c>
      <c r="AR149" s="34">
        <f t="shared" si="41"/>
        <v>354187</v>
      </c>
      <c r="AS149" s="34">
        <f t="shared" si="42"/>
        <v>0</v>
      </c>
      <c r="AT149" s="34">
        <f t="shared" si="43"/>
        <v>7475.5652312089996</v>
      </c>
      <c r="AU149" s="34">
        <f t="shared" si="44"/>
        <v>7368.4562233581128</v>
      </c>
      <c r="AV149" s="34">
        <f t="shared" si="45"/>
        <v>7477.34433696212</v>
      </c>
      <c r="AW149" s="34">
        <f t="shared" si="46"/>
        <v>7466.206310186999</v>
      </c>
      <c r="AX149" s="34">
        <f t="shared" si="47"/>
        <v>7360.160504456695</v>
      </c>
    </row>
    <row r="150" spans="1:50" ht="16.5" customHeight="1" x14ac:dyDescent="0.2">
      <c r="A150" s="25">
        <v>149</v>
      </c>
      <c r="B150" s="26">
        <v>34313</v>
      </c>
      <c r="C150" s="25">
        <v>8074</v>
      </c>
      <c r="D150" s="27"/>
      <c r="E150" s="27">
        <v>337000</v>
      </c>
      <c r="F150" s="27"/>
      <c r="G150" s="27">
        <v>14.68</v>
      </c>
      <c r="H150" s="27">
        <v>13.726000000000001</v>
      </c>
      <c r="I150" s="27">
        <v>1.036</v>
      </c>
      <c r="J150" s="27">
        <v>6882.098</v>
      </c>
      <c r="K150" s="27"/>
      <c r="L150" s="27">
        <v>860</v>
      </c>
      <c r="M150" s="27">
        <v>14.911</v>
      </c>
      <c r="N150" s="27">
        <v>193765</v>
      </c>
      <c r="O150" s="27">
        <v>4532.8</v>
      </c>
      <c r="P150" s="27">
        <v>843397</v>
      </c>
      <c r="Q150" s="27"/>
      <c r="R150" s="27"/>
      <c r="S150" s="27"/>
      <c r="T150" s="27"/>
      <c r="U150" s="27">
        <v>28</v>
      </c>
      <c r="V150" s="27">
        <v>92.8</v>
      </c>
      <c r="W150" s="27"/>
      <c r="X150" s="27"/>
      <c r="Y150" s="27"/>
      <c r="Z150" s="27"/>
      <c r="AA150" s="27">
        <v>256922</v>
      </c>
      <c r="AB150" s="28"/>
      <c r="AC150" s="29">
        <v>0</v>
      </c>
      <c r="AD150" s="30">
        <v>114.3</v>
      </c>
      <c r="AE150" s="30">
        <v>1.7</v>
      </c>
      <c r="AF150" s="31">
        <v>9.4905000000000008</v>
      </c>
      <c r="AG150">
        <f t="shared" si="32"/>
        <v>7880.8741923876796</v>
      </c>
      <c r="AH150">
        <f>A150*'Simple Linear Regression'!$B$18+'Simple Linear Regression'!$B$17</f>
        <v>8012.4388724421224</v>
      </c>
      <c r="AI150">
        <f t="shared" si="33"/>
        <v>7849.8380350999996</v>
      </c>
      <c r="AJ150">
        <f t="shared" si="34"/>
        <v>7849.8380351000005</v>
      </c>
      <c r="AL150">
        <f t="shared" si="35"/>
        <v>7661.2800247577998</v>
      </c>
      <c r="AM150" s="32">
        <f t="shared" si="36"/>
        <v>7828.3795359094802</v>
      </c>
      <c r="AN150" s="33">
        <f t="shared" si="37"/>
        <v>9206.5876292040939</v>
      </c>
      <c r="AO150" s="33">
        <f t="shared" si="38"/>
        <v>7556.9768185400007</v>
      </c>
      <c r="AP150" s="33" t="str">
        <f t="shared" si="39"/>
        <v/>
      </c>
      <c r="AQ150" s="34">
        <f t="shared" si="40"/>
        <v>200740.54</v>
      </c>
      <c r="AR150" s="34">
        <f t="shared" si="41"/>
        <v>349132</v>
      </c>
      <c r="AS150" s="34">
        <f t="shared" si="42"/>
        <v>0</v>
      </c>
      <c r="AT150" s="34">
        <f t="shared" si="43"/>
        <v>7436.2853729480003</v>
      </c>
      <c r="AU150" s="34">
        <f t="shared" si="44"/>
        <v>7333.3012360766688</v>
      </c>
      <c r="AV150" s="34">
        <f t="shared" si="45"/>
        <v>7436.3275225033203</v>
      </c>
      <c r="AW150" s="34">
        <f t="shared" si="46"/>
        <v>7426.6630449769991</v>
      </c>
      <c r="AX150" s="34">
        <f t="shared" si="47"/>
        <v>7328.4956366260203</v>
      </c>
    </row>
    <row r="151" spans="1:50" ht="16.5" customHeight="1" x14ac:dyDescent="0.2">
      <c r="A151" s="25">
        <v>150</v>
      </c>
      <c r="B151" s="26">
        <v>34320</v>
      </c>
      <c r="C151" s="25">
        <v>7684</v>
      </c>
      <c r="D151" s="27"/>
      <c r="E151" s="27">
        <v>334000</v>
      </c>
      <c r="F151" s="27"/>
      <c r="G151" s="27">
        <v>14.31</v>
      </c>
      <c r="H151" s="27">
        <v>13.992000000000001</v>
      </c>
      <c r="I151" s="27">
        <v>1.018</v>
      </c>
      <c r="J151" s="27">
        <v>6882.098</v>
      </c>
      <c r="K151" s="27"/>
      <c r="L151" s="27">
        <v>860</v>
      </c>
      <c r="M151" s="27">
        <v>14.882</v>
      </c>
      <c r="N151" s="27">
        <v>197793</v>
      </c>
      <c r="O151" s="27">
        <v>4532.8</v>
      </c>
      <c r="P151" s="27">
        <v>860654</v>
      </c>
      <c r="Q151" s="27"/>
      <c r="R151" s="27"/>
      <c r="S151" s="27"/>
      <c r="T151" s="27"/>
      <c r="U151" s="27">
        <v>28</v>
      </c>
      <c r="V151" s="27">
        <v>92.8</v>
      </c>
      <c r="W151" s="27"/>
      <c r="X151" s="27"/>
      <c r="Y151" s="27"/>
      <c r="Z151" s="27"/>
      <c r="AA151" s="27">
        <v>256922</v>
      </c>
      <c r="AB151" s="28"/>
      <c r="AC151" s="29">
        <v>0</v>
      </c>
      <c r="AD151" s="30">
        <v>148.5</v>
      </c>
      <c r="AE151" s="30">
        <v>0.1</v>
      </c>
      <c r="AF151" s="31">
        <v>9.4335000000000004</v>
      </c>
      <c r="AG151">
        <f t="shared" si="32"/>
        <v>7933.3417212458398</v>
      </c>
      <c r="AH151">
        <f>A151*'Simple Linear Regression'!$B$18+'Simple Linear Regression'!$B$17</f>
        <v>8013.2919095260268</v>
      </c>
      <c r="AI151">
        <f t="shared" si="33"/>
        <v>7905.4261664000005</v>
      </c>
      <c r="AJ151">
        <f t="shared" si="34"/>
        <v>7905.4261663999996</v>
      </c>
      <c r="AL151">
        <f t="shared" si="35"/>
        <v>7742.4149819591794</v>
      </c>
      <c r="AM151" s="32">
        <f t="shared" si="36"/>
        <v>7837.1531824126396</v>
      </c>
      <c r="AN151" s="33">
        <f t="shared" si="37"/>
        <v>9224.9577023401507</v>
      </c>
      <c r="AO151" s="33">
        <f t="shared" si="38"/>
        <v>7593.239264574001</v>
      </c>
      <c r="AP151" s="33" t="str">
        <f t="shared" si="39"/>
        <v/>
      </c>
      <c r="AQ151" s="34">
        <f t="shared" si="40"/>
        <v>201353.274</v>
      </c>
      <c r="AR151" s="34">
        <f t="shared" si="41"/>
        <v>340012</v>
      </c>
      <c r="AS151" s="34">
        <f t="shared" si="42"/>
        <v>0</v>
      </c>
      <c r="AT151" s="34">
        <f t="shared" si="43"/>
        <v>7555.7369711759984</v>
      </c>
      <c r="AU151" s="34">
        <f t="shared" si="44"/>
        <v>7450.8645806332925</v>
      </c>
      <c r="AV151" s="34">
        <f t="shared" si="45"/>
        <v>7563.8692697601209</v>
      </c>
      <c r="AW151" s="34">
        <f t="shared" si="46"/>
        <v>7545.5695543830006</v>
      </c>
      <c r="AX151" s="34">
        <f t="shared" si="47"/>
        <v>7442.1043321021634</v>
      </c>
    </row>
    <row r="152" spans="1:50" ht="16.5" customHeight="1" x14ac:dyDescent="0.2">
      <c r="A152" s="25">
        <v>151</v>
      </c>
      <c r="B152" s="26">
        <v>34327</v>
      </c>
      <c r="C152" s="25">
        <v>7411</v>
      </c>
      <c r="D152" s="27"/>
      <c r="E152" s="27">
        <v>331000</v>
      </c>
      <c r="F152" s="27"/>
      <c r="G152" s="27">
        <v>14.4025</v>
      </c>
      <c r="H152" s="27">
        <v>13.522</v>
      </c>
      <c r="I152" s="27">
        <v>1.0029999999999999</v>
      </c>
      <c r="J152" s="27">
        <v>6882.098</v>
      </c>
      <c r="K152" s="27"/>
      <c r="L152" s="27">
        <v>860</v>
      </c>
      <c r="M152" s="27">
        <v>14.882</v>
      </c>
      <c r="N152" s="27">
        <v>197793</v>
      </c>
      <c r="O152" s="27">
        <v>4532.8</v>
      </c>
      <c r="P152" s="27">
        <v>860654</v>
      </c>
      <c r="Q152" s="27"/>
      <c r="R152" s="27"/>
      <c r="S152" s="27"/>
      <c r="T152" s="27"/>
      <c r="U152" s="27">
        <v>28</v>
      </c>
      <c r="V152" s="27">
        <v>92.8</v>
      </c>
      <c r="W152" s="27"/>
      <c r="X152" s="27"/>
      <c r="Y152" s="27"/>
      <c r="Z152" s="27"/>
      <c r="AA152" s="27">
        <v>256922</v>
      </c>
      <c r="AB152" s="28"/>
      <c r="AC152" s="29">
        <v>1</v>
      </c>
      <c r="AD152" s="30">
        <v>176.5</v>
      </c>
      <c r="AE152" s="30">
        <v>0</v>
      </c>
      <c r="AF152" s="31">
        <v>9.4194999999999993</v>
      </c>
      <c r="AG152">
        <f t="shared" si="32"/>
        <v>7935.3567737276389</v>
      </c>
      <c r="AH152">
        <f>A152*'Simple Linear Regression'!$B$18+'Simple Linear Regression'!$B$17</f>
        <v>8014.1449466099311</v>
      </c>
      <c r="AI152">
        <f t="shared" si="33"/>
        <v>7907.1910363999996</v>
      </c>
      <c r="AJ152">
        <f t="shared" si="34"/>
        <v>7907.1910363999987</v>
      </c>
      <c r="AL152">
        <f t="shared" si="35"/>
        <v>7737.6131956015297</v>
      </c>
      <c r="AM152" s="32">
        <f t="shared" si="36"/>
        <v>7666.1119401921005</v>
      </c>
      <c r="AN152" s="33">
        <f t="shared" si="37"/>
        <v>9085.1705319956509</v>
      </c>
      <c r="AO152" s="33">
        <f t="shared" si="38"/>
        <v>7427.1188774289985</v>
      </c>
      <c r="AP152" s="33" t="str">
        <f t="shared" si="39"/>
        <v/>
      </c>
      <c r="AQ152" s="34">
        <f t="shared" si="40"/>
        <v>198386.37899999999</v>
      </c>
      <c r="AR152" s="34">
        <f t="shared" si="41"/>
        <v>331992.99999999994</v>
      </c>
      <c r="AS152" s="34">
        <f t="shared" si="42"/>
        <v>9.4194999999999993</v>
      </c>
      <c r="AT152" s="34">
        <f t="shared" si="43"/>
        <v>7527.0956795210004</v>
      </c>
      <c r="AU152" s="34">
        <f t="shared" si="44"/>
        <v>7409.0142723318813</v>
      </c>
      <c r="AV152" s="34">
        <f t="shared" si="45"/>
        <v>7541.9459820146803</v>
      </c>
      <c r="AW152" s="34">
        <f t="shared" si="46"/>
        <v>7563.5416824445001</v>
      </c>
      <c r="AX152" s="34">
        <f t="shared" si="47"/>
        <v>7364.0030991920257</v>
      </c>
    </row>
    <row r="153" spans="1:50" ht="16.5" customHeight="1" x14ac:dyDescent="0.2">
      <c r="A153" s="25">
        <v>152</v>
      </c>
      <c r="B153" s="26">
        <v>34334</v>
      </c>
      <c r="C153" s="25">
        <v>7567</v>
      </c>
      <c r="D153" s="27"/>
      <c r="E153" s="27">
        <v>290000</v>
      </c>
      <c r="F153" s="27"/>
      <c r="G153" s="27">
        <v>14.21</v>
      </c>
      <c r="H153" s="27">
        <v>13.17</v>
      </c>
      <c r="I153" s="27">
        <v>0.999</v>
      </c>
      <c r="J153" s="27">
        <v>6882.098</v>
      </c>
      <c r="K153" s="27"/>
      <c r="L153" s="27">
        <v>860</v>
      </c>
      <c r="M153" s="27">
        <v>14.882</v>
      </c>
      <c r="N153" s="27">
        <v>197793</v>
      </c>
      <c r="O153" s="27">
        <v>4532.8</v>
      </c>
      <c r="P153" s="27">
        <v>860654</v>
      </c>
      <c r="Q153" s="27"/>
      <c r="R153" s="27"/>
      <c r="S153" s="27"/>
      <c r="T153" s="27"/>
      <c r="U153" s="27">
        <v>28</v>
      </c>
      <c r="V153" s="27">
        <v>92.8</v>
      </c>
      <c r="W153" s="27"/>
      <c r="X153" s="27"/>
      <c r="Y153" s="27"/>
      <c r="Z153" s="27"/>
      <c r="AA153" s="27">
        <v>256922</v>
      </c>
      <c r="AB153" s="28"/>
      <c r="AC153" s="29">
        <v>1</v>
      </c>
      <c r="AD153" s="30">
        <v>203.2</v>
      </c>
      <c r="AE153" s="30">
        <v>0</v>
      </c>
      <c r="AF153" s="31">
        <v>9.4489999999999998</v>
      </c>
      <c r="AG153">
        <f t="shared" si="32"/>
        <v>7962.9684190561211</v>
      </c>
      <c r="AH153">
        <f>A153*'Simple Linear Regression'!$B$18+'Simple Linear Regression'!$B$17</f>
        <v>8014.9979836938346</v>
      </c>
      <c r="AI153">
        <f t="shared" si="33"/>
        <v>7931.3109263999995</v>
      </c>
      <c r="AJ153">
        <f t="shared" si="34"/>
        <v>7931.3109264000004</v>
      </c>
      <c r="AL153">
        <f t="shared" si="35"/>
        <v>7766.0865884394898</v>
      </c>
      <c r="AM153" s="32">
        <f t="shared" si="36"/>
        <v>7632.357970819201</v>
      </c>
      <c r="AN153" s="33">
        <f t="shared" si="37"/>
        <v>9125.5879114485997</v>
      </c>
      <c r="AO153" s="33">
        <f t="shared" si="38"/>
        <v>7421.2313268569997</v>
      </c>
      <c r="AP153" s="33" t="str">
        <f t="shared" si="39"/>
        <v/>
      </c>
      <c r="AQ153" s="34">
        <f t="shared" si="40"/>
        <v>197595.20699999999</v>
      </c>
      <c r="AR153" s="34">
        <f t="shared" si="41"/>
        <v>289710</v>
      </c>
      <c r="AS153" s="34">
        <f t="shared" si="42"/>
        <v>9.4489999999999998</v>
      </c>
      <c r="AT153" s="34">
        <f t="shared" si="43"/>
        <v>7597.0596522939995</v>
      </c>
      <c r="AU153" s="34">
        <f t="shared" si="44"/>
        <v>7466.9480956798416</v>
      </c>
      <c r="AV153" s="34">
        <f t="shared" si="45"/>
        <v>7647.8373979225998</v>
      </c>
      <c r="AW153" s="34">
        <f t="shared" si="46"/>
        <v>7632.6809371829986</v>
      </c>
      <c r="AX153" s="34">
        <f t="shared" si="47"/>
        <v>7413.5156663019916</v>
      </c>
    </row>
    <row r="154" spans="1:50" ht="16.5" customHeight="1" x14ac:dyDescent="0.2">
      <c r="A154" s="25">
        <v>153</v>
      </c>
      <c r="B154" s="26">
        <v>34341</v>
      </c>
      <c r="C154" s="25">
        <v>7124</v>
      </c>
      <c r="D154" s="27"/>
      <c r="E154" s="27">
        <v>341000</v>
      </c>
      <c r="F154" s="27"/>
      <c r="G154" s="27">
        <v>15.034000000000001</v>
      </c>
      <c r="H154" s="27">
        <v>14.1775</v>
      </c>
      <c r="I154" s="27">
        <v>0.99199999999999999</v>
      </c>
      <c r="J154" s="27">
        <v>6882.098</v>
      </c>
      <c r="K154" s="27"/>
      <c r="L154" s="27">
        <v>868</v>
      </c>
      <c r="M154" s="27">
        <v>14.882</v>
      </c>
      <c r="N154" s="27">
        <v>197793</v>
      </c>
      <c r="O154" s="27">
        <v>4554.1000000000004</v>
      </c>
      <c r="P154" s="27">
        <v>860654</v>
      </c>
      <c r="Q154" s="27"/>
      <c r="R154" s="27"/>
      <c r="S154" s="27"/>
      <c r="T154" s="27"/>
      <c r="U154" s="27">
        <v>28</v>
      </c>
      <c r="V154" s="27">
        <v>91.8</v>
      </c>
      <c r="W154" s="27"/>
      <c r="X154" s="27"/>
      <c r="Y154" s="27"/>
      <c r="Z154" s="27"/>
      <c r="AA154" s="27">
        <v>256922</v>
      </c>
      <c r="AB154" s="28"/>
      <c r="AC154" s="29">
        <v>1</v>
      </c>
      <c r="AD154" s="30">
        <v>169.5</v>
      </c>
      <c r="AE154" s="30">
        <v>0.3</v>
      </c>
      <c r="AF154" s="31">
        <v>9.5210000000000008</v>
      </c>
      <c r="AG154">
        <f t="shared" si="32"/>
        <v>7951.4714963009583</v>
      </c>
      <c r="AH154">
        <f>A154*'Simple Linear Regression'!$B$18+'Simple Linear Regression'!$B$17</f>
        <v>8015.851020777739</v>
      </c>
      <c r="AI154">
        <f t="shared" si="33"/>
        <v>7938.0816364000002</v>
      </c>
      <c r="AJ154">
        <f t="shared" si="34"/>
        <v>7938.0816364000002</v>
      </c>
      <c r="AL154">
        <f t="shared" si="35"/>
        <v>7740.8244044059211</v>
      </c>
      <c r="AM154" s="32">
        <f t="shared" si="36"/>
        <v>7673.7229907075189</v>
      </c>
      <c r="AN154" s="33">
        <f t="shared" si="37"/>
        <v>9093.6643249625013</v>
      </c>
      <c r="AO154" s="33">
        <f t="shared" si="38"/>
        <v>7439.8752108560002</v>
      </c>
      <c r="AP154" s="33" t="str">
        <f t="shared" si="39"/>
        <v/>
      </c>
      <c r="AQ154" s="34">
        <f t="shared" si="40"/>
        <v>196210.65599999999</v>
      </c>
      <c r="AR154" s="34">
        <f t="shared" si="41"/>
        <v>338272</v>
      </c>
      <c r="AS154" s="34">
        <f t="shared" si="42"/>
        <v>9.5210000000000008</v>
      </c>
      <c r="AT154" s="34">
        <f t="shared" si="43"/>
        <v>7533.1338863230003</v>
      </c>
      <c r="AU154" s="34">
        <f t="shared" si="44"/>
        <v>7410.7950172045175</v>
      </c>
      <c r="AV154" s="34">
        <f t="shared" si="45"/>
        <v>7537.6820090277206</v>
      </c>
      <c r="AW154" s="34">
        <f t="shared" si="46"/>
        <v>7567.9583956329989</v>
      </c>
      <c r="AX154" s="34">
        <f t="shared" si="47"/>
        <v>7369.7437329339282</v>
      </c>
    </row>
    <row r="155" spans="1:50" ht="16.5" customHeight="1" x14ac:dyDescent="0.2">
      <c r="A155" s="25">
        <v>154</v>
      </c>
      <c r="B155" s="26">
        <v>34348</v>
      </c>
      <c r="C155" s="25">
        <v>7124</v>
      </c>
      <c r="D155" s="27"/>
      <c r="E155" s="27">
        <v>343000</v>
      </c>
      <c r="F155" s="27"/>
      <c r="G155" s="27">
        <v>14.666</v>
      </c>
      <c r="H155" s="27">
        <v>14</v>
      </c>
      <c r="I155" s="27">
        <v>0.995</v>
      </c>
      <c r="J155" s="27">
        <v>6882.098</v>
      </c>
      <c r="K155" s="27"/>
      <c r="L155" s="27">
        <v>868</v>
      </c>
      <c r="M155" s="27">
        <v>14.882</v>
      </c>
      <c r="N155" s="27">
        <v>197793</v>
      </c>
      <c r="O155" s="27">
        <v>4554.1000000000004</v>
      </c>
      <c r="P155" s="27">
        <v>860654</v>
      </c>
      <c r="Q155" s="27"/>
      <c r="R155" s="27"/>
      <c r="S155" s="27"/>
      <c r="T155" s="27"/>
      <c r="U155" s="27">
        <v>28</v>
      </c>
      <c r="V155" s="27">
        <v>91.8</v>
      </c>
      <c r="W155" s="27"/>
      <c r="X155" s="27"/>
      <c r="Y155" s="27"/>
      <c r="Z155" s="27"/>
      <c r="AA155" s="27">
        <v>256922</v>
      </c>
      <c r="AB155" s="28"/>
      <c r="AC155" s="29">
        <v>0</v>
      </c>
      <c r="AD155" s="30">
        <v>196</v>
      </c>
      <c r="AE155" s="30">
        <v>0</v>
      </c>
      <c r="AF155" s="31">
        <v>9.6331000000000007</v>
      </c>
      <c r="AG155">
        <f t="shared" si="32"/>
        <v>7950.1255998045999</v>
      </c>
      <c r="AH155">
        <f>A155*'Simple Linear Regression'!$B$18+'Simple Linear Regression'!$B$17</f>
        <v>8016.7040578616434</v>
      </c>
      <c r="AI155">
        <f t="shared" si="33"/>
        <v>7936.905056399999</v>
      </c>
      <c r="AJ155">
        <f t="shared" si="34"/>
        <v>7936.9050564000008</v>
      </c>
      <c r="AL155">
        <f t="shared" si="35"/>
        <v>7740.7485572774513</v>
      </c>
      <c r="AM155" s="32">
        <f t="shared" si="36"/>
        <v>7775.0876673799994</v>
      </c>
      <c r="AN155" s="33">
        <f t="shared" si="37"/>
        <v>9251.1904469271703</v>
      </c>
      <c r="AO155" s="33">
        <f t="shared" si="38"/>
        <v>7524.7902662850011</v>
      </c>
      <c r="AP155" s="33" t="str">
        <f t="shared" si="39"/>
        <v/>
      </c>
      <c r="AQ155" s="34">
        <f t="shared" si="40"/>
        <v>196804.035</v>
      </c>
      <c r="AR155" s="34">
        <f t="shared" si="41"/>
        <v>341285</v>
      </c>
      <c r="AS155" s="34">
        <f t="shared" si="42"/>
        <v>0</v>
      </c>
      <c r="AT155" s="34">
        <f t="shared" si="43"/>
        <v>7659.3621623449999</v>
      </c>
      <c r="AU155" s="34">
        <f t="shared" si="44"/>
        <v>7514.7326246497978</v>
      </c>
      <c r="AV155" s="34">
        <f t="shared" si="45"/>
        <v>7664.6024165506014</v>
      </c>
      <c r="AW155" s="34">
        <f t="shared" si="46"/>
        <v>7649.4161865969991</v>
      </c>
      <c r="AX155" s="34">
        <f t="shared" si="47"/>
        <v>7495.7493997099555</v>
      </c>
    </row>
    <row r="156" spans="1:50" ht="16.5" customHeight="1" x14ac:dyDescent="0.2">
      <c r="A156" s="25">
        <v>155</v>
      </c>
      <c r="B156" s="26">
        <v>34355</v>
      </c>
      <c r="C156" s="25">
        <v>7157</v>
      </c>
      <c r="D156" s="27"/>
      <c r="E156" s="27">
        <v>355000</v>
      </c>
      <c r="F156" s="27"/>
      <c r="G156" s="27">
        <v>15.023999999999999</v>
      </c>
      <c r="H156" s="27">
        <v>14.215999999999999</v>
      </c>
      <c r="I156" s="27">
        <v>1.0009999999999999</v>
      </c>
      <c r="J156" s="27">
        <v>6882.098</v>
      </c>
      <c r="K156" s="27"/>
      <c r="L156" s="27">
        <v>868</v>
      </c>
      <c r="M156" s="27">
        <v>15.004</v>
      </c>
      <c r="N156" s="27">
        <v>182322</v>
      </c>
      <c r="O156" s="27">
        <v>4554.1000000000004</v>
      </c>
      <c r="P156" s="27">
        <v>860654</v>
      </c>
      <c r="Q156" s="27"/>
      <c r="R156" s="27"/>
      <c r="S156" s="27"/>
      <c r="T156" s="27"/>
      <c r="U156" s="27">
        <v>28</v>
      </c>
      <c r="V156" s="27">
        <v>91.8</v>
      </c>
      <c r="W156" s="27"/>
      <c r="X156" s="27"/>
      <c r="Y156" s="27"/>
      <c r="Z156" s="27"/>
      <c r="AA156" s="27">
        <v>256922</v>
      </c>
      <c r="AB156" s="28"/>
      <c r="AC156" s="29">
        <v>0</v>
      </c>
      <c r="AD156" s="30">
        <v>269.8</v>
      </c>
      <c r="AE156" s="30">
        <v>0</v>
      </c>
      <c r="AF156" s="31">
        <v>9.7815999999999992</v>
      </c>
      <c r="AG156">
        <f t="shared" si="32"/>
        <v>7748.260627401879</v>
      </c>
      <c r="AH156">
        <f>A156*'Simple Linear Regression'!$B$18+'Simple Linear Regression'!$B$17</f>
        <v>8017.5570949455478</v>
      </c>
      <c r="AI156">
        <f t="shared" si="33"/>
        <v>7723.6973611999992</v>
      </c>
      <c r="AJ156">
        <f t="shared" si="34"/>
        <v>7723.6973612000002</v>
      </c>
      <c r="AL156">
        <f t="shared" si="35"/>
        <v>7393.9929027525432</v>
      </c>
      <c r="AM156" s="32">
        <f t="shared" si="36"/>
        <v>7473.3147832418008</v>
      </c>
      <c r="AN156" s="33">
        <f t="shared" si="37"/>
        <v>9187.1697648840291</v>
      </c>
      <c r="AO156" s="33">
        <f t="shared" si="38"/>
        <v>7051.8231722220007</v>
      </c>
      <c r="AP156" s="33" t="str">
        <f t="shared" si="39"/>
        <v/>
      </c>
      <c r="AQ156" s="34">
        <f t="shared" si="40"/>
        <v>182504.32199999999</v>
      </c>
      <c r="AR156" s="34">
        <f t="shared" si="41"/>
        <v>355354.99999999994</v>
      </c>
      <c r="AS156" s="34">
        <f t="shared" si="42"/>
        <v>0</v>
      </c>
      <c r="AT156" s="34">
        <f t="shared" si="43"/>
        <v>7494.5309055290008</v>
      </c>
      <c r="AU156" s="34">
        <f t="shared" si="44"/>
        <v>7219.7231696827721</v>
      </c>
      <c r="AV156" s="34">
        <f t="shared" si="45"/>
        <v>7490.6699291127998</v>
      </c>
      <c r="AW156" s="34">
        <f t="shared" si="46"/>
        <v>7484.4332509299984</v>
      </c>
      <c r="AX156" s="34">
        <f t="shared" si="47"/>
        <v>7163.6261851539857</v>
      </c>
    </row>
    <row r="157" spans="1:50" ht="16.5" customHeight="1" x14ac:dyDescent="0.2">
      <c r="A157" s="25">
        <v>156</v>
      </c>
      <c r="B157" s="26">
        <v>34362</v>
      </c>
      <c r="C157" s="25">
        <v>6321</v>
      </c>
      <c r="D157" s="27"/>
      <c r="E157" s="27">
        <v>351000</v>
      </c>
      <c r="F157" s="27"/>
      <c r="G157" s="27">
        <v>15.34</v>
      </c>
      <c r="H157" s="27">
        <v>14.641999999999999</v>
      </c>
      <c r="I157" s="27">
        <v>0.999</v>
      </c>
      <c r="J157" s="27">
        <v>6882.098</v>
      </c>
      <c r="K157" s="27"/>
      <c r="L157" s="27">
        <v>868</v>
      </c>
      <c r="M157" s="27">
        <v>15.004</v>
      </c>
      <c r="N157" s="27">
        <v>182322</v>
      </c>
      <c r="O157" s="27">
        <v>4554.1000000000004</v>
      </c>
      <c r="P157" s="27">
        <v>860654</v>
      </c>
      <c r="Q157" s="27"/>
      <c r="R157" s="27"/>
      <c r="S157" s="27"/>
      <c r="T157" s="27"/>
      <c r="U157" s="27">
        <v>28</v>
      </c>
      <c r="V157" s="27">
        <v>91.8</v>
      </c>
      <c r="W157" s="27"/>
      <c r="X157" s="27"/>
      <c r="Y157" s="27"/>
      <c r="Z157" s="27"/>
      <c r="AA157" s="27">
        <v>256922</v>
      </c>
      <c r="AB157" s="28"/>
      <c r="AC157" s="29">
        <v>0</v>
      </c>
      <c r="AD157" s="30">
        <v>166.9</v>
      </c>
      <c r="AE157" s="30">
        <v>0.9</v>
      </c>
      <c r="AF157" s="31">
        <v>9.9621999999999993</v>
      </c>
      <c r="AG157">
        <f t="shared" si="32"/>
        <v>7750.9538650661207</v>
      </c>
      <c r="AH157">
        <f>A157*'Simple Linear Regression'!$B$18+'Simple Linear Regression'!$B$17</f>
        <v>8018.4101320294521</v>
      </c>
      <c r="AI157">
        <f t="shared" si="33"/>
        <v>7726.0505211999998</v>
      </c>
      <c r="AJ157">
        <f t="shared" si="34"/>
        <v>7726.0505211999989</v>
      </c>
      <c r="AL157">
        <f t="shared" si="35"/>
        <v>7395.7190661674595</v>
      </c>
      <c r="AM157" s="32">
        <f t="shared" si="36"/>
        <v>7601.9716893809609</v>
      </c>
      <c r="AN157" s="33">
        <f t="shared" si="37"/>
        <v>9216.3437789292493</v>
      </c>
      <c r="AO157" s="33">
        <f t="shared" si="38"/>
        <v>7196.1445837779993</v>
      </c>
      <c r="AP157" s="33" t="str">
        <f t="shared" si="39"/>
        <v/>
      </c>
      <c r="AQ157" s="34">
        <f t="shared" si="40"/>
        <v>182139.67799999999</v>
      </c>
      <c r="AR157" s="34">
        <f t="shared" si="41"/>
        <v>350649</v>
      </c>
      <c r="AS157" s="34">
        <f t="shared" si="42"/>
        <v>0</v>
      </c>
      <c r="AT157" s="34">
        <f t="shared" si="43"/>
        <v>7381.2079422909992</v>
      </c>
      <c r="AU157" s="34">
        <f t="shared" si="44"/>
        <v>7152.0991082780283</v>
      </c>
      <c r="AV157" s="34">
        <f t="shared" si="45"/>
        <v>7372.3521194982404</v>
      </c>
      <c r="AW157" s="34">
        <f t="shared" si="46"/>
        <v>7372.8158744359989</v>
      </c>
      <c r="AX157" s="34">
        <f t="shared" si="47"/>
        <v>7119.1710359180124</v>
      </c>
    </row>
    <row r="158" spans="1:50" ht="16.5" customHeight="1" x14ac:dyDescent="0.2">
      <c r="A158" s="25">
        <v>157</v>
      </c>
      <c r="B158" s="26">
        <v>34369</v>
      </c>
      <c r="C158" s="25">
        <v>6953</v>
      </c>
      <c r="D158" s="27"/>
      <c r="E158" s="27">
        <v>406000</v>
      </c>
      <c r="F158" s="27"/>
      <c r="G158" s="27">
        <v>15.762</v>
      </c>
      <c r="H158" s="27">
        <v>15.134</v>
      </c>
      <c r="I158" s="27">
        <v>1.0049999999999999</v>
      </c>
      <c r="J158" s="27">
        <v>6882.098</v>
      </c>
      <c r="K158" s="27"/>
      <c r="L158" s="27">
        <v>868</v>
      </c>
      <c r="M158" s="27">
        <v>15.004</v>
      </c>
      <c r="N158" s="27">
        <v>182322</v>
      </c>
      <c r="O158" s="27">
        <v>4554.1000000000004</v>
      </c>
      <c r="P158" s="27">
        <v>860654</v>
      </c>
      <c r="Q158" s="27"/>
      <c r="R158" s="27"/>
      <c r="S158" s="27"/>
      <c r="T158" s="27"/>
      <c r="U158" s="27">
        <v>28</v>
      </c>
      <c r="V158" s="27">
        <v>91.9</v>
      </c>
      <c r="W158" s="27"/>
      <c r="X158" s="27"/>
      <c r="Y158" s="27"/>
      <c r="Z158" s="27"/>
      <c r="AA158" s="27">
        <v>256922</v>
      </c>
      <c r="AB158" s="28"/>
      <c r="AC158" s="29">
        <v>0</v>
      </c>
      <c r="AD158" s="30">
        <v>227.2</v>
      </c>
      <c r="AE158" s="30">
        <v>0</v>
      </c>
      <c r="AF158" s="31">
        <v>10.170299999999999</v>
      </c>
      <c r="AG158">
        <f t="shared" si="32"/>
        <v>7711.628722531399</v>
      </c>
      <c r="AH158">
        <f>A158*'Simple Linear Regression'!$B$18+'Simple Linear Regression'!$B$17</f>
        <v>8019.2631691133556</v>
      </c>
      <c r="AI158">
        <f t="shared" si="33"/>
        <v>7690.2617411999981</v>
      </c>
      <c r="AJ158">
        <f t="shared" si="34"/>
        <v>7690.2617411999991</v>
      </c>
      <c r="AL158">
        <f t="shared" si="35"/>
        <v>7357.1380679226986</v>
      </c>
      <c r="AM158" s="32">
        <f t="shared" si="36"/>
        <v>7526.8786720544003</v>
      </c>
      <c r="AN158" s="33">
        <f t="shared" si="37"/>
        <v>9196.5224602984181</v>
      </c>
      <c r="AO158" s="33">
        <f t="shared" si="38"/>
        <v>7070.4709691100015</v>
      </c>
      <c r="AP158" s="33" t="str">
        <f t="shared" si="39"/>
        <v/>
      </c>
      <c r="AQ158" s="34">
        <f t="shared" si="40"/>
        <v>183233.61</v>
      </c>
      <c r="AR158" s="34">
        <f t="shared" si="41"/>
        <v>408029.99999999994</v>
      </c>
      <c r="AS158" s="34">
        <f t="shared" si="42"/>
        <v>0</v>
      </c>
      <c r="AT158" s="34">
        <f t="shared" si="43"/>
        <v>7474.6195236820004</v>
      </c>
      <c r="AU158" s="34">
        <f t="shared" si="44"/>
        <v>7204.8269437472618</v>
      </c>
      <c r="AV158" s="34">
        <f t="shared" si="45"/>
        <v>7430.1358759727991</v>
      </c>
      <c r="AW158" s="34">
        <f t="shared" si="46"/>
        <v>7466.5347116329995</v>
      </c>
      <c r="AX158" s="34">
        <f t="shared" si="47"/>
        <v>7157.5030806999303</v>
      </c>
    </row>
    <row r="159" spans="1:50" ht="16.5" customHeight="1" x14ac:dyDescent="0.2">
      <c r="A159" s="25">
        <v>158</v>
      </c>
      <c r="B159" s="26">
        <v>34376</v>
      </c>
      <c r="C159" s="25">
        <v>7487</v>
      </c>
      <c r="D159" s="27"/>
      <c r="E159" s="27">
        <v>361000</v>
      </c>
      <c r="F159" s="27"/>
      <c r="G159" s="27">
        <v>14.874000000000001</v>
      </c>
      <c r="H159" s="27">
        <v>13.907999999999999</v>
      </c>
      <c r="I159" s="27">
        <v>1.0069999999999999</v>
      </c>
      <c r="J159" s="27">
        <v>7013.7380000000003</v>
      </c>
      <c r="K159" s="27"/>
      <c r="L159" s="27">
        <v>857</v>
      </c>
      <c r="M159" s="27">
        <v>15.004</v>
      </c>
      <c r="N159" s="27">
        <v>182322</v>
      </c>
      <c r="O159" s="27">
        <v>4571.1000000000004</v>
      </c>
      <c r="P159" s="27">
        <v>860654</v>
      </c>
      <c r="Q159" s="27"/>
      <c r="R159" s="27"/>
      <c r="S159" s="27"/>
      <c r="T159" s="27"/>
      <c r="U159" s="27">
        <v>28</v>
      </c>
      <c r="V159" s="27">
        <v>91.9</v>
      </c>
      <c r="W159" s="27"/>
      <c r="X159" s="27"/>
      <c r="Y159" s="27"/>
      <c r="Z159" s="27"/>
      <c r="AA159" s="27">
        <v>256922</v>
      </c>
      <c r="AB159" s="28"/>
      <c r="AC159" s="29">
        <v>0</v>
      </c>
      <c r="AD159" s="30">
        <v>194</v>
      </c>
      <c r="AE159" s="30">
        <v>2</v>
      </c>
      <c r="AF159" s="31">
        <v>10.401</v>
      </c>
      <c r="AG159">
        <f t="shared" si="32"/>
        <v>7741.9364948671591</v>
      </c>
      <c r="AH159">
        <f>A159*'Simple Linear Regression'!$B$18+'Simple Linear Regression'!$B$17</f>
        <v>8020.11620619726</v>
      </c>
      <c r="AI159">
        <f t="shared" si="33"/>
        <v>7713.3726411999987</v>
      </c>
      <c r="AJ159">
        <f t="shared" si="34"/>
        <v>7713.3726411999987</v>
      </c>
      <c r="AL159">
        <f t="shared" si="35"/>
        <v>7391.6790585077797</v>
      </c>
      <c r="AM159" s="32">
        <f t="shared" si="36"/>
        <v>7570.0362765392001</v>
      </c>
      <c r="AN159" s="33">
        <f t="shared" si="37"/>
        <v>9263.5640040409908</v>
      </c>
      <c r="AO159" s="33">
        <f t="shared" si="38"/>
        <v>7157.2024575539999</v>
      </c>
      <c r="AP159" s="33" t="str">
        <f t="shared" si="39"/>
        <v/>
      </c>
      <c r="AQ159" s="34">
        <f t="shared" si="40"/>
        <v>183598.25399999999</v>
      </c>
      <c r="AR159" s="34">
        <f t="shared" si="41"/>
        <v>363526.99999999994</v>
      </c>
      <c r="AS159" s="34">
        <f t="shared" si="42"/>
        <v>0</v>
      </c>
      <c r="AT159" s="34">
        <f t="shared" si="43"/>
        <v>7493.9405595890003</v>
      </c>
      <c r="AU159" s="34">
        <f t="shared" si="44"/>
        <v>7240.9385496990062</v>
      </c>
      <c r="AV159" s="34">
        <f t="shared" si="45"/>
        <v>7483.8839020955193</v>
      </c>
      <c r="AW159" s="34">
        <f t="shared" si="46"/>
        <v>7486.9467753219997</v>
      </c>
      <c r="AX159" s="34">
        <f t="shared" si="47"/>
        <v>7198.5471201559012</v>
      </c>
    </row>
    <row r="160" spans="1:50" ht="16.5" customHeight="1" x14ac:dyDescent="0.2">
      <c r="A160" s="25">
        <v>159</v>
      </c>
      <c r="B160" s="26">
        <v>34383</v>
      </c>
      <c r="C160" s="25">
        <v>6993</v>
      </c>
      <c r="D160" s="27"/>
      <c r="E160" s="27">
        <v>354000</v>
      </c>
      <c r="F160" s="27"/>
      <c r="G160" s="27">
        <v>14.128</v>
      </c>
      <c r="H160" s="27">
        <v>13.178000000000001</v>
      </c>
      <c r="I160" s="27">
        <v>1.016</v>
      </c>
      <c r="J160" s="27">
        <v>7013.7380000000003</v>
      </c>
      <c r="K160" s="27"/>
      <c r="L160" s="27">
        <v>857</v>
      </c>
      <c r="M160" s="27">
        <v>15.379</v>
      </c>
      <c r="N160" s="27">
        <v>186828</v>
      </c>
      <c r="O160" s="27">
        <v>4571.1000000000004</v>
      </c>
      <c r="P160" s="27">
        <v>860654</v>
      </c>
      <c r="Q160" s="27"/>
      <c r="R160" s="27"/>
      <c r="S160" s="27"/>
      <c r="T160" s="27"/>
      <c r="U160" s="27">
        <v>28</v>
      </c>
      <c r="V160" s="27">
        <v>91.9</v>
      </c>
      <c r="W160" s="27"/>
      <c r="X160" s="27"/>
      <c r="Y160" s="27"/>
      <c r="Z160" s="27"/>
      <c r="AA160" s="27">
        <v>256922</v>
      </c>
      <c r="AB160" s="28"/>
      <c r="AC160" s="29">
        <v>0</v>
      </c>
      <c r="AD160" s="30">
        <v>172.9</v>
      </c>
      <c r="AE160" s="30">
        <v>0</v>
      </c>
      <c r="AF160" s="31">
        <v>10.65</v>
      </c>
      <c r="AG160">
        <f t="shared" si="32"/>
        <v>7803.0950246380798</v>
      </c>
      <c r="AH160">
        <f>A160*'Simple Linear Regression'!$B$18+'Simple Linear Regression'!$B$17</f>
        <v>8020.9692432811644</v>
      </c>
      <c r="AI160">
        <f t="shared" si="33"/>
        <v>7799.9486660999992</v>
      </c>
      <c r="AJ160">
        <f t="shared" si="34"/>
        <v>7799.9486661000001</v>
      </c>
      <c r="AL160">
        <f t="shared" si="35"/>
        <v>7500.9891804473618</v>
      </c>
      <c r="AM160" s="32">
        <f t="shared" si="36"/>
        <v>7657.1999135405003</v>
      </c>
      <c r="AN160" s="33">
        <f t="shared" si="37"/>
        <v>9323.153922175703</v>
      </c>
      <c r="AO160" s="33">
        <f t="shared" si="38"/>
        <v>7300.2308008480022</v>
      </c>
      <c r="AP160" s="33" t="str">
        <f t="shared" si="39"/>
        <v/>
      </c>
      <c r="AQ160" s="34">
        <f t="shared" si="40"/>
        <v>189817.24799999999</v>
      </c>
      <c r="AR160" s="34">
        <f t="shared" si="41"/>
        <v>359664</v>
      </c>
      <c r="AS160" s="34">
        <f t="shared" si="42"/>
        <v>0</v>
      </c>
      <c r="AT160" s="34">
        <f t="shared" si="43"/>
        <v>7607.8814456600003</v>
      </c>
      <c r="AU160" s="34">
        <f t="shared" si="44"/>
        <v>7384.2281907105207</v>
      </c>
      <c r="AV160" s="34">
        <f t="shared" si="45"/>
        <v>7606.9262575986395</v>
      </c>
      <c r="AW160" s="34">
        <f t="shared" si="46"/>
        <v>7602.0677636640012</v>
      </c>
      <c r="AX160" s="34">
        <f t="shared" si="47"/>
        <v>7349.0717696034244</v>
      </c>
    </row>
    <row r="161" spans="1:50" ht="16.5" customHeight="1" x14ac:dyDescent="0.2">
      <c r="A161" s="25">
        <v>160</v>
      </c>
      <c r="B161" s="26">
        <v>34390</v>
      </c>
      <c r="C161" s="25">
        <v>7372</v>
      </c>
      <c r="D161" s="27"/>
      <c r="E161" s="27">
        <v>352000</v>
      </c>
      <c r="F161" s="27"/>
      <c r="G161" s="27">
        <v>14.44</v>
      </c>
      <c r="H161" s="27">
        <v>13.236000000000001</v>
      </c>
      <c r="I161" s="27">
        <v>1.0089999999999999</v>
      </c>
      <c r="J161" s="27">
        <v>7013.7380000000003</v>
      </c>
      <c r="K161" s="27"/>
      <c r="L161" s="27">
        <v>857</v>
      </c>
      <c r="M161" s="27">
        <v>15.379</v>
      </c>
      <c r="N161" s="27">
        <v>186828</v>
      </c>
      <c r="O161" s="27">
        <v>4571.1000000000004</v>
      </c>
      <c r="P161" s="27">
        <v>860654</v>
      </c>
      <c r="Q161" s="27"/>
      <c r="R161" s="27"/>
      <c r="S161" s="27"/>
      <c r="T161" s="27"/>
      <c r="U161" s="27">
        <v>28</v>
      </c>
      <c r="V161" s="27">
        <v>91.9</v>
      </c>
      <c r="W161" s="27"/>
      <c r="X161" s="27"/>
      <c r="Y161" s="27"/>
      <c r="Z161" s="27"/>
      <c r="AA161" s="27">
        <v>256922</v>
      </c>
      <c r="AB161" s="28"/>
      <c r="AC161" s="29">
        <v>0</v>
      </c>
      <c r="AD161" s="30">
        <v>144.80000000000001</v>
      </c>
      <c r="AE161" s="30">
        <v>1.7</v>
      </c>
      <c r="AF161" s="31">
        <v>10.9131</v>
      </c>
      <c r="AG161">
        <f t="shared" si="32"/>
        <v>7804.4394764629196</v>
      </c>
      <c r="AH161">
        <f>A161*'Simple Linear Regression'!$B$18+'Simple Linear Regression'!$B$17</f>
        <v>8021.8222803650688</v>
      </c>
      <c r="AI161">
        <f t="shared" si="33"/>
        <v>7801.1252461000004</v>
      </c>
      <c r="AJ161">
        <f t="shared" si="34"/>
        <v>7801.1252460999995</v>
      </c>
      <c r="AL161">
        <f t="shared" si="35"/>
        <v>7498.4529053616388</v>
      </c>
      <c r="AM161" s="32">
        <f t="shared" si="36"/>
        <v>7692.6724126035797</v>
      </c>
      <c r="AN161" s="33">
        <f t="shared" si="37"/>
        <v>9363.4514040224713</v>
      </c>
      <c r="AO161" s="33">
        <f t="shared" si="38"/>
        <v>7338.7603988520004</v>
      </c>
      <c r="AP161" s="33" t="str">
        <f t="shared" si="39"/>
        <v/>
      </c>
      <c r="AQ161" s="34">
        <f t="shared" si="40"/>
        <v>188509.45199999999</v>
      </c>
      <c r="AR161" s="34">
        <f t="shared" si="41"/>
        <v>355167.99999999994</v>
      </c>
      <c r="AS161" s="34">
        <f t="shared" si="42"/>
        <v>0</v>
      </c>
      <c r="AT161" s="34">
        <f t="shared" si="43"/>
        <v>7613.0786589420004</v>
      </c>
      <c r="AU161" s="34">
        <f t="shared" si="44"/>
        <v>7393.8692956856175</v>
      </c>
      <c r="AV161" s="34">
        <f t="shared" si="45"/>
        <v>7613.1467830436804</v>
      </c>
      <c r="AW161" s="34">
        <f t="shared" si="46"/>
        <v>7608.5137411150008</v>
      </c>
      <c r="AX161" s="34">
        <f t="shared" si="47"/>
        <v>7363.6453331656739</v>
      </c>
    </row>
    <row r="162" spans="1:50" ht="16.5" customHeight="1" x14ac:dyDescent="0.2">
      <c r="A162" s="25">
        <v>161</v>
      </c>
      <c r="B162" s="26">
        <v>34397</v>
      </c>
      <c r="C162" s="25">
        <v>7286</v>
      </c>
      <c r="D162" s="27"/>
      <c r="E162" s="27">
        <v>327000</v>
      </c>
      <c r="F162" s="27"/>
      <c r="G162" s="27">
        <v>14.678000000000001</v>
      </c>
      <c r="H162" s="27">
        <v>13.504</v>
      </c>
      <c r="I162" s="27">
        <v>1.004</v>
      </c>
      <c r="J162" s="27">
        <v>7013.7380000000003</v>
      </c>
      <c r="K162" s="27"/>
      <c r="L162" s="27">
        <v>857</v>
      </c>
      <c r="M162" s="27">
        <v>15.379</v>
      </c>
      <c r="N162" s="27">
        <v>186828</v>
      </c>
      <c r="O162" s="27">
        <v>4571.1000000000004</v>
      </c>
      <c r="P162" s="27">
        <v>860654</v>
      </c>
      <c r="Q162" s="27"/>
      <c r="R162" s="27"/>
      <c r="S162" s="27"/>
      <c r="T162" s="27"/>
      <c r="U162" s="27">
        <v>28</v>
      </c>
      <c r="V162" s="27">
        <v>91.9</v>
      </c>
      <c r="W162" s="27"/>
      <c r="X162" s="27"/>
      <c r="Y162" s="27"/>
      <c r="Z162" s="27"/>
      <c r="AA162" s="27">
        <v>260282</v>
      </c>
      <c r="AB162" s="28"/>
      <c r="AC162" s="29">
        <v>0</v>
      </c>
      <c r="AD162" s="30">
        <v>180.6</v>
      </c>
      <c r="AE162" s="30">
        <v>0</v>
      </c>
      <c r="AF162" s="31">
        <v>11.1868</v>
      </c>
      <c r="AG162">
        <f t="shared" si="32"/>
        <v>7834.9773702235188</v>
      </c>
      <c r="AH162">
        <f>A162*'Simple Linear Regression'!$B$18+'Simple Linear Regression'!$B$17</f>
        <v>8022.6753174489722</v>
      </c>
      <c r="AI162">
        <f t="shared" si="33"/>
        <v>7815.8324960999998</v>
      </c>
      <c r="AJ162">
        <f t="shared" si="34"/>
        <v>7815.8324960999989</v>
      </c>
      <c r="AL162">
        <f t="shared" si="35"/>
        <v>7520.8884204718397</v>
      </c>
      <c r="AM162" s="32">
        <f t="shared" si="36"/>
        <v>7646.1416637510001</v>
      </c>
      <c r="AN162" s="33">
        <f t="shared" si="37"/>
        <v>9424.4641800451627</v>
      </c>
      <c r="AO162" s="33">
        <f t="shared" si="38"/>
        <v>7303.2451617120005</v>
      </c>
      <c r="AP162" s="33" t="str">
        <f t="shared" si="39"/>
        <v/>
      </c>
      <c r="AQ162" s="34">
        <f t="shared" si="40"/>
        <v>187575.31200000001</v>
      </c>
      <c r="AR162" s="34">
        <f t="shared" si="41"/>
        <v>328308</v>
      </c>
      <c r="AS162" s="34">
        <f t="shared" si="42"/>
        <v>0</v>
      </c>
      <c r="AT162" s="34">
        <f t="shared" si="43"/>
        <v>7737.6715267079999</v>
      </c>
      <c r="AU162" s="34">
        <f t="shared" si="44"/>
        <v>7488.4356939578311</v>
      </c>
      <c r="AV162" s="34">
        <f t="shared" si="45"/>
        <v>7764.6356283820805</v>
      </c>
      <c r="AW162" s="34">
        <f t="shared" si="46"/>
        <v>7733.7645523299998</v>
      </c>
      <c r="AX162" s="34">
        <f t="shared" si="47"/>
        <v>7445.2887004978566</v>
      </c>
    </row>
    <row r="163" spans="1:50" ht="16.5" customHeight="1" x14ac:dyDescent="0.2">
      <c r="A163" s="25">
        <v>162</v>
      </c>
      <c r="B163" s="26">
        <v>34404</v>
      </c>
      <c r="C163" s="25">
        <v>7214</v>
      </c>
      <c r="D163" s="27"/>
      <c r="E163" s="27">
        <v>348000</v>
      </c>
      <c r="F163" s="27"/>
      <c r="G163" s="27">
        <v>14.24</v>
      </c>
      <c r="H163" s="27">
        <v>13.302</v>
      </c>
      <c r="I163" s="27">
        <v>1.0069999999999999</v>
      </c>
      <c r="J163" s="27">
        <v>7013.7380000000003</v>
      </c>
      <c r="K163" s="27"/>
      <c r="L163" s="27">
        <v>789</v>
      </c>
      <c r="M163" s="27">
        <v>15.379</v>
      </c>
      <c r="N163" s="27">
        <v>186828</v>
      </c>
      <c r="O163" s="27">
        <v>4585.1000000000004</v>
      </c>
      <c r="P163" s="27">
        <v>860654</v>
      </c>
      <c r="Q163" s="27"/>
      <c r="R163" s="27"/>
      <c r="S163" s="27"/>
      <c r="T163" s="27"/>
      <c r="U163" s="27">
        <v>28</v>
      </c>
      <c r="V163" s="27">
        <v>91.2</v>
      </c>
      <c r="W163" s="27"/>
      <c r="X163" s="27"/>
      <c r="Y163" s="27"/>
      <c r="Z163" s="27"/>
      <c r="AA163" s="27">
        <v>260282</v>
      </c>
      <c r="AB163" s="28"/>
      <c r="AC163" s="29">
        <v>0</v>
      </c>
      <c r="AD163" s="30">
        <v>133.4</v>
      </c>
      <c r="AE163" s="30">
        <v>1.8</v>
      </c>
      <c r="AF163" s="31">
        <v>11.4678</v>
      </c>
      <c r="AG163">
        <f t="shared" si="32"/>
        <v>7836.8326805211609</v>
      </c>
      <c r="AH163">
        <f>A163*'Simple Linear Regression'!$B$18+'Simple Linear Regression'!$B$17</f>
        <v>8023.5283545328766</v>
      </c>
      <c r="AI163">
        <f t="shared" si="33"/>
        <v>7806.7240160999991</v>
      </c>
      <c r="AJ163">
        <f t="shared" si="34"/>
        <v>7806.7240161</v>
      </c>
      <c r="AL163">
        <f t="shared" si="35"/>
        <v>7518.1003503657184</v>
      </c>
      <c r="AM163" s="32">
        <f t="shared" si="36"/>
        <v>7706.7090916799198</v>
      </c>
      <c r="AN163" s="33">
        <f t="shared" si="37"/>
        <v>9444.8353410623622</v>
      </c>
      <c r="AO163" s="33">
        <f t="shared" si="38"/>
        <v>7368.1188539960003</v>
      </c>
      <c r="AP163" s="33" t="str">
        <f t="shared" si="39"/>
        <v/>
      </c>
      <c r="AQ163" s="34">
        <f t="shared" si="40"/>
        <v>188135.79599999997</v>
      </c>
      <c r="AR163" s="34">
        <f t="shared" si="41"/>
        <v>350435.99999999994</v>
      </c>
      <c r="AS163" s="34">
        <f t="shared" si="42"/>
        <v>0</v>
      </c>
      <c r="AT163" s="34">
        <f t="shared" si="43"/>
        <v>7708.2273005469997</v>
      </c>
      <c r="AU163" s="34">
        <f t="shared" si="44"/>
        <v>7475.232474671503</v>
      </c>
      <c r="AV163" s="34">
        <f t="shared" si="45"/>
        <v>7714.10756603136</v>
      </c>
      <c r="AW163" s="34">
        <f t="shared" si="46"/>
        <v>7705.8247486959999</v>
      </c>
      <c r="AX163" s="34">
        <f t="shared" si="47"/>
        <v>7444.5462792417475</v>
      </c>
    </row>
    <row r="164" spans="1:50" ht="16.5" customHeight="1" x14ac:dyDescent="0.2">
      <c r="A164" s="25">
        <v>163</v>
      </c>
      <c r="B164" s="26">
        <v>34411</v>
      </c>
      <c r="C164" s="25">
        <v>7521</v>
      </c>
      <c r="D164" s="27"/>
      <c r="E164" s="27">
        <v>341000</v>
      </c>
      <c r="F164" s="27"/>
      <c r="G164" s="27">
        <v>14.816000000000001</v>
      </c>
      <c r="H164" s="27">
        <v>14.182</v>
      </c>
      <c r="I164" s="27">
        <v>1.0049999999999999</v>
      </c>
      <c r="J164" s="27">
        <v>7013.7380000000003</v>
      </c>
      <c r="K164" s="27"/>
      <c r="L164" s="27">
        <v>789</v>
      </c>
      <c r="M164" s="27">
        <v>15.52</v>
      </c>
      <c r="N164" s="27">
        <v>169314</v>
      </c>
      <c r="O164" s="27">
        <v>4585.1000000000004</v>
      </c>
      <c r="P164" s="27">
        <v>886169</v>
      </c>
      <c r="Q164" s="27"/>
      <c r="R164" s="27"/>
      <c r="S164" s="27"/>
      <c r="T164" s="27"/>
      <c r="U164" s="27">
        <v>28</v>
      </c>
      <c r="V164" s="27">
        <v>91.2</v>
      </c>
      <c r="W164" s="27"/>
      <c r="X164" s="27"/>
      <c r="Y164" s="27"/>
      <c r="Z164" s="27"/>
      <c r="AA164" s="27">
        <v>260282</v>
      </c>
      <c r="AB164" s="28"/>
      <c r="AC164" s="29">
        <v>0</v>
      </c>
      <c r="AD164" s="30">
        <v>124.5</v>
      </c>
      <c r="AE164" s="30">
        <v>0.4</v>
      </c>
      <c r="AF164" s="31">
        <v>11.753399999999999</v>
      </c>
      <c r="AG164">
        <f t="shared" si="32"/>
        <v>7622.1711032453995</v>
      </c>
      <c r="AH164">
        <f>A164*'Simple Linear Regression'!$B$18+'Simple Linear Regression'!$B$17</f>
        <v>8024.381391616781</v>
      </c>
      <c r="AI164">
        <f t="shared" si="33"/>
        <v>7577.6290075999996</v>
      </c>
      <c r="AJ164">
        <f t="shared" si="34"/>
        <v>7577.6290075999996</v>
      </c>
      <c r="AL164">
        <f t="shared" si="35"/>
        <v>7137.1376124098997</v>
      </c>
      <c r="AM164" s="32">
        <f t="shared" si="36"/>
        <v>7478.1068001086596</v>
      </c>
      <c r="AN164" s="33">
        <f t="shared" si="37"/>
        <v>9408.7852761132526</v>
      </c>
      <c r="AO164" s="33">
        <f t="shared" si="38"/>
        <v>6968.8180540699987</v>
      </c>
      <c r="AP164" s="33" t="str">
        <f t="shared" si="39"/>
        <v/>
      </c>
      <c r="AQ164" s="34">
        <f t="shared" si="40"/>
        <v>170160.56999999998</v>
      </c>
      <c r="AR164" s="34">
        <f t="shared" si="41"/>
        <v>342704.99999999994</v>
      </c>
      <c r="AS164" s="34">
        <f t="shared" si="42"/>
        <v>0</v>
      </c>
      <c r="AT164" s="34">
        <f t="shared" si="43"/>
        <v>7428.6900501030013</v>
      </c>
      <c r="AU164" s="34">
        <f t="shared" si="44"/>
        <v>7087.093800929093</v>
      </c>
      <c r="AV164" s="34">
        <f t="shared" si="45"/>
        <v>7433.9316249187996</v>
      </c>
      <c r="AW164" s="34">
        <f t="shared" si="46"/>
        <v>7427.484456186</v>
      </c>
      <c r="AX164" s="34">
        <f t="shared" si="47"/>
        <v>7033.9255058504095</v>
      </c>
    </row>
    <row r="165" spans="1:50" ht="16.5" customHeight="1" x14ac:dyDescent="0.2">
      <c r="A165" s="25">
        <v>164</v>
      </c>
      <c r="B165" s="26">
        <v>34418</v>
      </c>
      <c r="C165" s="25">
        <v>7481</v>
      </c>
      <c r="D165" s="27"/>
      <c r="E165" s="27">
        <v>332000</v>
      </c>
      <c r="F165" s="27"/>
      <c r="G165" s="27">
        <v>15.15</v>
      </c>
      <c r="H165" s="27">
        <v>14.592000000000001</v>
      </c>
      <c r="I165" s="27">
        <v>1.0069999999999999</v>
      </c>
      <c r="J165" s="27">
        <v>7013.7380000000003</v>
      </c>
      <c r="K165" s="27"/>
      <c r="L165" s="27">
        <v>789</v>
      </c>
      <c r="M165" s="27">
        <v>15.52</v>
      </c>
      <c r="N165" s="27">
        <v>169314</v>
      </c>
      <c r="O165" s="27">
        <v>4585.1000000000004</v>
      </c>
      <c r="P165" s="27">
        <v>886169</v>
      </c>
      <c r="Q165" s="27"/>
      <c r="R165" s="27"/>
      <c r="S165" s="27"/>
      <c r="T165" s="27"/>
      <c r="U165" s="27">
        <v>28</v>
      </c>
      <c r="V165" s="27">
        <v>91.2</v>
      </c>
      <c r="W165" s="27"/>
      <c r="X165" s="27"/>
      <c r="Y165" s="27"/>
      <c r="Z165" s="27"/>
      <c r="AA165" s="27">
        <v>260282</v>
      </c>
      <c r="AB165" s="28"/>
      <c r="AC165" s="29">
        <v>0</v>
      </c>
      <c r="AD165" s="30">
        <v>93.5</v>
      </c>
      <c r="AE165" s="30">
        <v>5.3</v>
      </c>
      <c r="AF165" s="31">
        <v>12.0411</v>
      </c>
      <c r="AG165">
        <f t="shared" si="32"/>
        <v>7628.2332355811604</v>
      </c>
      <c r="AH165">
        <f>A165*'Simple Linear Regression'!$B$18+'Simple Linear Regression'!$B$17</f>
        <v>8025.2344287006854</v>
      </c>
      <c r="AI165">
        <f t="shared" si="33"/>
        <v>7582.9236175999986</v>
      </c>
      <c r="AJ165">
        <f t="shared" si="34"/>
        <v>7582.9236176000004</v>
      </c>
      <c r="AL165">
        <f t="shared" si="35"/>
        <v>7145.2840093338591</v>
      </c>
      <c r="AM165" s="32">
        <f t="shared" si="36"/>
        <v>7520.7699932985197</v>
      </c>
      <c r="AN165" s="33">
        <f t="shared" si="37"/>
        <v>9456.1407278885454</v>
      </c>
      <c r="AO165" s="33">
        <f t="shared" si="38"/>
        <v>7029.3733632980002</v>
      </c>
      <c r="AP165" s="33" t="str">
        <f t="shared" si="39"/>
        <v/>
      </c>
      <c r="AQ165" s="34">
        <f t="shared" si="40"/>
        <v>170499.19799999997</v>
      </c>
      <c r="AR165" s="34">
        <f t="shared" si="41"/>
        <v>334323.99999999994</v>
      </c>
      <c r="AS165" s="34">
        <f t="shared" si="42"/>
        <v>0</v>
      </c>
      <c r="AT165" s="34">
        <f t="shared" si="43"/>
        <v>7429.5176554299996</v>
      </c>
      <c r="AU165" s="34">
        <f t="shared" si="44"/>
        <v>7103.1282998402103</v>
      </c>
      <c r="AV165" s="34">
        <f t="shared" si="45"/>
        <v>7440.0092910422409</v>
      </c>
      <c r="AW165" s="34">
        <f t="shared" si="46"/>
        <v>7429.6139591350002</v>
      </c>
      <c r="AX165" s="34">
        <f t="shared" si="47"/>
        <v>7056.7703263397761</v>
      </c>
    </row>
    <row r="166" spans="1:50" ht="16.5" customHeight="1" x14ac:dyDescent="0.2">
      <c r="A166" s="25">
        <v>165</v>
      </c>
      <c r="B166" s="26">
        <v>34425</v>
      </c>
      <c r="C166" s="25">
        <v>7398</v>
      </c>
      <c r="D166" s="27"/>
      <c r="E166" s="27">
        <v>322000</v>
      </c>
      <c r="F166" s="27"/>
      <c r="G166" s="27">
        <v>14.435</v>
      </c>
      <c r="H166" s="27">
        <v>13.4025</v>
      </c>
      <c r="I166" s="27">
        <v>1.012</v>
      </c>
      <c r="J166" s="27">
        <v>7013.7380000000003</v>
      </c>
      <c r="K166" s="27"/>
      <c r="L166" s="27">
        <v>789</v>
      </c>
      <c r="M166" s="27">
        <v>15.52</v>
      </c>
      <c r="N166" s="27">
        <v>169314</v>
      </c>
      <c r="O166" s="27">
        <v>4585.1000000000004</v>
      </c>
      <c r="P166" s="27">
        <v>886169</v>
      </c>
      <c r="Q166" s="27"/>
      <c r="R166" s="27"/>
      <c r="S166" s="27"/>
      <c r="T166" s="27"/>
      <c r="U166" s="27">
        <v>28</v>
      </c>
      <c r="V166" s="27">
        <v>91.2</v>
      </c>
      <c r="W166" s="27"/>
      <c r="X166" s="27"/>
      <c r="Y166" s="27"/>
      <c r="Z166" s="27"/>
      <c r="AA166" s="27">
        <v>260282</v>
      </c>
      <c r="AB166" s="28"/>
      <c r="AC166" s="29">
        <v>0</v>
      </c>
      <c r="AD166" s="30">
        <v>112.1</v>
      </c>
      <c r="AE166" s="30">
        <v>1.8</v>
      </c>
      <c r="AF166" s="31">
        <v>12.3285</v>
      </c>
      <c r="AG166">
        <f t="shared" si="32"/>
        <v>7634.9699414205606</v>
      </c>
      <c r="AH166">
        <f>A166*'Simple Linear Regression'!$B$18+'Simple Linear Regression'!$B$17</f>
        <v>8026.0874657845898</v>
      </c>
      <c r="AI166">
        <f t="shared" si="33"/>
        <v>7588.8065175999991</v>
      </c>
      <c r="AJ166">
        <f t="shared" si="34"/>
        <v>7588.8065176000009</v>
      </c>
      <c r="AL166">
        <f t="shared" si="35"/>
        <v>7156.3981766437591</v>
      </c>
      <c r="AM166" s="32">
        <f t="shared" si="36"/>
        <v>7495.4950504718208</v>
      </c>
      <c r="AN166" s="33">
        <f t="shared" si="37"/>
        <v>9503.5166301659247</v>
      </c>
      <c r="AO166" s="33">
        <f t="shared" si="38"/>
        <v>7009.7278013679988</v>
      </c>
      <c r="AP166" s="33" t="str">
        <f t="shared" si="39"/>
        <v/>
      </c>
      <c r="AQ166" s="34">
        <f t="shared" si="40"/>
        <v>171345.76800000001</v>
      </c>
      <c r="AR166" s="34">
        <f t="shared" si="41"/>
        <v>325864</v>
      </c>
      <c r="AS166" s="34">
        <f t="shared" si="42"/>
        <v>0</v>
      </c>
      <c r="AT166" s="34">
        <f t="shared" si="43"/>
        <v>7529.0642898770002</v>
      </c>
      <c r="AU166" s="34">
        <f t="shared" si="44"/>
        <v>7181.9456611105043</v>
      </c>
      <c r="AV166" s="34">
        <f t="shared" si="45"/>
        <v>7553.3986415266399</v>
      </c>
      <c r="AW166" s="34">
        <f t="shared" si="46"/>
        <v>7530.1071905249992</v>
      </c>
      <c r="AX166" s="34">
        <f t="shared" si="47"/>
        <v>7126.8049798621832</v>
      </c>
    </row>
    <row r="167" spans="1:50" ht="16.5" customHeight="1" x14ac:dyDescent="0.2">
      <c r="A167" s="25">
        <v>166</v>
      </c>
      <c r="B167" s="26">
        <v>34432</v>
      </c>
      <c r="C167" s="25">
        <v>7187</v>
      </c>
      <c r="D167" s="27"/>
      <c r="E167" s="27">
        <v>342000</v>
      </c>
      <c r="F167" s="27"/>
      <c r="G167" s="27">
        <v>15.654</v>
      </c>
      <c r="H167" s="27">
        <v>14.34</v>
      </c>
      <c r="I167" s="27">
        <v>1.0109999999999999</v>
      </c>
      <c r="J167" s="27">
        <v>7013.7380000000003</v>
      </c>
      <c r="K167" s="27"/>
      <c r="L167" s="27">
        <v>754</v>
      </c>
      <c r="M167" s="27">
        <v>15.52</v>
      </c>
      <c r="N167" s="27">
        <v>169314</v>
      </c>
      <c r="O167" s="27">
        <v>4632.6000000000004</v>
      </c>
      <c r="P167" s="27">
        <v>886169</v>
      </c>
      <c r="Q167" s="27"/>
      <c r="R167" s="27"/>
      <c r="S167" s="27"/>
      <c r="T167" s="27"/>
      <c r="U167" s="27">
        <v>28</v>
      </c>
      <c r="V167" s="27">
        <v>89.8</v>
      </c>
      <c r="W167" s="27"/>
      <c r="X167" s="27"/>
      <c r="Y167" s="27"/>
      <c r="Z167" s="27"/>
      <c r="AA167" s="27">
        <v>260282</v>
      </c>
      <c r="AB167" s="28"/>
      <c r="AC167" s="29">
        <v>0</v>
      </c>
      <c r="AD167" s="30">
        <v>94.5</v>
      </c>
      <c r="AE167" s="30">
        <v>1.2</v>
      </c>
      <c r="AF167" s="31">
        <v>12.613099999999999</v>
      </c>
      <c r="AG167">
        <f t="shared" si="32"/>
        <v>7653.4948138406789</v>
      </c>
      <c r="AH167">
        <f>A167*'Simple Linear Regression'!$B$18+'Simple Linear Regression'!$B$17</f>
        <v>8026.9405028684932</v>
      </c>
      <c r="AI167">
        <f t="shared" si="33"/>
        <v>7614.4025875999996</v>
      </c>
      <c r="AJ167">
        <f t="shared" si="34"/>
        <v>7614.4025876000014</v>
      </c>
      <c r="AL167">
        <f t="shared" si="35"/>
        <v>7162.9199351817788</v>
      </c>
      <c r="AM167" s="32">
        <f t="shared" si="36"/>
        <v>7516.8361372621785</v>
      </c>
      <c r="AN167" s="33">
        <f t="shared" si="37"/>
        <v>9526.312505146745</v>
      </c>
      <c r="AO167" s="33">
        <f t="shared" si="38"/>
        <v>7039.2049917540007</v>
      </c>
      <c r="AP167" s="33" t="str">
        <f t="shared" si="39"/>
        <v/>
      </c>
      <c r="AQ167" s="34">
        <f t="shared" si="40"/>
        <v>171176.45399999997</v>
      </c>
      <c r="AR167" s="34">
        <f t="shared" si="41"/>
        <v>345761.99999999994</v>
      </c>
      <c r="AS167" s="34">
        <f t="shared" si="42"/>
        <v>0</v>
      </c>
      <c r="AT167" s="34">
        <f t="shared" si="43"/>
        <v>7554.2073154919999</v>
      </c>
      <c r="AU167" s="34">
        <f t="shared" si="44"/>
        <v>7202.986140118448</v>
      </c>
      <c r="AV167" s="34">
        <f t="shared" si="45"/>
        <v>7560.27753764712</v>
      </c>
      <c r="AW167" s="34">
        <f t="shared" si="46"/>
        <v>7556.4591994130005</v>
      </c>
      <c r="AX167" s="34">
        <f t="shared" si="47"/>
        <v>7153.8345539805032</v>
      </c>
    </row>
    <row r="168" spans="1:50" ht="16.5" customHeight="1" x14ac:dyDescent="0.2">
      <c r="A168" s="25">
        <v>167</v>
      </c>
      <c r="B168" s="26">
        <v>34439</v>
      </c>
      <c r="C168" s="25">
        <v>7720</v>
      </c>
      <c r="D168" s="27"/>
      <c r="E168" s="27">
        <v>349000</v>
      </c>
      <c r="F168" s="27"/>
      <c r="G168" s="27">
        <v>16.068000000000001</v>
      </c>
      <c r="H168" s="27">
        <v>15.007999999999999</v>
      </c>
      <c r="I168" s="27">
        <v>1.028</v>
      </c>
      <c r="J168" s="27">
        <v>7013.7380000000003</v>
      </c>
      <c r="K168" s="27"/>
      <c r="L168" s="27">
        <v>754</v>
      </c>
      <c r="M168" s="27">
        <v>15.52</v>
      </c>
      <c r="N168" s="27">
        <v>166444</v>
      </c>
      <c r="O168" s="27">
        <v>4632.6000000000004</v>
      </c>
      <c r="P168" s="27">
        <v>886169</v>
      </c>
      <c r="Q168" s="27"/>
      <c r="R168" s="27"/>
      <c r="S168" s="27"/>
      <c r="T168" s="27"/>
      <c r="U168" s="27">
        <v>28</v>
      </c>
      <c r="V168" s="27">
        <v>89.8</v>
      </c>
      <c r="W168" s="27"/>
      <c r="X168" s="27"/>
      <c r="Y168" s="27"/>
      <c r="Z168" s="27"/>
      <c r="AA168" s="27">
        <v>260282</v>
      </c>
      <c r="AB168" s="28"/>
      <c r="AC168" s="29">
        <v>0</v>
      </c>
      <c r="AD168" s="30">
        <v>53.2</v>
      </c>
      <c r="AE168" s="30">
        <v>11.5</v>
      </c>
      <c r="AF168" s="31">
        <v>12.892300000000001</v>
      </c>
      <c r="AG168">
        <f t="shared" si="32"/>
        <v>7612.8377359946398</v>
      </c>
      <c r="AH168">
        <f>A168*'Simple Linear Regression'!$B$18+'Simple Linear Regression'!$B$17</f>
        <v>8027.7935399523976</v>
      </c>
      <c r="AI168">
        <f t="shared" si="33"/>
        <v>7570.8065596000015</v>
      </c>
      <c r="AJ168">
        <f t="shared" si="34"/>
        <v>7570.8065596000015</v>
      </c>
      <c r="AL168">
        <f t="shared" si="35"/>
        <v>7107.9092191102372</v>
      </c>
      <c r="AM168" s="32">
        <f t="shared" si="36"/>
        <v>7539.2862749361002</v>
      </c>
      <c r="AN168" s="33">
        <f t="shared" si="37"/>
        <v>9541.232779953245</v>
      </c>
      <c r="AO168" s="33">
        <f t="shared" si="38"/>
        <v>7057.1774328320016</v>
      </c>
      <c r="AP168" s="33" t="str">
        <f t="shared" si="39"/>
        <v/>
      </c>
      <c r="AQ168" s="34">
        <f t="shared" si="40"/>
        <v>171104.432</v>
      </c>
      <c r="AR168" s="34">
        <f t="shared" si="41"/>
        <v>358772</v>
      </c>
      <c r="AS168" s="34">
        <f t="shared" si="42"/>
        <v>0</v>
      </c>
      <c r="AT168" s="34">
        <f t="shared" si="43"/>
        <v>7458.314764439001</v>
      </c>
      <c r="AU168" s="34">
        <f t="shared" si="44"/>
        <v>7128.1180676703343</v>
      </c>
      <c r="AV168" s="34">
        <f t="shared" si="45"/>
        <v>7452.0978806067196</v>
      </c>
      <c r="AW168" s="34">
        <f t="shared" si="46"/>
        <v>7461.8781186470005</v>
      </c>
      <c r="AX168" s="34">
        <f t="shared" si="47"/>
        <v>7088.7803455684152</v>
      </c>
    </row>
    <row r="169" spans="1:50" ht="16.5" customHeight="1" x14ac:dyDescent="0.2">
      <c r="A169" s="25">
        <v>168</v>
      </c>
      <c r="B169" s="26">
        <v>34446</v>
      </c>
      <c r="C169" s="25">
        <v>7042</v>
      </c>
      <c r="D169" s="27"/>
      <c r="E169" s="27">
        <v>354000</v>
      </c>
      <c r="F169" s="27"/>
      <c r="G169" s="27">
        <v>17.024000000000001</v>
      </c>
      <c r="H169" s="27">
        <v>15.564</v>
      </c>
      <c r="I169" s="27">
        <v>1.0329999999999999</v>
      </c>
      <c r="J169" s="27">
        <v>7013.7380000000003</v>
      </c>
      <c r="K169" s="27"/>
      <c r="L169" s="27">
        <v>754</v>
      </c>
      <c r="M169" s="27">
        <v>15.301</v>
      </c>
      <c r="N169" s="27">
        <v>166444</v>
      </c>
      <c r="O169" s="27">
        <v>4632.6000000000004</v>
      </c>
      <c r="P169" s="27">
        <v>886169</v>
      </c>
      <c r="Q169" s="27"/>
      <c r="R169" s="27"/>
      <c r="S169" s="27"/>
      <c r="T169" s="27"/>
      <c r="U169" s="27">
        <v>28</v>
      </c>
      <c r="V169" s="27">
        <v>89.8</v>
      </c>
      <c r="W169" s="27"/>
      <c r="X169" s="27"/>
      <c r="Y169" s="27"/>
      <c r="Z169" s="27"/>
      <c r="AA169" s="27">
        <v>260282</v>
      </c>
      <c r="AB169" s="28"/>
      <c r="AC169" s="29">
        <v>0</v>
      </c>
      <c r="AD169" s="30">
        <v>44</v>
      </c>
      <c r="AE169" s="30">
        <v>9.5</v>
      </c>
      <c r="AF169" s="31">
        <v>13.1633</v>
      </c>
      <c r="AG169">
        <f t="shared" si="32"/>
        <v>7609.4720918340381</v>
      </c>
      <c r="AH169">
        <f>A169*'Simple Linear Regression'!$B$18+'Simple Linear Regression'!$B$17</f>
        <v>8028.646577036302</v>
      </c>
      <c r="AI169">
        <f t="shared" si="33"/>
        <v>7555.9070307000011</v>
      </c>
      <c r="AJ169">
        <f t="shared" si="34"/>
        <v>7555.907030700002</v>
      </c>
      <c r="AL169">
        <f t="shared" si="35"/>
        <v>7108.0594576656404</v>
      </c>
      <c r="AM169" s="32">
        <f t="shared" si="36"/>
        <v>7549.8095695848997</v>
      </c>
      <c r="AN169" s="33">
        <f t="shared" si="37"/>
        <v>9573.4281157514433</v>
      </c>
      <c r="AO169" s="33">
        <f t="shared" si="38"/>
        <v>7066.5250540520019</v>
      </c>
      <c r="AP169" s="33" t="str">
        <f t="shared" si="39"/>
        <v/>
      </c>
      <c r="AQ169" s="34">
        <f t="shared" si="40"/>
        <v>171936.65199999997</v>
      </c>
      <c r="AR169" s="34">
        <f t="shared" si="41"/>
        <v>365682</v>
      </c>
      <c r="AS169" s="34">
        <f t="shared" si="42"/>
        <v>0</v>
      </c>
      <c r="AT169" s="34">
        <f t="shared" si="43"/>
        <v>7500.4556826640001</v>
      </c>
      <c r="AU169" s="34">
        <f t="shared" si="44"/>
        <v>7165.041047149859</v>
      </c>
      <c r="AV169" s="34">
        <f t="shared" si="45"/>
        <v>7492.9470599283204</v>
      </c>
      <c r="AW169" s="34">
        <f t="shared" si="46"/>
        <v>7505.1871949269998</v>
      </c>
      <c r="AX169" s="34">
        <f t="shared" si="47"/>
        <v>7125.0547546732769</v>
      </c>
    </row>
    <row r="170" spans="1:50" ht="16.5" customHeight="1" x14ac:dyDescent="0.2">
      <c r="A170" s="25">
        <v>169</v>
      </c>
      <c r="B170" s="26">
        <v>34453</v>
      </c>
      <c r="C170" s="25">
        <v>7892</v>
      </c>
      <c r="D170" s="27"/>
      <c r="E170" s="27">
        <v>331000</v>
      </c>
      <c r="F170" s="27"/>
      <c r="G170" s="27">
        <v>16.934000000000001</v>
      </c>
      <c r="H170" s="27">
        <v>15.836</v>
      </c>
      <c r="I170" s="27">
        <v>1.0369999999999999</v>
      </c>
      <c r="J170" s="27">
        <v>7013.7380000000003</v>
      </c>
      <c r="K170" s="27"/>
      <c r="L170" s="27">
        <v>754</v>
      </c>
      <c r="M170" s="27">
        <v>15.301</v>
      </c>
      <c r="N170" s="27">
        <v>166444</v>
      </c>
      <c r="O170" s="27">
        <v>4632.6000000000004</v>
      </c>
      <c r="P170" s="27">
        <v>886169</v>
      </c>
      <c r="Q170" s="27"/>
      <c r="R170" s="27"/>
      <c r="S170" s="27"/>
      <c r="T170" s="27"/>
      <c r="U170" s="27">
        <v>27</v>
      </c>
      <c r="V170" s="27">
        <v>89.8</v>
      </c>
      <c r="W170" s="27"/>
      <c r="X170" s="27"/>
      <c r="Y170" s="27"/>
      <c r="Z170" s="27"/>
      <c r="AA170" s="27">
        <v>260282</v>
      </c>
      <c r="AB170" s="28"/>
      <c r="AC170" s="29">
        <v>0</v>
      </c>
      <c r="AD170" s="30">
        <v>39.799999999999997</v>
      </c>
      <c r="AE170" s="30">
        <v>19.7</v>
      </c>
      <c r="AF170" s="31">
        <v>13.422800000000001</v>
      </c>
      <c r="AG170">
        <f t="shared" si="32"/>
        <v>7624.9638065055597</v>
      </c>
      <c r="AH170">
        <f>A170*'Simple Linear Regression'!$B$18+'Simple Linear Regression'!$B$17</f>
        <v>8029.4996141202064</v>
      </c>
      <c r="AI170">
        <f t="shared" si="33"/>
        <v>7569.4377007000012</v>
      </c>
      <c r="AJ170">
        <f t="shared" si="34"/>
        <v>7569.4377007000003</v>
      </c>
      <c r="AL170">
        <f t="shared" si="35"/>
        <v>7128.1635905099592</v>
      </c>
      <c r="AM170" s="32">
        <f t="shared" si="36"/>
        <v>7563.4324117613796</v>
      </c>
      <c r="AN170" s="33">
        <f t="shared" si="37"/>
        <v>9628.3488234191936</v>
      </c>
      <c r="AO170" s="33">
        <f t="shared" si="38"/>
        <v>7113.3861750280012</v>
      </c>
      <c r="AP170" s="33" t="str">
        <f t="shared" si="39"/>
        <v/>
      </c>
      <c r="AQ170" s="34">
        <f t="shared" si="40"/>
        <v>172602.42799999999</v>
      </c>
      <c r="AR170" s="34">
        <f t="shared" si="41"/>
        <v>343247</v>
      </c>
      <c r="AS170" s="34">
        <f t="shared" si="42"/>
        <v>0</v>
      </c>
      <c r="AT170" s="34">
        <f t="shared" si="43"/>
        <v>7526.5375681410005</v>
      </c>
      <c r="AU170" s="34">
        <f t="shared" si="44"/>
        <v>7204.9348143420775</v>
      </c>
      <c r="AV170" s="34">
        <f t="shared" si="45"/>
        <v>7535.0988964027201</v>
      </c>
      <c r="AW170" s="34">
        <f t="shared" si="46"/>
        <v>7532.0704690599996</v>
      </c>
      <c r="AX170" s="34">
        <f t="shared" si="47"/>
        <v>7167.5362110507649</v>
      </c>
    </row>
    <row r="171" spans="1:50" ht="16.5" customHeight="1" x14ac:dyDescent="0.2">
      <c r="A171" s="25">
        <v>170</v>
      </c>
      <c r="B171" s="26">
        <v>34460</v>
      </c>
      <c r="C171" s="25">
        <v>6824</v>
      </c>
      <c r="D171" s="27"/>
      <c r="E171" s="27">
        <v>344000</v>
      </c>
      <c r="F171" s="27"/>
      <c r="G171" s="27">
        <v>17.196000000000002</v>
      </c>
      <c r="H171" s="27">
        <v>15.994999999999999</v>
      </c>
      <c r="I171" s="27">
        <v>1.04</v>
      </c>
      <c r="J171" s="27">
        <v>7115.652</v>
      </c>
      <c r="K171" s="27"/>
      <c r="L171" s="27">
        <v>735</v>
      </c>
      <c r="M171" s="27">
        <v>15.301</v>
      </c>
      <c r="N171" s="27">
        <v>166444</v>
      </c>
      <c r="O171" s="27">
        <v>4646</v>
      </c>
      <c r="P171" s="27">
        <v>886169</v>
      </c>
      <c r="Q171" s="27"/>
      <c r="R171" s="27"/>
      <c r="S171" s="27"/>
      <c r="T171" s="27"/>
      <c r="U171" s="27">
        <v>27</v>
      </c>
      <c r="V171" s="27">
        <v>88.7</v>
      </c>
      <c r="W171" s="27"/>
      <c r="X171" s="27"/>
      <c r="Y171" s="27"/>
      <c r="Z171" s="27"/>
      <c r="AA171" s="27">
        <v>260282</v>
      </c>
      <c r="AB171" s="28"/>
      <c r="AC171" s="29">
        <v>0</v>
      </c>
      <c r="AD171" s="30">
        <v>50.6</v>
      </c>
      <c r="AE171" s="30">
        <v>7.6</v>
      </c>
      <c r="AF171" s="31">
        <v>13.667</v>
      </c>
      <c r="AG171">
        <f t="shared" si="32"/>
        <v>7641.3484749712006</v>
      </c>
      <c r="AH171">
        <f>A171*'Simple Linear Regression'!$B$18+'Simple Linear Regression'!$B$17</f>
        <v>8030.3526512041099</v>
      </c>
      <c r="AI171">
        <f t="shared" si="33"/>
        <v>7593.7437107000005</v>
      </c>
      <c r="AJ171">
        <f t="shared" si="34"/>
        <v>7593.7437107000005</v>
      </c>
      <c r="AL171">
        <f t="shared" si="35"/>
        <v>7138.1908036431996</v>
      </c>
      <c r="AM171" s="32">
        <f t="shared" si="36"/>
        <v>7540.9691316892395</v>
      </c>
      <c r="AN171" s="33">
        <f t="shared" si="37"/>
        <v>9647.9055852691563</v>
      </c>
      <c r="AO171" s="33">
        <f t="shared" si="38"/>
        <v>7086.6520457599981</v>
      </c>
      <c r="AP171" s="33" t="str">
        <f t="shared" si="39"/>
        <v/>
      </c>
      <c r="AQ171" s="34">
        <f t="shared" si="40"/>
        <v>173101.76</v>
      </c>
      <c r="AR171" s="34">
        <f t="shared" si="41"/>
        <v>357760</v>
      </c>
      <c r="AS171" s="34">
        <f t="shared" si="42"/>
        <v>0</v>
      </c>
      <c r="AT171" s="34">
        <f t="shared" si="43"/>
        <v>7624.7501434659989</v>
      </c>
      <c r="AU171" s="34">
        <f t="shared" si="44"/>
        <v>7271.3255776589913</v>
      </c>
      <c r="AV171" s="34">
        <f t="shared" si="45"/>
        <v>7628.343137581599</v>
      </c>
      <c r="AW171" s="34">
        <f t="shared" si="46"/>
        <v>7631.265008716</v>
      </c>
      <c r="AX171" s="34">
        <f t="shared" si="47"/>
        <v>7227.3171548648806</v>
      </c>
    </row>
    <row r="172" spans="1:50" ht="16.5" customHeight="1" x14ac:dyDescent="0.2">
      <c r="A172" s="25">
        <v>171</v>
      </c>
      <c r="B172" s="26">
        <v>34467</v>
      </c>
      <c r="C172" s="25">
        <v>7552</v>
      </c>
      <c r="D172" s="27"/>
      <c r="E172" s="27">
        <v>371000</v>
      </c>
      <c r="F172" s="27"/>
      <c r="G172" s="27">
        <v>17.93</v>
      </c>
      <c r="H172" s="27">
        <v>16.286000000000001</v>
      </c>
      <c r="I172" s="27">
        <v>1.0449999999999999</v>
      </c>
      <c r="J172" s="27">
        <v>7115.652</v>
      </c>
      <c r="K172" s="27"/>
      <c r="L172" s="27">
        <v>735</v>
      </c>
      <c r="M172" s="27">
        <v>15.301</v>
      </c>
      <c r="N172" s="27">
        <v>166444</v>
      </c>
      <c r="O172" s="27">
        <v>4646</v>
      </c>
      <c r="P172" s="27">
        <v>886169</v>
      </c>
      <c r="Q172" s="27"/>
      <c r="R172" s="27"/>
      <c r="S172" s="27"/>
      <c r="T172" s="27"/>
      <c r="U172" s="27">
        <v>27</v>
      </c>
      <c r="V172" s="27">
        <v>88.7</v>
      </c>
      <c r="W172" s="27"/>
      <c r="X172" s="27"/>
      <c r="Y172" s="27"/>
      <c r="Z172" s="27"/>
      <c r="AA172" s="27">
        <v>260282</v>
      </c>
      <c r="AB172" s="28"/>
      <c r="AC172" s="29">
        <v>0</v>
      </c>
      <c r="AD172" s="30">
        <v>34.6</v>
      </c>
      <c r="AE172" s="30">
        <v>20.100000000000001</v>
      </c>
      <c r="AF172" s="31">
        <v>13.8917</v>
      </c>
      <c r="AG172">
        <f t="shared" si="32"/>
        <v>7623.1660508105988</v>
      </c>
      <c r="AH172">
        <f>A172*'Simple Linear Regression'!$B$18+'Simple Linear Regression'!$B$17</f>
        <v>8031.2056882880142</v>
      </c>
      <c r="AI172">
        <f t="shared" si="33"/>
        <v>7577.8598806999998</v>
      </c>
      <c r="AJ172">
        <f t="shared" si="34"/>
        <v>7577.8598806999998</v>
      </c>
      <c r="AL172">
        <f t="shared" si="35"/>
        <v>7122.0578301985997</v>
      </c>
      <c r="AM172" s="32">
        <f t="shared" si="36"/>
        <v>7571.1975123807388</v>
      </c>
      <c r="AN172" s="33">
        <f t="shared" si="37"/>
        <v>9654.7313140923452</v>
      </c>
      <c r="AO172" s="33">
        <f t="shared" si="38"/>
        <v>7114.7674969799982</v>
      </c>
      <c r="AP172" s="33" t="str">
        <f t="shared" si="39"/>
        <v/>
      </c>
      <c r="AQ172" s="34">
        <f t="shared" si="40"/>
        <v>173933.97999999998</v>
      </c>
      <c r="AR172" s="34">
        <f t="shared" si="41"/>
        <v>387695</v>
      </c>
      <c r="AS172" s="34">
        <f t="shared" si="42"/>
        <v>0</v>
      </c>
      <c r="AT172" s="34">
        <f t="shared" si="43"/>
        <v>7587.7536584120007</v>
      </c>
      <c r="AU172" s="34">
        <f t="shared" si="44"/>
        <v>7254.8992845275161</v>
      </c>
      <c r="AV172" s="34">
        <f t="shared" si="45"/>
        <v>7566.4731833891992</v>
      </c>
      <c r="AW172" s="34">
        <f t="shared" si="46"/>
        <v>7595.1119529209982</v>
      </c>
      <c r="AX172" s="34">
        <f t="shared" si="47"/>
        <v>7219.8503992757405</v>
      </c>
    </row>
    <row r="173" spans="1:50" ht="16.5" customHeight="1" x14ac:dyDescent="0.2">
      <c r="A173" s="25">
        <v>172</v>
      </c>
      <c r="B173" s="26">
        <v>34474</v>
      </c>
      <c r="C173" s="25">
        <v>7938</v>
      </c>
      <c r="D173" s="27"/>
      <c r="E173" s="27">
        <v>360000</v>
      </c>
      <c r="F173" s="27"/>
      <c r="G173" s="27">
        <v>18.207999999999998</v>
      </c>
      <c r="H173" s="27">
        <v>16.084</v>
      </c>
      <c r="I173" s="27">
        <v>1.046</v>
      </c>
      <c r="J173" s="27">
        <v>7115.652</v>
      </c>
      <c r="K173" s="27"/>
      <c r="L173" s="27">
        <v>735</v>
      </c>
      <c r="M173" s="27">
        <v>16.013000000000002</v>
      </c>
      <c r="N173" s="27">
        <v>196190</v>
      </c>
      <c r="O173" s="27">
        <v>4646</v>
      </c>
      <c r="P173" s="27">
        <v>886169</v>
      </c>
      <c r="Q173" s="27"/>
      <c r="R173" s="27"/>
      <c r="S173" s="27"/>
      <c r="T173" s="27"/>
      <c r="U173" s="27">
        <v>27</v>
      </c>
      <c r="V173" s="27">
        <v>88.7</v>
      </c>
      <c r="W173" s="27"/>
      <c r="X173" s="27"/>
      <c r="Y173" s="27"/>
      <c r="Z173" s="27"/>
      <c r="AA173" s="27">
        <v>260282</v>
      </c>
      <c r="AB173" s="28"/>
      <c r="AC173" s="29">
        <v>0</v>
      </c>
      <c r="AD173" s="30">
        <v>39.5</v>
      </c>
      <c r="AE173" s="30">
        <v>16.600000000000001</v>
      </c>
      <c r="AF173" s="31">
        <v>14.0924</v>
      </c>
      <c r="AG173">
        <f t="shared" si="32"/>
        <v>8003.1645716384801</v>
      </c>
      <c r="AH173">
        <f>A173*'Simple Linear Regression'!$B$18+'Simple Linear Regression'!$B$17</f>
        <v>8032.0587253719186</v>
      </c>
      <c r="AI173">
        <f t="shared" si="33"/>
        <v>8032.3766063000003</v>
      </c>
      <c r="AJ173">
        <f t="shared" si="34"/>
        <v>8032.3766063000003</v>
      </c>
      <c r="AL173">
        <f t="shared" si="35"/>
        <v>7773.1013870518</v>
      </c>
      <c r="AM173" s="32">
        <f t="shared" si="36"/>
        <v>7967.3405870223387</v>
      </c>
      <c r="AN173" s="33">
        <f t="shared" si="37"/>
        <v>9831.9744959181298</v>
      </c>
      <c r="AO173" s="33">
        <f t="shared" si="38"/>
        <v>7799.4349777400002</v>
      </c>
      <c r="AP173" s="33" t="str">
        <f t="shared" si="39"/>
        <v/>
      </c>
      <c r="AQ173" s="34">
        <f t="shared" si="40"/>
        <v>205214.74000000002</v>
      </c>
      <c r="AR173" s="34">
        <f t="shared" si="41"/>
        <v>376560</v>
      </c>
      <c r="AS173" s="34">
        <f t="shared" si="42"/>
        <v>0</v>
      </c>
      <c r="AT173" s="34">
        <f t="shared" si="43"/>
        <v>8212.0813418399994</v>
      </c>
      <c r="AU173" s="34">
        <f t="shared" si="44"/>
        <v>8026.2123773713101</v>
      </c>
      <c r="AV173" s="34">
        <f t="shared" si="45"/>
        <v>8218.1692926096002</v>
      </c>
      <c r="AW173" s="34">
        <f t="shared" si="46"/>
        <v>8220.1751074720014</v>
      </c>
      <c r="AX173" s="34">
        <f t="shared" si="47"/>
        <v>8020.3632625356213</v>
      </c>
    </row>
    <row r="174" spans="1:50" ht="16.5" customHeight="1" x14ac:dyDescent="0.2">
      <c r="A174" s="25">
        <v>173</v>
      </c>
      <c r="B174" s="26">
        <v>34481</v>
      </c>
      <c r="C174" s="25">
        <v>8028</v>
      </c>
      <c r="D174" s="27"/>
      <c r="E174" s="27">
        <v>357000</v>
      </c>
      <c r="F174" s="27"/>
      <c r="G174" s="27">
        <v>18.14</v>
      </c>
      <c r="H174" s="27">
        <v>16.350000000000001</v>
      </c>
      <c r="I174" s="27">
        <v>1.05</v>
      </c>
      <c r="J174" s="27">
        <v>7115.652</v>
      </c>
      <c r="K174" s="27"/>
      <c r="L174" s="27">
        <v>735</v>
      </c>
      <c r="M174" s="27">
        <v>16.013000000000002</v>
      </c>
      <c r="N174" s="27">
        <v>196190</v>
      </c>
      <c r="O174" s="27">
        <v>4646</v>
      </c>
      <c r="P174" s="27">
        <v>886169</v>
      </c>
      <c r="Q174" s="27"/>
      <c r="R174" s="27"/>
      <c r="S174" s="27"/>
      <c r="T174" s="27"/>
      <c r="U174" s="27">
        <v>27</v>
      </c>
      <c r="V174" s="27">
        <v>88.7</v>
      </c>
      <c r="W174" s="27"/>
      <c r="X174" s="27"/>
      <c r="Y174" s="27"/>
      <c r="Z174" s="27"/>
      <c r="AA174" s="27">
        <v>260282</v>
      </c>
      <c r="AB174" s="28"/>
      <c r="AC174" s="29">
        <v>0</v>
      </c>
      <c r="AD174" s="30">
        <v>13.8</v>
      </c>
      <c r="AE174" s="30">
        <v>23.1</v>
      </c>
      <c r="AF174" s="31">
        <v>14.2643</v>
      </c>
      <c r="AG174">
        <f t="shared" si="32"/>
        <v>8005.18648631</v>
      </c>
      <c r="AH174">
        <f>A174*'Simple Linear Regression'!$B$18+'Simple Linear Regression'!$B$17</f>
        <v>8032.911762455823</v>
      </c>
      <c r="AI174">
        <f t="shared" si="33"/>
        <v>8034.1414763000012</v>
      </c>
      <c r="AJ174">
        <f t="shared" si="34"/>
        <v>8034.1414762999993</v>
      </c>
      <c r="AL174">
        <f t="shared" si="35"/>
        <v>7777.2561973850006</v>
      </c>
      <c r="AM174" s="32">
        <f t="shared" si="36"/>
        <v>8004.8840960673388</v>
      </c>
      <c r="AN174" s="33">
        <f t="shared" si="37"/>
        <v>9857.4806116817581</v>
      </c>
      <c r="AO174" s="33">
        <f t="shared" si="38"/>
        <v>7851.4614245000002</v>
      </c>
      <c r="AP174" s="33" t="str">
        <f t="shared" si="39"/>
        <v/>
      </c>
      <c r="AQ174" s="34">
        <f t="shared" si="40"/>
        <v>205999.5</v>
      </c>
      <c r="AR174" s="34">
        <f t="shared" si="41"/>
        <v>374850</v>
      </c>
      <c r="AS174" s="34">
        <f t="shared" si="42"/>
        <v>0</v>
      </c>
      <c r="AT174" s="34">
        <f t="shared" si="43"/>
        <v>8189.5930411789996</v>
      </c>
      <c r="AU174" s="34">
        <f t="shared" si="44"/>
        <v>8022.5805796239019</v>
      </c>
      <c r="AV174" s="34">
        <f t="shared" si="45"/>
        <v>8194.7631223139997</v>
      </c>
      <c r="AW174" s="34">
        <f t="shared" si="46"/>
        <v>8198.4783352049999</v>
      </c>
      <c r="AX174" s="34">
        <f t="shared" si="47"/>
        <v>8024.2299289775001</v>
      </c>
    </row>
    <row r="175" spans="1:50" ht="16.5" customHeight="1" x14ac:dyDescent="0.2">
      <c r="A175" s="25">
        <v>174</v>
      </c>
      <c r="B175" s="26">
        <v>34488</v>
      </c>
      <c r="C175" s="25">
        <v>7461</v>
      </c>
      <c r="D175" s="27"/>
      <c r="E175" s="27">
        <v>348000</v>
      </c>
      <c r="F175" s="27"/>
      <c r="G175" s="27">
        <v>18.237500000000001</v>
      </c>
      <c r="H175" s="27">
        <v>16.265000000000001</v>
      </c>
      <c r="I175" s="27">
        <v>1.056</v>
      </c>
      <c r="J175" s="27">
        <v>7115.652</v>
      </c>
      <c r="K175" s="27"/>
      <c r="L175" s="27">
        <v>735</v>
      </c>
      <c r="M175" s="27">
        <v>16.013000000000002</v>
      </c>
      <c r="N175" s="27">
        <v>196190</v>
      </c>
      <c r="O175" s="27">
        <v>4646</v>
      </c>
      <c r="P175" s="27">
        <v>886169</v>
      </c>
      <c r="Q175" s="27"/>
      <c r="R175" s="27"/>
      <c r="S175" s="27"/>
      <c r="T175" s="27"/>
      <c r="U175" s="27">
        <v>27</v>
      </c>
      <c r="V175" s="27">
        <v>88.7</v>
      </c>
      <c r="W175" s="27"/>
      <c r="X175" s="27"/>
      <c r="Y175" s="27"/>
      <c r="Z175" s="27"/>
      <c r="AA175" s="27">
        <v>260282</v>
      </c>
      <c r="AB175" s="28"/>
      <c r="AC175" s="29">
        <v>1</v>
      </c>
      <c r="AD175" s="30">
        <v>8.1</v>
      </c>
      <c r="AE175" s="30">
        <v>39.9</v>
      </c>
      <c r="AF175" s="31">
        <v>14.402799999999999</v>
      </c>
      <c r="AG175">
        <f t="shared" si="32"/>
        <v>8011.2500633172795</v>
      </c>
      <c r="AH175">
        <f>A175*'Simple Linear Regression'!$B$18+'Simple Linear Regression'!$B$17</f>
        <v>8033.7647995397265</v>
      </c>
      <c r="AI175">
        <f t="shared" si="33"/>
        <v>8039.4360863000002</v>
      </c>
      <c r="AJ175">
        <f t="shared" si="34"/>
        <v>8039.4360863000002</v>
      </c>
      <c r="AL175">
        <f t="shared" si="35"/>
        <v>7786.8190698847993</v>
      </c>
      <c r="AM175" s="32">
        <f t="shared" si="36"/>
        <v>7891.4854187303599</v>
      </c>
      <c r="AN175" s="33">
        <f t="shared" si="37"/>
        <v>9738.5533380118086</v>
      </c>
      <c r="AO175" s="33">
        <f t="shared" si="38"/>
        <v>7779.6123146400005</v>
      </c>
      <c r="AP175" s="33" t="str">
        <f t="shared" si="39"/>
        <v/>
      </c>
      <c r="AQ175" s="34">
        <f t="shared" si="40"/>
        <v>207176.64</v>
      </c>
      <c r="AR175" s="34">
        <f t="shared" si="41"/>
        <v>367488</v>
      </c>
      <c r="AS175" s="34">
        <f t="shared" si="42"/>
        <v>14.402799999999999</v>
      </c>
      <c r="AT175" s="34">
        <f t="shared" si="43"/>
        <v>8093.5062954920013</v>
      </c>
      <c r="AU175" s="34">
        <f t="shared" si="44"/>
        <v>7959.7515912502886</v>
      </c>
      <c r="AV175" s="34">
        <f t="shared" si="45"/>
        <v>8101.2346222608794</v>
      </c>
      <c r="AW175" s="34">
        <f t="shared" si="46"/>
        <v>8050.4569563215991</v>
      </c>
      <c r="AX175" s="34">
        <f t="shared" si="47"/>
        <v>7939.4668397243204</v>
      </c>
    </row>
    <row r="176" spans="1:50" ht="16.5" customHeight="1" x14ac:dyDescent="0.2">
      <c r="A176" s="25">
        <v>175</v>
      </c>
      <c r="B176" s="26">
        <v>34495</v>
      </c>
      <c r="C176" s="25">
        <v>7770</v>
      </c>
      <c r="D176" s="27"/>
      <c r="E176" s="27">
        <v>345000</v>
      </c>
      <c r="F176" s="27"/>
      <c r="G176" s="27">
        <v>18.262</v>
      </c>
      <c r="H176" s="27">
        <v>16.058</v>
      </c>
      <c r="I176" s="27">
        <v>1.0649999999999999</v>
      </c>
      <c r="J176" s="27">
        <v>7115.652</v>
      </c>
      <c r="K176" s="27"/>
      <c r="L176" s="27">
        <v>723</v>
      </c>
      <c r="M176" s="27">
        <v>16.013000000000002</v>
      </c>
      <c r="N176" s="27">
        <v>196190</v>
      </c>
      <c r="O176" s="27">
        <v>4671.1000000000004</v>
      </c>
      <c r="P176" s="27">
        <v>886169</v>
      </c>
      <c r="Q176" s="27"/>
      <c r="R176" s="27"/>
      <c r="S176" s="27"/>
      <c r="T176" s="27"/>
      <c r="U176" s="27">
        <v>27</v>
      </c>
      <c r="V176" s="27">
        <v>87.6</v>
      </c>
      <c r="W176" s="27"/>
      <c r="X176" s="27"/>
      <c r="Y176" s="27"/>
      <c r="Z176" s="27"/>
      <c r="AA176" s="27">
        <v>260282</v>
      </c>
      <c r="AB176" s="28"/>
      <c r="AC176" s="29">
        <v>0</v>
      </c>
      <c r="AD176" s="30">
        <v>2.6</v>
      </c>
      <c r="AE176" s="30">
        <v>49</v>
      </c>
      <c r="AF176" s="31">
        <v>14.5038</v>
      </c>
      <c r="AG176">
        <f t="shared" si="32"/>
        <v>8038.4127387902008</v>
      </c>
      <c r="AH176">
        <f>A176*'Simple Linear Regression'!$B$18+'Simple Linear Regression'!$B$17</f>
        <v>8034.6178366236309</v>
      </c>
      <c r="AI176">
        <f t="shared" si="33"/>
        <v>8075.2942863000017</v>
      </c>
      <c r="AJ176">
        <f t="shared" si="34"/>
        <v>8075.2942863000007</v>
      </c>
      <c r="AL176">
        <f t="shared" si="35"/>
        <v>7810.7303756344982</v>
      </c>
      <c r="AM176" s="32">
        <f t="shared" si="36"/>
        <v>8040.7335294567993</v>
      </c>
      <c r="AN176" s="33">
        <f t="shared" si="37"/>
        <v>9897.2333180646092</v>
      </c>
      <c r="AO176" s="33">
        <f t="shared" si="38"/>
        <v>7951.7935848499983</v>
      </c>
      <c r="AP176" s="33" t="str">
        <f t="shared" si="39"/>
        <v/>
      </c>
      <c r="AQ176" s="34">
        <f t="shared" si="40"/>
        <v>208942.34999999998</v>
      </c>
      <c r="AR176" s="34">
        <f t="shared" si="41"/>
        <v>367425</v>
      </c>
      <c r="AS176" s="34">
        <f t="shared" si="42"/>
        <v>0</v>
      </c>
      <c r="AT176" s="34">
        <f t="shared" si="43"/>
        <v>8151.1143214990007</v>
      </c>
      <c r="AU176" s="34">
        <f t="shared" si="44"/>
        <v>8029.2982474403707</v>
      </c>
      <c r="AV176" s="34">
        <f t="shared" si="45"/>
        <v>8153.5339044359998</v>
      </c>
      <c r="AW176" s="34">
        <f t="shared" si="46"/>
        <v>8160.4592386599979</v>
      </c>
      <c r="AX176" s="34">
        <f t="shared" si="47"/>
        <v>8045.9175931375503</v>
      </c>
    </row>
    <row r="177" spans="1:50" ht="16.5" customHeight="1" x14ac:dyDescent="0.2">
      <c r="A177" s="25">
        <v>176</v>
      </c>
      <c r="B177" s="26">
        <v>34502</v>
      </c>
      <c r="C177" s="25">
        <v>7650</v>
      </c>
      <c r="D177" s="27"/>
      <c r="E177" s="27">
        <v>338000</v>
      </c>
      <c r="F177" s="27"/>
      <c r="G177" s="27">
        <v>19.611999999999998</v>
      </c>
      <c r="H177" s="27">
        <v>16.673999999999999</v>
      </c>
      <c r="I177" s="27">
        <v>1.073</v>
      </c>
      <c r="J177" s="27">
        <v>7115.652</v>
      </c>
      <c r="K177" s="27"/>
      <c r="L177" s="27">
        <v>723</v>
      </c>
      <c r="M177" s="27">
        <v>14.577</v>
      </c>
      <c r="N177" s="27">
        <v>195407</v>
      </c>
      <c r="O177" s="27">
        <v>4671.1000000000004</v>
      </c>
      <c r="P177" s="27">
        <v>912689</v>
      </c>
      <c r="Q177" s="27"/>
      <c r="R177" s="27"/>
      <c r="S177" s="27"/>
      <c r="T177" s="27"/>
      <c r="U177" s="27">
        <v>27</v>
      </c>
      <c r="V177" s="27">
        <v>87.6</v>
      </c>
      <c r="W177" s="27"/>
      <c r="X177" s="27"/>
      <c r="Y177" s="27"/>
      <c r="Z177" s="27"/>
      <c r="AA177" s="27">
        <v>260282</v>
      </c>
      <c r="AB177" s="28"/>
      <c r="AC177" s="29">
        <v>0</v>
      </c>
      <c r="AD177" s="30">
        <v>0.2</v>
      </c>
      <c r="AE177" s="30">
        <v>68.099999999999994</v>
      </c>
      <c r="AF177" s="31">
        <v>14.563800000000001</v>
      </c>
      <c r="AG177">
        <f t="shared" si="32"/>
        <v>8033.3224272032403</v>
      </c>
      <c r="AH177">
        <f>A177*'Simple Linear Regression'!$B$18+'Simple Linear Regression'!$B$17</f>
        <v>8035.4708737075352</v>
      </c>
      <c r="AI177">
        <f t="shared" si="33"/>
        <v>7990.2317865000014</v>
      </c>
      <c r="AJ177">
        <f t="shared" si="34"/>
        <v>7990.2317865000023</v>
      </c>
      <c r="AL177">
        <f t="shared" si="35"/>
        <v>7803.0810855547707</v>
      </c>
      <c r="AM177" s="32">
        <f t="shared" si="36"/>
        <v>8048.8402035367399</v>
      </c>
      <c r="AN177" s="33">
        <f t="shared" si="37"/>
        <v>9905.811087559392</v>
      </c>
      <c r="AO177" s="33">
        <f t="shared" si="38"/>
        <v>7983.0823861610006</v>
      </c>
      <c r="AP177" s="33" t="str">
        <f t="shared" si="39"/>
        <v/>
      </c>
      <c r="AQ177" s="34">
        <f t="shared" si="40"/>
        <v>209671.71099999998</v>
      </c>
      <c r="AR177" s="34">
        <f t="shared" si="41"/>
        <v>362674</v>
      </c>
      <c r="AS177" s="34">
        <f t="shared" si="42"/>
        <v>0</v>
      </c>
      <c r="AT177" s="34">
        <f t="shared" si="43"/>
        <v>8088.5236804160004</v>
      </c>
      <c r="AU177" s="34">
        <f t="shared" si="44"/>
        <v>7995.5503850009973</v>
      </c>
      <c r="AV177" s="34">
        <f t="shared" si="45"/>
        <v>8088.6315934032409</v>
      </c>
      <c r="AW177" s="34">
        <f t="shared" si="46"/>
        <v>8097.7663210840001</v>
      </c>
      <c r="AX177" s="34">
        <f t="shared" si="47"/>
        <v>8019.8446491421419</v>
      </c>
    </row>
    <row r="178" spans="1:50" ht="16.5" customHeight="1" x14ac:dyDescent="0.2">
      <c r="A178" s="25">
        <v>177</v>
      </c>
      <c r="B178" s="26">
        <v>34509</v>
      </c>
      <c r="C178" s="25">
        <v>7909</v>
      </c>
      <c r="D178" s="27"/>
      <c r="E178" s="27">
        <v>336000</v>
      </c>
      <c r="F178" s="27"/>
      <c r="G178" s="27">
        <v>19.802</v>
      </c>
      <c r="H178" s="27">
        <v>17.437999999999999</v>
      </c>
      <c r="I178" s="27">
        <v>1.079</v>
      </c>
      <c r="J178" s="27">
        <v>7115.652</v>
      </c>
      <c r="K178" s="27"/>
      <c r="L178" s="27">
        <v>723</v>
      </c>
      <c r="M178" s="27">
        <v>14.577</v>
      </c>
      <c r="N178" s="27">
        <v>195407</v>
      </c>
      <c r="O178" s="27">
        <v>4671.1000000000004</v>
      </c>
      <c r="P178" s="27">
        <v>912689</v>
      </c>
      <c r="Q178" s="27"/>
      <c r="R178" s="27"/>
      <c r="S178" s="27"/>
      <c r="T178" s="27"/>
      <c r="U178" s="27">
        <v>27</v>
      </c>
      <c r="V178" s="27">
        <v>87.6</v>
      </c>
      <c r="W178" s="27"/>
      <c r="X178" s="27"/>
      <c r="Y178" s="27"/>
      <c r="Z178" s="27"/>
      <c r="AA178" s="27">
        <v>260282</v>
      </c>
      <c r="AB178" s="28"/>
      <c r="AC178" s="29">
        <v>0</v>
      </c>
      <c r="AD178" s="30">
        <v>0</v>
      </c>
      <c r="AE178" s="30">
        <v>79.599999999999994</v>
      </c>
      <c r="AF178" s="31">
        <v>14.581</v>
      </c>
      <c r="AG178">
        <f t="shared" si="32"/>
        <v>8034.6715742105207</v>
      </c>
      <c r="AH178">
        <f>A178*'Simple Linear Regression'!$B$18+'Simple Linear Regression'!$B$17</f>
        <v>8036.3239107914396</v>
      </c>
      <c r="AI178">
        <f t="shared" si="33"/>
        <v>7991.4083665000007</v>
      </c>
      <c r="AJ178">
        <f t="shared" si="34"/>
        <v>7991.4083665000016</v>
      </c>
      <c r="AL178">
        <f t="shared" si="35"/>
        <v>7807.5082009557109</v>
      </c>
      <c r="AM178" s="32">
        <f t="shared" si="36"/>
        <v>8058.7306352906407</v>
      </c>
      <c r="AN178" s="33">
        <f t="shared" si="37"/>
        <v>9908.3361816384313</v>
      </c>
      <c r="AO178" s="33">
        <f t="shared" si="38"/>
        <v>8009.9349045029994</v>
      </c>
      <c r="AP178" s="33" t="str">
        <f t="shared" si="39"/>
        <v/>
      </c>
      <c r="AQ178" s="34">
        <f t="shared" si="40"/>
        <v>210844.15299999999</v>
      </c>
      <c r="AR178" s="34">
        <f t="shared" si="41"/>
        <v>362544</v>
      </c>
      <c r="AS178" s="34">
        <f t="shared" si="42"/>
        <v>0</v>
      </c>
      <c r="AT178" s="34">
        <f t="shared" si="43"/>
        <v>8056.5711620399998</v>
      </c>
      <c r="AU178" s="34">
        <f t="shared" si="44"/>
        <v>7983.7225330230722</v>
      </c>
      <c r="AV178" s="34">
        <f t="shared" si="45"/>
        <v>8053.7377416564404</v>
      </c>
      <c r="AW178" s="34">
        <f t="shared" si="46"/>
        <v>8065.6718224460001</v>
      </c>
      <c r="AX178" s="34">
        <f t="shared" si="47"/>
        <v>8013.1428116656898</v>
      </c>
    </row>
    <row r="179" spans="1:50" ht="16.5" customHeight="1" x14ac:dyDescent="0.2">
      <c r="A179" s="25">
        <v>178</v>
      </c>
      <c r="B179" s="26">
        <v>34516</v>
      </c>
      <c r="C179" s="25">
        <v>7930</v>
      </c>
      <c r="D179" s="27"/>
      <c r="E179" s="27">
        <v>341000</v>
      </c>
      <c r="F179" s="27"/>
      <c r="G179" s="27">
        <v>19.161999999999999</v>
      </c>
      <c r="H179" s="27">
        <v>17.341999999999999</v>
      </c>
      <c r="I179" s="27">
        <v>1.095</v>
      </c>
      <c r="J179" s="27">
        <v>7115.652</v>
      </c>
      <c r="K179" s="27"/>
      <c r="L179" s="27">
        <v>723</v>
      </c>
      <c r="M179" s="27">
        <v>14.577</v>
      </c>
      <c r="N179" s="27">
        <v>195407</v>
      </c>
      <c r="O179" s="27">
        <v>4671.1000000000004</v>
      </c>
      <c r="P179" s="27">
        <v>912689</v>
      </c>
      <c r="Q179" s="27"/>
      <c r="R179" s="27"/>
      <c r="S179" s="27"/>
      <c r="T179" s="27"/>
      <c r="U179" s="27">
        <v>27</v>
      </c>
      <c r="V179" s="27">
        <v>87.6</v>
      </c>
      <c r="W179" s="27"/>
      <c r="X179" s="27"/>
      <c r="Y179" s="27"/>
      <c r="Z179" s="27"/>
      <c r="AA179" s="27">
        <v>260282</v>
      </c>
      <c r="AB179" s="28"/>
      <c r="AC179" s="29">
        <v>0</v>
      </c>
      <c r="AD179" s="30">
        <v>0</v>
      </c>
      <c r="AE179" s="30">
        <v>84.5</v>
      </c>
      <c r="AF179" s="31">
        <v>14.554500000000001</v>
      </c>
      <c r="AG179">
        <f t="shared" si="32"/>
        <v>8031.3099028965999</v>
      </c>
      <c r="AH179">
        <f>A179*'Simple Linear Regression'!$B$18+'Simple Linear Regression'!$B$17</f>
        <v>8037.176947875344</v>
      </c>
      <c r="AI179">
        <f t="shared" si="33"/>
        <v>7988.4669165000023</v>
      </c>
      <c r="AJ179">
        <f t="shared" si="34"/>
        <v>7988.4669164999996</v>
      </c>
      <c r="AL179">
        <f t="shared" si="35"/>
        <v>7811.6656666915487</v>
      </c>
      <c r="AM179" s="32">
        <f t="shared" si="36"/>
        <v>8064.4796096963</v>
      </c>
      <c r="AN179" s="33">
        <f t="shared" si="37"/>
        <v>9896.0891821135829</v>
      </c>
      <c r="AO179" s="33">
        <f t="shared" si="38"/>
        <v>8024.3636234149999</v>
      </c>
      <c r="AP179" s="33" t="str">
        <f t="shared" si="39"/>
        <v/>
      </c>
      <c r="AQ179" s="34">
        <f t="shared" si="40"/>
        <v>213970.66500000001</v>
      </c>
      <c r="AR179" s="34">
        <f t="shared" si="41"/>
        <v>373395</v>
      </c>
      <c r="AS179" s="34">
        <f t="shared" si="42"/>
        <v>0</v>
      </c>
      <c r="AT179" s="34">
        <f t="shared" si="43"/>
        <v>8034.0445960630004</v>
      </c>
      <c r="AU179" s="34">
        <f t="shared" si="44"/>
        <v>7975.6208329269448</v>
      </c>
      <c r="AV179" s="34">
        <f t="shared" si="45"/>
        <v>8025.0303446922007</v>
      </c>
      <c r="AW179" s="34">
        <f t="shared" si="46"/>
        <v>8042.9682639929997</v>
      </c>
      <c r="AX179" s="34">
        <f t="shared" si="47"/>
        <v>8007.8811576131457</v>
      </c>
    </row>
    <row r="180" spans="1:50" ht="16.5" customHeight="1" x14ac:dyDescent="0.2">
      <c r="A180" s="25">
        <v>179</v>
      </c>
      <c r="B180" s="26">
        <v>34523</v>
      </c>
      <c r="C180" s="25">
        <v>7562</v>
      </c>
      <c r="D180" s="27"/>
      <c r="E180" s="27">
        <v>334000</v>
      </c>
      <c r="F180" s="27"/>
      <c r="G180" s="27">
        <v>19.387499999999999</v>
      </c>
      <c r="H180" s="27">
        <v>17.062000000000001</v>
      </c>
      <c r="I180" s="27">
        <v>1.097</v>
      </c>
      <c r="J180" s="27">
        <v>7115.652</v>
      </c>
      <c r="K180" s="27"/>
      <c r="L180" s="27">
        <v>716</v>
      </c>
      <c r="M180" s="27">
        <v>14.577</v>
      </c>
      <c r="N180" s="27">
        <v>195407</v>
      </c>
      <c r="O180" s="27">
        <v>4669.5</v>
      </c>
      <c r="P180" s="27">
        <v>912689</v>
      </c>
      <c r="Q180" s="27"/>
      <c r="R180" s="27"/>
      <c r="S180" s="27"/>
      <c r="T180" s="27"/>
      <c r="U180" s="27">
        <v>27</v>
      </c>
      <c r="V180" s="27">
        <v>92.4</v>
      </c>
      <c r="W180" s="27"/>
      <c r="X180" s="27"/>
      <c r="Y180" s="27"/>
      <c r="Z180" s="27"/>
      <c r="AA180" s="27">
        <v>260282</v>
      </c>
      <c r="AB180" s="28"/>
      <c r="AC180" s="29">
        <v>1</v>
      </c>
      <c r="AD180" s="30">
        <v>0</v>
      </c>
      <c r="AE180" s="30">
        <v>80.400000000000006</v>
      </c>
      <c r="AF180" s="31">
        <v>14.4855</v>
      </c>
      <c r="AG180">
        <f t="shared" si="32"/>
        <v>7926.3277972163605</v>
      </c>
      <c r="AH180">
        <f>A180*'Simple Linear Regression'!$B$18+'Simple Linear Regression'!$B$17</f>
        <v>8038.0299849592475</v>
      </c>
      <c r="AI180">
        <f t="shared" si="33"/>
        <v>7825.6695565000018</v>
      </c>
      <c r="AJ180">
        <f t="shared" si="34"/>
        <v>7825.6695565000009</v>
      </c>
      <c r="AL180">
        <f t="shared" si="35"/>
        <v>7742.169923158528</v>
      </c>
      <c r="AM180" s="32">
        <f t="shared" si="36"/>
        <v>7927.3001101445589</v>
      </c>
      <c r="AN180" s="33">
        <f t="shared" si="37"/>
        <v>9747.5468571553811</v>
      </c>
      <c r="AO180" s="33">
        <f t="shared" si="38"/>
        <v>7821.5087295289977</v>
      </c>
      <c r="AP180" s="33" t="str">
        <f t="shared" si="39"/>
        <v/>
      </c>
      <c r="AQ180" s="34">
        <f t="shared" si="40"/>
        <v>214361.47899999999</v>
      </c>
      <c r="AR180" s="34">
        <f t="shared" si="41"/>
        <v>366398</v>
      </c>
      <c r="AS180" s="34">
        <f t="shared" si="42"/>
        <v>14.4855</v>
      </c>
      <c r="AT180" s="34">
        <f t="shared" si="43"/>
        <v>7947.2767315889996</v>
      </c>
      <c r="AU180" s="34">
        <f t="shared" si="44"/>
        <v>7890.4563310543017</v>
      </c>
      <c r="AV180" s="34">
        <f t="shared" si="45"/>
        <v>7958.8230910814809</v>
      </c>
      <c r="AW180" s="34">
        <f t="shared" si="46"/>
        <v>7902.4917375204996</v>
      </c>
      <c r="AX180" s="34">
        <f t="shared" si="47"/>
        <v>7878.860313910327</v>
      </c>
    </row>
    <row r="181" spans="1:50" ht="16.5" customHeight="1" x14ac:dyDescent="0.2">
      <c r="A181" s="25">
        <v>180</v>
      </c>
      <c r="B181" s="26">
        <v>34530</v>
      </c>
      <c r="C181" s="25">
        <v>8006</v>
      </c>
      <c r="D181" s="27"/>
      <c r="E181" s="27">
        <v>341000</v>
      </c>
      <c r="F181" s="27"/>
      <c r="G181" s="27">
        <v>20.155999999999999</v>
      </c>
      <c r="H181" s="27">
        <v>18.091999999999999</v>
      </c>
      <c r="I181" s="27">
        <v>1.103</v>
      </c>
      <c r="J181" s="27">
        <v>7115.652</v>
      </c>
      <c r="K181" s="27"/>
      <c r="L181" s="27">
        <v>716</v>
      </c>
      <c r="M181" s="27">
        <v>14.577</v>
      </c>
      <c r="N181" s="27">
        <v>195407</v>
      </c>
      <c r="O181" s="27">
        <v>4669.5</v>
      </c>
      <c r="P181" s="27">
        <v>912689</v>
      </c>
      <c r="Q181" s="27"/>
      <c r="R181" s="27"/>
      <c r="S181" s="27"/>
      <c r="T181" s="27"/>
      <c r="U181" s="27">
        <v>27</v>
      </c>
      <c r="V181" s="27">
        <v>92.4</v>
      </c>
      <c r="W181" s="27"/>
      <c r="X181" s="27"/>
      <c r="Y181" s="27"/>
      <c r="Z181" s="27"/>
      <c r="AA181" s="27">
        <v>260282</v>
      </c>
      <c r="AB181" s="28"/>
      <c r="AC181" s="29">
        <v>0</v>
      </c>
      <c r="AD181" s="30">
        <v>0</v>
      </c>
      <c r="AE181" s="30">
        <v>75.099999999999994</v>
      </c>
      <c r="AF181" s="31">
        <v>14.376200000000001</v>
      </c>
      <c r="AG181">
        <f t="shared" si="32"/>
        <v>7921.6155342236389</v>
      </c>
      <c r="AH181">
        <f>A181*'Simple Linear Regression'!$B$18+'Simple Linear Regression'!$B$17</f>
        <v>8038.8830220431519</v>
      </c>
      <c r="AI181">
        <f t="shared" si="33"/>
        <v>7821.5515265000022</v>
      </c>
      <c r="AJ181">
        <f t="shared" si="34"/>
        <v>7821.5515264999995</v>
      </c>
      <c r="AL181">
        <f t="shared" si="35"/>
        <v>7739.9357245594692</v>
      </c>
      <c r="AM181" s="32">
        <f t="shared" si="36"/>
        <v>8058.1740904871413</v>
      </c>
      <c r="AN181" s="33">
        <f t="shared" si="37"/>
        <v>9869.0796984079716</v>
      </c>
      <c r="AO181" s="33">
        <f t="shared" si="38"/>
        <v>7931.1685478709987</v>
      </c>
      <c r="AP181" s="33" t="str">
        <f t="shared" si="39"/>
        <v/>
      </c>
      <c r="AQ181" s="34">
        <f t="shared" si="40"/>
        <v>215533.921</v>
      </c>
      <c r="AR181" s="34">
        <f t="shared" si="41"/>
        <v>376123</v>
      </c>
      <c r="AS181" s="34">
        <f t="shared" si="42"/>
        <v>0</v>
      </c>
      <c r="AT181" s="34">
        <f t="shared" si="43"/>
        <v>8006.3615044780017</v>
      </c>
      <c r="AU181" s="34">
        <f t="shared" si="44"/>
        <v>7941.0319038833786</v>
      </c>
      <c r="AV181" s="34">
        <f t="shared" si="45"/>
        <v>8012.252115519479</v>
      </c>
      <c r="AW181" s="34">
        <f t="shared" si="46"/>
        <v>8015.1167901039998</v>
      </c>
      <c r="AX181" s="34">
        <f t="shared" si="47"/>
        <v>7957.7538030658725</v>
      </c>
    </row>
    <row r="182" spans="1:50" ht="16.5" customHeight="1" x14ac:dyDescent="0.2">
      <c r="A182" s="25">
        <v>181</v>
      </c>
      <c r="B182" s="26">
        <v>34537</v>
      </c>
      <c r="C182" s="25">
        <v>7523</v>
      </c>
      <c r="D182" s="27"/>
      <c r="E182" s="27">
        <v>359000</v>
      </c>
      <c r="F182" s="27"/>
      <c r="G182" s="27">
        <v>19.385999999999999</v>
      </c>
      <c r="H182" s="27">
        <v>17.416</v>
      </c>
      <c r="I182" s="27">
        <v>1.109</v>
      </c>
      <c r="J182" s="27">
        <v>7115.652</v>
      </c>
      <c r="K182" s="27"/>
      <c r="L182" s="27">
        <v>716</v>
      </c>
      <c r="M182" s="27">
        <v>15.109</v>
      </c>
      <c r="N182" s="27">
        <v>206594</v>
      </c>
      <c r="O182" s="27">
        <v>4669.5</v>
      </c>
      <c r="P182" s="27">
        <v>912689</v>
      </c>
      <c r="Q182" s="27"/>
      <c r="R182" s="27"/>
      <c r="S182" s="27"/>
      <c r="T182" s="27"/>
      <c r="U182" s="27">
        <v>27</v>
      </c>
      <c r="V182" s="27">
        <v>92.4</v>
      </c>
      <c r="W182" s="27"/>
      <c r="X182" s="27"/>
      <c r="Y182" s="27"/>
      <c r="Z182" s="27"/>
      <c r="AA182" s="27">
        <v>260282</v>
      </c>
      <c r="AB182" s="28"/>
      <c r="AC182" s="29">
        <v>0</v>
      </c>
      <c r="AD182" s="30">
        <v>0</v>
      </c>
      <c r="AE182" s="30">
        <v>86.7</v>
      </c>
      <c r="AF182" s="31">
        <v>14.2301</v>
      </c>
      <c r="AG182">
        <f t="shared" si="32"/>
        <v>8049.6199990009209</v>
      </c>
      <c r="AH182">
        <f>A182*'Simple Linear Regression'!$B$18+'Simple Linear Regression'!$B$17</f>
        <v>8039.7360591270563</v>
      </c>
      <c r="AI182">
        <f t="shared" si="33"/>
        <v>7993.8928155000003</v>
      </c>
      <c r="AJ182">
        <f t="shared" si="34"/>
        <v>7993.8928155000012</v>
      </c>
      <c r="AL182">
        <f t="shared" si="35"/>
        <v>7964.2649993022205</v>
      </c>
      <c r="AM182" s="32">
        <f t="shared" si="36"/>
        <v>8220.1457313689789</v>
      </c>
      <c r="AN182" s="33">
        <f t="shared" si="37"/>
        <v>9884.2940961002278</v>
      </c>
      <c r="AO182" s="33">
        <f t="shared" si="38"/>
        <v>8192.9266214460004</v>
      </c>
      <c r="AP182" s="33" t="str">
        <f t="shared" si="39"/>
        <v/>
      </c>
      <c r="AQ182" s="34">
        <f t="shared" si="40"/>
        <v>229112.74599999998</v>
      </c>
      <c r="AR182" s="34">
        <f t="shared" si="41"/>
        <v>398131</v>
      </c>
      <c r="AS182" s="34">
        <f t="shared" si="42"/>
        <v>0</v>
      </c>
      <c r="AT182" s="34">
        <f t="shared" si="43"/>
        <v>8141.1591695259995</v>
      </c>
      <c r="AU182" s="34">
        <f t="shared" si="44"/>
        <v>8153.9601346121945</v>
      </c>
      <c r="AV182" s="34">
        <f t="shared" si="45"/>
        <v>8133.7343139785598</v>
      </c>
      <c r="AW182" s="34">
        <f t="shared" si="46"/>
        <v>8149.1799433589995</v>
      </c>
      <c r="AX182" s="34">
        <f t="shared" si="47"/>
        <v>8189.9848289070978</v>
      </c>
    </row>
    <row r="183" spans="1:50" ht="16.5" customHeight="1" x14ac:dyDescent="0.2">
      <c r="A183" s="25">
        <v>182</v>
      </c>
      <c r="B183" s="26">
        <v>34544</v>
      </c>
      <c r="C183" s="25">
        <v>7581</v>
      </c>
      <c r="D183" s="27"/>
      <c r="E183" s="27">
        <v>345000</v>
      </c>
      <c r="F183" s="27"/>
      <c r="G183" s="27">
        <v>19.661999999999999</v>
      </c>
      <c r="H183" s="27">
        <v>17.818000000000001</v>
      </c>
      <c r="I183" s="27">
        <v>1.1140000000000001</v>
      </c>
      <c r="J183" s="27">
        <v>7115.652</v>
      </c>
      <c r="K183" s="27"/>
      <c r="L183" s="27">
        <v>716</v>
      </c>
      <c r="M183" s="27">
        <v>15.109</v>
      </c>
      <c r="N183" s="27">
        <v>206594</v>
      </c>
      <c r="O183" s="27">
        <v>4669.5</v>
      </c>
      <c r="P183" s="27">
        <v>912689</v>
      </c>
      <c r="Q183" s="27"/>
      <c r="R183" s="27"/>
      <c r="S183" s="27"/>
      <c r="T183" s="27"/>
      <c r="U183" s="27">
        <v>27</v>
      </c>
      <c r="V183" s="27">
        <v>92.4</v>
      </c>
      <c r="W183" s="27"/>
      <c r="X183" s="27"/>
      <c r="Y183" s="27"/>
      <c r="Z183" s="27"/>
      <c r="AA183" s="27">
        <v>260282</v>
      </c>
      <c r="AB183" s="28"/>
      <c r="AC183" s="29">
        <v>0</v>
      </c>
      <c r="AD183" s="30">
        <v>0</v>
      </c>
      <c r="AE183" s="30">
        <v>80.5</v>
      </c>
      <c r="AF183" s="31">
        <v>14.0517</v>
      </c>
      <c r="AG183">
        <f t="shared" si="32"/>
        <v>8059.0506648403189</v>
      </c>
      <c r="AH183">
        <f>A183*'Simple Linear Regression'!$B$18+'Simple Linear Regression'!$B$17</f>
        <v>8040.5890962109606</v>
      </c>
      <c r="AI183">
        <f t="shared" si="33"/>
        <v>8002.1288755000014</v>
      </c>
      <c r="AJ183">
        <f t="shared" si="34"/>
        <v>8002.1288755000005</v>
      </c>
      <c r="AL183">
        <f t="shared" si="35"/>
        <v>7976.5437996601195</v>
      </c>
      <c r="AM183" s="32">
        <f t="shared" si="36"/>
        <v>8215.9530095354985</v>
      </c>
      <c r="AN183" s="33">
        <f t="shared" si="37"/>
        <v>9870.1000967055479</v>
      </c>
      <c r="AO183" s="33">
        <f t="shared" si="38"/>
        <v>8194.8482159159994</v>
      </c>
      <c r="AP183" s="33" t="str">
        <f t="shared" si="39"/>
        <v/>
      </c>
      <c r="AQ183" s="34">
        <f t="shared" si="40"/>
        <v>230145.71600000001</v>
      </c>
      <c r="AR183" s="34">
        <f t="shared" si="41"/>
        <v>384330.00000000006</v>
      </c>
      <c r="AS183" s="34">
        <f t="shared" si="42"/>
        <v>0</v>
      </c>
      <c r="AT183" s="34">
        <f t="shared" si="43"/>
        <v>8136.4363379490005</v>
      </c>
      <c r="AU183" s="34">
        <f t="shared" si="44"/>
        <v>8148.4254453453686</v>
      </c>
      <c r="AV183" s="34">
        <f t="shared" si="45"/>
        <v>8139.5393930068003</v>
      </c>
      <c r="AW183" s="34">
        <f t="shared" si="46"/>
        <v>8143.8648611889994</v>
      </c>
      <c r="AX183" s="34">
        <f t="shared" si="47"/>
        <v>8182.5589335907061</v>
      </c>
    </row>
    <row r="184" spans="1:50" ht="16.5" customHeight="1" x14ac:dyDescent="0.2">
      <c r="A184" s="25">
        <v>183</v>
      </c>
      <c r="B184" s="26">
        <v>34551</v>
      </c>
      <c r="C184" s="25">
        <v>7638</v>
      </c>
      <c r="D184" s="27"/>
      <c r="E184" s="27">
        <v>332000</v>
      </c>
      <c r="F184" s="27"/>
      <c r="G184" s="27">
        <v>20.088000000000001</v>
      </c>
      <c r="H184" s="27">
        <v>18.440000000000001</v>
      </c>
      <c r="I184" s="27">
        <v>1.1299999999999999</v>
      </c>
      <c r="J184" s="27">
        <v>7246.9309999999996</v>
      </c>
      <c r="K184" s="27"/>
      <c r="L184" s="27">
        <v>756</v>
      </c>
      <c r="M184" s="27">
        <v>15.109</v>
      </c>
      <c r="N184" s="27">
        <v>206594</v>
      </c>
      <c r="O184" s="27">
        <v>4708.8999999999996</v>
      </c>
      <c r="P184" s="27">
        <v>912689</v>
      </c>
      <c r="Q184" s="27"/>
      <c r="R184" s="27"/>
      <c r="S184" s="27"/>
      <c r="T184" s="27"/>
      <c r="U184" s="27">
        <v>27</v>
      </c>
      <c r="V184" s="27">
        <v>95.4</v>
      </c>
      <c r="W184" s="27"/>
      <c r="X184" s="27"/>
      <c r="Y184" s="27"/>
      <c r="Z184" s="27"/>
      <c r="AA184" s="27">
        <v>260282</v>
      </c>
      <c r="AB184" s="28"/>
      <c r="AC184" s="29">
        <v>0</v>
      </c>
      <c r="AD184" s="30">
        <v>0.6</v>
      </c>
      <c r="AE184" s="30">
        <v>74.599999999999994</v>
      </c>
      <c r="AF184" s="31">
        <v>13.8454</v>
      </c>
      <c r="AG184">
        <f t="shared" si="32"/>
        <v>7999.2510272663994</v>
      </c>
      <c r="AH184">
        <f>A184*'Simple Linear Regression'!$B$18+'Simple Linear Regression'!$B$17</f>
        <v>8041.4421332948641</v>
      </c>
      <c r="AI184">
        <f t="shared" si="33"/>
        <v>7919.0177455000003</v>
      </c>
      <c r="AJ184">
        <f t="shared" si="34"/>
        <v>7919.0177455000003</v>
      </c>
      <c r="AL184">
        <f t="shared" si="35"/>
        <v>7945.0124180053981</v>
      </c>
      <c r="AM184" s="32">
        <f t="shared" si="36"/>
        <v>8212.5878516890389</v>
      </c>
      <c r="AN184" s="33">
        <f t="shared" si="37"/>
        <v>9844.9399842035982</v>
      </c>
      <c r="AO184" s="33">
        <f t="shared" si="38"/>
        <v>8150.5615122200015</v>
      </c>
      <c r="AP184" s="33" t="str">
        <f t="shared" si="39"/>
        <v/>
      </c>
      <c r="AQ184" s="34">
        <f t="shared" si="40"/>
        <v>233451.21999999997</v>
      </c>
      <c r="AR184" s="34">
        <f t="shared" si="41"/>
        <v>375159.99999999994</v>
      </c>
      <c r="AS184" s="34">
        <f t="shared" si="42"/>
        <v>0</v>
      </c>
      <c r="AT184" s="34">
        <f t="shared" si="43"/>
        <v>8111.3500537380005</v>
      </c>
      <c r="AU184" s="34">
        <f t="shared" si="44"/>
        <v>8125.9067418073237</v>
      </c>
      <c r="AV184" s="34">
        <f t="shared" si="45"/>
        <v>8131.7975897196002</v>
      </c>
      <c r="AW184" s="34">
        <f t="shared" si="46"/>
        <v>8118.2840426859984</v>
      </c>
      <c r="AX184" s="34">
        <f t="shared" si="47"/>
        <v>8150.3109499498614</v>
      </c>
    </row>
    <row r="185" spans="1:50" ht="16.5" customHeight="1" x14ac:dyDescent="0.2">
      <c r="A185" s="25">
        <v>184</v>
      </c>
      <c r="B185" s="26">
        <v>34558</v>
      </c>
      <c r="C185" s="25">
        <v>8187</v>
      </c>
      <c r="D185" s="27"/>
      <c r="E185" s="27">
        <v>338000</v>
      </c>
      <c r="F185" s="27"/>
      <c r="G185" s="27">
        <v>18.876000000000001</v>
      </c>
      <c r="H185" s="27">
        <v>17.507999999999999</v>
      </c>
      <c r="I185" s="27">
        <v>1.157</v>
      </c>
      <c r="J185" s="27">
        <v>7246.9309999999996</v>
      </c>
      <c r="K185" s="27"/>
      <c r="L185" s="27">
        <v>756</v>
      </c>
      <c r="M185" s="27">
        <v>15.109</v>
      </c>
      <c r="N185" s="27">
        <v>206594</v>
      </c>
      <c r="O185" s="27">
        <v>4708.8999999999996</v>
      </c>
      <c r="P185" s="27">
        <v>912689</v>
      </c>
      <c r="Q185" s="27"/>
      <c r="R185" s="27"/>
      <c r="S185" s="27"/>
      <c r="T185" s="27"/>
      <c r="U185" s="27">
        <v>27</v>
      </c>
      <c r="V185" s="27">
        <v>95.4</v>
      </c>
      <c r="W185" s="27"/>
      <c r="X185" s="27"/>
      <c r="Y185" s="27"/>
      <c r="Z185" s="27"/>
      <c r="AA185" s="27">
        <v>260282</v>
      </c>
      <c r="AB185" s="28"/>
      <c r="AC185" s="29">
        <v>0</v>
      </c>
      <c r="AD185" s="30">
        <v>0.1</v>
      </c>
      <c r="AE185" s="30">
        <v>65.8</v>
      </c>
      <c r="AF185" s="31">
        <v>13.616099999999999</v>
      </c>
      <c r="AG185">
        <f t="shared" si="32"/>
        <v>7995.2198387991593</v>
      </c>
      <c r="AH185">
        <f>A185*'Simple Linear Regression'!$B$18+'Simple Linear Regression'!$B$17</f>
        <v>8042.2951703787685</v>
      </c>
      <c r="AI185">
        <f t="shared" si="33"/>
        <v>7915.4880055000003</v>
      </c>
      <c r="AJ185">
        <f t="shared" si="34"/>
        <v>7915.4880055000003</v>
      </c>
      <c r="AL185">
        <f t="shared" si="35"/>
        <v>7950.9220263380603</v>
      </c>
      <c r="AM185" s="32">
        <f t="shared" si="36"/>
        <v>8209.6893104574192</v>
      </c>
      <c r="AN185" s="33">
        <f t="shared" si="37"/>
        <v>9800.607664134488</v>
      </c>
      <c r="AO185" s="33">
        <f t="shared" si="38"/>
        <v>8142.3088603580018</v>
      </c>
      <c r="AP185" s="33" t="str">
        <f t="shared" si="39"/>
        <v/>
      </c>
      <c r="AQ185" s="34">
        <f t="shared" si="40"/>
        <v>239029.258</v>
      </c>
      <c r="AR185" s="34">
        <f t="shared" si="41"/>
        <v>391066</v>
      </c>
      <c r="AS185" s="34">
        <f t="shared" si="42"/>
        <v>0</v>
      </c>
      <c r="AT185" s="34">
        <f t="shared" si="43"/>
        <v>8093.5627095200007</v>
      </c>
      <c r="AU185" s="34">
        <f t="shared" si="44"/>
        <v>8109.8488733050626</v>
      </c>
      <c r="AV185" s="34">
        <f t="shared" si="45"/>
        <v>8110.2391195341606</v>
      </c>
      <c r="AW185" s="34">
        <f t="shared" si="46"/>
        <v>8099.8037616949987</v>
      </c>
      <c r="AX185" s="34">
        <f t="shared" si="47"/>
        <v>8132.4681206305531</v>
      </c>
    </row>
    <row r="186" spans="1:50" ht="16.5" customHeight="1" x14ac:dyDescent="0.2">
      <c r="A186" s="25">
        <v>185</v>
      </c>
      <c r="B186" s="26">
        <v>34565</v>
      </c>
      <c r="C186" s="25">
        <v>7836</v>
      </c>
      <c r="D186" s="27"/>
      <c r="E186" s="27">
        <v>335000</v>
      </c>
      <c r="F186" s="27"/>
      <c r="G186" s="27">
        <v>17.850000000000001</v>
      </c>
      <c r="H186" s="27">
        <v>16.428000000000001</v>
      </c>
      <c r="I186" s="27">
        <v>1.161</v>
      </c>
      <c r="J186" s="27">
        <v>7246.9309999999996</v>
      </c>
      <c r="K186" s="27"/>
      <c r="L186" s="27">
        <v>756</v>
      </c>
      <c r="M186" s="27">
        <v>14.875</v>
      </c>
      <c r="N186" s="27">
        <v>207280</v>
      </c>
      <c r="O186" s="27">
        <v>4708.8999999999996</v>
      </c>
      <c r="P186" s="27">
        <v>912689</v>
      </c>
      <c r="Q186" s="27"/>
      <c r="R186" s="27"/>
      <c r="S186" s="27"/>
      <c r="T186" s="27"/>
      <c r="U186" s="27">
        <v>27</v>
      </c>
      <c r="V186" s="27">
        <v>95.4</v>
      </c>
      <c r="W186" s="27"/>
      <c r="X186" s="27"/>
      <c r="Y186" s="27"/>
      <c r="Z186" s="27"/>
      <c r="AA186" s="27">
        <v>260282</v>
      </c>
      <c r="AB186" s="28"/>
      <c r="AC186" s="29">
        <v>0</v>
      </c>
      <c r="AD186" s="30">
        <v>0</v>
      </c>
      <c r="AE186" s="30">
        <v>78.8</v>
      </c>
      <c r="AF186" s="31">
        <v>13.3683</v>
      </c>
      <c r="AG186">
        <f t="shared" si="32"/>
        <v>8005.8343905306774</v>
      </c>
      <c r="AH186">
        <f>A186*'Simple Linear Regression'!$B$18+'Simple Linear Regression'!$B$17</f>
        <v>8043.1482074626729</v>
      </c>
      <c r="AI186">
        <f t="shared" si="33"/>
        <v>7913.9119545000003</v>
      </c>
      <c r="AJ186">
        <f t="shared" si="34"/>
        <v>7913.9119544999985</v>
      </c>
      <c r="AL186">
        <f t="shared" si="35"/>
        <v>7968.7245637656015</v>
      </c>
      <c r="AM186" s="32">
        <f t="shared" si="36"/>
        <v>8229.7093781407184</v>
      </c>
      <c r="AN186" s="33">
        <f t="shared" si="37"/>
        <v>9770.7695629500013</v>
      </c>
      <c r="AO186" s="33">
        <f t="shared" si="38"/>
        <v>8185.9751480799987</v>
      </c>
      <c r="AP186" s="33" t="str">
        <f t="shared" si="39"/>
        <v/>
      </c>
      <c r="AQ186" s="34">
        <f t="shared" si="40"/>
        <v>240652.08000000002</v>
      </c>
      <c r="AR186" s="34">
        <f t="shared" si="41"/>
        <v>388935</v>
      </c>
      <c r="AS186" s="34">
        <f t="shared" si="42"/>
        <v>0</v>
      </c>
      <c r="AT186" s="34">
        <f t="shared" si="43"/>
        <v>8019.800237972001</v>
      </c>
      <c r="AU186" s="34">
        <f t="shared" si="44"/>
        <v>8069.6479811585341</v>
      </c>
      <c r="AV186" s="34">
        <f t="shared" si="45"/>
        <v>8031.2029309535992</v>
      </c>
      <c r="AW186" s="34">
        <f t="shared" si="46"/>
        <v>8024.8627954669992</v>
      </c>
      <c r="AX186" s="34">
        <f t="shared" si="47"/>
        <v>8100.9506449050405</v>
      </c>
    </row>
    <row r="187" spans="1:50" ht="16.5" customHeight="1" x14ac:dyDescent="0.2">
      <c r="A187" s="25">
        <v>186</v>
      </c>
      <c r="B187" s="26">
        <v>34572</v>
      </c>
      <c r="C187" s="25">
        <v>7750</v>
      </c>
      <c r="D187" s="27"/>
      <c r="E187" s="27">
        <v>331000</v>
      </c>
      <c r="F187" s="27"/>
      <c r="G187" s="27">
        <v>17.225999999999999</v>
      </c>
      <c r="H187" s="27">
        <v>15.59</v>
      </c>
      <c r="I187" s="27">
        <v>1.165</v>
      </c>
      <c r="J187" s="27">
        <v>7246.9309999999996</v>
      </c>
      <c r="K187" s="27"/>
      <c r="L187" s="27">
        <v>756</v>
      </c>
      <c r="M187" s="27">
        <v>14.875</v>
      </c>
      <c r="N187" s="27">
        <v>207280</v>
      </c>
      <c r="O187" s="27">
        <v>4708.8999999999996</v>
      </c>
      <c r="P187" s="27">
        <v>912689</v>
      </c>
      <c r="Q187" s="27"/>
      <c r="R187" s="27"/>
      <c r="S187" s="27"/>
      <c r="T187" s="27"/>
      <c r="U187" s="27">
        <v>27</v>
      </c>
      <c r="V187" s="27">
        <v>95.4</v>
      </c>
      <c r="W187" s="27"/>
      <c r="X187" s="27"/>
      <c r="Y187" s="27"/>
      <c r="Z187" s="27"/>
      <c r="AA187" s="27">
        <v>260282</v>
      </c>
      <c r="AB187" s="28"/>
      <c r="AC187" s="29">
        <v>0</v>
      </c>
      <c r="AD187" s="30">
        <v>0.1</v>
      </c>
      <c r="AE187" s="30">
        <v>65.099999999999994</v>
      </c>
      <c r="AF187" s="31">
        <v>13.1061</v>
      </c>
      <c r="AG187">
        <f t="shared" si="32"/>
        <v>8008.5297952021992</v>
      </c>
      <c r="AH187">
        <f>A187*'Simple Linear Regression'!$B$18+'Simple Linear Regression'!$B$17</f>
        <v>8044.0012445465773</v>
      </c>
      <c r="AI187">
        <f t="shared" si="33"/>
        <v>7916.2651144999991</v>
      </c>
      <c r="AJ187">
        <f t="shared" si="34"/>
        <v>7916.2651144999991</v>
      </c>
      <c r="AL187">
        <f t="shared" si="35"/>
        <v>7973.1921146039977</v>
      </c>
      <c r="AM187" s="32">
        <f t="shared" si="36"/>
        <v>8219.4598710792397</v>
      </c>
      <c r="AN187" s="33">
        <f t="shared" si="37"/>
        <v>9736.5515218220589</v>
      </c>
      <c r="AO187" s="33">
        <f t="shared" si="38"/>
        <v>8165.2348612000005</v>
      </c>
      <c r="AP187" s="33" t="str">
        <f t="shared" si="39"/>
        <v/>
      </c>
      <c r="AQ187" s="34">
        <f t="shared" si="40"/>
        <v>241481.2</v>
      </c>
      <c r="AR187" s="34">
        <f t="shared" si="41"/>
        <v>385615</v>
      </c>
      <c r="AS187" s="34">
        <f t="shared" si="42"/>
        <v>0</v>
      </c>
      <c r="AT187" s="34">
        <f t="shared" si="43"/>
        <v>8016.6712476880002</v>
      </c>
      <c r="AU187" s="34">
        <f t="shared" si="44"/>
        <v>8055.5326910400381</v>
      </c>
      <c r="AV187" s="34">
        <f t="shared" si="45"/>
        <v>8033.2991462783993</v>
      </c>
      <c r="AW187" s="34">
        <f t="shared" si="46"/>
        <v>8020.9758790449996</v>
      </c>
      <c r="AX187" s="34">
        <f t="shared" si="47"/>
        <v>8082.6611673635989</v>
      </c>
    </row>
    <row r="188" spans="1:50" ht="16.5" customHeight="1" x14ac:dyDescent="0.2">
      <c r="A188" s="25">
        <v>187</v>
      </c>
      <c r="B188" s="26">
        <v>34579</v>
      </c>
      <c r="C188" s="25">
        <v>8061</v>
      </c>
      <c r="D188" s="27"/>
      <c r="E188" s="27">
        <v>341000</v>
      </c>
      <c r="F188" s="27"/>
      <c r="G188" s="27">
        <v>17.521999999999998</v>
      </c>
      <c r="H188" s="27">
        <v>15.93</v>
      </c>
      <c r="I188" s="27">
        <v>1.161</v>
      </c>
      <c r="J188" s="27">
        <v>7246.9309999999996</v>
      </c>
      <c r="K188" s="27"/>
      <c r="L188" s="27">
        <v>756</v>
      </c>
      <c r="M188" s="27">
        <v>14.875</v>
      </c>
      <c r="N188" s="27">
        <v>207280</v>
      </c>
      <c r="O188" s="27">
        <v>4708.8999999999996</v>
      </c>
      <c r="P188" s="27">
        <v>912689</v>
      </c>
      <c r="Q188" s="27"/>
      <c r="R188" s="27"/>
      <c r="S188" s="27"/>
      <c r="T188" s="27"/>
      <c r="U188" s="27">
        <v>27</v>
      </c>
      <c r="V188" s="27">
        <v>95.4</v>
      </c>
      <c r="W188" s="27"/>
      <c r="X188" s="27"/>
      <c r="Y188" s="27"/>
      <c r="Z188" s="27"/>
      <c r="AA188" s="27">
        <v>260282</v>
      </c>
      <c r="AB188" s="28"/>
      <c r="AC188" s="29">
        <v>0</v>
      </c>
      <c r="AD188" s="30">
        <v>1.9</v>
      </c>
      <c r="AE188" s="30">
        <v>61.1</v>
      </c>
      <c r="AF188" s="31">
        <v>12.833</v>
      </c>
      <c r="AG188">
        <f t="shared" si="32"/>
        <v>8001.7934505306775</v>
      </c>
      <c r="AH188">
        <f>A188*'Simple Linear Regression'!$B$18+'Simple Linear Regression'!$B$17</f>
        <v>8044.8542816304816</v>
      </c>
      <c r="AI188">
        <f t="shared" si="33"/>
        <v>7910.3822145000004</v>
      </c>
      <c r="AJ188">
        <f t="shared" si="34"/>
        <v>7910.3822144999986</v>
      </c>
      <c r="AL188">
        <f t="shared" si="35"/>
        <v>7964.2836877656009</v>
      </c>
      <c r="AM188" s="32">
        <f t="shared" si="36"/>
        <v>8213.6302467514397</v>
      </c>
      <c r="AN188" s="33">
        <f t="shared" si="37"/>
        <v>9690.9056371222887</v>
      </c>
      <c r="AO188" s="33">
        <f t="shared" si="38"/>
        <v>8145.4787880799995</v>
      </c>
      <c r="AP188" s="33" t="str">
        <f t="shared" si="39"/>
        <v/>
      </c>
      <c r="AQ188" s="34">
        <f t="shared" si="40"/>
        <v>240652.08000000002</v>
      </c>
      <c r="AR188" s="34">
        <f t="shared" si="41"/>
        <v>395901</v>
      </c>
      <c r="AS188" s="34">
        <f t="shared" si="42"/>
        <v>0</v>
      </c>
      <c r="AT188" s="34">
        <f t="shared" si="43"/>
        <v>7973.1270673630006</v>
      </c>
      <c r="AU188" s="34">
        <f t="shared" si="44"/>
        <v>8012.2159444295376</v>
      </c>
      <c r="AV188" s="34">
        <f t="shared" si="45"/>
        <v>7982.0582293237594</v>
      </c>
      <c r="AW188" s="34">
        <f t="shared" si="46"/>
        <v>7976.4670160320002</v>
      </c>
      <c r="AX188" s="34">
        <f t="shared" si="47"/>
        <v>8039.952528873042</v>
      </c>
    </row>
    <row r="189" spans="1:50" ht="16.5" customHeight="1" x14ac:dyDescent="0.2">
      <c r="A189" s="25">
        <v>188</v>
      </c>
      <c r="B189" s="26">
        <v>34586</v>
      </c>
      <c r="C189" s="25">
        <v>6955</v>
      </c>
      <c r="D189" s="27"/>
      <c r="E189" s="27">
        <v>339000</v>
      </c>
      <c r="F189" s="27"/>
      <c r="G189" s="27">
        <v>17.6525</v>
      </c>
      <c r="H189" s="27">
        <v>15.912000000000001</v>
      </c>
      <c r="I189" s="27">
        <v>1.1559999999999999</v>
      </c>
      <c r="J189" s="27">
        <v>7246.9309999999996</v>
      </c>
      <c r="K189" s="27"/>
      <c r="L189" s="27">
        <v>771</v>
      </c>
      <c r="M189" s="27">
        <v>14.875</v>
      </c>
      <c r="N189" s="27">
        <v>207280</v>
      </c>
      <c r="O189" s="27">
        <v>4720.6000000000004</v>
      </c>
      <c r="P189" s="27">
        <v>912689</v>
      </c>
      <c r="Q189" s="27"/>
      <c r="R189" s="27"/>
      <c r="S189" s="27"/>
      <c r="T189" s="27"/>
      <c r="U189" s="27">
        <v>27</v>
      </c>
      <c r="V189" s="27">
        <v>95.8</v>
      </c>
      <c r="W189" s="27"/>
      <c r="X189" s="27"/>
      <c r="Y189" s="27"/>
      <c r="Z189" s="27"/>
      <c r="AA189" s="27">
        <v>260282</v>
      </c>
      <c r="AB189" s="28"/>
      <c r="AC189" s="29">
        <v>1</v>
      </c>
      <c r="AD189" s="30">
        <v>2.9</v>
      </c>
      <c r="AE189" s="30">
        <v>47</v>
      </c>
      <c r="AF189" s="31">
        <v>12.5524</v>
      </c>
      <c r="AG189">
        <f t="shared" si="32"/>
        <v>7993.997186523281</v>
      </c>
      <c r="AH189">
        <f>A189*'Simple Linear Regression'!$B$18+'Simple Linear Regression'!$B$17</f>
        <v>8045.7073187143851</v>
      </c>
      <c r="AI189">
        <f t="shared" si="33"/>
        <v>7902.4122244999999</v>
      </c>
      <c r="AJ189">
        <f t="shared" si="34"/>
        <v>7902.4122244999999</v>
      </c>
      <c r="AL189">
        <f t="shared" si="35"/>
        <v>7957.5753512175997</v>
      </c>
      <c r="AM189" s="32">
        <f t="shared" si="36"/>
        <v>8066.6035521682998</v>
      </c>
      <c r="AN189" s="33">
        <f t="shared" si="37"/>
        <v>9510.3948389252691</v>
      </c>
      <c r="AO189" s="33">
        <f t="shared" si="38"/>
        <v>7988.7264616799985</v>
      </c>
      <c r="AP189" s="33" t="str">
        <f t="shared" si="39"/>
        <v/>
      </c>
      <c r="AQ189" s="34">
        <f t="shared" si="40"/>
        <v>239615.68</v>
      </c>
      <c r="AR189" s="34">
        <f t="shared" si="41"/>
        <v>391884</v>
      </c>
      <c r="AS189" s="34">
        <f t="shared" si="42"/>
        <v>12.5524</v>
      </c>
      <c r="AT189" s="34">
        <f t="shared" si="43"/>
        <v>7897.9525644400001</v>
      </c>
      <c r="AU189" s="34">
        <f t="shared" si="44"/>
        <v>7928.3980565366546</v>
      </c>
      <c r="AV189" s="34">
        <f t="shared" si="45"/>
        <v>7913.5258801218406</v>
      </c>
      <c r="AW189" s="34">
        <f t="shared" si="46"/>
        <v>7885.1122012688002</v>
      </c>
      <c r="AX189" s="34">
        <f t="shared" si="47"/>
        <v>7921.3787999778388</v>
      </c>
    </row>
    <row r="190" spans="1:50" ht="16.5" customHeight="1" x14ac:dyDescent="0.2">
      <c r="A190" s="25">
        <v>189</v>
      </c>
      <c r="B190" s="26">
        <v>34593</v>
      </c>
      <c r="C190" s="25">
        <v>7601</v>
      </c>
      <c r="D190" s="27"/>
      <c r="E190" s="27">
        <v>331000</v>
      </c>
      <c r="F190" s="27"/>
      <c r="G190" s="27">
        <v>16.934000000000001</v>
      </c>
      <c r="H190" s="27">
        <v>15.452</v>
      </c>
      <c r="I190" s="27">
        <v>1.1499999999999999</v>
      </c>
      <c r="J190" s="27">
        <v>7246.9309999999996</v>
      </c>
      <c r="K190" s="27"/>
      <c r="L190" s="27">
        <v>771</v>
      </c>
      <c r="M190" s="27">
        <v>15.359</v>
      </c>
      <c r="N190" s="27">
        <v>214778</v>
      </c>
      <c r="O190" s="27">
        <v>4720.6000000000004</v>
      </c>
      <c r="P190" s="27">
        <v>946409</v>
      </c>
      <c r="Q190" s="27"/>
      <c r="R190" s="27"/>
      <c r="S190" s="27"/>
      <c r="T190" s="27"/>
      <c r="U190" s="27">
        <v>27</v>
      </c>
      <c r="V190" s="27">
        <v>95.8</v>
      </c>
      <c r="W190" s="27"/>
      <c r="X190" s="27"/>
      <c r="Y190" s="27"/>
      <c r="Z190" s="27"/>
      <c r="AA190" s="27">
        <v>260282</v>
      </c>
      <c r="AB190" s="28"/>
      <c r="AC190" s="29">
        <v>0</v>
      </c>
      <c r="AD190" s="30">
        <v>1.3</v>
      </c>
      <c r="AE190" s="30">
        <v>56.1</v>
      </c>
      <c r="AF190" s="31">
        <v>12.266999999999999</v>
      </c>
      <c r="AG190">
        <f t="shared" si="32"/>
        <v>8093.3007130959995</v>
      </c>
      <c r="AH190">
        <f>A190*'Simple Linear Regression'!$B$18+'Simple Linear Regression'!$B$17</f>
        <v>8046.5603557982895</v>
      </c>
      <c r="AI190">
        <f t="shared" si="33"/>
        <v>8036.6844340999996</v>
      </c>
      <c r="AJ190">
        <f t="shared" si="34"/>
        <v>8036.6844340999996</v>
      </c>
      <c r="AL190">
        <f t="shared" si="35"/>
        <v>8115.5833774489975</v>
      </c>
      <c r="AM190" s="32">
        <f t="shared" si="36"/>
        <v>8311.2080079470397</v>
      </c>
      <c r="AN190" s="33">
        <f t="shared" si="37"/>
        <v>9658.7319861205851</v>
      </c>
      <c r="AO190" s="33">
        <f t="shared" si="38"/>
        <v>8298.2047937000007</v>
      </c>
      <c r="AP190" s="33" t="str">
        <f t="shared" si="39"/>
        <v/>
      </c>
      <c r="AQ190" s="34">
        <f t="shared" si="40"/>
        <v>246994.69999999998</v>
      </c>
      <c r="AR190" s="34">
        <f t="shared" si="41"/>
        <v>380649.99999999994</v>
      </c>
      <c r="AS190" s="34">
        <f t="shared" si="42"/>
        <v>0</v>
      </c>
      <c r="AT190" s="34">
        <f t="shared" si="43"/>
        <v>8025.0414004120012</v>
      </c>
      <c r="AU190" s="34">
        <f t="shared" si="44"/>
        <v>8107.4350286047393</v>
      </c>
      <c r="AV190" s="34">
        <f t="shared" si="45"/>
        <v>8042.0419512419985</v>
      </c>
      <c r="AW190" s="34">
        <f t="shared" si="46"/>
        <v>8026.3315088019999</v>
      </c>
      <c r="AX190" s="34">
        <f t="shared" si="47"/>
        <v>8144.1365310630999</v>
      </c>
    </row>
    <row r="191" spans="1:50" ht="16.5" customHeight="1" x14ac:dyDescent="0.2">
      <c r="A191" s="25">
        <v>190</v>
      </c>
      <c r="B191" s="26">
        <v>34600</v>
      </c>
      <c r="C191" s="25">
        <v>7763</v>
      </c>
      <c r="D191" s="27"/>
      <c r="E191" s="27">
        <v>326000</v>
      </c>
      <c r="F191" s="27"/>
      <c r="G191" s="27">
        <v>17.384</v>
      </c>
      <c r="H191" s="27">
        <v>15.846</v>
      </c>
      <c r="I191" s="27">
        <v>1.1399999999999999</v>
      </c>
      <c r="J191" s="27">
        <v>7246.9309999999996</v>
      </c>
      <c r="K191" s="27"/>
      <c r="L191" s="27">
        <v>771</v>
      </c>
      <c r="M191" s="27">
        <v>15.359</v>
      </c>
      <c r="N191" s="27">
        <v>214778</v>
      </c>
      <c r="O191" s="27">
        <v>4720.6000000000004</v>
      </c>
      <c r="P191" s="27">
        <v>946409</v>
      </c>
      <c r="Q191" s="27"/>
      <c r="R191" s="27"/>
      <c r="S191" s="27"/>
      <c r="T191" s="27"/>
      <c r="U191" s="27">
        <v>27</v>
      </c>
      <c r="V191" s="27">
        <v>95.8</v>
      </c>
      <c r="W191" s="27"/>
      <c r="X191" s="27"/>
      <c r="Y191" s="27"/>
      <c r="Z191" s="27"/>
      <c r="AA191" s="27">
        <v>260282</v>
      </c>
      <c r="AB191" s="28"/>
      <c r="AC191" s="29">
        <v>0</v>
      </c>
      <c r="AD191" s="30">
        <v>2</v>
      </c>
      <c r="AE191" s="30">
        <v>36.9</v>
      </c>
      <c r="AF191" s="31">
        <v>11.9794</v>
      </c>
      <c r="AG191">
        <f t="shared" si="32"/>
        <v>8096.6645514171996</v>
      </c>
      <c r="AH191">
        <f>A191*'Simple Linear Regression'!$B$18+'Simple Linear Regression'!$B$17</f>
        <v>8047.4133928821939</v>
      </c>
      <c r="AI191">
        <f t="shared" si="33"/>
        <v>8039.6258840999999</v>
      </c>
      <c r="AJ191">
        <f t="shared" si="34"/>
        <v>8039.6258840999999</v>
      </c>
      <c r="AL191">
        <f t="shared" si="35"/>
        <v>8116.2391174044005</v>
      </c>
      <c r="AM191" s="32">
        <f t="shared" si="36"/>
        <v>8294.241299697258</v>
      </c>
      <c r="AN191" s="33">
        <f t="shared" si="37"/>
        <v>9625.5484837719669</v>
      </c>
      <c r="AO191" s="33">
        <f t="shared" si="38"/>
        <v>8261.70992492</v>
      </c>
      <c r="AP191" s="33" t="str">
        <f t="shared" si="39"/>
        <v/>
      </c>
      <c r="AQ191" s="34">
        <f t="shared" si="40"/>
        <v>244846.91999999998</v>
      </c>
      <c r="AR191" s="34">
        <f t="shared" si="41"/>
        <v>371639.99999999994</v>
      </c>
      <c r="AS191" s="34">
        <f t="shared" si="42"/>
        <v>0</v>
      </c>
      <c r="AT191" s="34">
        <f t="shared" si="43"/>
        <v>8034.9112528139995</v>
      </c>
      <c r="AU191" s="34">
        <f t="shared" si="44"/>
        <v>8094.9743705262654</v>
      </c>
      <c r="AV191" s="34">
        <f t="shared" si="45"/>
        <v>8060.2083423383992</v>
      </c>
      <c r="AW191" s="34">
        <f t="shared" si="46"/>
        <v>8035.435953111999</v>
      </c>
      <c r="AX191" s="34">
        <f t="shared" si="47"/>
        <v>8125.2243415299599</v>
      </c>
    </row>
    <row r="192" spans="1:50" ht="16.5" customHeight="1" x14ac:dyDescent="0.2">
      <c r="A192" s="25">
        <v>191</v>
      </c>
      <c r="B192" s="26">
        <v>34607</v>
      </c>
      <c r="C192" s="25">
        <v>7733</v>
      </c>
      <c r="D192" s="27"/>
      <c r="E192" s="27">
        <v>325000</v>
      </c>
      <c r="F192" s="27"/>
      <c r="G192" s="27">
        <v>17.834</v>
      </c>
      <c r="H192" s="27">
        <v>16.346</v>
      </c>
      <c r="I192" s="27">
        <v>1.129</v>
      </c>
      <c r="J192" s="27">
        <v>7246.9309999999996</v>
      </c>
      <c r="K192" s="27"/>
      <c r="L192" s="27">
        <v>771</v>
      </c>
      <c r="M192" s="27">
        <v>15.359</v>
      </c>
      <c r="N192" s="27">
        <v>214778</v>
      </c>
      <c r="O192" s="27">
        <v>4720.6000000000004</v>
      </c>
      <c r="P192" s="27">
        <v>946409</v>
      </c>
      <c r="Q192" s="27"/>
      <c r="R192" s="27"/>
      <c r="S192" s="27"/>
      <c r="T192" s="27"/>
      <c r="U192" s="27">
        <v>27</v>
      </c>
      <c r="V192" s="27">
        <v>95.8</v>
      </c>
      <c r="W192" s="27"/>
      <c r="X192" s="27"/>
      <c r="Y192" s="27"/>
      <c r="Z192" s="27"/>
      <c r="AA192" s="27">
        <v>260282</v>
      </c>
      <c r="AB192" s="28"/>
      <c r="AC192" s="29">
        <v>0</v>
      </c>
      <c r="AD192" s="30">
        <v>11</v>
      </c>
      <c r="AE192" s="30">
        <v>30.8</v>
      </c>
      <c r="AF192" s="31">
        <v>11.692</v>
      </c>
      <c r="AG192">
        <f t="shared" si="32"/>
        <v>8097.3340685705198</v>
      </c>
      <c r="AH192">
        <f>A192*'Simple Linear Regression'!$B$18+'Simple Linear Regression'!$B$17</f>
        <v>8048.2664299660983</v>
      </c>
      <c r="AI192">
        <f t="shared" si="33"/>
        <v>8040.2141740999996</v>
      </c>
      <c r="AJ192">
        <f t="shared" si="34"/>
        <v>8040.2141740999996</v>
      </c>
      <c r="AL192">
        <f t="shared" si="35"/>
        <v>8113.6297743553387</v>
      </c>
      <c r="AM192" s="32">
        <f t="shared" si="36"/>
        <v>8276.9598619381195</v>
      </c>
      <c r="AN192" s="33">
        <f t="shared" si="37"/>
        <v>9589.2208017714875</v>
      </c>
      <c r="AO192" s="33">
        <f t="shared" si="38"/>
        <v>8234.7627582619989</v>
      </c>
      <c r="AP192" s="33" t="str">
        <f t="shared" si="39"/>
        <v/>
      </c>
      <c r="AQ192" s="34">
        <f t="shared" si="40"/>
        <v>242484.36199999999</v>
      </c>
      <c r="AR192" s="34">
        <f t="shared" si="41"/>
        <v>366925</v>
      </c>
      <c r="AS192" s="34">
        <f t="shared" si="42"/>
        <v>0</v>
      </c>
      <c r="AT192" s="34">
        <f t="shared" si="43"/>
        <v>8012.1394550089999</v>
      </c>
      <c r="AU192" s="34">
        <f t="shared" si="44"/>
        <v>8065.7585021673403</v>
      </c>
      <c r="AV192" s="34">
        <f t="shared" si="45"/>
        <v>8038.769929015999</v>
      </c>
      <c r="AW192" s="34">
        <f t="shared" si="46"/>
        <v>8011.5879309699994</v>
      </c>
      <c r="AX192" s="34">
        <f t="shared" si="47"/>
        <v>8093.7526496985047</v>
      </c>
    </row>
    <row r="193" spans="1:50" ht="16.5" customHeight="1" x14ac:dyDescent="0.2">
      <c r="A193" s="25">
        <v>192</v>
      </c>
      <c r="B193" s="26">
        <v>34614</v>
      </c>
      <c r="C193" s="25">
        <v>7515</v>
      </c>
      <c r="D193" s="27"/>
      <c r="E193" s="27">
        <v>330000</v>
      </c>
      <c r="F193" s="27"/>
      <c r="G193" s="27">
        <v>18.13</v>
      </c>
      <c r="H193" s="27">
        <v>16.722000000000001</v>
      </c>
      <c r="I193" s="27">
        <v>1.1200000000000001</v>
      </c>
      <c r="J193" s="27">
        <v>7246.9309999999996</v>
      </c>
      <c r="K193" s="27"/>
      <c r="L193" s="27">
        <v>766</v>
      </c>
      <c r="M193" s="27">
        <v>15.359</v>
      </c>
      <c r="N193" s="27">
        <v>214778</v>
      </c>
      <c r="O193" s="27">
        <v>4762.6000000000004</v>
      </c>
      <c r="P193" s="27">
        <v>946409</v>
      </c>
      <c r="Q193" s="27"/>
      <c r="R193" s="27"/>
      <c r="S193" s="27"/>
      <c r="T193" s="27"/>
      <c r="U193" s="27">
        <v>27</v>
      </c>
      <c r="V193" s="27">
        <v>95.5</v>
      </c>
      <c r="W193" s="27"/>
      <c r="X193" s="27"/>
      <c r="Y193" s="27"/>
      <c r="Z193" s="27"/>
      <c r="AA193" s="27">
        <v>260282</v>
      </c>
      <c r="AB193" s="28"/>
      <c r="AC193" s="29">
        <v>0</v>
      </c>
      <c r="AD193" s="30">
        <v>31</v>
      </c>
      <c r="AE193" s="30">
        <v>22.7</v>
      </c>
      <c r="AF193" s="31">
        <v>11.4071</v>
      </c>
      <c r="AG193">
        <f t="shared" si="32"/>
        <v>8100.8194466855994</v>
      </c>
      <c r="AH193">
        <f>A193*'Simple Linear Regression'!$B$18+'Simple Linear Regression'!$B$17</f>
        <v>8049.1194670500017</v>
      </c>
      <c r="AI193">
        <f t="shared" si="33"/>
        <v>8046.0429641000001</v>
      </c>
      <c r="AJ193">
        <f t="shared" si="34"/>
        <v>8046.0429641000001</v>
      </c>
      <c r="AL193">
        <f t="shared" si="35"/>
        <v>8111.9172433151998</v>
      </c>
      <c r="AM193" s="32">
        <f t="shared" si="36"/>
        <v>8244.6682080935789</v>
      </c>
      <c r="AN193" s="33">
        <f t="shared" si="37"/>
        <v>9547.5538984085561</v>
      </c>
      <c r="AO193" s="33">
        <f t="shared" si="38"/>
        <v>8189.9538473599987</v>
      </c>
      <c r="AP193" s="33" t="str">
        <f t="shared" si="39"/>
        <v/>
      </c>
      <c r="AQ193" s="34">
        <f t="shared" si="40"/>
        <v>240551.36000000002</v>
      </c>
      <c r="AR193" s="34">
        <f t="shared" si="41"/>
        <v>369600.00000000006</v>
      </c>
      <c r="AS193" s="34">
        <f t="shared" si="42"/>
        <v>0</v>
      </c>
      <c r="AT193" s="34">
        <f t="shared" si="43"/>
        <v>8009.8183683449997</v>
      </c>
      <c r="AU193" s="34">
        <f t="shared" si="44"/>
        <v>8048.2698105243117</v>
      </c>
      <c r="AV193" s="34">
        <f t="shared" si="45"/>
        <v>8034.4984395299989</v>
      </c>
      <c r="AW193" s="34">
        <f t="shared" si="46"/>
        <v>8008.1148877769992</v>
      </c>
      <c r="AX193" s="34">
        <f t="shared" si="47"/>
        <v>8071.4724956576802</v>
      </c>
    </row>
    <row r="194" spans="1:50" ht="16.5" customHeight="1" x14ac:dyDescent="0.2">
      <c r="A194" s="25">
        <v>193</v>
      </c>
      <c r="B194" s="26">
        <v>34621</v>
      </c>
      <c r="C194" s="25">
        <v>7562</v>
      </c>
      <c r="D194" s="27"/>
      <c r="E194" s="27">
        <v>341000</v>
      </c>
      <c r="F194" s="27"/>
      <c r="G194" s="27">
        <v>17.366</v>
      </c>
      <c r="H194" s="27">
        <v>16.074000000000002</v>
      </c>
      <c r="I194" s="27">
        <v>1.1140000000000001</v>
      </c>
      <c r="J194" s="27">
        <v>7246.9309999999996</v>
      </c>
      <c r="K194" s="27"/>
      <c r="L194" s="27">
        <v>766</v>
      </c>
      <c r="M194" s="27">
        <v>15.359</v>
      </c>
      <c r="N194" s="27">
        <v>214778</v>
      </c>
      <c r="O194" s="27">
        <v>4762.6000000000004</v>
      </c>
      <c r="P194" s="27">
        <v>946409</v>
      </c>
      <c r="Q194" s="27"/>
      <c r="R194" s="27"/>
      <c r="S194" s="27"/>
      <c r="T194" s="27"/>
      <c r="U194" s="27">
        <v>27</v>
      </c>
      <c r="V194" s="27">
        <v>95.5</v>
      </c>
      <c r="W194" s="27"/>
      <c r="X194" s="27"/>
      <c r="Y194" s="27"/>
      <c r="Z194" s="27"/>
      <c r="AA194" s="27">
        <v>260282</v>
      </c>
      <c r="AB194" s="28"/>
      <c r="AC194" s="29">
        <v>0</v>
      </c>
      <c r="AD194" s="30">
        <v>39.299999999999997</v>
      </c>
      <c r="AE194" s="30">
        <v>8.9</v>
      </c>
      <c r="AF194" s="31">
        <v>11.1274</v>
      </c>
      <c r="AG194">
        <f t="shared" ref="AG194:AG257" si="48">6753.47943187+0.36116788*I194+0.01252571*N194-22.85359542*V194+0.00407811*AA194-0.00067349*E194</f>
        <v>8093.4088896783187</v>
      </c>
      <c r="AH194">
        <f>A194*'Simple Linear Regression'!$B$18+'Simple Linear Regression'!$B$17</f>
        <v>8049.9725041339061</v>
      </c>
      <c r="AI194">
        <f t="shared" ref="AI194:AI257" si="49">7491.3971+0.0137554*N194-0.00058829*E194-34.3283*V194+0.30565*L194+54.6031*M194</f>
        <v>8039.5717741000017</v>
      </c>
      <c r="AJ194">
        <f t="shared" ref="AJ194:AJ257" si="50">7491.3971-0.00058829*E194+0.30565*L194+54.6031*M194+0.0137554*N194-34.3283*V194</f>
        <v>8039.5717740999999</v>
      </c>
      <c r="AL194">
        <f t="shared" ref="AL194:AL257" si="51">2192.59+2373.87*I194+0.0316653*N194-15.7623*V194+0.00202406*AA194-0.000740146*E194-0.00963493*(I194*N194)</f>
        <v>8101.9486432884405</v>
      </c>
      <c r="AM194" s="32">
        <f t="shared" ref="AM194:AM257" si="52">5205.907083+122.0638992*I194+13.609808*(N194/1000)-1.245906883*AD194+0.7746840854*AE194-134.2474226*AC194-1547.125689*IF(AND(B194&gt;=DATE(2020,3,20),B194&lt;=DATE(2020,6,26)),1,0)</f>
        <v>8222.9041571909602</v>
      </c>
      <c r="AN194" s="33">
        <f t="shared" ref="AN194:AN257" si="53">7707.2178-144.397321*AC194+139.5614087*AF194-0.0008594506251*E194-265.7105668*I194-0.02506176117*J194+0.004708026652*N194</f>
        <v>9500.6588789198668</v>
      </c>
      <c r="AO194" s="33">
        <f t="shared" ref="AO194:AO257" si="54">IF(N194="","",2190.39 + 2739.06*I194 + 0.034693*N194 - 16.722*V194 - 0.000802*E194 - 1.3691*AD194 + 1.8691*AE194 - 121.7*AC194 + 209.88*IF(AND(B194&gt;=DATE(2020,3,20),B194&lt;=DATE(2020,6,26)),1,0) - 0.011049*(I194*N194))</f>
        <v>8141.7788700919991</v>
      </c>
      <c r="AP194" s="33" t="str">
        <f t="shared" ref="AP194:AP257" si="55">IF(B194&lt;DATE(2008,1,1),"",3929.06 + 1212.53*I194 - 0.0003097*N194 + 59.426*V194 - 0.0006734*E194 - 1.036*AD194 + 1.2076*AE194 + 94.923*AF194 - 131.43*AC194 - 759.61*IF(AND(B194&gt;=DATE(2020,3,20),B194&lt;=DATE(2020,6,26)),1,0) - 17.324*(I194*V194))</f>
        <v/>
      </c>
      <c r="AQ194" s="34">
        <f t="shared" ref="AQ194:AQ257" si="56">IF(N194="","",I194*N194)</f>
        <v>239262.69200000001</v>
      </c>
      <c r="AR194" s="34">
        <f t="shared" ref="AR194:AR257" si="57">I194*E194</f>
        <v>379874.00000000006</v>
      </c>
      <c r="AS194" s="34">
        <f t="shared" ref="AS194:AS257" si="58">AC194*AF194</f>
        <v>0</v>
      </c>
      <c r="AT194" s="34">
        <f t="shared" ref="AT194:AT257" si="59">IF(N194="","",2413.3773+89.103503*I194+0.018847679*N194-5.0917058*V194-0.00064564578*E194+1.4315076*AD194-3.1976817*AE194-66.972905*AC194-217.08397*IF(AND(B194&gt;=DATE(2020,3,20),B194&lt;=DATE(2020,6,26)),1,0)+190.76803*AF194)</f>
        <v>8004.8333462960009</v>
      </c>
      <c r="AU194" s="34">
        <f t="shared" ref="AU194:AU257" si="60">IF(N194="","",-480.76297+2186.3009*I194+0.033368804*N194-5.3903106*V194-0.00073731439*E194+0.93396876*AD194-1.6242981*AE194-61.304389*AC194-95.472727*IF(AND(B194&gt;=DATE(2020,3,20),B194&lt;=DATE(2020,6,26)),1,0)+156.04851*AF194-0.0087322858*AQ194)</f>
        <v>8024.8150503526285</v>
      </c>
      <c r="AV194" s="34">
        <f t="shared" ref="AV194:AV257" si="61">IF(N194="","",2518.0489-204.66184*I194+0.019354281*N194-2.3328708*V194-0.0022533804*E194+1.5259709*AD194-3.5842757*AE194-65.580099*AC194-62.828483*IF(AND(B194&gt;=DATE(2020,3,20),B194&lt;=DATE(2020,6,26)),1,0)+200.94286*AF194+0.00080379976*AR194)</f>
        <v>8025.1223100922398</v>
      </c>
      <c r="AW194" s="34">
        <f t="shared" ref="AW194:AW257" si="62">IF(N194="","",2361.7153+89.223162*I194+0.018847054*N194-5.0210815*V194-0.0006437347*E194+1.4213619*AD194-3.2156123*AE194+167.41121*AC194-224.35191*IF(AND(B194&gt;=DATE(2020,3,20),B194&lt;=DATE(2020,6,26)),1,0)+194.56435*AF194-19.897843*AS194)</f>
        <v>8002.2515719199982</v>
      </c>
      <c r="AX194" s="34">
        <f t="shared" ref="AX194:AX257" si="63">IF(N194="","",-654.03928+2464.5589*I194+0.035956453*N194-8.0754527*V194-0.00069441316*E194+0.69511606*AD194-1.1669613*AE194-90.724569*AC194-211.24919*IF(AND(B194&gt;=DATE(2020,3,20),B194&lt;=DATE(2020,6,26)),1,0)+147.22132*AF194-0.010108087*AQ194)</f>
        <v>8042.7682917897964</v>
      </c>
    </row>
    <row r="195" spans="1:50" ht="16.5" customHeight="1" x14ac:dyDescent="0.2">
      <c r="A195" s="25">
        <v>194</v>
      </c>
      <c r="B195" s="26">
        <v>34628</v>
      </c>
      <c r="C195" s="25">
        <v>8143</v>
      </c>
      <c r="D195" s="27"/>
      <c r="E195" s="27">
        <v>335000</v>
      </c>
      <c r="F195" s="27"/>
      <c r="G195" s="27">
        <v>17.352</v>
      </c>
      <c r="H195" s="27">
        <v>16.207999999999998</v>
      </c>
      <c r="I195" s="27">
        <v>1.1060000000000001</v>
      </c>
      <c r="J195" s="27">
        <v>7246.9309999999996</v>
      </c>
      <c r="K195" s="27"/>
      <c r="L195" s="27">
        <v>766</v>
      </c>
      <c r="M195" s="27">
        <v>15.273999999999999</v>
      </c>
      <c r="N195" s="27">
        <v>215045</v>
      </c>
      <c r="O195" s="27">
        <v>4762.6000000000004</v>
      </c>
      <c r="P195" s="27">
        <v>946409</v>
      </c>
      <c r="Q195" s="27"/>
      <c r="R195" s="27"/>
      <c r="S195" s="27"/>
      <c r="T195" s="27"/>
      <c r="U195" s="27">
        <v>27</v>
      </c>
      <c r="V195" s="27">
        <v>95.5</v>
      </c>
      <c r="W195" s="27"/>
      <c r="X195" s="27"/>
      <c r="Y195" s="27"/>
      <c r="Z195" s="27"/>
      <c r="AA195" s="27">
        <v>260282</v>
      </c>
      <c r="AB195" s="28"/>
      <c r="AC195" s="29">
        <v>0</v>
      </c>
      <c r="AD195" s="30">
        <v>27.7</v>
      </c>
      <c r="AE195" s="30">
        <v>14.3</v>
      </c>
      <c r="AF195" s="31">
        <v>10.855700000000001</v>
      </c>
      <c r="AG195">
        <f t="shared" si="48"/>
        <v>8100.7913049052786</v>
      </c>
      <c r="AH195">
        <f>A195*'Simple Linear Regression'!$B$18+'Simple Linear Regression'!$B$17</f>
        <v>8050.8255412178105</v>
      </c>
      <c r="AI195">
        <f t="shared" si="49"/>
        <v>8042.1329424000014</v>
      </c>
      <c r="AJ195">
        <f t="shared" si="50"/>
        <v>8042.1329424000005</v>
      </c>
      <c r="AL195">
        <f t="shared" si="51"/>
        <v>8109.5629482539007</v>
      </c>
      <c r="AM195" s="32">
        <f t="shared" si="52"/>
        <v>8244.1972786373208</v>
      </c>
      <c r="AN195" s="33">
        <f t="shared" si="53"/>
        <v>9471.2794755771611</v>
      </c>
      <c r="AO195" s="33">
        <f t="shared" si="54"/>
        <v>8175.6379862699996</v>
      </c>
      <c r="AP195" s="33" t="str">
        <f t="shared" si="55"/>
        <v/>
      </c>
      <c r="AQ195" s="34">
        <f t="shared" si="56"/>
        <v>237839.77000000002</v>
      </c>
      <c r="AR195" s="34">
        <f t="shared" si="57"/>
        <v>370510.00000000006</v>
      </c>
      <c r="AS195" s="34">
        <f t="shared" si="58"/>
        <v>0</v>
      </c>
      <c r="AT195" s="34">
        <f t="shared" si="59"/>
        <v>7927.322080154001</v>
      </c>
      <c r="AU195" s="34">
        <f t="shared" si="60"/>
        <v>7971.0797342127353</v>
      </c>
      <c r="AV195" s="34">
        <f t="shared" si="61"/>
        <v>7946.2681730045997</v>
      </c>
      <c r="AW195" s="34">
        <f t="shared" si="62"/>
        <v>7923.7171198869983</v>
      </c>
      <c r="AX195" s="34">
        <f t="shared" si="63"/>
        <v>7996.8367219110114</v>
      </c>
    </row>
    <row r="196" spans="1:50" ht="16.5" customHeight="1" x14ac:dyDescent="0.2">
      <c r="A196" s="25">
        <v>195</v>
      </c>
      <c r="B196" s="26">
        <v>34635</v>
      </c>
      <c r="C196" s="25">
        <v>8204</v>
      </c>
      <c r="D196" s="27"/>
      <c r="E196" s="27">
        <v>330000</v>
      </c>
      <c r="F196" s="27"/>
      <c r="G196" s="27">
        <v>17.928000000000001</v>
      </c>
      <c r="H196" s="27">
        <v>16.82</v>
      </c>
      <c r="I196" s="27">
        <v>1.107</v>
      </c>
      <c r="J196" s="27">
        <v>7246.9309999999996</v>
      </c>
      <c r="K196" s="27"/>
      <c r="L196" s="27">
        <v>766</v>
      </c>
      <c r="M196" s="27">
        <v>15.273999999999999</v>
      </c>
      <c r="N196" s="27">
        <v>215045</v>
      </c>
      <c r="O196" s="27">
        <v>4762.6000000000004</v>
      </c>
      <c r="P196" s="27">
        <v>946409</v>
      </c>
      <c r="Q196" s="27"/>
      <c r="R196" s="27"/>
      <c r="S196" s="27"/>
      <c r="T196" s="27"/>
      <c r="U196" s="27">
        <v>27</v>
      </c>
      <c r="V196" s="27">
        <v>95.5</v>
      </c>
      <c r="W196" s="27"/>
      <c r="X196" s="27"/>
      <c r="Y196" s="27"/>
      <c r="Z196" s="27"/>
      <c r="AA196" s="27">
        <v>260282</v>
      </c>
      <c r="AB196" s="28"/>
      <c r="AC196" s="29">
        <v>0</v>
      </c>
      <c r="AD196" s="30">
        <v>56.2</v>
      </c>
      <c r="AE196" s="30">
        <v>6.9</v>
      </c>
      <c r="AF196" s="31">
        <v>10.5953</v>
      </c>
      <c r="AG196">
        <f t="shared" si="48"/>
        <v>8104.1591160731596</v>
      </c>
      <c r="AH196">
        <f>A196*'Simple Linear Regression'!$B$18+'Simple Linear Regression'!$B$17</f>
        <v>8051.6785783017149</v>
      </c>
      <c r="AI196">
        <f t="shared" si="49"/>
        <v>8045.0743923999999</v>
      </c>
      <c r="AJ196">
        <f t="shared" si="50"/>
        <v>8045.0743924000008</v>
      </c>
      <c r="AL196">
        <f t="shared" si="51"/>
        <v>8113.5656047320481</v>
      </c>
      <c r="AM196" s="32">
        <f t="shared" si="52"/>
        <v>8203.0783341390597</v>
      </c>
      <c r="AN196" s="33">
        <f t="shared" si="53"/>
        <v>9438.969227310381</v>
      </c>
      <c r="AO196" s="33">
        <f t="shared" si="54"/>
        <v>8127.1603240650002</v>
      </c>
      <c r="AP196" s="33" t="str">
        <f t="shared" si="55"/>
        <v/>
      </c>
      <c r="AQ196" s="34">
        <f t="shared" si="56"/>
        <v>238054.815</v>
      </c>
      <c r="AR196" s="34">
        <f t="shared" si="57"/>
        <v>365310</v>
      </c>
      <c r="AS196" s="34">
        <f t="shared" si="58"/>
        <v>0</v>
      </c>
      <c r="AT196" s="34">
        <f t="shared" si="59"/>
        <v>7945.4242287249999</v>
      </c>
      <c r="AU196" s="34">
        <f t="shared" si="60"/>
        <v>7973.0776562588744</v>
      </c>
      <c r="AV196" s="34">
        <f t="shared" si="61"/>
        <v>7970.8389444985996</v>
      </c>
      <c r="AW196" s="34">
        <f t="shared" si="62"/>
        <v>7940.6648049789983</v>
      </c>
      <c r="AX196" s="34">
        <f t="shared" si="63"/>
        <v>7990.7095426440937</v>
      </c>
    </row>
    <row r="197" spans="1:50" ht="16.5" customHeight="1" x14ac:dyDescent="0.2">
      <c r="A197" s="25">
        <v>196</v>
      </c>
      <c r="B197" s="26">
        <v>34642</v>
      </c>
      <c r="C197" s="25">
        <v>7432</v>
      </c>
      <c r="D197" s="27"/>
      <c r="E197" s="27">
        <v>331000</v>
      </c>
      <c r="F197" s="27"/>
      <c r="G197" s="27">
        <v>18.690000000000001</v>
      </c>
      <c r="H197" s="27">
        <v>17.582000000000001</v>
      </c>
      <c r="I197" s="27">
        <v>1.121</v>
      </c>
      <c r="J197" s="27">
        <v>7246.9309999999996</v>
      </c>
      <c r="K197" s="27"/>
      <c r="L197" s="27">
        <v>766</v>
      </c>
      <c r="M197" s="27">
        <v>15.273999999999999</v>
      </c>
      <c r="N197" s="27">
        <v>215045</v>
      </c>
      <c r="O197" s="27">
        <v>4762.6000000000004</v>
      </c>
      <c r="P197" s="27">
        <v>946409</v>
      </c>
      <c r="Q197" s="27"/>
      <c r="R197" s="27"/>
      <c r="S197" s="27"/>
      <c r="T197" s="27"/>
      <c r="U197" s="27">
        <v>27</v>
      </c>
      <c r="V197" s="27">
        <v>95.5</v>
      </c>
      <c r="W197" s="27"/>
      <c r="X197" s="27"/>
      <c r="Y197" s="27"/>
      <c r="Z197" s="27"/>
      <c r="AA197" s="27">
        <v>260282</v>
      </c>
      <c r="AB197" s="28"/>
      <c r="AC197" s="29">
        <v>0</v>
      </c>
      <c r="AD197" s="30">
        <v>52.4</v>
      </c>
      <c r="AE197" s="30">
        <v>7.1</v>
      </c>
      <c r="AF197" s="31">
        <v>10.3499</v>
      </c>
      <c r="AG197">
        <f t="shared" si="48"/>
        <v>8103.4906824234786</v>
      </c>
      <c r="AH197">
        <f>A197*'Simple Linear Regression'!$B$18+'Simple Linear Regression'!$B$17</f>
        <v>8052.5316153856184</v>
      </c>
      <c r="AI197">
        <f t="shared" si="49"/>
        <v>8044.4861024000002</v>
      </c>
      <c r="AJ197">
        <f t="shared" si="50"/>
        <v>8044.4861024000011</v>
      </c>
      <c r="AL197">
        <f t="shared" si="51"/>
        <v>8117.0524294261477</v>
      </c>
      <c r="AM197" s="32">
        <f t="shared" si="52"/>
        <v>8209.6766117003408</v>
      </c>
      <c r="AN197" s="33">
        <f t="shared" si="53"/>
        <v>9400.1414590550994</v>
      </c>
      <c r="AO197" s="33">
        <f t="shared" si="54"/>
        <v>8137.017113195001</v>
      </c>
      <c r="AP197" s="33" t="str">
        <f t="shared" si="55"/>
        <v/>
      </c>
      <c r="AQ197" s="34">
        <f t="shared" si="56"/>
        <v>241065.44500000001</v>
      </c>
      <c r="AR197" s="34">
        <f t="shared" si="57"/>
        <v>371051</v>
      </c>
      <c r="AS197" s="34">
        <f t="shared" si="58"/>
        <v>0</v>
      </c>
      <c r="AT197" s="34">
        <f t="shared" si="59"/>
        <v>7893.1322922049994</v>
      </c>
      <c r="AU197" s="34">
        <f t="shared" si="60"/>
        <v>7934.4906276088186</v>
      </c>
      <c r="AV197" s="34">
        <f t="shared" si="61"/>
        <v>7914.5079903567594</v>
      </c>
      <c r="AW197" s="34">
        <f t="shared" si="62"/>
        <v>7887.4798053769991</v>
      </c>
      <c r="AX197" s="34">
        <f t="shared" si="63"/>
        <v>7955.0842989032853</v>
      </c>
    </row>
    <row r="198" spans="1:50" ht="16.5" customHeight="1" x14ac:dyDescent="0.2">
      <c r="A198" s="25">
        <v>197</v>
      </c>
      <c r="B198" s="26">
        <v>34649</v>
      </c>
      <c r="C198" s="25">
        <v>7377</v>
      </c>
      <c r="D198" s="27"/>
      <c r="E198" s="27">
        <v>328000</v>
      </c>
      <c r="F198" s="27"/>
      <c r="G198" s="27">
        <v>18.25</v>
      </c>
      <c r="H198" s="27">
        <v>17.457999999999998</v>
      </c>
      <c r="I198" s="27">
        <v>1.123</v>
      </c>
      <c r="J198" s="27">
        <v>7331.0749999999998</v>
      </c>
      <c r="K198" s="27"/>
      <c r="L198" s="27">
        <v>809</v>
      </c>
      <c r="M198" s="27">
        <v>15.273999999999999</v>
      </c>
      <c r="N198" s="27">
        <v>215045</v>
      </c>
      <c r="O198" s="27">
        <v>4775</v>
      </c>
      <c r="P198" s="27">
        <v>946409</v>
      </c>
      <c r="Q198" s="27"/>
      <c r="R198" s="27"/>
      <c r="S198" s="27"/>
      <c r="T198" s="27"/>
      <c r="U198" s="27">
        <v>27</v>
      </c>
      <c r="V198" s="27">
        <v>96.4</v>
      </c>
      <c r="W198" s="27"/>
      <c r="X198" s="27"/>
      <c r="Y198" s="27"/>
      <c r="Z198" s="27"/>
      <c r="AA198" s="27">
        <v>260282</v>
      </c>
      <c r="AB198" s="28"/>
      <c r="AC198" s="29">
        <v>0</v>
      </c>
      <c r="AD198" s="30">
        <v>65.900000000000006</v>
      </c>
      <c r="AE198" s="30">
        <v>4.7</v>
      </c>
      <c r="AF198" s="31">
        <v>10.1236</v>
      </c>
      <c r="AG198">
        <f t="shared" si="48"/>
        <v>8084.9436388812392</v>
      </c>
      <c r="AH198">
        <f>A198*'Simple Linear Regression'!$B$18+'Simple Linear Regression'!$B$17</f>
        <v>8053.3846524695227</v>
      </c>
      <c r="AI198">
        <f t="shared" si="49"/>
        <v>8028.4984524000001</v>
      </c>
      <c r="AJ198">
        <f t="shared" si="50"/>
        <v>8028.498452400001</v>
      </c>
      <c r="AL198">
        <f t="shared" si="51"/>
        <v>8105.6906503824475</v>
      </c>
      <c r="AM198" s="32">
        <f t="shared" si="52"/>
        <v>8191.2417547732794</v>
      </c>
      <c r="AN198" s="33">
        <f t="shared" si="53"/>
        <v>9368.4968461761036</v>
      </c>
      <c r="AO198" s="33">
        <f t="shared" si="54"/>
        <v>8102.130678784999</v>
      </c>
      <c r="AP198" s="33" t="str">
        <f t="shared" si="55"/>
        <v/>
      </c>
      <c r="AQ198" s="34">
        <f t="shared" si="56"/>
        <v>241495.535</v>
      </c>
      <c r="AR198" s="34">
        <f t="shared" si="57"/>
        <v>368344</v>
      </c>
      <c r="AS198" s="34">
        <f t="shared" si="58"/>
        <v>0</v>
      </c>
      <c r="AT198" s="34">
        <f t="shared" si="59"/>
        <v>7874.493884821999</v>
      </c>
      <c r="AU198" s="34">
        <f t="shared" si="60"/>
        <v>7913.6613401260984</v>
      </c>
      <c r="AV198" s="34">
        <f t="shared" si="61"/>
        <v>7900.312837818441</v>
      </c>
      <c r="AW198" s="34">
        <f t="shared" si="62"/>
        <v>7867.9464252159987</v>
      </c>
      <c r="AX198" s="34">
        <f t="shared" si="63"/>
        <v>7929.3499508294544</v>
      </c>
    </row>
    <row r="199" spans="1:50" ht="16.5" customHeight="1" x14ac:dyDescent="0.2">
      <c r="A199" s="25">
        <v>198</v>
      </c>
      <c r="B199" s="26">
        <v>34656</v>
      </c>
      <c r="C199" s="25">
        <v>7929</v>
      </c>
      <c r="D199" s="27"/>
      <c r="E199" s="27">
        <v>329000</v>
      </c>
      <c r="F199" s="27"/>
      <c r="G199" s="27">
        <v>17.507999999999999</v>
      </c>
      <c r="H199" s="27">
        <v>16.802</v>
      </c>
      <c r="I199" s="27">
        <v>1.1220000000000001</v>
      </c>
      <c r="J199" s="27">
        <v>7331.0749999999998</v>
      </c>
      <c r="K199" s="27"/>
      <c r="L199" s="27">
        <v>809</v>
      </c>
      <c r="M199" s="27">
        <v>15.894</v>
      </c>
      <c r="N199" s="27">
        <v>200511</v>
      </c>
      <c r="O199" s="27">
        <v>4775</v>
      </c>
      <c r="P199" s="27">
        <v>946409</v>
      </c>
      <c r="Q199" s="27"/>
      <c r="R199" s="27"/>
      <c r="S199" s="27"/>
      <c r="T199" s="27"/>
      <c r="U199" s="27">
        <v>27</v>
      </c>
      <c r="V199" s="27">
        <v>96.4</v>
      </c>
      <c r="W199" s="27"/>
      <c r="X199" s="27"/>
      <c r="Y199" s="27"/>
      <c r="Z199" s="27"/>
      <c r="AA199" s="27">
        <v>260282</v>
      </c>
      <c r="AB199" s="28"/>
      <c r="AC199" s="29">
        <v>0</v>
      </c>
      <c r="AD199" s="30">
        <v>77.5</v>
      </c>
      <c r="AE199" s="30">
        <v>3.2</v>
      </c>
      <c r="AF199" s="31">
        <v>9.9209999999999994</v>
      </c>
      <c r="AG199">
        <f t="shared" si="48"/>
        <v>7902.2211185733595</v>
      </c>
      <c r="AH199">
        <f>A199*'Simple Linear Regression'!$B$18+'Simple Linear Regression'!$B$17</f>
        <v>8054.2376895534271</v>
      </c>
      <c r="AI199">
        <f t="shared" si="49"/>
        <v>7861.8431007999998</v>
      </c>
      <c r="AJ199">
        <f t="shared" si="50"/>
        <v>7861.8431007999989</v>
      </c>
      <c r="AL199">
        <f t="shared" si="51"/>
        <v>7801.543337183939</v>
      </c>
      <c r="AM199" s="32">
        <f t="shared" si="52"/>
        <v>7977.70019543118</v>
      </c>
      <c r="AN199" s="33">
        <f t="shared" si="53"/>
        <v>9271.2015053550149</v>
      </c>
      <c r="AO199" s="33">
        <f t="shared" si="54"/>
        <v>7758.230057241999</v>
      </c>
      <c r="AP199" s="33" t="str">
        <f t="shared" si="55"/>
        <v/>
      </c>
      <c r="AQ199" s="34">
        <f t="shared" si="56"/>
        <v>224973.34200000003</v>
      </c>
      <c r="AR199" s="34">
        <f t="shared" si="57"/>
        <v>369138.00000000006</v>
      </c>
      <c r="AS199" s="34">
        <f t="shared" si="58"/>
        <v>0</v>
      </c>
      <c r="AT199" s="34">
        <f t="shared" si="59"/>
        <v>7582.579376785</v>
      </c>
      <c r="AU199" s="34">
        <f t="shared" si="60"/>
        <v>7551.6870954588558</v>
      </c>
      <c r="AV199" s="34">
        <f t="shared" si="61"/>
        <v>7599.97386876788</v>
      </c>
      <c r="AW199" s="34">
        <f t="shared" si="62"/>
        <v>7575.1828636979999</v>
      </c>
      <c r="AX199" s="34">
        <f t="shared" si="63"/>
        <v>7550.5944039562455</v>
      </c>
    </row>
    <row r="200" spans="1:50" ht="16.5" customHeight="1" x14ac:dyDescent="0.2">
      <c r="A200" s="25">
        <v>199</v>
      </c>
      <c r="B200" s="26">
        <v>34663</v>
      </c>
      <c r="C200" s="25">
        <v>7431</v>
      </c>
      <c r="D200" s="27"/>
      <c r="E200" s="27">
        <v>326000</v>
      </c>
      <c r="F200" s="27"/>
      <c r="G200" s="27">
        <v>17.726666666666699</v>
      </c>
      <c r="H200" s="27">
        <v>17.056000000000001</v>
      </c>
      <c r="I200" s="27">
        <v>1.113</v>
      </c>
      <c r="J200" s="27">
        <v>7331.0749999999998</v>
      </c>
      <c r="K200" s="27"/>
      <c r="L200" s="27">
        <v>809</v>
      </c>
      <c r="M200" s="27">
        <v>15.894</v>
      </c>
      <c r="N200" s="27">
        <v>200511</v>
      </c>
      <c r="O200" s="27">
        <v>4775</v>
      </c>
      <c r="P200" s="27">
        <v>946409</v>
      </c>
      <c r="Q200" s="27"/>
      <c r="R200" s="27"/>
      <c r="S200" s="27"/>
      <c r="T200" s="27"/>
      <c r="U200" s="27">
        <v>27</v>
      </c>
      <c r="V200" s="27">
        <v>96.4</v>
      </c>
      <c r="W200" s="27"/>
      <c r="X200" s="27"/>
      <c r="Y200" s="27"/>
      <c r="Z200" s="27"/>
      <c r="AA200" s="27">
        <v>260282</v>
      </c>
      <c r="AB200" s="28"/>
      <c r="AC200" s="29">
        <v>1</v>
      </c>
      <c r="AD200" s="30">
        <v>107.2</v>
      </c>
      <c r="AE200" s="30">
        <v>2.6</v>
      </c>
      <c r="AF200" s="31">
        <v>9.7469000000000001</v>
      </c>
      <c r="AG200">
        <f t="shared" si="48"/>
        <v>7904.2383380624397</v>
      </c>
      <c r="AH200">
        <f>A200*'Simple Linear Regression'!$B$18+'Simple Linear Regression'!$B$17</f>
        <v>8055.0907266373315</v>
      </c>
      <c r="AI200">
        <f t="shared" si="49"/>
        <v>7863.6079707999988</v>
      </c>
      <c r="AJ200">
        <f t="shared" si="50"/>
        <v>7863.6079707999997</v>
      </c>
      <c r="AL200">
        <f t="shared" si="51"/>
        <v>7799.7861302270085</v>
      </c>
      <c r="AM200" s="32">
        <f t="shared" si="52"/>
        <v>7804.8859528620387</v>
      </c>
      <c r="AN200" s="33">
        <f t="shared" si="53"/>
        <v>9107.4762900768455</v>
      </c>
      <c r="AO200" s="33">
        <f t="shared" si="54"/>
        <v>7592.4398015930019</v>
      </c>
      <c r="AP200" s="33" t="str">
        <f t="shared" si="55"/>
        <v/>
      </c>
      <c r="AQ200" s="34">
        <f t="shared" si="56"/>
        <v>223168.74299999999</v>
      </c>
      <c r="AR200" s="34">
        <f t="shared" si="57"/>
        <v>362838</v>
      </c>
      <c r="AS200" s="34">
        <f t="shared" si="58"/>
        <v>9.7469000000000001</v>
      </c>
      <c r="AT200" s="34">
        <f t="shared" si="59"/>
        <v>7527.9631483149997</v>
      </c>
      <c r="AU200" s="34">
        <f t="shared" si="60"/>
        <v>7490.2216211922514</v>
      </c>
      <c r="AV200" s="34">
        <f t="shared" si="61"/>
        <v>7550.419678263881</v>
      </c>
      <c r="AW200" s="34">
        <f t="shared" si="62"/>
        <v>7560.0501458782992</v>
      </c>
      <c r="AX200" s="34">
        <f t="shared" si="63"/>
        <v>7453.7269799783589</v>
      </c>
    </row>
    <row r="201" spans="1:50" ht="16.5" customHeight="1" x14ac:dyDescent="0.2">
      <c r="A201" s="25">
        <v>200</v>
      </c>
      <c r="B201" s="26">
        <v>34670</v>
      </c>
      <c r="C201" s="25">
        <v>7593</v>
      </c>
      <c r="D201" s="27"/>
      <c r="E201" s="27">
        <v>329000</v>
      </c>
      <c r="F201" s="27"/>
      <c r="G201" s="27">
        <v>17.78</v>
      </c>
      <c r="H201" s="27">
        <v>16.846</v>
      </c>
      <c r="I201" s="27">
        <v>1.105</v>
      </c>
      <c r="J201" s="27">
        <v>7331.0749999999998</v>
      </c>
      <c r="K201" s="27"/>
      <c r="L201" s="27">
        <v>809</v>
      </c>
      <c r="M201" s="27">
        <v>15.894</v>
      </c>
      <c r="N201" s="27">
        <v>200511</v>
      </c>
      <c r="O201" s="27">
        <v>4775</v>
      </c>
      <c r="P201" s="27">
        <v>946409</v>
      </c>
      <c r="Q201" s="27"/>
      <c r="R201" s="27"/>
      <c r="S201" s="27"/>
      <c r="T201" s="27"/>
      <c r="U201" s="27">
        <v>27</v>
      </c>
      <c r="V201" s="27">
        <v>96.4</v>
      </c>
      <c r="W201" s="27"/>
      <c r="X201" s="27"/>
      <c r="Y201" s="27"/>
      <c r="Z201" s="27"/>
      <c r="AA201" s="27">
        <v>260282</v>
      </c>
      <c r="AB201" s="28"/>
      <c r="AC201" s="29">
        <v>0</v>
      </c>
      <c r="AD201" s="30">
        <v>120</v>
      </c>
      <c r="AE201" s="30">
        <v>3.4</v>
      </c>
      <c r="AF201" s="31">
        <v>9.6059000000000001</v>
      </c>
      <c r="AG201">
        <f t="shared" si="48"/>
        <v>7902.2149787193994</v>
      </c>
      <c r="AH201">
        <f>A201*'Simple Linear Regression'!$B$18+'Simple Linear Regression'!$B$17</f>
        <v>8055.9437637212359</v>
      </c>
      <c r="AI201">
        <f t="shared" si="49"/>
        <v>7861.8431007999998</v>
      </c>
      <c r="AJ201">
        <f t="shared" si="50"/>
        <v>7861.8431007999989</v>
      </c>
      <c r="AL201">
        <f t="shared" si="51"/>
        <v>7794.0300078208493</v>
      </c>
      <c r="AM201" s="32">
        <f t="shared" si="52"/>
        <v>7922.8290034343599</v>
      </c>
      <c r="AN201" s="33">
        <f t="shared" si="53"/>
        <v>9231.7427851092452</v>
      </c>
      <c r="AO201" s="33">
        <f t="shared" si="54"/>
        <v>7691.515689904998</v>
      </c>
      <c r="AP201" s="33" t="str">
        <f t="shared" si="55"/>
        <v/>
      </c>
      <c r="AQ201" s="34">
        <f t="shared" si="56"/>
        <v>221564.655</v>
      </c>
      <c r="AR201" s="34">
        <f t="shared" si="57"/>
        <v>363545</v>
      </c>
      <c r="AS201" s="34">
        <f t="shared" si="58"/>
        <v>0</v>
      </c>
      <c r="AT201" s="34">
        <f t="shared" si="59"/>
        <v>7581.153147641</v>
      </c>
      <c r="AU201" s="34">
        <f t="shared" si="60"/>
        <v>7534.483536424601</v>
      </c>
      <c r="AV201" s="34">
        <f t="shared" si="61"/>
        <v>7599.7772809141998</v>
      </c>
      <c r="AW201" s="34">
        <f t="shared" si="62"/>
        <v>7572.1236015489994</v>
      </c>
      <c r="AX201" s="34">
        <f t="shared" si="63"/>
        <v>7526.0718097660128</v>
      </c>
    </row>
    <row r="202" spans="1:50" ht="16.5" customHeight="1" x14ac:dyDescent="0.2">
      <c r="A202" s="25">
        <v>201</v>
      </c>
      <c r="B202" s="26">
        <v>34677</v>
      </c>
      <c r="C202" s="25">
        <v>8229</v>
      </c>
      <c r="D202" s="27"/>
      <c r="E202" s="27">
        <v>324000</v>
      </c>
      <c r="F202" s="27"/>
      <c r="G202" s="27">
        <v>16.986000000000001</v>
      </c>
      <c r="H202" s="27">
        <v>16.004000000000001</v>
      </c>
      <c r="I202" s="27">
        <v>1.103</v>
      </c>
      <c r="J202" s="27">
        <v>7331.0749999999998</v>
      </c>
      <c r="K202" s="27"/>
      <c r="L202" s="27">
        <v>822</v>
      </c>
      <c r="M202" s="27">
        <v>15.894</v>
      </c>
      <c r="N202" s="27">
        <v>200511</v>
      </c>
      <c r="O202" s="27">
        <v>4812.8999999999996</v>
      </c>
      <c r="P202" s="27">
        <v>946409</v>
      </c>
      <c r="Q202" s="27"/>
      <c r="R202" s="27"/>
      <c r="S202" s="27"/>
      <c r="T202" s="27"/>
      <c r="U202" s="27">
        <v>27</v>
      </c>
      <c r="V202" s="27">
        <v>94.4</v>
      </c>
      <c r="W202" s="27"/>
      <c r="X202" s="27"/>
      <c r="Y202" s="27"/>
      <c r="Z202" s="27"/>
      <c r="AA202" s="27">
        <v>260282</v>
      </c>
      <c r="AB202" s="28"/>
      <c r="AC202" s="29">
        <v>0</v>
      </c>
      <c r="AD202" s="30">
        <v>96.3</v>
      </c>
      <c r="AE202" s="30">
        <v>3.3</v>
      </c>
      <c r="AF202" s="31">
        <v>9.5021000000000004</v>
      </c>
      <c r="AG202">
        <f t="shared" si="48"/>
        <v>7951.2888972236397</v>
      </c>
      <c r="AH202">
        <f>A202*'Simple Linear Regression'!$B$18+'Simple Linear Regression'!$B$17</f>
        <v>8056.7968008051394</v>
      </c>
      <c r="AI202">
        <f t="shared" si="49"/>
        <v>7937.4146007999989</v>
      </c>
      <c r="AJ202">
        <f t="shared" si="50"/>
        <v>7937.4146008000007</v>
      </c>
      <c r="AL202">
        <f t="shared" si="51"/>
        <v>7828.3714167193102</v>
      </c>
      <c r="AM202" s="32">
        <f t="shared" si="52"/>
        <v>7952.0354003545199</v>
      </c>
      <c r="AN202" s="33">
        <f t="shared" si="53"/>
        <v>9222.084985145284</v>
      </c>
      <c r="AO202" s="33">
        <f t="shared" si="54"/>
        <v>7760.1832219829994</v>
      </c>
      <c r="AP202" s="33" t="str">
        <f t="shared" si="55"/>
        <v/>
      </c>
      <c r="AQ202" s="34">
        <f t="shared" si="56"/>
        <v>221163.633</v>
      </c>
      <c r="AR202" s="34">
        <f t="shared" si="57"/>
        <v>357372</v>
      </c>
      <c r="AS202" s="34">
        <f t="shared" si="58"/>
        <v>0</v>
      </c>
      <c r="AT202" s="34">
        <f t="shared" si="59"/>
        <v>7540.9778976709995</v>
      </c>
      <c r="AU202" s="34">
        <f t="shared" si="60"/>
        <v>7509.9095013506885</v>
      </c>
      <c r="AV202" s="34">
        <f t="shared" si="61"/>
        <v>7554.4924406477212</v>
      </c>
      <c r="AW202" s="34">
        <f t="shared" si="62"/>
        <v>7531.6454963949991</v>
      </c>
      <c r="AX202" s="34">
        <f t="shared" si="63"/>
        <v>7513.1801009229275</v>
      </c>
    </row>
    <row r="203" spans="1:50" ht="16.5" customHeight="1" x14ac:dyDescent="0.2">
      <c r="A203" s="25">
        <v>202</v>
      </c>
      <c r="B203" s="26">
        <v>34684</v>
      </c>
      <c r="C203" s="25">
        <v>7933</v>
      </c>
      <c r="D203" s="27"/>
      <c r="E203" s="27">
        <v>329000</v>
      </c>
      <c r="F203" s="27"/>
      <c r="G203" s="27">
        <v>16.86</v>
      </c>
      <c r="H203" s="27">
        <v>15.724</v>
      </c>
      <c r="I203" s="27">
        <v>1.095</v>
      </c>
      <c r="J203" s="27">
        <v>7331.0749999999998</v>
      </c>
      <c r="K203" s="27"/>
      <c r="L203" s="27">
        <v>822</v>
      </c>
      <c r="M203" s="27">
        <v>15.89</v>
      </c>
      <c r="N203" s="27">
        <v>202864</v>
      </c>
      <c r="O203" s="27">
        <v>4812.8999999999996</v>
      </c>
      <c r="P203" s="27">
        <v>980405</v>
      </c>
      <c r="Q203" s="27"/>
      <c r="R203" s="27"/>
      <c r="S203" s="27"/>
      <c r="T203" s="27"/>
      <c r="U203" s="27">
        <v>27</v>
      </c>
      <c r="V203" s="27">
        <v>94.4</v>
      </c>
      <c r="W203" s="27"/>
      <c r="X203" s="27"/>
      <c r="Y203" s="27"/>
      <c r="Z203" s="27"/>
      <c r="AA203" s="27">
        <v>260282</v>
      </c>
      <c r="AB203" s="28"/>
      <c r="AC203" s="29">
        <v>0</v>
      </c>
      <c r="AD203" s="30">
        <v>157.69999999999999</v>
      </c>
      <c r="AE203" s="30">
        <v>0.8</v>
      </c>
      <c r="AF203" s="31">
        <v>9.4390000000000001</v>
      </c>
      <c r="AG203">
        <f t="shared" si="48"/>
        <v>7977.3915535105989</v>
      </c>
      <c r="AH203">
        <f>A203*'Simple Linear Regression'!$B$18+'Simple Linear Regression'!$B$17</f>
        <v>8057.6498378890437</v>
      </c>
      <c r="AI203">
        <f t="shared" si="49"/>
        <v>7966.6211946000021</v>
      </c>
      <c r="AJ203">
        <f t="shared" si="50"/>
        <v>7966.6211946000003</v>
      </c>
      <c r="AL203">
        <f t="shared" si="51"/>
        <v>7870.8187188455995</v>
      </c>
      <c r="AM203" s="32">
        <f t="shared" si="52"/>
        <v>7904.6473745552194</v>
      </c>
      <c r="AN203" s="33">
        <f t="shared" si="53"/>
        <v>9222.1850783773716</v>
      </c>
      <c r="AO203" s="33">
        <f t="shared" si="54"/>
        <v>7716.4133140799986</v>
      </c>
      <c r="AP203" s="33" t="str">
        <f t="shared" si="55"/>
        <v/>
      </c>
      <c r="AQ203" s="34">
        <f t="shared" si="56"/>
        <v>222136.08</v>
      </c>
      <c r="AR203" s="34">
        <f t="shared" si="57"/>
        <v>360255</v>
      </c>
      <c r="AS203" s="34">
        <f t="shared" si="58"/>
        <v>0</v>
      </c>
      <c r="AT203" s="34">
        <f t="shared" si="59"/>
        <v>7665.2367376309994</v>
      </c>
      <c r="AU203" s="34">
        <f t="shared" si="60"/>
        <v>7610.3173990163359</v>
      </c>
      <c r="AV203" s="34">
        <f t="shared" si="61"/>
        <v>7682.6966193127992</v>
      </c>
      <c r="AW203" s="34">
        <f t="shared" si="62"/>
        <v>7655.0937965859985</v>
      </c>
      <c r="AX203" s="34">
        <f t="shared" si="63"/>
        <v>7601.0753829950418</v>
      </c>
    </row>
    <row r="204" spans="1:50" ht="16.5" customHeight="1" x14ac:dyDescent="0.2">
      <c r="A204" s="25">
        <v>203</v>
      </c>
      <c r="B204" s="26">
        <v>34691</v>
      </c>
      <c r="C204" s="25">
        <v>8278</v>
      </c>
      <c r="D204" s="27"/>
      <c r="E204" s="27">
        <v>330000</v>
      </c>
      <c r="F204" s="27"/>
      <c r="G204" s="27">
        <v>17.103999999999999</v>
      </c>
      <c r="H204" s="27">
        <v>15.622</v>
      </c>
      <c r="I204" s="27">
        <v>1.087</v>
      </c>
      <c r="J204" s="27">
        <v>7331.0749999999998</v>
      </c>
      <c r="K204" s="27"/>
      <c r="L204" s="27">
        <v>822</v>
      </c>
      <c r="M204" s="27">
        <v>15.89</v>
      </c>
      <c r="N204" s="27">
        <v>202864</v>
      </c>
      <c r="O204" s="27">
        <v>4812.8999999999996</v>
      </c>
      <c r="P204" s="27">
        <v>980405</v>
      </c>
      <c r="Q204" s="27"/>
      <c r="R204" s="27"/>
      <c r="S204" s="27"/>
      <c r="T204" s="27"/>
      <c r="U204" s="27">
        <v>27</v>
      </c>
      <c r="V204" s="27">
        <v>94.4</v>
      </c>
      <c r="W204" s="27"/>
      <c r="X204" s="27"/>
      <c r="Y204" s="27"/>
      <c r="Z204" s="27"/>
      <c r="AA204" s="27">
        <v>260282</v>
      </c>
      <c r="AB204" s="28"/>
      <c r="AC204" s="29">
        <v>0</v>
      </c>
      <c r="AD204" s="30">
        <v>135.30000000000001</v>
      </c>
      <c r="AE204" s="30">
        <v>0</v>
      </c>
      <c r="AF204" s="31">
        <v>9.4187999999999992</v>
      </c>
      <c r="AG204">
        <f t="shared" si="48"/>
        <v>7976.7151741675598</v>
      </c>
      <c r="AH204">
        <f>A204*'Simple Linear Regression'!$B$18+'Simple Linear Regression'!$B$17</f>
        <v>8058.5028749729481</v>
      </c>
      <c r="AI204">
        <f t="shared" si="49"/>
        <v>7966.0329046000006</v>
      </c>
      <c r="AJ204">
        <f t="shared" si="50"/>
        <v>7966.0329046000006</v>
      </c>
      <c r="AL204">
        <f t="shared" si="51"/>
        <v>7866.7242563617583</v>
      </c>
      <c r="AM204" s="32">
        <f t="shared" si="52"/>
        <v>7930.9594302725</v>
      </c>
      <c r="AN204" s="33">
        <f t="shared" si="53"/>
        <v>9220.6321718309318</v>
      </c>
      <c r="AO204" s="33">
        <f t="shared" si="54"/>
        <v>7740.8029487680014</v>
      </c>
      <c r="AP204" s="33" t="str">
        <f t="shared" si="55"/>
        <v/>
      </c>
      <c r="AQ204" s="34">
        <f t="shared" si="56"/>
        <v>220513.16800000001</v>
      </c>
      <c r="AR204" s="34">
        <f t="shared" si="57"/>
        <v>358710</v>
      </c>
      <c r="AS204" s="34">
        <f t="shared" si="58"/>
        <v>0</v>
      </c>
      <c r="AT204" s="34">
        <f t="shared" si="59"/>
        <v>7630.517124740998</v>
      </c>
      <c r="AU204" s="34">
        <f t="shared" si="60"/>
        <v>7583.4877671925851</v>
      </c>
      <c r="AV204" s="34">
        <f t="shared" si="61"/>
        <v>7645.4652896316002</v>
      </c>
      <c r="AW204" s="34">
        <f t="shared" si="62"/>
        <v>7620.5400599999994</v>
      </c>
      <c r="AX204" s="34">
        <f t="shared" si="63"/>
        <v>7579.4581329563835</v>
      </c>
    </row>
    <row r="205" spans="1:50" ht="16.5" customHeight="1" x14ac:dyDescent="0.2">
      <c r="A205" s="25">
        <v>204</v>
      </c>
      <c r="B205" s="26">
        <v>34698</v>
      </c>
      <c r="C205" s="25">
        <v>7718</v>
      </c>
      <c r="D205" s="27"/>
      <c r="E205" s="27">
        <v>314000</v>
      </c>
      <c r="F205" s="27"/>
      <c r="G205" s="27">
        <v>17.7075</v>
      </c>
      <c r="H205" s="27">
        <v>16.186666666666699</v>
      </c>
      <c r="I205" s="27">
        <v>1.077</v>
      </c>
      <c r="J205" s="27">
        <v>7331.0749999999998</v>
      </c>
      <c r="K205" s="27"/>
      <c r="L205" s="27">
        <v>822</v>
      </c>
      <c r="M205" s="27">
        <v>15.89</v>
      </c>
      <c r="N205" s="27">
        <v>202864</v>
      </c>
      <c r="O205" s="27">
        <v>4812.8999999999996</v>
      </c>
      <c r="P205" s="27">
        <v>980405</v>
      </c>
      <c r="Q205" s="27"/>
      <c r="R205" s="27"/>
      <c r="S205" s="27"/>
      <c r="T205" s="27"/>
      <c r="U205" s="27">
        <v>27</v>
      </c>
      <c r="V205" s="27">
        <v>94.4</v>
      </c>
      <c r="W205" s="27"/>
      <c r="X205" s="27"/>
      <c r="Y205" s="27"/>
      <c r="Z205" s="27"/>
      <c r="AA205" s="27">
        <v>260282</v>
      </c>
      <c r="AB205" s="28"/>
      <c r="AC205" s="29">
        <v>1</v>
      </c>
      <c r="AD205" s="30">
        <v>145.19999999999999</v>
      </c>
      <c r="AE205" s="30">
        <v>0</v>
      </c>
      <c r="AF205" s="31">
        <v>9.4420999999999999</v>
      </c>
      <c r="AG205">
        <f t="shared" si="48"/>
        <v>7987.4874024887577</v>
      </c>
      <c r="AH205">
        <f>A205*'Simple Linear Regression'!$B$18+'Simple Linear Regression'!$B$17</f>
        <v>8059.3559120568525</v>
      </c>
      <c r="AI205">
        <f t="shared" si="49"/>
        <v>7975.4455446000011</v>
      </c>
      <c r="AJ205">
        <f t="shared" si="50"/>
        <v>7975.4455446000011</v>
      </c>
      <c r="AL205">
        <f t="shared" si="51"/>
        <v>7874.3736967569603</v>
      </c>
      <c r="AM205" s="32">
        <f t="shared" si="52"/>
        <v>7783.1568905388003</v>
      </c>
      <c r="AN205" s="33">
        <f t="shared" si="53"/>
        <v>9095.8949473232406</v>
      </c>
      <c r="AO205" s="33">
        <f t="shared" si="54"/>
        <v>7613.4047021279985</v>
      </c>
      <c r="AP205" s="33" t="str">
        <f t="shared" si="55"/>
        <v/>
      </c>
      <c r="AQ205" s="34">
        <f t="shared" si="56"/>
        <v>218484.52799999999</v>
      </c>
      <c r="AR205" s="34">
        <f t="shared" si="57"/>
        <v>338178</v>
      </c>
      <c r="AS205" s="34">
        <f t="shared" si="58"/>
        <v>9.4420999999999999</v>
      </c>
      <c r="AT205" s="34">
        <f t="shared" si="59"/>
        <v>7591.6003375300006</v>
      </c>
      <c r="AU205" s="34">
        <f t="shared" si="60"/>
        <v>7542.7142847048963</v>
      </c>
      <c r="AV205" s="34">
        <f t="shared" si="61"/>
        <v>7621.2713593072804</v>
      </c>
      <c r="AW205" s="34">
        <f t="shared" si="62"/>
        <v>7628.0862023546997</v>
      </c>
      <c r="AX205" s="34">
        <f t="shared" si="63"/>
        <v>7506.0161608780636</v>
      </c>
    </row>
    <row r="206" spans="1:50" ht="16.5" customHeight="1" x14ac:dyDescent="0.2">
      <c r="A206" s="25">
        <v>205</v>
      </c>
      <c r="B206" s="26">
        <v>34705</v>
      </c>
      <c r="C206" s="25">
        <v>7134</v>
      </c>
      <c r="D206" s="27"/>
      <c r="E206" s="27">
        <v>319000</v>
      </c>
      <c r="F206" s="27"/>
      <c r="G206" s="27">
        <v>17.614999999999998</v>
      </c>
      <c r="H206" s="27">
        <v>16.072500000000002</v>
      </c>
      <c r="I206" s="27">
        <v>1.079</v>
      </c>
      <c r="J206" s="27">
        <v>7331.0749999999998</v>
      </c>
      <c r="K206" s="27"/>
      <c r="L206" s="27">
        <v>835</v>
      </c>
      <c r="M206" s="27">
        <v>15.89</v>
      </c>
      <c r="N206" s="27">
        <v>202864</v>
      </c>
      <c r="O206" s="27">
        <v>4825.6000000000004</v>
      </c>
      <c r="P206" s="27">
        <v>980405</v>
      </c>
      <c r="Q206" s="27"/>
      <c r="R206" s="27"/>
      <c r="S206" s="27"/>
      <c r="T206" s="27"/>
      <c r="U206" s="27">
        <v>27</v>
      </c>
      <c r="V206" s="27">
        <v>89.8</v>
      </c>
      <c r="W206" s="27"/>
      <c r="X206" s="27"/>
      <c r="Y206" s="27"/>
      <c r="Z206" s="27"/>
      <c r="AA206" s="27">
        <v>260282</v>
      </c>
      <c r="AB206" s="28"/>
      <c r="AC206" s="29">
        <v>1</v>
      </c>
      <c r="AD206" s="30">
        <v>198</v>
      </c>
      <c r="AE206" s="30">
        <v>0</v>
      </c>
      <c r="AF206" s="31">
        <v>9.5082000000000004</v>
      </c>
      <c r="AG206">
        <f t="shared" si="48"/>
        <v>8089.2472137565201</v>
      </c>
      <c r="AH206">
        <f>A206*'Simple Linear Regression'!$B$18+'Simple Linear Regression'!$B$17</f>
        <v>8060.208949140756</v>
      </c>
      <c r="AI206">
        <f t="shared" si="49"/>
        <v>8134.3877246000011</v>
      </c>
      <c r="AJ206">
        <f t="shared" si="50"/>
        <v>8134.3877246000011</v>
      </c>
      <c r="AL206">
        <f t="shared" si="51"/>
        <v>7944.0181258779194</v>
      </c>
      <c r="AM206" s="32">
        <f t="shared" si="52"/>
        <v>7717.6171349147999</v>
      </c>
      <c r="AN206" s="33">
        <f t="shared" si="53"/>
        <v>9100.2912821792088</v>
      </c>
      <c r="AO206" s="33">
        <f t="shared" si="54"/>
        <v>7615.0226534559997</v>
      </c>
      <c r="AP206" s="33" t="str">
        <f t="shared" si="55"/>
        <v/>
      </c>
      <c r="AQ206" s="34">
        <f t="shared" si="56"/>
        <v>218890.25599999999</v>
      </c>
      <c r="AR206" s="34">
        <f t="shared" si="57"/>
        <v>344201</v>
      </c>
      <c r="AS206" s="34">
        <f t="shared" si="58"/>
        <v>9.5082000000000004</v>
      </c>
      <c r="AT206" s="34">
        <f t="shared" si="59"/>
        <v>7700.1655303790012</v>
      </c>
      <c r="AU206" s="34">
        <f t="shared" si="60"/>
        <v>7624.2811675008361</v>
      </c>
      <c r="AV206" s="34">
        <f t="shared" si="61"/>
        <v>7719.0212118277605</v>
      </c>
      <c r="AW206" s="34">
        <f t="shared" si="62"/>
        <v>7734.7363145113995</v>
      </c>
      <c r="AX206" s="34">
        <f t="shared" si="63"/>
        <v>7586.9526185957266</v>
      </c>
    </row>
    <row r="207" spans="1:50" ht="16.5" customHeight="1" x14ac:dyDescent="0.2">
      <c r="A207" s="25">
        <v>206</v>
      </c>
      <c r="B207" s="26">
        <v>34712</v>
      </c>
      <c r="C207" s="25">
        <v>7534</v>
      </c>
      <c r="D207" s="27"/>
      <c r="E207" s="27">
        <v>338000</v>
      </c>
      <c r="F207" s="27"/>
      <c r="G207" s="27">
        <v>17.552</v>
      </c>
      <c r="H207" s="27">
        <v>16.231999999999999</v>
      </c>
      <c r="I207" s="27">
        <v>1.0860000000000001</v>
      </c>
      <c r="J207" s="27">
        <v>7331.0749999999998</v>
      </c>
      <c r="K207" s="27"/>
      <c r="L207" s="27">
        <v>835</v>
      </c>
      <c r="M207" s="27">
        <v>15.89</v>
      </c>
      <c r="N207" s="27">
        <v>202864</v>
      </c>
      <c r="O207" s="27">
        <v>4825.6000000000004</v>
      </c>
      <c r="P207" s="27">
        <v>980405</v>
      </c>
      <c r="Q207" s="27"/>
      <c r="R207" s="27"/>
      <c r="S207" s="27"/>
      <c r="T207" s="27"/>
      <c r="U207" s="27">
        <v>27</v>
      </c>
      <c r="V207" s="27">
        <v>89.8</v>
      </c>
      <c r="W207" s="27"/>
      <c r="X207" s="27"/>
      <c r="Y207" s="27"/>
      <c r="Z207" s="27"/>
      <c r="AA207" s="27">
        <v>260282</v>
      </c>
      <c r="AB207" s="28"/>
      <c r="AC207" s="29">
        <v>0</v>
      </c>
      <c r="AD207" s="30">
        <v>148</v>
      </c>
      <c r="AE207" s="30">
        <v>2.2000000000000002</v>
      </c>
      <c r="AF207" s="31">
        <v>9.6146999999999991</v>
      </c>
      <c r="AG207">
        <f t="shared" si="48"/>
        <v>8076.4534319316808</v>
      </c>
      <c r="AH207">
        <f>A207*'Simple Linear Regression'!$B$18+'Simple Linear Regression'!$B$17</f>
        <v>8061.0619862246604</v>
      </c>
      <c r="AI207">
        <f t="shared" si="49"/>
        <v>8123.2102146000016</v>
      </c>
      <c r="AJ207">
        <f t="shared" si="50"/>
        <v>8123.2102146000016</v>
      </c>
      <c r="AL207">
        <f t="shared" si="51"/>
        <v>7932.8903788012794</v>
      </c>
      <c r="AM207" s="32">
        <f t="shared" si="52"/>
        <v>7916.7186539470795</v>
      </c>
      <c r="AN207" s="33">
        <f t="shared" si="53"/>
        <v>9241.3623573612604</v>
      </c>
      <c r="AO207" s="33">
        <f t="shared" si="54"/>
        <v>7797.5349831040021</v>
      </c>
      <c r="AP207" s="33" t="str">
        <f t="shared" si="55"/>
        <v/>
      </c>
      <c r="AQ207" s="34">
        <f t="shared" si="56"/>
        <v>220310.304</v>
      </c>
      <c r="AR207" s="34">
        <f t="shared" si="57"/>
        <v>367068</v>
      </c>
      <c r="AS207" s="34">
        <f t="shared" si="58"/>
        <v>0</v>
      </c>
      <c r="AT207" s="34">
        <f t="shared" si="59"/>
        <v>7697.2014055349991</v>
      </c>
      <c r="AU207" s="34">
        <f t="shared" si="60"/>
        <v>7640.8276969001172</v>
      </c>
      <c r="AV207" s="34">
        <f t="shared" si="61"/>
        <v>7695.9514025096805</v>
      </c>
      <c r="AW207" s="34">
        <f t="shared" si="62"/>
        <v>7687.4900393729995</v>
      </c>
      <c r="AX207" s="34">
        <f t="shared" si="63"/>
        <v>7645.7372338475507</v>
      </c>
    </row>
    <row r="208" spans="1:50" ht="16.5" customHeight="1" x14ac:dyDescent="0.2">
      <c r="A208" s="25">
        <v>207</v>
      </c>
      <c r="B208" s="26">
        <v>34719</v>
      </c>
      <c r="C208" s="25">
        <v>7260</v>
      </c>
      <c r="D208" s="27"/>
      <c r="E208" s="27">
        <v>347000</v>
      </c>
      <c r="F208" s="27"/>
      <c r="G208" s="27">
        <v>18.448</v>
      </c>
      <c r="H208" s="27">
        <v>16.884</v>
      </c>
      <c r="I208" s="27">
        <v>1.0780000000000001</v>
      </c>
      <c r="J208" s="27">
        <v>7331.0749999999998</v>
      </c>
      <c r="K208" s="27"/>
      <c r="L208" s="27">
        <v>835</v>
      </c>
      <c r="M208" s="27">
        <v>15.584</v>
      </c>
      <c r="N208" s="27">
        <v>190074</v>
      </c>
      <c r="O208" s="27">
        <v>4825.6000000000004</v>
      </c>
      <c r="P208" s="27">
        <v>980405</v>
      </c>
      <c r="Q208" s="27"/>
      <c r="R208" s="27"/>
      <c r="S208" s="27"/>
      <c r="T208" s="27"/>
      <c r="U208" s="27">
        <v>27</v>
      </c>
      <c r="V208" s="27">
        <v>89.8</v>
      </c>
      <c r="W208" s="27"/>
      <c r="X208" s="27"/>
      <c r="Y208" s="27"/>
      <c r="Z208" s="27"/>
      <c r="AA208" s="27">
        <v>260282</v>
      </c>
      <c r="AB208" s="28"/>
      <c r="AC208" s="29">
        <v>0</v>
      </c>
      <c r="AD208" s="30">
        <v>125.3</v>
      </c>
      <c r="AE208" s="30">
        <v>0</v>
      </c>
      <c r="AF208" s="31">
        <v>9.7583000000000002</v>
      </c>
      <c r="AG208">
        <f t="shared" si="48"/>
        <v>7910.1853016886389</v>
      </c>
      <c r="AH208">
        <f>A208*'Simple Linear Regression'!$B$18+'Simple Linear Regression'!$B$17</f>
        <v>8061.9150233085647</v>
      </c>
      <c r="AI208">
        <f t="shared" si="49"/>
        <v>7925.2754899999991</v>
      </c>
      <c r="AJ208">
        <f t="shared" si="50"/>
        <v>7925.27549</v>
      </c>
      <c r="AL208">
        <f t="shared" si="51"/>
        <v>7650.7183148840377</v>
      </c>
      <c r="AM208" s="32">
        <f t="shared" si="52"/>
        <v>7768.2504796897001</v>
      </c>
      <c r="AN208" s="33">
        <f t="shared" si="53"/>
        <v>9195.5783436800011</v>
      </c>
      <c r="AO208" s="33">
        <f t="shared" si="54"/>
        <v>7521.9185511720007</v>
      </c>
      <c r="AP208" s="33" t="str">
        <f t="shared" si="55"/>
        <v/>
      </c>
      <c r="AQ208" s="34">
        <f t="shared" si="56"/>
        <v>204899.77200000003</v>
      </c>
      <c r="AR208" s="34">
        <f t="shared" si="57"/>
        <v>374066</v>
      </c>
      <c r="AS208" s="34">
        <f t="shared" si="58"/>
        <v>0</v>
      </c>
      <c r="AT208" s="34">
        <f t="shared" si="59"/>
        <v>7451.549917409</v>
      </c>
      <c r="AU208" s="34">
        <f t="shared" si="60"/>
        <v>7329.2645577881613</v>
      </c>
      <c r="AV208" s="34">
        <f t="shared" si="61"/>
        <v>7437.4932721661598</v>
      </c>
      <c r="AW208" s="34">
        <f t="shared" si="62"/>
        <v>7442.677693706999</v>
      </c>
      <c r="AX208" s="34">
        <f t="shared" si="63"/>
        <v>7323.5881703598352</v>
      </c>
    </row>
    <row r="209" spans="1:50" ht="16.5" customHeight="1" x14ac:dyDescent="0.2">
      <c r="A209" s="25">
        <v>208</v>
      </c>
      <c r="B209" s="26">
        <v>34726</v>
      </c>
      <c r="C209" s="25">
        <v>6976</v>
      </c>
      <c r="D209" s="27"/>
      <c r="E209" s="27">
        <v>325000</v>
      </c>
      <c r="F209" s="27"/>
      <c r="G209" s="27">
        <v>18.338000000000001</v>
      </c>
      <c r="H209" s="27">
        <v>16.847999999999999</v>
      </c>
      <c r="I209" s="27">
        <v>1.083</v>
      </c>
      <c r="J209" s="27">
        <v>7331.0749999999998</v>
      </c>
      <c r="K209" s="27"/>
      <c r="L209" s="27">
        <v>835</v>
      </c>
      <c r="M209" s="27">
        <v>15.584</v>
      </c>
      <c r="N209" s="27">
        <v>190074</v>
      </c>
      <c r="O209" s="27">
        <v>4825.6000000000004</v>
      </c>
      <c r="P209" s="27">
        <v>980405</v>
      </c>
      <c r="Q209" s="27"/>
      <c r="R209" s="27"/>
      <c r="S209" s="27"/>
      <c r="T209" s="27"/>
      <c r="U209" s="27">
        <v>27</v>
      </c>
      <c r="V209" s="27">
        <v>89.8</v>
      </c>
      <c r="W209" s="27"/>
      <c r="X209" s="27"/>
      <c r="Y209" s="27"/>
      <c r="Z209" s="27"/>
      <c r="AA209" s="27">
        <v>260282</v>
      </c>
      <c r="AB209" s="28"/>
      <c r="AC209" s="29">
        <v>0</v>
      </c>
      <c r="AD209" s="30">
        <v>179</v>
      </c>
      <c r="AE209" s="30">
        <v>0</v>
      </c>
      <c r="AF209" s="31">
        <v>9.9345999999999997</v>
      </c>
      <c r="AG209">
        <f t="shared" si="48"/>
        <v>7925.0038875280388</v>
      </c>
      <c r="AH209">
        <f>A209*'Simple Linear Regression'!$B$18+'Simple Linear Regression'!$B$17</f>
        <v>8062.7680603924691</v>
      </c>
      <c r="AI209">
        <f t="shared" si="49"/>
        <v>7938.2178699999995</v>
      </c>
      <c r="AJ209">
        <f t="shared" si="50"/>
        <v>7938.2178700000004</v>
      </c>
      <c r="AL209">
        <f t="shared" si="51"/>
        <v>7669.7141284599384</v>
      </c>
      <c r="AM209" s="32">
        <f t="shared" si="52"/>
        <v>7701.9555995685996</v>
      </c>
      <c r="AN209" s="33">
        <f t="shared" si="53"/>
        <v>9237.7623809520119</v>
      </c>
      <c r="AO209" s="33">
        <f t="shared" si="54"/>
        <v>7469.2365430420014</v>
      </c>
      <c r="AP209" s="33" t="str">
        <f t="shared" si="55"/>
        <v/>
      </c>
      <c r="AQ209" s="34">
        <f t="shared" si="56"/>
        <v>205850.14199999999</v>
      </c>
      <c r="AR209" s="34">
        <f t="shared" si="57"/>
        <v>351975</v>
      </c>
      <c r="AS209" s="34">
        <f t="shared" si="58"/>
        <v>0</v>
      </c>
      <c r="AT209" s="34">
        <f t="shared" si="59"/>
        <v>7576.7040038930008</v>
      </c>
      <c r="AU209" s="34">
        <f t="shared" si="60"/>
        <v>7425.7835511374169</v>
      </c>
      <c r="AV209" s="34">
        <f t="shared" si="61"/>
        <v>7585.6584548159999</v>
      </c>
      <c r="AW209" s="34">
        <f t="shared" si="62"/>
        <v>7567.9148018519991</v>
      </c>
      <c r="AX209" s="34">
        <f t="shared" si="63"/>
        <v>7404.8644828756442</v>
      </c>
    </row>
    <row r="210" spans="1:50" ht="16.5" customHeight="1" x14ac:dyDescent="0.2">
      <c r="A210" s="25">
        <v>209</v>
      </c>
      <c r="B210" s="26">
        <v>34733</v>
      </c>
      <c r="C210" s="25">
        <v>7267</v>
      </c>
      <c r="D210" s="27"/>
      <c r="E210" s="27">
        <v>324000</v>
      </c>
      <c r="F210" s="27"/>
      <c r="G210" s="27">
        <v>18.495999999999999</v>
      </c>
      <c r="H210" s="27">
        <v>16.986000000000001</v>
      </c>
      <c r="I210" s="27">
        <v>1.083</v>
      </c>
      <c r="J210" s="27">
        <v>7331.0749999999998</v>
      </c>
      <c r="K210" s="27"/>
      <c r="L210" s="27">
        <v>835</v>
      </c>
      <c r="M210" s="27">
        <v>15.584</v>
      </c>
      <c r="N210" s="27">
        <v>190074</v>
      </c>
      <c r="O210" s="27">
        <v>4825.6000000000004</v>
      </c>
      <c r="P210" s="27">
        <v>980405</v>
      </c>
      <c r="Q210" s="27"/>
      <c r="R210" s="27"/>
      <c r="S210" s="27"/>
      <c r="T210" s="27"/>
      <c r="U210" s="27">
        <v>27</v>
      </c>
      <c r="V210" s="27">
        <v>89.8</v>
      </c>
      <c r="W210" s="27"/>
      <c r="X210" s="27"/>
      <c r="Y210" s="27"/>
      <c r="Z210" s="27"/>
      <c r="AA210" s="27">
        <v>260282</v>
      </c>
      <c r="AB210" s="28"/>
      <c r="AC210" s="29">
        <v>0</v>
      </c>
      <c r="AD210" s="30">
        <v>152.9</v>
      </c>
      <c r="AE210" s="30">
        <v>0.1</v>
      </c>
      <c r="AF210" s="31">
        <v>10.138999999999999</v>
      </c>
      <c r="AG210">
        <f t="shared" si="48"/>
        <v>7925.677377528039</v>
      </c>
      <c r="AH210">
        <f>A210*'Simple Linear Regression'!$B$18+'Simple Linear Regression'!$B$17</f>
        <v>8063.6210974763735</v>
      </c>
      <c r="AI210">
        <f t="shared" si="49"/>
        <v>7938.8061599999992</v>
      </c>
      <c r="AJ210">
        <f t="shared" si="50"/>
        <v>7938.8061600000001</v>
      </c>
      <c r="AL210">
        <f t="shared" si="51"/>
        <v>7670.4542744599385</v>
      </c>
      <c r="AM210" s="32">
        <f t="shared" si="52"/>
        <v>7734.5512376234401</v>
      </c>
      <c r="AN210" s="33">
        <f t="shared" si="53"/>
        <v>9267.14818351539</v>
      </c>
      <c r="AO210" s="33">
        <f t="shared" si="54"/>
        <v>7505.9589630420014</v>
      </c>
      <c r="AP210" s="33" t="str">
        <f t="shared" si="55"/>
        <v/>
      </c>
      <c r="AQ210" s="34">
        <f t="shared" si="56"/>
        <v>205850.14199999999</v>
      </c>
      <c r="AR210" s="34">
        <f t="shared" si="57"/>
        <v>350892</v>
      </c>
      <c r="AS210" s="34">
        <f t="shared" si="58"/>
        <v>0</v>
      </c>
      <c r="AT210" s="34">
        <f t="shared" si="59"/>
        <v>7578.6605184749997</v>
      </c>
      <c r="AU210" s="34">
        <f t="shared" si="60"/>
        <v>7433.8781665254164</v>
      </c>
      <c r="AV210" s="34">
        <f t="shared" si="61"/>
        <v>7587.92777259992</v>
      </c>
      <c r="AW210" s="34">
        <f t="shared" si="62"/>
        <v>7570.9083828719995</v>
      </c>
      <c r="AX210" s="34">
        <f t="shared" si="63"/>
        <v>7417.391708547646</v>
      </c>
    </row>
    <row r="211" spans="1:50" ht="16.5" customHeight="1" x14ac:dyDescent="0.2">
      <c r="A211" s="25">
        <v>210</v>
      </c>
      <c r="B211" s="26">
        <v>34740</v>
      </c>
      <c r="C211" s="25">
        <v>7132</v>
      </c>
      <c r="D211" s="27"/>
      <c r="E211" s="27">
        <v>324000</v>
      </c>
      <c r="F211" s="27"/>
      <c r="G211" s="27">
        <v>18.423999999999999</v>
      </c>
      <c r="H211" s="27">
        <v>16.972000000000001</v>
      </c>
      <c r="I211" s="27">
        <v>1.0760000000000001</v>
      </c>
      <c r="J211" s="27">
        <v>7455.2879999999996</v>
      </c>
      <c r="K211" s="27"/>
      <c r="L211" s="27">
        <v>816</v>
      </c>
      <c r="M211" s="27">
        <v>15.584</v>
      </c>
      <c r="N211" s="27">
        <v>190074</v>
      </c>
      <c r="O211" s="27">
        <v>4841.6000000000004</v>
      </c>
      <c r="P211" s="27">
        <v>980405</v>
      </c>
      <c r="Q211" s="27"/>
      <c r="R211" s="27"/>
      <c r="S211" s="27"/>
      <c r="T211" s="27"/>
      <c r="U211" s="27">
        <v>27</v>
      </c>
      <c r="V211" s="27">
        <v>92.7</v>
      </c>
      <c r="W211" s="27"/>
      <c r="X211" s="27"/>
      <c r="Y211" s="27"/>
      <c r="Z211" s="27"/>
      <c r="AA211" s="27">
        <v>260282</v>
      </c>
      <c r="AB211" s="28"/>
      <c r="AC211" s="29">
        <v>0</v>
      </c>
      <c r="AD211" s="30">
        <v>210.1</v>
      </c>
      <c r="AE211" s="30">
        <v>0.4</v>
      </c>
      <c r="AF211" s="31">
        <v>10.3668</v>
      </c>
      <c r="AG211">
        <f t="shared" si="48"/>
        <v>7859.3994226348805</v>
      </c>
      <c r="AH211">
        <f>A211*'Simple Linear Regression'!$B$18+'Simple Linear Regression'!$B$17</f>
        <v>8064.474134560277</v>
      </c>
      <c r="AI211">
        <f t="shared" si="49"/>
        <v>7833.4467399999985</v>
      </c>
      <c r="AJ211">
        <f t="shared" si="50"/>
        <v>7833.4467400000003</v>
      </c>
      <c r="AL211">
        <f t="shared" si="51"/>
        <v>7620.9459622536806</v>
      </c>
      <c r="AM211" s="32">
        <f t="shared" si="52"/>
        <v>7662.6633218470606</v>
      </c>
      <c r="AN211" s="33">
        <f t="shared" si="53"/>
        <v>9297.687249844641</v>
      </c>
      <c r="AO211" s="33">
        <f t="shared" si="54"/>
        <v>7375.2408464240016</v>
      </c>
      <c r="AP211" s="33" t="str">
        <f t="shared" si="55"/>
        <v/>
      </c>
      <c r="AQ211" s="34">
        <f t="shared" si="56"/>
        <v>204519.62400000001</v>
      </c>
      <c r="AR211" s="34">
        <f t="shared" si="57"/>
        <v>348624</v>
      </c>
      <c r="AS211" s="34">
        <f t="shared" si="58"/>
        <v>0</v>
      </c>
      <c r="AT211" s="34">
        <f t="shared" si="59"/>
        <v>7687.6507345779992</v>
      </c>
      <c r="AU211" s="34">
        <f t="shared" si="60"/>
        <v>7503.044197143462</v>
      </c>
      <c r="AV211" s="34">
        <f t="shared" si="61"/>
        <v>7712.7570985822395</v>
      </c>
      <c r="AW211" s="34">
        <f t="shared" si="62"/>
        <v>7680.3816603079995</v>
      </c>
      <c r="AX211" s="34">
        <f t="shared" si="63"/>
        <v>7463.1175420547133</v>
      </c>
    </row>
    <row r="212" spans="1:50" ht="16.5" customHeight="1" x14ac:dyDescent="0.2">
      <c r="A212" s="25">
        <v>211</v>
      </c>
      <c r="B212" s="26">
        <v>34747</v>
      </c>
      <c r="C212" s="25">
        <v>7398</v>
      </c>
      <c r="D212" s="27"/>
      <c r="E212" s="27">
        <v>348000</v>
      </c>
      <c r="F212" s="27"/>
      <c r="G212" s="27">
        <v>18.552</v>
      </c>
      <c r="H212" s="27">
        <v>17.102</v>
      </c>
      <c r="I212" s="27">
        <v>1.0740000000000001</v>
      </c>
      <c r="J212" s="27">
        <v>7455.2879999999996</v>
      </c>
      <c r="K212" s="27"/>
      <c r="L212" s="27">
        <v>816</v>
      </c>
      <c r="M212" s="27">
        <v>14.801</v>
      </c>
      <c r="N212" s="27">
        <v>193087</v>
      </c>
      <c r="O212" s="27">
        <v>4841.6000000000004</v>
      </c>
      <c r="P212" s="27">
        <v>980405</v>
      </c>
      <c r="Q212" s="27"/>
      <c r="R212" s="27"/>
      <c r="S212" s="27"/>
      <c r="T212" s="27"/>
      <c r="U212" s="27">
        <v>27</v>
      </c>
      <c r="V212" s="27">
        <v>92.7</v>
      </c>
      <c r="W212" s="27"/>
      <c r="X212" s="27"/>
      <c r="Y212" s="27"/>
      <c r="Z212" s="27"/>
      <c r="AA212" s="27">
        <v>260282</v>
      </c>
      <c r="AB212" s="28"/>
      <c r="AC212" s="29">
        <v>0</v>
      </c>
      <c r="AD212" s="30">
        <v>181.1</v>
      </c>
      <c r="AE212" s="30">
        <v>0.8</v>
      </c>
      <c r="AF212" s="31">
        <v>10.6135</v>
      </c>
      <c r="AG212">
        <f t="shared" si="48"/>
        <v>7880.9749045291201</v>
      </c>
      <c r="AH212">
        <f>A212*'Simple Linear Regression'!$B$18+'Simple Linear Regression'!$B$17</f>
        <v>8065.3271716441814</v>
      </c>
      <c r="AI212">
        <f t="shared" si="49"/>
        <v>7818.0185728999995</v>
      </c>
      <c r="AJ212">
        <f t="shared" si="50"/>
        <v>7818.0185728999995</v>
      </c>
      <c r="AL212">
        <f t="shared" si="51"/>
        <v>7666.3266991706596</v>
      </c>
      <c r="AM212" s="32">
        <f t="shared" si="52"/>
        <v>7739.866718793819</v>
      </c>
      <c r="AN212" s="33">
        <f t="shared" si="53"/>
        <v>9326.2069398046078</v>
      </c>
      <c r="AO212" s="33">
        <f t="shared" si="54"/>
        <v>7463.9423865379995</v>
      </c>
      <c r="AP212" s="33" t="str">
        <f t="shared" si="55"/>
        <v/>
      </c>
      <c r="AQ212" s="34">
        <f t="shared" si="56"/>
        <v>207375.43800000002</v>
      </c>
      <c r="AR212" s="34">
        <f t="shared" si="57"/>
        <v>373752</v>
      </c>
      <c r="AS212" s="34">
        <f t="shared" si="58"/>
        <v>0</v>
      </c>
      <c r="AT212" s="34">
        <f t="shared" si="59"/>
        <v>7733.0347656000004</v>
      </c>
      <c r="AU212" s="34">
        <f t="shared" si="60"/>
        <v>7567.3408265328189</v>
      </c>
      <c r="AV212" s="34">
        <f t="shared" si="61"/>
        <v>7741.4833588665197</v>
      </c>
      <c r="AW212" s="34">
        <f t="shared" si="62"/>
        <v>7727.0330400109988</v>
      </c>
      <c r="AX212" s="34">
        <f t="shared" si="63"/>
        <v>7536.6868343198948</v>
      </c>
    </row>
    <row r="213" spans="1:50" ht="16.5" customHeight="1" x14ac:dyDescent="0.2">
      <c r="A213" s="25">
        <v>212</v>
      </c>
      <c r="B213" s="26">
        <v>34754</v>
      </c>
      <c r="C213" s="25">
        <v>7670</v>
      </c>
      <c r="D213" s="27"/>
      <c r="E213" s="27">
        <v>343000</v>
      </c>
      <c r="F213" s="27"/>
      <c r="G213" s="27">
        <v>18.747499999999999</v>
      </c>
      <c r="H213" s="27">
        <v>17.178000000000001</v>
      </c>
      <c r="I213" s="27">
        <v>1.0669999999999999</v>
      </c>
      <c r="J213" s="27">
        <v>7455.2879999999996</v>
      </c>
      <c r="K213" s="27"/>
      <c r="L213" s="27">
        <v>816</v>
      </c>
      <c r="M213" s="27">
        <v>14.801</v>
      </c>
      <c r="N213" s="27">
        <v>193087</v>
      </c>
      <c r="O213" s="27">
        <v>4841.6000000000004</v>
      </c>
      <c r="P213" s="27">
        <v>980405</v>
      </c>
      <c r="Q213" s="27"/>
      <c r="R213" s="27"/>
      <c r="S213" s="27"/>
      <c r="T213" s="27"/>
      <c r="U213" s="27">
        <v>27</v>
      </c>
      <c r="V213" s="27">
        <v>92.7</v>
      </c>
      <c r="W213" s="27"/>
      <c r="X213" s="27"/>
      <c r="Y213" s="27"/>
      <c r="Z213" s="27"/>
      <c r="AA213" s="27">
        <v>260282</v>
      </c>
      <c r="AB213" s="28"/>
      <c r="AC213" s="29">
        <v>0</v>
      </c>
      <c r="AD213" s="30">
        <v>128.6</v>
      </c>
      <c r="AE213" s="30">
        <v>0.2</v>
      </c>
      <c r="AF213" s="31">
        <v>10.8748</v>
      </c>
      <c r="AG213">
        <f t="shared" si="48"/>
        <v>7884.3398263539602</v>
      </c>
      <c r="AH213">
        <f>A213*'Simple Linear Regression'!$B$18+'Simple Linear Regression'!$B$17</f>
        <v>8066.1802087280857</v>
      </c>
      <c r="AI213">
        <f t="shared" si="49"/>
        <v>7820.9600228999998</v>
      </c>
      <c r="AJ213">
        <f t="shared" si="50"/>
        <v>7820.9600228999998</v>
      </c>
      <c r="AL213">
        <f t="shared" si="51"/>
        <v>7666.4329972730311</v>
      </c>
      <c r="AM213" s="32">
        <f t="shared" si="52"/>
        <v>7803.9575724056804</v>
      </c>
      <c r="AN213" s="33">
        <f t="shared" si="53"/>
        <v>9368.8315629910176</v>
      </c>
      <c r="AO213" s="33">
        <f t="shared" si="54"/>
        <v>7534.4691843790024</v>
      </c>
      <c r="AP213" s="33" t="str">
        <f t="shared" si="55"/>
        <v/>
      </c>
      <c r="AQ213" s="34">
        <f t="shared" si="56"/>
        <v>206023.829</v>
      </c>
      <c r="AR213" s="34">
        <f t="shared" si="57"/>
        <v>365981</v>
      </c>
      <c r="AS213" s="34">
        <f t="shared" si="58"/>
        <v>0</v>
      </c>
      <c r="AT213" s="34">
        <f t="shared" si="59"/>
        <v>7712.2514162380012</v>
      </c>
      <c r="AU213" s="34">
        <f t="shared" si="60"/>
        <v>7560.2426228836721</v>
      </c>
      <c r="AV213" s="34">
        <f t="shared" si="61"/>
        <v>7722.4800282995602</v>
      </c>
      <c r="AW213" s="34">
        <f t="shared" si="62"/>
        <v>7707.7746836619999</v>
      </c>
      <c r="AX213" s="34">
        <f t="shared" si="63"/>
        <v>7539.2446837278767</v>
      </c>
    </row>
    <row r="214" spans="1:50" ht="16.5" customHeight="1" x14ac:dyDescent="0.2">
      <c r="A214" s="25">
        <v>213</v>
      </c>
      <c r="B214" s="26">
        <v>34761</v>
      </c>
      <c r="C214" s="25">
        <v>7194</v>
      </c>
      <c r="D214" s="27"/>
      <c r="E214" s="27">
        <v>336000</v>
      </c>
      <c r="F214" s="27"/>
      <c r="G214" s="27">
        <v>18.5</v>
      </c>
      <c r="H214" s="27">
        <v>16.931999999999999</v>
      </c>
      <c r="I214" s="27">
        <v>1.073</v>
      </c>
      <c r="J214" s="27">
        <v>7455.2879999999996</v>
      </c>
      <c r="K214" s="27"/>
      <c r="L214" s="27">
        <v>816</v>
      </c>
      <c r="M214" s="27">
        <v>14.801</v>
      </c>
      <c r="N214" s="27">
        <v>193087</v>
      </c>
      <c r="O214" s="27">
        <v>4841.6000000000004</v>
      </c>
      <c r="P214" s="27">
        <v>980405</v>
      </c>
      <c r="Q214" s="27"/>
      <c r="R214" s="27">
        <v>2483</v>
      </c>
      <c r="S214" s="27"/>
      <c r="T214" s="27"/>
      <c r="U214" s="27">
        <v>27</v>
      </c>
      <c r="V214" s="27">
        <v>92.7</v>
      </c>
      <c r="W214" s="27"/>
      <c r="X214" s="27"/>
      <c r="Y214" s="27"/>
      <c r="Z214" s="27"/>
      <c r="AA214" s="27">
        <v>263455</v>
      </c>
      <c r="AB214" s="28"/>
      <c r="AC214" s="29">
        <v>0</v>
      </c>
      <c r="AD214" s="30">
        <v>149.6</v>
      </c>
      <c r="AE214" s="30">
        <v>0.7</v>
      </c>
      <c r="AF214" s="31">
        <v>11.1472</v>
      </c>
      <c r="AG214">
        <f t="shared" si="48"/>
        <v>7901.9962663912411</v>
      </c>
      <c r="AH214">
        <f>A214*'Simple Linear Regression'!$B$18+'Simple Linear Regression'!$B$17</f>
        <v>8067.0332458119901</v>
      </c>
      <c r="AI214">
        <f t="shared" si="49"/>
        <v>7825.0780528999994</v>
      </c>
      <c r="AJ214">
        <f t="shared" si="50"/>
        <v>7825.0780528999994</v>
      </c>
      <c r="AL214">
        <f t="shared" si="51"/>
        <v>7681.1173032795732</v>
      </c>
      <c r="AM214" s="32">
        <f t="shared" si="52"/>
        <v>7778.9132533005795</v>
      </c>
      <c r="AN214" s="33">
        <f t="shared" si="53"/>
        <v>9411.2699816957975</v>
      </c>
      <c r="AO214" s="33">
        <f t="shared" si="54"/>
        <v>7515.9004848010018</v>
      </c>
      <c r="AP214" s="33" t="str">
        <f t="shared" si="55"/>
        <v/>
      </c>
      <c r="AQ214" s="34">
        <f t="shared" si="56"/>
        <v>207182.351</v>
      </c>
      <c r="AR214" s="34">
        <f t="shared" si="57"/>
        <v>360528</v>
      </c>
      <c r="AS214" s="34">
        <f t="shared" si="58"/>
        <v>0</v>
      </c>
      <c r="AT214" s="34">
        <f t="shared" si="59"/>
        <v>7797.7335878379999</v>
      </c>
      <c r="AU214" s="34">
        <f t="shared" si="60"/>
        <v>7629.7138928380855</v>
      </c>
      <c r="AV214" s="34">
        <f t="shared" si="61"/>
        <v>7817.6326860822801</v>
      </c>
      <c r="AW214" s="34">
        <f t="shared" si="62"/>
        <v>7794.0562882239983</v>
      </c>
      <c r="AX214" s="34">
        <f t="shared" si="63"/>
        <v>7601.2995322584629</v>
      </c>
    </row>
    <row r="215" spans="1:50" ht="16.5" customHeight="1" x14ac:dyDescent="0.2">
      <c r="A215" s="25">
        <v>214</v>
      </c>
      <c r="B215" s="26">
        <v>34768</v>
      </c>
      <c r="C215" s="25">
        <v>7548</v>
      </c>
      <c r="D215" s="27"/>
      <c r="E215" s="27">
        <v>339000</v>
      </c>
      <c r="F215" s="27"/>
      <c r="G215" s="27">
        <v>18.27</v>
      </c>
      <c r="H215" s="27">
        <v>16.696000000000002</v>
      </c>
      <c r="I215" s="27">
        <v>1.0760000000000001</v>
      </c>
      <c r="J215" s="27">
        <v>7455.2879999999996</v>
      </c>
      <c r="K215" s="27"/>
      <c r="L215" s="27">
        <v>748</v>
      </c>
      <c r="M215" s="27">
        <v>14.801</v>
      </c>
      <c r="N215" s="27">
        <v>193087</v>
      </c>
      <c r="O215" s="27">
        <v>4851.2</v>
      </c>
      <c r="P215" s="27">
        <v>980405</v>
      </c>
      <c r="Q215" s="27"/>
      <c r="R215" s="27">
        <v>2483</v>
      </c>
      <c r="S215" s="27"/>
      <c r="T215" s="27"/>
      <c r="U215" s="27">
        <v>27</v>
      </c>
      <c r="V215" s="27">
        <v>92.6</v>
      </c>
      <c r="W215" s="27"/>
      <c r="X215" s="27"/>
      <c r="Y215" s="27"/>
      <c r="Z215" s="27"/>
      <c r="AA215" s="27">
        <v>263455</v>
      </c>
      <c r="AB215" s="28"/>
      <c r="AC215" s="29">
        <v>0</v>
      </c>
      <c r="AD215" s="30">
        <v>141.1</v>
      </c>
      <c r="AE215" s="30">
        <v>0.8</v>
      </c>
      <c r="AF215" s="31">
        <v>11.427300000000001</v>
      </c>
      <c r="AG215">
        <f t="shared" si="48"/>
        <v>7902.26223943688</v>
      </c>
      <c r="AH215">
        <f>A215*'Simple Linear Regression'!$B$18+'Simple Linear Regression'!$B$17</f>
        <v>8067.8862828958936</v>
      </c>
      <c r="AI215">
        <f t="shared" si="49"/>
        <v>7805.961812900001</v>
      </c>
      <c r="AJ215">
        <f t="shared" si="50"/>
        <v>7805.961812900001</v>
      </c>
      <c r="AL215">
        <f t="shared" si="51"/>
        <v>7682.0135660928399</v>
      </c>
      <c r="AM215" s="32">
        <f t="shared" si="52"/>
        <v>7789.9471219122197</v>
      </c>
      <c r="AN215" s="33">
        <f t="shared" si="53"/>
        <v>9446.9856486969657</v>
      </c>
      <c r="AO215" s="33">
        <f t="shared" si="54"/>
        <v>7528.8078700119968</v>
      </c>
      <c r="AP215" s="33" t="str">
        <f t="shared" si="55"/>
        <v/>
      </c>
      <c r="AQ215" s="34">
        <f t="shared" si="56"/>
        <v>207761.61200000002</v>
      </c>
      <c r="AR215" s="34">
        <f t="shared" si="57"/>
        <v>364764</v>
      </c>
      <c r="AS215" s="34">
        <f t="shared" si="58"/>
        <v>0</v>
      </c>
      <c r="AT215" s="34">
        <f t="shared" si="59"/>
        <v>7837.5196740200008</v>
      </c>
      <c r="AU215" s="34">
        <f t="shared" si="60"/>
        <v>7665.149634204291</v>
      </c>
      <c r="AV215" s="34">
        <f t="shared" si="61"/>
        <v>7856.851657091639</v>
      </c>
      <c r="AW215" s="34">
        <f t="shared" si="62"/>
        <v>7834.9891988149993</v>
      </c>
      <c r="AX215" s="34">
        <f t="shared" si="63"/>
        <v>7636.7738032567559</v>
      </c>
    </row>
    <row r="216" spans="1:50" ht="16.5" customHeight="1" x14ac:dyDescent="0.2">
      <c r="A216" s="25">
        <v>215</v>
      </c>
      <c r="B216" s="26">
        <v>34775</v>
      </c>
      <c r="C216" s="25">
        <v>7834</v>
      </c>
      <c r="D216" s="27"/>
      <c r="E216" s="27">
        <v>347000</v>
      </c>
      <c r="F216" s="27"/>
      <c r="G216" s="27">
        <v>18.132000000000001</v>
      </c>
      <c r="H216" s="27">
        <v>16.411999999999999</v>
      </c>
      <c r="I216" s="27">
        <v>1.069</v>
      </c>
      <c r="J216" s="27">
        <v>7455.2879999999996</v>
      </c>
      <c r="K216" s="27"/>
      <c r="L216" s="27">
        <v>748</v>
      </c>
      <c r="M216" s="27">
        <v>14.861000000000001</v>
      </c>
      <c r="N216" s="27">
        <v>193087</v>
      </c>
      <c r="O216" s="27">
        <v>4851.2</v>
      </c>
      <c r="P216" s="27">
        <v>1021168</v>
      </c>
      <c r="Q216" s="27"/>
      <c r="R216" s="27">
        <v>2483</v>
      </c>
      <c r="S216" s="27"/>
      <c r="T216" s="27"/>
      <c r="U216" s="27">
        <v>27</v>
      </c>
      <c r="V216" s="27">
        <v>92.6</v>
      </c>
      <c r="W216" s="27"/>
      <c r="X216" s="27"/>
      <c r="Y216" s="27"/>
      <c r="Z216" s="27"/>
      <c r="AA216" s="27">
        <v>263455</v>
      </c>
      <c r="AB216" s="28"/>
      <c r="AC216" s="29">
        <v>0</v>
      </c>
      <c r="AD216" s="30">
        <v>91.9</v>
      </c>
      <c r="AE216" s="30">
        <v>0.3</v>
      </c>
      <c r="AF216" s="31">
        <v>11.7125</v>
      </c>
      <c r="AG216">
        <f t="shared" si="48"/>
        <v>7896.8717912617194</v>
      </c>
      <c r="AH216">
        <f>A216*'Simple Linear Regression'!$B$18+'Simple Linear Regression'!$B$17</f>
        <v>8068.739319979798</v>
      </c>
      <c r="AI216">
        <f t="shared" si="49"/>
        <v>7804.5316788999999</v>
      </c>
      <c r="AJ216">
        <f t="shared" si="50"/>
        <v>7804.5316789000008</v>
      </c>
      <c r="AL216">
        <f t="shared" si="51"/>
        <v>7672.4979661952093</v>
      </c>
      <c r="AM216" s="32">
        <f t="shared" si="52"/>
        <v>7850.0039512187195</v>
      </c>
      <c r="AN216" s="33">
        <f t="shared" si="53"/>
        <v>9481.77293142501</v>
      </c>
      <c r="AO216" s="33">
        <f t="shared" si="54"/>
        <v>7584.5775478529995</v>
      </c>
      <c r="AP216" s="33" t="str">
        <f t="shared" si="55"/>
        <v/>
      </c>
      <c r="AQ216" s="34">
        <f t="shared" si="56"/>
        <v>206410.003</v>
      </c>
      <c r="AR216" s="34">
        <f t="shared" si="57"/>
        <v>370943</v>
      </c>
      <c r="AS216" s="34">
        <f t="shared" si="58"/>
        <v>0</v>
      </c>
      <c r="AT216" s="34">
        <f t="shared" si="59"/>
        <v>7817.3064923450011</v>
      </c>
      <c r="AU216" s="34">
        <f t="shared" si="60"/>
        <v>7655.1155699721421</v>
      </c>
      <c r="AV216" s="34">
        <f t="shared" si="61"/>
        <v>7829.2471987306799</v>
      </c>
      <c r="AW216" s="34">
        <f t="shared" si="62"/>
        <v>7816.3813123709988</v>
      </c>
      <c r="AX216" s="34">
        <f t="shared" si="63"/>
        <v>7636.0000580007381</v>
      </c>
    </row>
    <row r="217" spans="1:50" ht="16.5" customHeight="1" x14ac:dyDescent="0.2">
      <c r="A217" s="25">
        <v>216</v>
      </c>
      <c r="B217" s="26">
        <v>34782</v>
      </c>
      <c r="C217" s="25">
        <v>7797</v>
      </c>
      <c r="D217" s="27"/>
      <c r="E217" s="27">
        <v>343000</v>
      </c>
      <c r="F217" s="27"/>
      <c r="G217" s="27">
        <v>18.692</v>
      </c>
      <c r="H217" s="27">
        <v>17.167999999999999</v>
      </c>
      <c r="I217" s="27">
        <v>1.0680000000000001</v>
      </c>
      <c r="J217" s="27">
        <v>7455.2879999999996</v>
      </c>
      <c r="K217" s="27"/>
      <c r="L217" s="27">
        <v>748</v>
      </c>
      <c r="M217" s="27">
        <v>14.861000000000001</v>
      </c>
      <c r="N217" s="27">
        <v>193838</v>
      </c>
      <c r="O217" s="27">
        <v>4851.2</v>
      </c>
      <c r="P217" s="27">
        <v>1021168</v>
      </c>
      <c r="Q217" s="27"/>
      <c r="R217" s="27">
        <v>2483</v>
      </c>
      <c r="S217" s="27"/>
      <c r="T217" s="27"/>
      <c r="U217" s="27">
        <v>27</v>
      </c>
      <c r="V217" s="27">
        <v>92.6</v>
      </c>
      <c r="W217" s="27"/>
      <c r="X217" s="27"/>
      <c r="Y217" s="27"/>
      <c r="Z217" s="27"/>
      <c r="AA217" s="27">
        <v>263455</v>
      </c>
      <c r="AB217" s="28"/>
      <c r="AC217" s="29">
        <v>0</v>
      </c>
      <c r="AD217" s="30">
        <v>88.9</v>
      </c>
      <c r="AE217" s="30">
        <v>6.7</v>
      </c>
      <c r="AF217" s="31">
        <v>12</v>
      </c>
      <c r="AG217">
        <f t="shared" si="48"/>
        <v>7908.9721983038417</v>
      </c>
      <c r="AH217">
        <f>A217*'Simple Linear Regression'!$B$18+'Simple Linear Regression'!$B$17</f>
        <v>8069.5923570637024</v>
      </c>
      <c r="AI217">
        <f t="shared" si="49"/>
        <v>7817.2151442999993</v>
      </c>
      <c r="AJ217">
        <f t="shared" si="50"/>
        <v>7817.2151443000002</v>
      </c>
      <c r="AL217">
        <f t="shared" si="51"/>
        <v>7690.9978311888799</v>
      </c>
      <c r="AM217" s="32">
        <f t="shared" si="52"/>
        <v>7868.7985519230797</v>
      </c>
      <c r="AN217" s="33">
        <f t="shared" si="53"/>
        <v>9529.1360775091071</v>
      </c>
      <c r="AO217" s="33">
        <f t="shared" si="54"/>
        <v>7620.441839784</v>
      </c>
      <c r="AP217" s="33" t="str">
        <f t="shared" si="55"/>
        <v/>
      </c>
      <c r="AQ217" s="34">
        <f t="shared" si="56"/>
        <v>207018.98400000003</v>
      </c>
      <c r="AR217" s="34">
        <f t="shared" si="57"/>
        <v>366324</v>
      </c>
      <c r="AS217" s="34">
        <f t="shared" si="58"/>
        <v>0</v>
      </c>
      <c r="AT217" s="34">
        <f t="shared" si="59"/>
        <v>7864.0407018360002</v>
      </c>
      <c r="AU217" s="34">
        <f t="shared" si="60"/>
        <v>7707.2872348023739</v>
      </c>
      <c r="AV217" s="34">
        <f t="shared" si="61"/>
        <v>7879.54149118024</v>
      </c>
      <c r="AW217" s="34">
        <f t="shared" si="62"/>
        <v>7864.1144117679996</v>
      </c>
      <c r="AX217" s="34">
        <f t="shared" si="63"/>
        <v>7689.9330440143913</v>
      </c>
    </row>
    <row r="218" spans="1:50" ht="16.5" customHeight="1" x14ac:dyDescent="0.2">
      <c r="A218" s="25">
        <v>217</v>
      </c>
      <c r="B218" s="26">
        <v>34789</v>
      </c>
      <c r="C218" s="25">
        <v>8195</v>
      </c>
      <c r="D218" s="27"/>
      <c r="E218" s="27">
        <v>332000</v>
      </c>
      <c r="F218" s="27"/>
      <c r="G218" s="27">
        <v>19.117999999999999</v>
      </c>
      <c r="H218" s="27">
        <v>17.937999999999999</v>
      </c>
      <c r="I218" s="27">
        <v>1.075</v>
      </c>
      <c r="J218" s="27">
        <v>7455.2879999999996</v>
      </c>
      <c r="K218" s="27"/>
      <c r="L218" s="27">
        <v>748</v>
      </c>
      <c r="M218" s="27">
        <v>14.861000000000001</v>
      </c>
      <c r="N218" s="27">
        <v>193838</v>
      </c>
      <c r="O218" s="27">
        <v>4851.2</v>
      </c>
      <c r="P218" s="27">
        <v>1021168</v>
      </c>
      <c r="Q218" s="27"/>
      <c r="R218" s="27">
        <v>2483</v>
      </c>
      <c r="S218" s="27"/>
      <c r="T218" s="27"/>
      <c r="U218" s="27">
        <v>27</v>
      </c>
      <c r="V218" s="27">
        <v>92.6</v>
      </c>
      <c r="W218" s="27"/>
      <c r="X218" s="27"/>
      <c r="Y218" s="27"/>
      <c r="Z218" s="27"/>
      <c r="AA218" s="27">
        <v>263455</v>
      </c>
      <c r="AB218" s="28"/>
      <c r="AC218" s="29">
        <v>0</v>
      </c>
      <c r="AD218" s="30">
        <v>101.2</v>
      </c>
      <c r="AE218" s="30">
        <v>3.9</v>
      </c>
      <c r="AF218" s="31">
        <v>12.2875</v>
      </c>
      <c r="AG218">
        <f t="shared" si="48"/>
        <v>7916.3831164789999</v>
      </c>
      <c r="AH218">
        <f>A218*'Simple Linear Regression'!$B$18+'Simple Linear Regression'!$B$17</f>
        <v>8070.4453941476067</v>
      </c>
      <c r="AI218">
        <f t="shared" si="49"/>
        <v>7823.6863342999995</v>
      </c>
      <c r="AJ218">
        <f t="shared" si="50"/>
        <v>7823.6863343000005</v>
      </c>
      <c r="AL218">
        <f t="shared" si="51"/>
        <v>7702.683218259499</v>
      </c>
      <c r="AM218" s="32">
        <f t="shared" si="52"/>
        <v>7852.1592291174593</v>
      </c>
      <c r="AN218" s="33">
        <f t="shared" si="53"/>
        <v>9576.8539654188589</v>
      </c>
      <c r="AO218" s="33">
        <f t="shared" si="54"/>
        <v>7611.3718373499996</v>
      </c>
      <c r="AP218" s="33" t="str">
        <f t="shared" si="55"/>
        <v/>
      </c>
      <c r="AQ218" s="34">
        <f t="shared" si="56"/>
        <v>208375.85</v>
      </c>
      <c r="AR218" s="34">
        <f t="shared" si="57"/>
        <v>356900</v>
      </c>
      <c r="AS218" s="34">
        <f t="shared" si="58"/>
        <v>0</v>
      </c>
      <c r="AT218" s="34">
        <f t="shared" si="59"/>
        <v>7953.1733908019996</v>
      </c>
      <c r="AU218" s="34">
        <f t="shared" si="60"/>
        <v>7779.7530547410706</v>
      </c>
      <c r="AV218" s="34">
        <f t="shared" si="61"/>
        <v>7981.8975200420009</v>
      </c>
      <c r="AW218" s="34">
        <f t="shared" si="62"/>
        <v>7954.243772036999</v>
      </c>
      <c r="AX218" s="34">
        <f t="shared" si="63"/>
        <v>7755.2517301770513</v>
      </c>
    </row>
    <row r="219" spans="1:50" ht="16.5" customHeight="1" x14ac:dyDescent="0.2">
      <c r="A219" s="25">
        <v>218</v>
      </c>
      <c r="B219" s="26">
        <v>34796</v>
      </c>
      <c r="C219" s="25">
        <v>7588</v>
      </c>
      <c r="D219" s="27"/>
      <c r="E219" s="27">
        <v>335000</v>
      </c>
      <c r="F219" s="27"/>
      <c r="G219" s="27">
        <v>19.428000000000001</v>
      </c>
      <c r="H219" s="27">
        <v>18.242000000000001</v>
      </c>
      <c r="I219" s="27">
        <v>1.087</v>
      </c>
      <c r="J219" s="27">
        <v>7455.2879999999996</v>
      </c>
      <c r="K219" s="27"/>
      <c r="L219" s="27">
        <v>713</v>
      </c>
      <c r="M219" s="27">
        <v>14.861000000000001</v>
      </c>
      <c r="N219" s="27">
        <v>193838</v>
      </c>
      <c r="O219" s="27">
        <v>4850.8</v>
      </c>
      <c r="P219" s="27">
        <v>1021168</v>
      </c>
      <c r="Q219" s="27"/>
      <c r="R219" s="27">
        <v>2483</v>
      </c>
      <c r="S219" s="27"/>
      <c r="T219" s="27"/>
      <c r="U219" s="27">
        <v>27</v>
      </c>
      <c r="V219" s="27">
        <v>89.6</v>
      </c>
      <c r="W219" s="27"/>
      <c r="X219" s="27"/>
      <c r="Y219" s="27"/>
      <c r="Z219" s="27"/>
      <c r="AA219" s="27">
        <v>263455</v>
      </c>
      <c r="AB219" s="28"/>
      <c r="AC219" s="29">
        <v>0</v>
      </c>
      <c r="AD219" s="30">
        <v>95.4</v>
      </c>
      <c r="AE219" s="30">
        <v>0.1</v>
      </c>
      <c r="AF219" s="31">
        <v>12.572699999999999</v>
      </c>
      <c r="AG219">
        <f t="shared" si="48"/>
        <v>7982.9277667535589</v>
      </c>
      <c r="AH219">
        <f>A219*'Simple Linear Regression'!$B$18+'Simple Linear Regression'!$B$17</f>
        <v>8071.2984312315102</v>
      </c>
      <c r="AI219">
        <f t="shared" si="49"/>
        <v>7914.2086143000006</v>
      </c>
      <c r="AJ219">
        <f t="shared" si="50"/>
        <v>7914.2086143000015</v>
      </c>
      <c r="AL219">
        <f t="shared" si="51"/>
        <v>7753.8247335234219</v>
      </c>
      <c r="AM219" s="32">
        <f t="shared" si="52"/>
        <v>7857.9064563047395</v>
      </c>
      <c r="AN219" s="33">
        <f t="shared" si="53"/>
        <v>9610.8900005031992</v>
      </c>
      <c r="AO219" s="33">
        <f t="shared" si="54"/>
        <v>7667.1381646059999</v>
      </c>
      <c r="AP219" s="33" t="str">
        <f t="shared" si="55"/>
        <v/>
      </c>
      <c r="AQ219" s="34">
        <f t="shared" si="56"/>
        <v>210701.90599999999</v>
      </c>
      <c r="AR219" s="34">
        <f t="shared" si="57"/>
        <v>364145</v>
      </c>
      <c r="AS219" s="34">
        <f t="shared" si="58"/>
        <v>0</v>
      </c>
      <c r="AT219" s="34">
        <f t="shared" si="59"/>
        <v>8025.8363014339993</v>
      </c>
      <c r="AU219" s="34">
        <f t="shared" si="60"/>
        <v>7844.8962174162662</v>
      </c>
      <c r="AV219" s="34">
        <f t="shared" si="61"/>
        <v>8047.5820985352011</v>
      </c>
      <c r="AW219" s="34">
        <f t="shared" si="62"/>
        <v>8027.9116707209996</v>
      </c>
      <c r="AX219" s="34">
        <f t="shared" si="63"/>
        <v>7825.8478794381781</v>
      </c>
    </row>
    <row r="220" spans="1:50" ht="16.5" customHeight="1" x14ac:dyDescent="0.2">
      <c r="A220" s="25">
        <v>219</v>
      </c>
      <c r="B220" s="26">
        <v>34803</v>
      </c>
      <c r="C220" s="25">
        <v>7543</v>
      </c>
      <c r="D220" s="27"/>
      <c r="E220" s="27">
        <v>347000</v>
      </c>
      <c r="F220" s="27"/>
      <c r="G220" s="27">
        <v>19.5275</v>
      </c>
      <c r="H220" s="27">
        <v>18.372499999999999</v>
      </c>
      <c r="I220" s="27">
        <v>1.103</v>
      </c>
      <c r="J220" s="27">
        <v>7455.2879999999996</v>
      </c>
      <c r="K220" s="27"/>
      <c r="L220" s="27">
        <v>713</v>
      </c>
      <c r="M220" s="27">
        <v>14.861000000000001</v>
      </c>
      <c r="N220" s="27">
        <v>193838</v>
      </c>
      <c r="O220" s="27">
        <v>4850.8</v>
      </c>
      <c r="P220" s="27">
        <v>1021168</v>
      </c>
      <c r="Q220" s="27"/>
      <c r="R220" s="27">
        <v>2483</v>
      </c>
      <c r="S220" s="27"/>
      <c r="T220" s="27"/>
      <c r="U220" s="27">
        <v>27</v>
      </c>
      <c r="V220" s="27">
        <v>89.6</v>
      </c>
      <c r="W220" s="27"/>
      <c r="X220" s="27"/>
      <c r="Y220" s="27"/>
      <c r="Z220" s="27"/>
      <c r="AA220" s="27">
        <v>263455</v>
      </c>
      <c r="AB220" s="28"/>
      <c r="AC220" s="29">
        <v>0</v>
      </c>
      <c r="AD220" s="30">
        <v>74.8</v>
      </c>
      <c r="AE220" s="30">
        <v>4.8</v>
      </c>
      <c r="AF220" s="31">
        <v>12.8528</v>
      </c>
      <c r="AG220">
        <f t="shared" si="48"/>
        <v>7974.851665439639</v>
      </c>
      <c r="AH220">
        <f>A220*'Simple Linear Regression'!$B$18+'Simple Linear Regression'!$B$17</f>
        <v>8072.1514683154146</v>
      </c>
      <c r="AI220">
        <f t="shared" si="49"/>
        <v>7907.1491342999989</v>
      </c>
      <c r="AJ220">
        <f t="shared" si="50"/>
        <v>7907.1491343000016</v>
      </c>
      <c r="AL220">
        <f t="shared" si="51"/>
        <v>7753.0430525419815</v>
      </c>
      <c r="AM220" s="32">
        <f t="shared" si="52"/>
        <v>7889.1661756831209</v>
      </c>
      <c r="AN220" s="33">
        <f t="shared" si="53"/>
        <v>9635.4163745100686</v>
      </c>
      <c r="AO220" s="33">
        <f t="shared" si="54"/>
        <v>7704.0598976140009</v>
      </c>
      <c r="AP220" s="33" t="str">
        <f t="shared" si="55"/>
        <v/>
      </c>
      <c r="AQ220" s="34">
        <f t="shared" si="56"/>
        <v>213803.31399999998</v>
      </c>
      <c r="AR220" s="34">
        <f t="shared" si="57"/>
        <v>382741</v>
      </c>
      <c r="AS220" s="34">
        <f t="shared" si="58"/>
        <v>0</v>
      </c>
      <c r="AT220" s="34">
        <f t="shared" si="59"/>
        <v>8028.4301727750008</v>
      </c>
      <c r="AU220" s="34">
        <f t="shared" si="60"/>
        <v>7860.7821082228602</v>
      </c>
      <c r="AV220" s="34">
        <f t="shared" si="61"/>
        <v>8040.2174033881593</v>
      </c>
      <c r="AW220" s="34">
        <f t="shared" si="62"/>
        <v>8031.7184663979997</v>
      </c>
      <c r="AX220" s="34">
        <f t="shared" si="63"/>
        <v>7847.0311448176817</v>
      </c>
    </row>
    <row r="221" spans="1:50" ht="16.5" customHeight="1" x14ac:dyDescent="0.2">
      <c r="A221" s="25">
        <v>220</v>
      </c>
      <c r="B221" s="26">
        <v>34810</v>
      </c>
      <c r="C221" s="25">
        <v>8156</v>
      </c>
      <c r="D221" s="27"/>
      <c r="E221" s="27">
        <v>355000</v>
      </c>
      <c r="F221" s="27"/>
      <c r="G221" s="27">
        <v>20.263999999999999</v>
      </c>
      <c r="H221" s="27">
        <v>18.9025</v>
      </c>
      <c r="I221" s="27">
        <v>1.117</v>
      </c>
      <c r="J221" s="27">
        <v>7455.2879999999996</v>
      </c>
      <c r="K221" s="27"/>
      <c r="L221" s="27">
        <v>713</v>
      </c>
      <c r="M221" s="27">
        <v>15.256</v>
      </c>
      <c r="N221" s="27">
        <v>171053</v>
      </c>
      <c r="O221" s="27">
        <v>4850.8</v>
      </c>
      <c r="P221" s="27">
        <v>1021168</v>
      </c>
      <c r="Q221" s="27"/>
      <c r="R221" s="27">
        <v>2483</v>
      </c>
      <c r="S221" s="27"/>
      <c r="T221" s="27"/>
      <c r="U221" s="27">
        <v>27</v>
      </c>
      <c r="V221" s="27">
        <v>89.6</v>
      </c>
      <c r="W221" s="27"/>
      <c r="X221" s="27"/>
      <c r="Y221" s="27"/>
      <c r="Z221" s="27"/>
      <c r="AA221" s="27">
        <v>263455</v>
      </c>
      <c r="AB221" s="28"/>
      <c r="AC221" s="29">
        <v>0</v>
      </c>
      <c r="AD221" s="30">
        <v>66.2</v>
      </c>
      <c r="AE221" s="30">
        <v>15.3</v>
      </c>
      <c r="AF221" s="31">
        <v>13.1252</v>
      </c>
      <c r="AG221">
        <f t="shared" si="48"/>
        <v>7684.0704994399593</v>
      </c>
      <c r="AH221">
        <f>A221*'Simple Linear Regression'!$B$18+'Simple Linear Regression'!$B$17</f>
        <v>8073.004505399319</v>
      </c>
      <c r="AI221">
        <f t="shared" si="49"/>
        <v>7610.5942498000004</v>
      </c>
      <c r="AJ221">
        <f t="shared" si="50"/>
        <v>7610.5942498000004</v>
      </c>
      <c r="AL221">
        <f t="shared" si="51"/>
        <v>7277.932696199071</v>
      </c>
      <c r="AM221" s="32">
        <f t="shared" si="52"/>
        <v>7599.6245770824207</v>
      </c>
      <c r="AN221" s="33">
        <f t="shared" si="53"/>
        <v>9555.56496203813</v>
      </c>
      <c r="AO221" s="33">
        <f t="shared" si="54"/>
        <v>7228.1329041510016</v>
      </c>
      <c r="AP221" s="33" t="str">
        <f t="shared" si="55"/>
        <v/>
      </c>
      <c r="AQ221" s="34">
        <f t="shared" si="56"/>
        <v>191066.201</v>
      </c>
      <c r="AR221" s="34">
        <f t="shared" si="57"/>
        <v>396535</v>
      </c>
      <c r="AS221" s="34">
        <f t="shared" si="58"/>
        <v>0</v>
      </c>
      <c r="AT221" s="34">
        <f t="shared" si="59"/>
        <v>7601.1466777240003</v>
      </c>
      <c r="AU221" s="34">
        <f t="shared" si="60"/>
        <v>7341.1509282837542</v>
      </c>
      <c r="AV221" s="34">
        <f t="shared" si="61"/>
        <v>7593.4040062066006</v>
      </c>
      <c r="AW221" s="34">
        <f t="shared" si="62"/>
        <v>7605.3992751259993</v>
      </c>
      <c r="AX221" s="34">
        <f t="shared" si="63"/>
        <v>7308.4125946675122</v>
      </c>
    </row>
    <row r="222" spans="1:50" ht="16.5" customHeight="1" x14ac:dyDescent="0.2">
      <c r="A222" s="25">
        <v>221</v>
      </c>
      <c r="B222" s="26">
        <v>34817</v>
      </c>
      <c r="C222" s="25">
        <v>7731</v>
      </c>
      <c r="D222" s="27"/>
      <c r="E222" s="27">
        <v>349000</v>
      </c>
      <c r="F222" s="27"/>
      <c r="G222" s="27">
        <v>20.292000000000002</v>
      </c>
      <c r="H222" s="27">
        <v>19.071999999999999</v>
      </c>
      <c r="I222" s="27">
        <v>1.1379999999999999</v>
      </c>
      <c r="J222" s="27">
        <v>7455.2879999999996</v>
      </c>
      <c r="K222" s="27"/>
      <c r="L222" s="27">
        <v>713</v>
      </c>
      <c r="M222" s="27">
        <v>15.256</v>
      </c>
      <c r="N222" s="27">
        <v>171053</v>
      </c>
      <c r="O222" s="27">
        <v>4850.8</v>
      </c>
      <c r="P222" s="27">
        <v>1021168</v>
      </c>
      <c r="Q222" s="27"/>
      <c r="R222" s="27">
        <v>2483</v>
      </c>
      <c r="S222" s="27"/>
      <c r="T222" s="27"/>
      <c r="U222" s="27">
        <v>27</v>
      </c>
      <c r="V222" s="27">
        <v>89.6</v>
      </c>
      <c r="W222" s="27"/>
      <c r="X222" s="27"/>
      <c r="Y222" s="27"/>
      <c r="Z222" s="27"/>
      <c r="AA222" s="27">
        <v>263455</v>
      </c>
      <c r="AB222" s="28"/>
      <c r="AC222" s="29">
        <v>0</v>
      </c>
      <c r="AD222" s="30">
        <v>54.8</v>
      </c>
      <c r="AE222" s="30">
        <v>5.9</v>
      </c>
      <c r="AF222" s="31">
        <v>13.3865</v>
      </c>
      <c r="AG222">
        <f t="shared" si="48"/>
        <v>7688.1190239654388</v>
      </c>
      <c r="AH222">
        <f>A222*'Simple Linear Regression'!$B$18+'Simple Linear Regression'!$B$17</f>
        <v>8073.8575424832234</v>
      </c>
      <c r="AI222">
        <f t="shared" si="49"/>
        <v>7614.1239898000003</v>
      </c>
      <c r="AJ222">
        <f t="shared" si="50"/>
        <v>7614.1239898000003</v>
      </c>
      <c r="AL222">
        <f t="shared" si="51"/>
        <v>7297.6150848919824</v>
      </c>
      <c r="AM222" s="32">
        <f t="shared" si="52"/>
        <v>7609.1092270290592</v>
      </c>
      <c r="AN222" s="33">
        <f t="shared" si="53"/>
        <v>9591.6091399792385</v>
      </c>
      <c r="AO222" s="33">
        <f t="shared" si="54"/>
        <v>7248.814107614</v>
      </c>
      <c r="AP222" s="33" t="str">
        <f t="shared" si="55"/>
        <v/>
      </c>
      <c r="AQ222" s="34">
        <f t="shared" si="56"/>
        <v>194658.31399999998</v>
      </c>
      <c r="AR222" s="34">
        <f t="shared" si="57"/>
        <v>397161.99999999994</v>
      </c>
      <c r="AS222" s="34">
        <f t="shared" si="58"/>
        <v>0</v>
      </c>
      <c r="AT222" s="34">
        <f t="shared" si="59"/>
        <v>7670.4784335460008</v>
      </c>
      <c r="AU222" s="34">
        <f t="shared" si="60"/>
        <v>7405.5164101208584</v>
      </c>
      <c r="AV222" s="34">
        <f t="shared" si="61"/>
        <v>7671.9328650541202</v>
      </c>
      <c r="AW222" s="34">
        <f t="shared" si="62"/>
        <v>7675.9982643430003</v>
      </c>
      <c r="AX222" s="34">
        <f t="shared" si="63"/>
        <v>7369.5394638616826</v>
      </c>
    </row>
    <row r="223" spans="1:50" ht="16.5" customHeight="1" x14ac:dyDescent="0.2">
      <c r="A223" s="25">
        <v>222</v>
      </c>
      <c r="B223" s="26">
        <v>34824</v>
      </c>
      <c r="C223" s="25">
        <v>7539</v>
      </c>
      <c r="D223" s="27"/>
      <c r="E223" s="27">
        <v>365000</v>
      </c>
      <c r="F223" s="27"/>
      <c r="G223" s="27">
        <v>20.244</v>
      </c>
      <c r="H223" s="27">
        <v>18.814</v>
      </c>
      <c r="I223" s="27">
        <v>1.1479999999999999</v>
      </c>
      <c r="J223" s="27">
        <v>7455.2879999999996</v>
      </c>
      <c r="K223" s="27"/>
      <c r="L223" s="27">
        <v>713</v>
      </c>
      <c r="M223" s="27">
        <v>15.256</v>
      </c>
      <c r="N223" s="27">
        <v>171053</v>
      </c>
      <c r="O223" s="27">
        <v>4850.8</v>
      </c>
      <c r="P223" s="27">
        <v>1021168</v>
      </c>
      <c r="Q223" s="27"/>
      <c r="R223" s="27">
        <v>2483</v>
      </c>
      <c r="S223" s="27"/>
      <c r="T223" s="27"/>
      <c r="U223" s="27">
        <v>27</v>
      </c>
      <c r="V223" s="27">
        <v>87.9</v>
      </c>
      <c r="W223" s="27"/>
      <c r="X223" s="27"/>
      <c r="Y223" s="27"/>
      <c r="Z223" s="27"/>
      <c r="AA223" s="27">
        <v>263455</v>
      </c>
      <c r="AB223" s="28"/>
      <c r="AC223" s="29">
        <v>0</v>
      </c>
      <c r="AD223" s="30">
        <v>55.4</v>
      </c>
      <c r="AE223" s="30">
        <v>13.1</v>
      </c>
      <c r="AF223" s="31">
        <v>13.6332</v>
      </c>
      <c r="AG223">
        <f t="shared" si="48"/>
        <v>7716.1979078582417</v>
      </c>
      <c r="AH223">
        <f>A223*'Simple Linear Regression'!$B$18+'Simple Linear Regression'!$B$17</f>
        <v>8074.7105795671278</v>
      </c>
      <c r="AI223">
        <f t="shared" si="49"/>
        <v>7663.0694597999991</v>
      </c>
      <c r="AJ223">
        <f t="shared" si="50"/>
        <v>7663.0694598000009</v>
      </c>
      <c r="AL223">
        <f t="shared" si="51"/>
        <v>7319.82652207908</v>
      </c>
      <c r="AM223" s="32">
        <f t="shared" si="52"/>
        <v>7615.1600473061399</v>
      </c>
      <c r="AN223" s="33">
        <f t="shared" si="53"/>
        <v>9609.6306238359284</v>
      </c>
      <c r="AO223" s="33">
        <f t="shared" si="54"/>
        <v>7285.5365216440014</v>
      </c>
      <c r="AP223" s="33" t="str">
        <f t="shared" si="55"/>
        <v/>
      </c>
      <c r="AQ223" s="34">
        <f t="shared" si="56"/>
        <v>196368.84399999998</v>
      </c>
      <c r="AR223" s="34">
        <f t="shared" si="57"/>
        <v>419019.99999999994</v>
      </c>
      <c r="AS223" s="34">
        <f t="shared" si="58"/>
        <v>0</v>
      </c>
      <c r="AT223" s="34">
        <f t="shared" si="59"/>
        <v>7694.5931052769993</v>
      </c>
      <c r="AU223" s="34">
        <f t="shared" si="60"/>
        <v>7437.1716824243849</v>
      </c>
      <c r="AV223" s="34">
        <f t="shared" si="61"/>
        <v>7680.0488968301988</v>
      </c>
      <c r="AW223" s="34">
        <f t="shared" si="62"/>
        <v>7700.8260130379986</v>
      </c>
      <c r="AX223" s="34">
        <f t="shared" si="63"/>
        <v>7407.8469737555715</v>
      </c>
    </row>
    <row r="224" spans="1:50" ht="16.5" customHeight="1" x14ac:dyDescent="0.2">
      <c r="A224" s="25">
        <v>223</v>
      </c>
      <c r="B224" s="26">
        <v>34831</v>
      </c>
      <c r="C224" s="25">
        <v>8052</v>
      </c>
      <c r="D224" s="27"/>
      <c r="E224" s="27">
        <v>364000</v>
      </c>
      <c r="F224" s="27"/>
      <c r="G224" s="27">
        <v>19.739999999999998</v>
      </c>
      <c r="H224" s="27">
        <v>18.262</v>
      </c>
      <c r="I224" s="27">
        <v>1.169</v>
      </c>
      <c r="J224" s="27">
        <v>7522.2889999999998</v>
      </c>
      <c r="K224" s="27"/>
      <c r="L224" s="27">
        <v>665</v>
      </c>
      <c r="M224" s="27">
        <v>15.256</v>
      </c>
      <c r="N224" s="27">
        <v>171053</v>
      </c>
      <c r="O224" s="27">
        <v>4885.3999999999996</v>
      </c>
      <c r="P224" s="27">
        <v>1021168</v>
      </c>
      <c r="Q224" s="27"/>
      <c r="R224" s="27">
        <v>2483</v>
      </c>
      <c r="S224" s="27"/>
      <c r="T224" s="27"/>
      <c r="U224" s="27">
        <v>27</v>
      </c>
      <c r="V224" s="27">
        <v>87.9</v>
      </c>
      <c r="W224" s="27"/>
      <c r="X224" s="27"/>
      <c r="Y224" s="27"/>
      <c r="Z224" s="27"/>
      <c r="AA224" s="27">
        <v>263455</v>
      </c>
      <c r="AB224" s="28"/>
      <c r="AC224" s="29">
        <v>0</v>
      </c>
      <c r="AD224" s="30">
        <v>38.9</v>
      </c>
      <c r="AE224" s="30">
        <v>23.3</v>
      </c>
      <c r="AF224" s="31">
        <v>13.861000000000001</v>
      </c>
      <c r="AG224">
        <f t="shared" si="48"/>
        <v>7716.8789823837214</v>
      </c>
      <c r="AH224">
        <f>A224*'Simple Linear Regression'!$B$18+'Simple Linear Regression'!$B$17</f>
        <v>8075.5636166510312</v>
      </c>
      <c r="AI224">
        <f t="shared" si="49"/>
        <v>7648.9865497999999</v>
      </c>
      <c r="AJ224">
        <f t="shared" si="50"/>
        <v>7648.9865497999999</v>
      </c>
      <c r="AL224">
        <f t="shared" si="51"/>
        <v>7335.8081807719891</v>
      </c>
      <c r="AM224" s="32">
        <f t="shared" si="52"/>
        <v>7646.1826304299202</v>
      </c>
      <c r="AN224" s="33">
        <f t="shared" si="53"/>
        <v>9635.0230783999377</v>
      </c>
      <c r="AO224" s="33">
        <f t="shared" si="54"/>
        <v>7345.8244951070001</v>
      </c>
      <c r="AP224" s="33" t="str">
        <f t="shared" si="55"/>
        <v/>
      </c>
      <c r="AQ224" s="34">
        <f t="shared" si="56"/>
        <v>199960.95699999999</v>
      </c>
      <c r="AR224" s="34">
        <f t="shared" si="57"/>
        <v>425516</v>
      </c>
      <c r="AS224" s="34">
        <f t="shared" si="58"/>
        <v>0</v>
      </c>
      <c r="AT224" s="34">
        <f t="shared" si="59"/>
        <v>7684.3306531140006</v>
      </c>
      <c r="AU224" s="34">
        <f t="shared" si="60"/>
        <v>7456.0234837904891</v>
      </c>
      <c r="AV224" s="34">
        <f t="shared" si="61"/>
        <v>7667.2625133491601</v>
      </c>
      <c r="AW224" s="34">
        <f t="shared" si="62"/>
        <v>7691.4134762599997</v>
      </c>
      <c r="AX224" s="34">
        <f t="shared" si="63"/>
        <v>7434.1523295437401</v>
      </c>
    </row>
    <row r="225" spans="1:50" ht="16.5" customHeight="1" x14ac:dyDescent="0.2">
      <c r="A225" s="25">
        <v>224</v>
      </c>
      <c r="B225" s="26">
        <v>34838</v>
      </c>
      <c r="C225" s="25">
        <v>8183</v>
      </c>
      <c r="D225" s="27"/>
      <c r="E225" s="27">
        <v>366000</v>
      </c>
      <c r="F225" s="27"/>
      <c r="G225" s="27">
        <v>19.981999999999999</v>
      </c>
      <c r="H225" s="27">
        <v>18.423999999999999</v>
      </c>
      <c r="I225" s="27">
        <v>1.179</v>
      </c>
      <c r="J225" s="27">
        <v>7522.2889999999998</v>
      </c>
      <c r="K225" s="27"/>
      <c r="L225" s="27">
        <v>665</v>
      </c>
      <c r="M225" s="27">
        <v>14.378</v>
      </c>
      <c r="N225" s="27">
        <v>201227</v>
      </c>
      <c r="O225" s="27">
        <v>4885.3999999999996</v>
      </c>
      <c r="P225" s="27">
        <v>1021168</v>
      </c>
      <c r="Q225" s="27"/>
      <c r="R225" s="27">
        <v>2483</v>
      </c>
      <c r="S225" s="27"/>
      <c r="T225" s="27"/>
      <c r="U225" s="27">
        <v>27</v>
      </c>
      <c r="V225" s="27">
        <v>87.9</v>
      </c>
      <c r="W225" s="27"/>
      <c r="X225" s="27"/>
      <c r="Y225" s="27"/>
      <c r="Z225" s="27"/>
      <c r="AA225" s="27">
        <v>263455</v>
      </c>
      <c r="AB225" s="28"/>
      <c r="AC225" s="29">
        <v>0</v>
      </c>
      <c r="AD225" s="30">
        <v>25.8</v>
      </c>
      <c r="AE225" s="30">
        <v>32.5</v>
      </c>
      <c r="AF225" s="31">
        <v>14.0654</v>
      </c>
      <c r="AG225">
        <f t="shared" si="48"/>
        <v>8093.4863876025211</v>
      </c>
      <c r="AH225">
        <f>A225*'Simple Linear Regression'!$B$18+'Simple Linear Regression'!$B$17</f>
        <v>8076.4166537349356</v>
      </c>
      <c r="AI225">
        <f t="shared" si="49"/>
        <v>8014.9238875999999</v>
      </c>
      <c r="AJ225">
        <f t="shared" si="50"/>
        <v>8014.9238875999999</v>
      </c>
      <c r="AL225">
        <f t="shared" si="51"/>
        <v>7954.2904727093101</v>
      </c>
      <c r="AM225" s="32">
        <f t="shared" si="52"/>
        <v>8081.5140897668998</v>
      </c>
      <c r="AN225" s="33">
        <f t="shared" si="53"/>
        <v>9801.2334196174652</v>
      </c>
      <c r="AO225" s="33">
        <f t="shared" si="54"/>
        <v>8041.5991729829984</v>
      </c>
      <c r="AP225" s="33" t="str">
        <f t="shared" si="55"/>
        <v/>
      </c>
      <c r="AQ225" s="34">
        <f t="shared" si="56"/>
        <v>237246.633</v>
      </c>
      <c r="AR225" s="34">
        <f t="shared" si="57"/>
        <v>431514</v>
      </c>
      <c r="AS225" s="34">
        <f t="shared" si="58"/>
        <v>0</v>
      </c>
      <c r="AT225" s="34">
        <f t="shared" si="59"/>
        <v>8243.4618268619997</v>
      </c>
      <c r="AU225" s="34">
        <f t="shared" si="60"/>
        <v>8162.4107589962896</v>
      </c>
      <c r="AV225" s="34">
        <f t="shared" si="61"/>
        <v>8237.6335653576389</v>
      </c>
      <c r="AW225" s="34">
        <f t="shared" si="62"/>
        <v>8251.2747249659988</v>
      </c>
      <c r="AX225" s="34">
        <f t="shared" si="63"/>
        <v>8175.7222216459295</v>
      </c>
    </row>
    <row r="226" spans="1:50" ht="16.5" customHeight="1" x14ac:dyDescent="0.2">
      <c r="A226" s="25">
        <v>225</v>
      </c>
      <c r="B226" s="26">
        <v>34845</v>
      </c>
      <c r="C226" s="25">
        <v>7797</v>
      </c>
      <c r="D226" s="27"/>
      <c r="E226" s="27">
        <v>377000</v>
      </c>
      <c r="F226" s="27"/>
      <c r="G226" s="27">
        <v>19.366</v>
      </c>
      <c r="H226" s="27">
        <v>18.242000000000001</v>
      </c>
      <c r="I226" s="27">
        <v>1.1970000000000001</v>
      </c>
      <c r="J226" s="27">
        <v>7522.2889999999998</v>
      </c>
      <c r="K226" s="27"/>
      <c r="L226" s="27">
        <v>665</v>
      </c>
      <c r="M226" s="27">
        <v>14.378</v>
      </c>
      <c r="N226" s="27">
        <v>201227</v>
      </c>
      <c r="O226" s="27">
        <v>4885.3999999999996</v>
      </c>
      <c r="P226" s="27">
        <v>1021168</v>
      </c>
      <c r="Q226" s="27"/>
      <c r="R226" s="27">
        <v>2483</v>
      </c>
      <c r="S226" s="27"/>
      <c r="T226" s="27"/>
      <c r="U226" s="27">
        <v>27</v>
      </c>
      <c r="V226" s="27">
        <v>87.9</v>
      </c>
      <c r="W226" s="27"/>
      <c r="X226" s="27"/>
      <c r="Y226" s="27"/>
      <c r="Z226" s="27"/>
      <c r="AA226" s="27">
        <v>263455</v>
      </c>
      <c r="AB226" s="28"/>
      <c r="AC226" s="29">
        <v>0</v>
      </c>
      <c r="AD226" s="30">
        <v>20.399999999999999</v>
      </c>
      <c r="AE226" s="30">
        <v>25.8</v>
      </c>
      <c r="AF226" s="31">
        <v>14.2417</v>
      </c>
      <c r="AG226">
        <f t="shared" si="48"/>
        <v>8086.0844986243592</v>
      </c>
      <c r="AH226">
        <f>A226*'Simple Linear Regression'!$B$18+'Simple Linear Regression'!$B$17</f>
        <v>8077.26969081884</v>
      </c>
      <c r="AI226">
        <f t="shared" si="49"/>
        <v>8008.4526975999997</v>
      </c>
      <c r="AJ226">
        <f t="shared" si="50"/>
        <v>8008.4526975999997</v>
      </c>
      <c r="AL226">
        <f t="shared" si="51"/>
        <v>7953.9799816453306</v>
      </c>
      <c r="AM226" s="32">
        <f t="shared" si="52"/>
        <v>8085.2487537485204</v>
      </c>
      <c r="AN226" s="33">
        <f t="shared" si="53"/>
        <v>9811.6013488927747</v>
      </c>
      <c r="AO226" s="33">
        <f t="shared" si="54"/>
        <v>8036.9299947689997</v>
      </c>
      <c r="AP226" s="33" t="str">
        <f t="shared" si="55"/>
        <v/>
      </c>
      <c r="AQ226" s="34">
        <f t="shared" si="56"/>
        <v>240868.71900000001</v>
      </c>
      <c r="AR226" s="34">
        <f t="shared" si="57"/>
        <v>451269</v>
      </c>
      <c r="AS226" s="34">
        <f t="shared" si="58"/>
        <v>0</v>
      </c>
      <c r="AT226" s="34">
        <f t="shared" si="59"/>
        <v>8285.2903163749997</v>
      </c>
      <c r="AU226" s="34">
        <f t="shared" si="60"/>
        <v>8195.3753450411095</v>
      </c>
      <c r="AV226" s="34">
        <f t="shared" si="61"/>
        <v>8276.2421626444411</v>
      </c>
      <c r="AW226" s="34">
        <f t="shared" si="62"/>
        <v>8293.9706032370013</v>
      </c>
      <c r="AX226" s="34">
        <f t="shared" si="63"/>
        <v>8205.8535093784467</v>
      </c>
    </row>
    <row r="227" spans="1:50" ht="16.5" customHeight="1" x14ac:dyDescent="0.2">
      <c r="A227" s="25">
        <v>226</v>
      </c>
      <c r="B227" s="26">
        <v>34852</v>
      </c>
      <c r="C227" s="25">
        <v>8460</v>
      </c>
      <c r="D227" s="27"/>
      <c r="E227" s="27">
        <v>374000</v>
      </c>
      <c r="F227" s="27"/>
      <c r="G227" s="27">
        <v>18.922499999999999</v>
      </c>
      <c r="H227" s="27">
        <v>17.6525</v>
      </c>
      <c r="I227" s="27">
        <v>1.1990000000000001</v>
      </c>
      <c r="J227" s="27">
        <v>7522.2889999999998</v>
      </c>
      <c r="K227" s="27"/>
      <c r="L227" s="27">
        <v>665</v>
      </c>
      <c r="M227" s="27">
        <v>14.378</v>
      </c>
      <c r="N227" s="27">
        <v>201227</v>
      </c>
      <c r="O227" s="27">
        <v>4885.3999999999996</v>
      </c>
      <c r="P227" s="27">
        <v>1021168</v>
      </c>
      <c r="Q227" s="27"/>
      <c r="R227" s="27">
        <v>2483</v>
      </c>
      <c r="S227" s="27"/>
      <c r="T227" s="27"/>
      <c r="U227" s="27">
        <v>27</v>
      </c>
      <c r="V227" s="27">
        <v>87.9</v>
      </c>
      <c r="W227" s="27"/>
      <c r="X227" s="27"/>
      <c r="Y227" s="27"/>
      <c r="Z227" s="27"/>
      <c r="AA227" s="27">
        <v>263455</v>
      </c>
      <c r="AB227" s="28"/>
      <c r="AC227" s="29">
        <v>1</v>
      </c>
      <c r="AD227" s="30">
        <v>6.6</v>
      </c>
      <c r="AE227" s="30">
        <v>38.299999999999997</v>
      </c>
      <c r="AF227" s="31">
        <v>14.385300000000001</v>
      </c>
      <c r="AG227">
        <f t="shared" si="48"/>
        <v>8088.1056909601202</v>
      </c>
      <c r="AH227">
        <f>A227*'Simple Linear Regression'!$B$18+'Simple Linear Regression'!$B$17</f>
        <v>8078.1227279027444</v>
      </c>
      <c r="AI227">
        <f t="shared" si="49"/>
        <v>8010.2175676000006</v>
      </c>
      <c r="AJ227">
        <f t="shared" si="50"/>
        <v>8010.2175675999988</v>
      </c>
      <c r="AL227">
        <f t="shared" si="51"/>
        <v>7957.0705435271111</v>
      </c>
      <c r="AM227" s="32">
        <f t="shared" si="52"/>
        <v>7978.1225249998197</v>
      </c>
      <c r="AN227" s="33">
        <f t="shared" si="53"/>
        <v>9689.291976923796</v>
      </c>
      <c r="AO227" s="33">
        <f t="shared" si="54"/>
        <v>7960.9247305229983</v>
      </c>
      <c r="AP227" s="33" t="str">
        <f t="shared" si="55"/>
        <v/>
      </c>
      <c r="AQ227" s="34">
        <f t="shared" si="56"/>
        <v>241271.17300000001</v>
      </c>
      <c r="AR227" s="34">
        <f t="shared" si="57"/>
        <v>448426</v>
      </c>
      <c r="AS227" s="34">
        <f t="shared" si="58"/>
        <v>14.385300000000001</v>
      </c>
      <c r="AT227" s="34">
        <f t="shared" si="59"/>
        <v>8188.1010186990006</v>
      </c>
      <c r="AU227" s="34">
        <f t="shared" si="60"/>
        <v>8126.3572285597565</v>
      </c>
      <c r="AV227" s="34">
        <f t="shared" si="61"/>
        <v>8177.7212284727602</v>
      </c>
      <c r="AW227" s="34">
        <f t="shared" si="62"/>
        <v>8145.3845154431001</v>
      </c>
      <c r="AX227" s="34">
        <f t="shared" si="63"/>
        <v>8115.0346212869499</v>
      </c>
    </row>
    <row r="228" spans="1:50" ht="16.5" customHeight="1" x14ac:dyDescent="0.2">
      <c r="A228" s="25">
        <v>227</v>
      </c>
      <c r="B228" s="26">
        <v>34859</v>
      </c>
      <c r="C228" s="25">
        <v>8055</v>
      </c>
      <c r="D228" s="27"/>
      <c r="E228" s="27">
        <v>362000</v>
      </c>
      <c r="F228" s="27"/>
      <c r="G228" s="27">
        <v>19.052</v>
      </c>
      <c r="H228" s="27">
        <v>17.984000000000002</v>
      </c>
      <c r="I228" s="27">
        <v>1.1990000000000001</v>
      </c>
      <c r="J228" s="27">
        <v>7522.2889999999998</v>
      </c>
      <c r="K228" s="27"/>
      <c r="L228" s="27">
        <v>678</v>
      </c>
      <c r="M228" s="27">
        <v>14.378</v>
      </c>
      <c r="N228" s="27">
        <v>201227</v>
      </c>
      <c r="O228" s="27">
        <v>4890.2</v>
      </c>
      <c r="P228" s="27">
        <v>1021168</v>
      </c>
      <c r="Q228" s="27"/>
      <c r="R228" s="27">
        <v>2483</v>
      </c>
      <c r="S228" s="27"/>
      <c r="T228" s="27"/>
      <c r="U228" s="27">
        <v>27</v>
      </c>
      <c r="V228" s="27">
        <v>86.7</v>
      </c>
      <c r="W228" s="27"/>
      <c r="X228" s="27"/>
      <c r="Y228" s="27"/>
      <c r="Z228" s="27"/>
      <c r="AA228" s="27">
        <v>263455</v>
      </c>
      <c r="AB228" s="28"/>
      <c r="AC228" s="29">
        <v>0</v>
      </c>
      <c r="AD228" s="30">
        <v>4.7</v>
      </c>
      <c r="AE228" s="30">
        <v>49.5</v>
      </c>
      <c r="AF228" s="31">
        <v>14.4918</v>
      </c>
      <c r="AG228">
        <f t="shared" si="48"/>
        <v>8123.61188546412</v>
      </c>
      <c r="AH228">
        <f>A228*'Simple Linear Regression'!$B$18+'Simple Linear Regression'!$B$17</f>
        <v>8078.9757649866478</v>
      </c>
      <c r="AI228">
        <f t="shared" si="49"/>
        <v>8062.4444576000014</v>
      </c>
      <c r="AJ228">
        <f t="shared" si="50"/>
        <v>8062.4444576000005</v>
      </c>
      <c r="AL228">
        <f t="shared" si="51"/>
        <v>7984.8670555271119</v>
      </c>
      <c r="AM228" s="32">
        <f t="shared" si="52"/>
        <v>8123.4136324340006</v>
      </c>
      <c r="AN228" s="33">
        <f t="shared" si="53"/>
        <v>9858.865995451546</v>
      </c>
      <c r="AO228" s="33">
        <f t="shared" si="54"/>
        <v>8135.8503405230003</v>
      </c>
      <c r="AP228" s="33" t="str">
        <f t="shared" si="55"/>
        <v/>
      </c>
      <c r="AQ228" s="34">
        <f t="shared" si="56"/>
        <v>241271.17300000001</v>
      </c>
      <c r="AR228" s="34">
        <f t="shared" si="57"/>
        <v>434038</v>
      </c>
      <c r="AS228" s="34">
        <f t="shared" si="58"/>
        <v>0</v>
      </c>
      <c r="AT228" s="34">
        <f t="shared" si="59"/>
        <v>8250.7146157340012</v>
      </c>
      <c r="AU228" s="34">
        <f t="shared" si="60"/>
        <v>8199.6302499107587</v>
      </c>
      <c r="AV228" s="34">
        <f t="shared" si="61"/>
        <v>8239.9334483258808</v>
      </c>
      <c r="AW228" s="34">
        <f t="shared" si="62"/>
        <v>8259.9655184559997</v>
      </c>
      <c r="AX228" s="34">
        <f t="shared" si="63"/>
        <v>8225.0710749529499</v>
      </c>
    </row>
    <row r="229" spans="1:50" ht="16.5" customHeight="1" x14ac:dyDescent="0.2">
      <c r="A229" s="25">
        <v>228</v>
      </c>
      <c r="B229" s="26">
        <v>34866</v>
      </c>
      <c r="C229" s="25">
        <v>7971</v>
      </c>
      <c r="D229" s="27"/>
      <c r="E229" s="27">
        <v>367000</v>
      </c>
      <c r="F229" s="27"/>
      <c r="G229" s="27">
        <v>18.91</v>
      </c>
      <c r="H229" s="27">
        <v>17.757999999999999</v>
      </c>
      <c r="I229" s="27">
        <v>1.196</v>
      </c>
      <c r="J229" s="27">
        <v>7522.2889999999998</v>
      </c>
      <c r="K229" s="27"/>
      <c r="L229" s="27">
        <v>678</v>
      </c>
      <c r="M229" s="27">
        <v>14.805999999999999</v>
      </c>
      <c r="N229" s="27">
        <v>198213</v>
      </c>
      <c r="O229" s="27">
        <v>4890.2</v>
      </c>
      <c r="P229" s="27">
        <v>1058385</v>
      </c>
      <c r="Q229" s="27"/>
      <c r="R229" s="27">
        <v>2483</v>
      </c>
      <c r="S229" s="27"/>
      <c r="T229" s="27"/>
      <c r="U229" s="27">
        <v>27</v>
      </c>
      <c r="V229" s="27">
        <v>86.7</v>
      </c>
      <c r="W229" s="27"/>
      <c r="X229" s="27"/>
      <c r="Y229" s="27"/>
      <c r="Z229" s="27"/>
      <c r="AA229" s="27">
        <v>263455</v>
      </c>
      <c r="AB229" s="28"/>
      <c r="AC229" s="29">
        <v>0</v>
      </c>
      <c r="AD229" s="30">
        <v>4.9000000000000004</v>
      </c>
      <c r="AE229" s="30">
        <v>41.5</v>
      </c>
      <c r="AF229" s="31">
        <v>14.5579</v>
      </c>
      <c r="AG229">
        <f t="shared" si="48"/>
        <v>8082.4908620204797</v>
      </c>
      <c r="AH229">
        <f>A229*'Simple Linear Regression'!$B$18+'Simple Linear Regression'!$B$17</f>
        <v>8079.8288020705522</v>
      </c>
      <c r="AI229">
        <f t="shared" si="49"/>
        <v>8041.4143588000006</v>
      </c>
      <c r="AJ229">
        <f t="shared" si="50"/>
        <v>8041.4143587999988</v>
      </c>
      <c r="AL229">
        <f t="shared" si="51"/>
        <v>7919.1533816123601</v>
      </c>
      <c r="AM229" s="32">
        <f t="shared" si="52"/>
        <v>8075.5808253646001</v>
      </c>
      <c r="AN229" s="33">
        <f t="shared" si="53"/>
        <v>9850.4008908123888</v>
      </c>
      <c r="AO229" s="33">
        <f t="shared" si="54"/>
        <v>8050.3307263480019</v>
      </c>
      <c r="AP229" s="33" t="str">
        <f t="shared" si="55"/>
        <v/>
      </c>
      <c r="AQ229" s="34">
        <f t="shared" si="56"/>
        <v>237062.74799999999</v>
      </c>
      <c r="AR229" s="34">
        <f t="shared" si="57"/>
        <v>438932</v>
      </c>
      <c r="AS229" s="34">
        <f t="shared" si="58"/>
        <v>0</v>
      </c>
      <c r="AT229" s="34">
        <f t="shared" si="59"/>
        <v>8228.8896937220015</v>
      </c>
      <c r="AU229" s="34">
        <f t="shared" si="60"/>
        <v>8149.0563549356229</v>
      </c>
      <c r="AV229" s="34">
        <f t="shared" si="61"/>
        <v>8217.1422477633187</v>
      </c>
      <c r="AW229" s="34">
        <f t="shared" si="62"/>
        <v>8238.5440290290007</v>
      </c>
      <c r="AX229" s="34">
        <f t="shared" si="63"/>
        <v>8167.5777520079218</v>
      </c>
    </row>
    <row r="230" spans="1:50" ht="16.5" customHeight="1" x14ac:dyDescent="0.2">
      <c r="A230" s="25">
        <v>229</v>
      </c>
      <c r="B230" s="26">
        <v>34873</v>
      </c>
      <c r="C230" s="25">
        <v>8489</v>
      </c>
      <c r="D230" s="27"/>
      <c r="E230" s="27">
        <v>378000</v>
      </c>
      <c r="F230" s="27"/>
      <c r="G230" s="27">
        <v>17.88</v>
      </c>
      <c r="H230" s="27">
        <v>16.672000000000001</v>
      </c>
      <c r="I230" s="27">
        <v>1.1890000000000001</v>
      </c>
      <c r="J230" s="27">
        <v>7522.2889999999998</v>
      </c>
      <c r="K230" s="27"/>
      <c r="L230" s="27">
        <v>678</v>
      </c>
      <c r="M230" s="27">
        <v>14.805999999999999</v>
      </c>
      <c r="N230" s="27">
        <v>198213</v>
      </c>
      <c r="O230" s="27">
        <v>4890.2</v>
      </c>
      <c r="P230" s="27">
        <v>1058385</v>
      </c>
      <c r="Q230" s="27"/>
      <c r="R230" s="27">
        <v>2483</v>
      </c>
      <c r="S230" s="27"/>
      <c r="T230" s="27"/>
      <c r="U230" s="27">
        <v>27</v>
      </c>
      <c r="V230" s="27">
        <v>86.7</v>
      </c>
      <c r="W230" s="27"/>
      <c r="X230" s="27"/>
      <c r="Y230" s="27"/>
      <c r="Z230" s="27"/>
      <c r="AA230" s="27">
        <v>263455</v>
      </c>
      <c r="AB230" s="28"/>
      <c r="AC230" s="29">
        <v>0</v>
      </c>
      <c r="AD230" s="30">
        <v>0.9</v>
      </c>
      <c r="AE230" s="30">
        <v>63</v>
      </c>
      <c r="AF230" s="31">
        <v>14.581200000000001</v>
      </c>
      <c r="AG230">
        <f t="shared" si="48"/>
        <v>8075.0799438453196</v>
      </c>
      <c r="AH230">
        <f>A230*'Simple Linear Regression'!$B$18+'Simple Linear Regression'!$B$17</f>
        <v>8080.6818391544566</v>
      </c>
      <c r="AI230">
        <f t="shared" si="49"/>
        <v>8034.9431688000004</v>
      </c>
      <c r="AJ230">
        <f t="shared" si="50"/>
        <v>8034.9431687999986</v>
      </c>
      <c r="AL230">
        <f t="shared" si="51"/>
        <v>7907.763064272991</v>
      </c>
      <c r="AM230" s="32">
        <f t="shared" si="52"/>
        <v>8096.3657134382993</v>
      </c>
      <c r="AN230" s="33">
        <f t="shared" si="53"/>
        <v>9846.0586887265981</v>
      </c>
      <c r="AO230" s="33">
        <f t="shared" si="54"/>
        <v>8083.3277444070009</v>
      </c>
      <c r="AP230" s="33" t="str">
        <f t="shared" si="55"/>
        <v/>
      </c>
      <c r="AQ230" s="34">
        <f t="shared" si="56"/>
        <v>235675.25700000001</v>
      </c>
      <c r="AR230" s="34">
        <f t="shared" si="57"/>
        <v>449442</v>
      </c>
      <c r="AS230" s="34">
        <f t="shared" si="58"/>
        <v>0</v>
      </c>
      <c r="AT230" s="34">
        <f t="shared" si="59"/>
        <v>8151.1325737699999</v>
      </c>
      <c r="AU230" s="34">
        <f t="shared" si="60"/>
        <v>8102.7354043955511</v>
      </c>
      <c r="AV230" s="34">
        <f t="shared" si="61"/>
        <v>8123.7517892089209</v>
      </c>
      <c r="AW230" s="34">
        <f t="shared" si="62"/>
        <v>8160.5506225000008</v>
      </c>
      <c r="AX230" s="34">
        <f t="shared" si="63"/>
        <v>8132.2722992536401</v>
      </c>
    </row>
    <row r="231" spans="1:50" ht="16.5" customHeight="1" x14ac:dyDescent="0.2">
      <c r="A231" s="25">
        <v>230</v>
      </c>
      <c r="B231" s="26">
        <v>34880</v>
      </c>
      <c r="C231" s="25">
        <v>8238</v>
      </c>
      <c r="D231" s="27"/>
      <c r="E231" s="27">
        <v>358000</v>
      </c>
      <c r="F231" s="27"/>
      <c r="G231" s="27">
        <v>17.713999999999999</v>
      </c>
      <c r="H231" s="27">
        <v>16.641999999999999</v>
      </c>
      <c r="I231" s="27">
        <v>1.1819999999999999</v>
      </c>
      <c r="J231" s="27">
        <v>7522.2889999999998</v>
      </c>
      <c r="K231" s="27"/>
      <c r="L231" s="27">
        <v>678</v>
      </c>
      <c r="M231" s="27">
        <v>14.805999999999999</v>
      </c>
      <c r="N231" s="27">
        <v>198213</v>
      </c>
      <c r="O231" s="27">
        <v>4890.2</v>
      </c>
      <c r="P231" s="27">
        <v>1058385</v>
      </c>
      <c r="Q231" s="27"/>
      <c r="R231" s="27">
        <v>2483</v>
      </c>
      <c r="S231" s="27"/>
      <c r="T231" s="27"/>
      <c r="U231" s="27">
        <v>27</v>
      </c>
      <c r="V231" s="27">
        <v>86.7</v>
      </c>
      <c r="W231" s="27"/>
      <c r="X231" s="27"/>
      <c r="Y231" s="27"/>
      <c r="Z231" s="27"/>
      <c r="AA231" s="27">
        <v>263455</v>
      </c>
      <c r="AB231" s="28"/>
      <c r="AC231" s="29">
        <v>0</v>
      </c>
      <c r="AD231" s="30">
        <v>0.7</v>
      </c>
      <c r="AE231" s="30">
        <v>65.400000000000006</v>
      </c>
      <c r="AF231" s="31">
        <v>14.561</v>
      </c>
      <c r="AG231">
        <f t="shared" si="48"/>
        <v>8088.5472156701608</v>
      </c>
      <c r="AH231">
        <f>A231*'Simple Linear Regression'!$B$18+'Simple Linear Regression'!$B$17</f>
        <v>8081.534876238361</v>
      </c>
      <c r="AI231">
        <f t="shared" si="49"/>
        <v>8046.7089688000015</v>
      </c>
      <c r="AJ231">
        <f t="shared" si="50"/>
        <v>8046.7089687999996</v>
      </c>
      <c r="AL231">
        <f t="shared" si="51"/>
        <v>7919.317272933622</v>
      </c>
      <c r="AM231" s="32">
        <f t="shared" si="52"/>
        <v>8097.6196893254601</v>
      </c>
      <c r="AN231" s="33">
        <f t="shared" si="53"/>
        <v>9862.2885347404572</v>
      </c>
      <c r="AO231" s="33">
        <f t="shared" si="54"/>
        <v>8100.2843724659997</v>
      </c>
      <c r="AP231" s="33" t="str">
        <f t="shared" si="55"/>
        <v/>
      </c>
      <c r="AQ231" s="34">
        <f t="shared" si="56"/>
        <v>234287.76599999997</v>
      </c>
      <c r="AR231" s="34">
        <f t="shared" si="57"/>
        <v>423156</v>
      </c>
      <c r="AS231" s="34">
        <f t="shared" si="58"/>
        <v>0</v>
      </c>
      <c r="AT231" s="34">
        <f t="shared" si="59"/>
        <v>8151.6075130429999</v>
      </c>
      <c r="AU231" s="34">
        <f t="shared" si="60"/>
        <v>8107.0562647584775</v>
      </c>
      <c r="AV231" s="34">
        <f t="shared" si="61"/>
        <v>8136.1568479655598</v>
      </c>
      <c r="AW231" s="34">
        <f t="shared" si="62"/>
        <v>8160.8688125959998</v>
      </c>
      <c r="AX231" s="34">
        <f t="shared" si="63"/>
        <v>8137.0199288973572</v>
      </c>
    </row>
    <row r="232" spans="1:50" ht="16.5" customHeight="1" x14ac:dyDescent="0.2">
      <c r="A232" s="25">
        <v>231</v>
      </c>
      <c r="B232" s="26">
        <v>34887</v>
      </c>
      <c r="C232" s="25">
        <v>7996</v>
      </c>
      <c r="D232" s="27"/>
      <c r="E232" s="27">
        <v>355000</v>
      </c>
      <c r="F232" s="27"/>
      <c r="G232" s="27">
        <v>17.274999999999999</v>
      </c>
      <c r="H232" s="27">
        <v>16.106000000000002</v>
      </c>
      <c r="I232" s="27">
        <v>1.175</v>
      </c>
      <c r="J232" s="27">
        <v>7522.2889999999998</v>
      </c>
      <c r="K232" s="27"/>
      <c r="L232" s="27">
        <v>679</v>
      </c>
      <c r="M232" s="27">
        <v>14.805999999999999</v>
      </c>
      <c r="N232" s="27">
        <v>198213</v>
      </c>
      <c r="O232" s="27">
        <v>4933.1000000000004</v>
      </c>
      <c r="P232" s="27">
        <v>1058385</v>
      </c>
      <c r="Q232" s="27"/>
      <c r="R232" s="27">
        <v>2483</v>
      </c>
      <c r="S232" s="27"/>
      <c r="T232" s="27"/>
      <c r="U232" s="27">
        <v>27</v>
      </c>
      <c r="V232" s="27">
        <v>90.5</v>
      </c>
      <c r="W232" s="27"/>
      <c r="X232" s="27"/>
      <c r="Y232" s="27"/>
      <c r="Z232" s="27"/>
      <c r="AA232" s="27">
        <v>263455</v>
      </c>
      <c r="AB232" s="28"/>
      <c r="AC232" s="29">
        <v>1</v>
      </c>
      <c r="AD232" s="30">
        <v>0</v>
      </c>
      <c r="AE232" s="30">
        <v>65.2</v>
      </c>
      <c r="AF232" s="31">
        <v>14.4979</v>
      </c>
      <c r="AG232">
        <f t="shared" si="48"/>
        <v>8003.7214948989995</v>
      </c>
      <c r="AH232">
        <f>A232*'Simple Linear Regression'!$B$18+'Simple Linear Regression'!$B$17</f>
        <v>8082.3879133222654</v>
      </c>
      <c r="AI232">
        <f t="shared" si="49"/>
        <v>7918.3319488000006</v>
      </c>
      <c r="AJ232">
        <f t="shared" si="50"/>
        <v>7918.3319488000006</v>
      </c>
      <c r="AL232">
        <f t="shared" si="51"/>
        <v>7858.3922595942513</v>
      </c>
      <c r="AM232" s="32">
        <f t="shared" si="52"/>
        <v>7963.23501743208</v>
      </c>
      <c r="AN232" s="33">
        <f t="shared" si="53"/>
        <v>9713.5232146943872</v>
      </c>
      <c r="AO232" s="33">
        <f t="shared" si="54"/>
        <v>7914.1882905250004</v>
      </c>
      <c r="AP232" s="33" t="str">
        <f t="shared" si="55"/>
        <v/>
      </c>
      <c r="AQ232" s="34">
        <f t="shared" si="56"/>
        <v>232900.27500000002</v>
      </c>
      <c r="AR232" s="34">
        <f t="shared" si="57"/>
        <v>417125</v>
      </c>
      <c r="AS232" s="34">
        <f t="shared" si="58"/>
        <v>14.4979</v>
      </c>
      <c r="AT232" s="34">
        <f t="shared" si="59"/>
        <v>8054.1993571490002</v>
      </c>
      <c r="AU232" s="34">
        <f t="shared" si="60"/>
        <v>8014.1169208124056</v>
      </c>
      <c r="AV232" s="34">
        <f t="shared" si="61"/>
        <v>8052.0260786970002</v>
      </c>
      <c r="AW232" s="34">
        <f t="shared" si="62"/>
        <v>8009.4007754772992</v>
      </c>
      <c r="AX232" s="34">
        <f t="shared" si="63"/>
        <v>8004.9219922830762</v>
      </c>
    </row>
    <row r="233" spans="1:50" ht="16.5" customHeight="1" x14ac:dyDescent="0.2">
      <c r="A233" s="25">
        <v>232</v>
      </c>
      <c r="B233" s="26">
        <v>34894</v>
      </c>
      <c r="C233" s="25">
        <v>7866</v>
      </c>
      <c r="D233" s="27"/>
      <c r="E233" s="27">
        <v>372000</v>
      </c>
      <c r="F233" s="27"/>
      <c r="G233" s="27">
        <v>17.344000000000001</v>
      </c>
      <c r="H233" s="27">
        <v>15.923999999999999</v>
      </c>
      <c r="I233" s="27">
        <v>1.165</v>
      </c>
      <c r="J233" s="27">
        <v>7522.2889999999998</v>
      </c>
      <c r="K233" s="27"/>
      <c r="L233" s="27">
        <v>679</v>
      </c>
      <c r="M233" s="27">
        <v>14.805999999999999</v>
      </c>
      <c r="N233" s="27">
        <v>198213</v>
      </c>
      <c r="O233" s="27">
        <v>4933.1000000000004</v>
      </c>
      <c r="P233" s="27">
        <v>1058385</v>
      </c>
      <c r="Q233" s="27"/>
      <c r="R233" s="27">
        <v>2483</v>
      </c>
      <c r="S233" s="27"/>
      <c r="T233" s="27"/>
      <c r="U233" s="27">
        <v>27</v>
      </c>
      <c r="V233" s="27">
        <v>90.5</v>
      </c>
      <c r="W233" s="27"/>
      <c r="X233" s="27"/>
      <c r="Y233" s="27"/>
      <c r="Z233" s="27"/>
      <c r="AA233" s="27">
        <v>263455</v>
      </c>
      <c r="AB233" s="28"/>
      <c r="AC233" s="29">
        <v>0</v>
      </c>
      <c r="AD233" s="30">
        <v>0</v>
      </c>
      <c r="AE233" s="30">
        <v>99.2</v>
      </c>
      <c r="AF233" s="31">
        <v>14.3941</v>
      </c>
      <c r="AG233">
        <f t="shared" si="48"/>
        <v>7992.2685532202004</v>
      </c>
      <c r="AH233">
        <f>A233*'Simple Linear Regression'!$B$18+'Simple Linear Regression'!$B$17</f>
        <v>8083.2409504061688</v>
      </c>
      <c r="AI233">
        <f t="shared" si="49"/>
        <v>7908.3310188000005</v>
      </c>
      <c r="AJ233">
        <f t="shared" si="50"/>
        <v>7908.3310187999987</v>
      </c>
      <c r="AL233">
        <f t="shared" si="51"/>
        <v>7841.1687613951508</v>
      </c>
      <c r="AM233" s="32">
        <f t="shared" si="52"/>
        <v>8122.6010599436786</v>
      </c>
      <c r="AN233" s="33">
        <f t="shared" si="53"/>
        <v>9831.4805065126275</v>
      </c>
      <c r="AO233" s="33">
        <f t="shared" si="54"/>
        <v>8080.3136448950017</v>
      </c>
      <c r="AP233" s="33" t="str">
        <f t="shared" si="55"/>
        <v/>
      </c>
      <c r="AQ233" s="34">
        <f t="shared" si="56"/>
        <v>230918.14500000002</v>
      </c>
      <c r="AR233" s="34">
        <f t="shared" si="57"/>
        <v>433380</v>
      </c>
      <c r="AS233" s="34">
        <f t="shared" si="58"/>
        <v>0</v>
      </c>
      <c r="AT233" s="34">
        <f t="shared" si="59"/>
        <v>7980.7823495450011</v>
      </c>
      <c r="AU233" s="34">
        <f t="shared" si="60"/>
        <v>7986.9085110971582</v>
      </c>
      <c r="AV233" s="34">
        <f t="shared" si="61"/>
        <v>7951.6878517278001</v>
      </c>
      <c r="AW233" s="34">
        <f t="shared" si="62"/>
        <v>7989.1041842569994</v>
      </c>
      <c r="AX233" s="34">
        <f t="shared" si="63"/>
        <v>8024.2732338323822</v>
      </c>
    </row>
    <row r="234" spans="1:50" ht="16.5" customHeight="1" x14ac:dyDescent="0.2">
      <c r="A234" s="25">
        <v>233</v>
      </c>
      <c r="B234" s="26">
        <v>34901</v>
      </c>
      <c r="C234" s="25">
        <v>8483</v>
      </c>
      <c r="D234" s="27"/>
      <c r="E234" s="27">
        <v>389000</v>
      </c>
      <c r="F234" s="27"/>
      <c r="G234" s="27">
        <v>17.207999999999998</v>
      </c>
      <c r="H234" s="27">
        <v>15.648</v>
      </c>
      <c r="I234" s="27">
        <v>1.153</v>
      </c>
      <c r="J234" s="27">
        <v>7522.2889999999998</v>
      </c>
      <c r="K234" s="27"/>
      <c r="L234" s="27">
        <v>679</v>
      </c>
      <c r="M234" s="27">
        <v>15.407</v>
      </c>
      <c r="N234" s="27">
        <v>212586</v>
      </c>
      <c r="O234" s="27">
        <v>4933.1000000000004</v>
      </c>
      <c r="P234" s="27">
        <v>1058385</v>
      </c>
      <c r="Q234" s="27"/>
      <c r="R234" s="27">
        <v>2483</v>
      </c>
      <c r="S234" s="27"/>
      <c r="T234" s="27"/>
      <c r="U234" s="27">
        <v>27</v>
      </c>
      <c r="V234" s="27">
        <v>90.5</v>
      </c>
      <c r="W234" s="27"/>
      <c r="X234" s="27"/>
      <c r="Y234" s="27"/>
      <c r="Z234" s="27"/>
      <c r="AA234" s="27">
        <v>263455</v>
      </c>
      <c r="AB234" s="28"/>
      <c r="AC234" s="29">
        <v>0</v>
      </c>
      <c r="AD234" s="30">
        <v>0</v>
      </c>
      <c r="AE234" s="30">
        <v>106.5</v>
      </c>
      <c r="AF234" s="31">
        <v>14.2531</v>
      </c>
      <c r="AG234">
        <f t="shared" si="48"/>
        <v>8160.8469190356409</v>
      </c>
      <c r="AH234">
        <f>A234*'Simple Linear Regression'!$B$18+'Simple Linear Regression'!$B$17</f>
        <v>8084.0939874900732</v>
      </c>
      <c r="AI234">
        <f t="shared" si="49"/>
        <v>8128.8529160999997</v>
      </c>
      <c r="AJ234">
        <f t="shared" si="50"/>
        <v>8128.8529161000015</v>
      </c>
      <c r="AL234">
        <f t="shared" si="51"/>
        <v>8118.4716920860601</v>
      </c>
      <c r="AM234" s="32">
        <f t="shared" si="52"/>
        <v>8322.4052573606987</v>
      </c>
      <c r="AN234" s="33">
        <f t="shared" si="53"/>
        <v>9868.0486811300252</v>
      </c>
      <c r="AO234" s="33">
        <f t="shared" si="54"/>
        <v>8389.2737187580005</v>
      </c>
      <c r="AP234" s="33" t="str">
        <f t="shared" si="55"/>
        <v/>
      </c>
      <c r="AQ234" s="34">
        <f t="shared" si="56"/>
        <v>245111.658</v>
      </c>
      <c r="AR234" s="34">
        <f t="shared" si="57"/>
        <v>448517</v>
      </c>
      <c r="AS234" s="34">
        <f t="shared" si="58"/>
        <v>0</v>
      </c>
      <c r="AT234" s="34">
        <f t="shared" si="59"/>
        <v>8189.3934508760012</v>
      </c>
      <c r="AU234" s="34">
        <f t="shared" si="60"/>
        <v>8269.9463474971453</v>
      </c>
      <c r="AV234" s="34">
        <f t="shared" si="61"/>
        <v>8151.6843689179204</v>
      </c>
      <c r="AW234" s="34">
        <f t="shared" si="62"/>
        <v>8197.0711804149996</v>
      </c>
      <c r="AX234" s="34">
        <f t="shared" si="63"/>
        <v>8326.9493144317566</v>
      </c>
    </row>
    <row r="235" spans="1:50" ht="16.5" customHeight="1" x14ac:dyDescent="0.2">
      <c r="A235" s="25">
        <v>234</v>
      </c>
      <c r="B235" s="26">
        <v>34908</v>
      </c>
      <c r="C235" s="25">
        <v>8213</v>
      </c>
      <c r="D235" s="27"/>
      <c r="E235" s="27">
        <v>390000</v>
      </c>
      <c r="F235" s="27"/>
      <c r="G235" s="27">
        <v>17.405999999999999</v>
      </c>
      <c r="H235" s="27">
        <v>15.754</v>
      </c>
      <c r="I235" s="27">
        <v>1.1439999999999999</v>
      </c>
      <c r="J235" s="27">
        <v>7522.2889999999998</v>
      </c>
      <c r="K235" s="27"/>
      <c r="L235" s="27">
        <v>679</v>
      </c>
      <c r="M235" s="27">
        <v>15.407</v>
      </c>
      <c r="N235" s="27">
        <v>212586</v>
      </c>
      <c r="O235" s="27">
        <v>4933.1000000000004</v>
      </c>
      <c r="P235" s="27">
        <v>1058385</v>
      </c>
      <c r="Q235" s="27"/>
      <c r="R235" s="27">
        <v>2483</v>
      </c>
      <c r="S235" s="27"/>
      <c r="T235" s="27"/>
      <c r="U235" s="27">
        <v>27</v>
      </c>
      <c r="V235" s="27">
        <v>90.5</v>
      </c>
      <c r="W235" s="27"/>
      <c r="X235" s="27"/>
      <c r="Y235" s="27"/>
      <c r="Z235" s="27"/>
      <c r="AA235" s="27">
        <v>263455</v>
      </c>
      <c r="AB235" s="28"/>
      <c r="AC235" s="29">
        <v>0</v>
      </c>
      <c r="AD235" s="30">
        <v>0</v>
      </c>
      <c r="AE235" s="30">
        <v>112.5</v>
      </c>
      <c r="AF235" s="31">
        <v>14.079000000000001</v>
      </c>
      <c r="AG235">
        <f t="shared" si="48"/>
        <v>8160.1701785247196</v>
      </c>
      <c r="AH235">
        <f>A235*'Simple Linear Regression'!$B$18+'Simple Linear Regression'!$B$17</f>
        <v>8084.9470245739776</v>
      </c>
      <c r="AI235">
        <f t="shared" si="49"/>
        <v>8128.2646261</v>
      </c>
      <c r="AJ235">
        <f t="shared" si="50"/>
        <v>8128.2646261</v>
      </c>
      <c r="AL235">
        <f t="shared" si="51"/>
        <v>8114.8009771468815</v>
      </c>
      <c r="AM235" s="32">
        <f t="shared" si="52"/>
        <v>8325.9547867802994</v>
      </c>
      <c r="AN235" s="33">
        <f t="shared" si="53"/>
        <v>9845.2829843514555</v>
      </c>
      <c r="AO235" s="33">
        <f t="shared" si="54"/>
        <v>8396.1745431840009</v>
      </c>
      <c r="AP235" s="33" t="str">
        <f t="shared" si="55"/>
        <v/>
      </c>
      <c r="AQ235" s="34">
        <f t="shared" si="56"/>
        <v>243198.38399999999</v>
      </c>
      <c r="AR235" s="34">
        <f t="shared" si="57"/>
        <v>446159.99999999994</v>
      </c>
      <c r="AS235" s="34">
        <f t="shared" si="58"/>
        <v>0</v>
      </c>
      <c r="AT235" s="34">
        <f t="shared" si="59"/>
        <v>8135.5470693460011</v>
      </c>
      <c r="AU235" s="34">
        <f t="shared" si="60"/>
        <v>8229.3257461978537</v>
      </c>
      <c r="AV235" s="34">
        <f t="shared" si="61"/>
        <v>8092.8885829176006</v>
      </c>
      <c r="AW235" s="34">
        <f t="shared" si="62"/>
        <v>8142.457110121999</v>
      </c>
      <c r="AX235" s="34">
        <f t="shared" si="63"/>
        <v>8290.7804116065927</v>
      </c>
    </row>
    <row r="236" spans="1:50" ht="16.5" customHeight="1" x14ac:dyDescent="0.2">
      <c r="A236" s="25">
        <v>235</v>
      </c>
      <c r="B236" s="26">
        <v>34915</v>
      </c>
      <c r="C236" s="25">
        <v>8402</v>
      </c>
      <c r="D236" s="27"/>
      <c r="E236" s="27">
        <v>351000</v>
      </c>
      <c r="F236" s="27"/>
      <c r="G236" s="27">
        <v>17.724</v>
      </c>
      <c r="H236" s="27">
        <v>16.015999999999998</v>
      </c>
      <c r="I236" s="27">
        <v>1.1319999999999999</v>
      </c>
      <c r="J236" s="27">
        <v>7522.2889999999998</v>
      </c>
      <c r="K236" s="27"/>
      <c r="L236" s="27">
        <v>679</v>
      </c>
      <c r="M236" s="27">
        <v>15.407</v>
      </c>
      <c r="N236" s="27">
        <v>212586</v>
      </c>
      <c r="O236" s="27">
        <v>4933.1000000000004</v>
      </c>
      <c r="P236" s="27">
        <v>1058385</v>
      </c>
      <c r="Q236" s="27"/>
      <c r="R236" s="27">
        <v>2483</v>
      </c>
      <c r="S236" s="27"/>
      <c r="T236" s="27"/>
      <c r="U236" s="27">
        <v>27</v>
      </c>
      <c r="V236" s="27">
        <v>90.5</v>
      </c>
      <c r="W236" s="27"/>
      <c r="X236" s="27"/>
      <c r="Y236" s="27"/>
      <c r="Z236" s="27"/>
      <c r="AA236" s="27">
        <v>263455</v>
      </c>
      <c r="AB236" s="28"/>
      <c r="AC236" s="29">
        <v>0</v>
      </c>
      <c r="AD236" s="30">
        <v>0</v>
      </c>
      <c r="AE236" s="30">
        <v>108.7</v>
      </c>
      <c r="AF236" s="31">
        <v>13.8764</v>
      </c>
      <c r="AG236">
        <f t="shared" si="48"/>
        <v>8186.4319545101616</v>
      </c>
      <c r="AH236">
        <f>A236*'Simple Linear Regression'!$B$18+'Simple Linear Regression'!$B$17</f>
        <v>8085.800061657882</v>
      </c>
      <c r="AI236">
        <f t="shared" si="49"/>
        <v>8151.2079361000006</v>
      </c>
      <c r="AJ236">
        <f t="shared" si="50"/>
        <v>8151.2079361000006</v>
      </c>
      <c r="AL236">
        <f t="shared" si="51"/>
        <v>8139.759245894641</v>
      </c>
      <c r="AM236" s="32">
        <f t="shared" si="52"/>
        <v>8321.5462204653813</v>
      </c>
      <c r="AN236" s="33">
        <f t="shared" si="53"/>
        <v>9853.7149441293332</v>
      </c>
      <c r="AO236" s="33">
        <f t="shared" si="54"/>
        <v>8415.6675957519983</v>
      </c>
      <c r="AP236" s="33" t="str">
        <f t="shared" si="55"/>
        <v/>
      </c>
      <c r="AQ236" s="34">
        <f t="shared" si="56"/>
        <v>240647.35199999998</v>
      </c>
      <c r="AR236" s="34">
        <f t="shared" si="57"/>
        <v>397331.99999999994</v>
      </c>
      <c r="AS236" s="34">
        <f t="shared" si="58"/>
        <v>0</v>
      </c>
      <c r="AT236" s="34">
        <f t="shared" si="59"/>
        <v>8133.1596003119994</v>
      </c>
      <c r="AU236" s="34">
        <f t="shared" si="60"/>
        <v>8228.678641770799</v>
      </c>
      <c r="AV236" s="34">
        <f t="shared" si="61"/>
        <v>8116.8876501403211</v>
      </c>
      <c r="AW236" s="34">
        <f t="shared" si="62"/>
        <v>8139.2926749079998</v>
      </c>
      <c r="AX236" s="34">
        <f t="shared" si="63"/>
        <v>8288.6812849503749</v>
      </c>
    </row>
    <row r="237" spans="1:50" ht="16.5" customHeight="1" x14ac:dyDescent="0.2">
      <c r="A237" s="25">
        <v>236</v>
      </c>
      <c r="B237" s="26">
        <v>34922</v>
      </c>
      <c r="C237" s="25">
        <v>7628</v>
      </c>
      <c r="D237" s="27"/>
      <c r="E237" s="27">
        <v>351000</v>
      </c>
      <c r="F237" s="27"/>
      <c r="G237" s="27">
        <v>17.809999999999999</v>
      </c>
      <c r="H237" s="27">
        <v>16.068000000000001</v>
      </c>
      <c r="I237" s="27">
        <v>1.127</v>
      </c>
      <c r="J237" s="27">
        <v>7580.9970000000003</v>
      </c>
      <c r="K237" s="27"/>
      <c r="L237" s="27">
        <v>674</v>
      </c>
      <c r="M237" s="27">
        <v>15.407</v>
      </c>
      <c r="N237" s="27">
        <v>212586</v>
      </c>
      <c r="O237" s="27">
        <v>4977.5</v>
      </c>
      <c r="P237" s="27">
        <v>1058385</v>
      </c>
      <c r="Q237" s="27"/>
      <c r="R237" s="27">
        <v>2483</v>
      </c>
      <c r="S237" s="27"/>
      <c r="T237" s="27"/>
      <c r="U237" s="27">
        <v>27</v>
      </c>
      <c r="V237" s="27">
        <v>94</v>
      </c>
      <c r="W237" s="27"/>
      <c r="X237" s="27"/>
      <c r="Y237" s="27"/>
      <c r="Z237" s="27"/>
      <c r="AA237" s="27">
        <v>263455</v>
      </c>
      <c r="AB237" s="28"/>
      <c r="AC237" s="29">
        <v>0</v>
      </c>
      <c r="AD237" s="30">
        <v>0</v>
      </c>
      <c r="AE237" s="30">
        <v>93.9</v>
      </c>
      <c r="AF237" s="31">
        <v>13.6501</v>
      </c>
      <c r="AG237">
        <f t="shared" si="48"/>
        <v>8106.4425647007602</v>
      </c>
      <c r="AH237">
        <f>A237*'Simple Linear Regression'!$B$18+'Simple Linear Regression'!$B$17</f>
        <v>8086.6530987417855</v>
      </c>
      <c r="AI237">
        <f t="shared" si="49"/>
        <v>8029.5306361000003</v>
      </c>
      <c r="AJ237">
        <f t="shared" si="50"/>
        <v>8029.5306361000012</v>
      </c>
      <c r="AL237">
        <f t="shared" si="51"/>
        <v>8082.96310203954</v>
      </c>
      <c r="AM237" s="32">
        <f t="shared" si="52"/>
        <v>8309.4705765054587</v>
      </c>
      <c r="AN237" s="33">
        <f t="shared" si="53"/>
        <v>9821.9894242997561</v>
      </c>
      <c r="AO237" s="33">
        <f t="shared" si="54"/>
        <v>8327.526929321999</v>
      </c>
      <c r="AP237" s="33" t="str">
        <f t="shared" si="55"/>
        <v/>
      </c>
      <c r="AQ237" s="34">
        <f t="shared" si="56"/>
        <v>239584.42199999999</v>
      </c>
      <c r="AR237" s="34">
        <f t="shared" si="57"/>
        <v>395577</v>
      </c>
      <c r="AS237" s="34">
        <f t="shared" si="58"/>
        <v>0</v>
      </c>
      <c r="AT237" s="34">
        <f t="shared" si="59"/>
        <v>8119.0479964679998</v>
      </c>
      <c r="AU237" s="34">
        <f t="shared" si="60"/>
        <v>8196.8886927831918</v>
      </c>
      <c r="AV237" s="34">
        <f t="shared" si="61"/>
        <v>8115.9091541035214</v>
      </c>
      <c r="AW237" s="34">
        <f t="shared" si="62"/>
        <v>8124.833923483</v>
      </c>
      <c r="AX237" s="34">
        <f t="shared" si="63"/>
        <v>8242.793437439288</v>
      </c>
    </row>
    <row r="238" spans="1:50" ht="16.5" customHeight="1" x14ac:dyDescent="0.2">
      <c r="A238" s="25">
        <v>237</v>
      </c>
      <c r="B238" s="26">
        <v>34929</v>
      </c>
      <c r="C238" s="25">
        <v>8411</v>
      </c>
      <c r="D238" s="27"/>
      <c r="E238" s="27">
        <v>353000</v>
      </c>
      <c r="F238" s="27"/>
      <c r="G238" s="27">
        <v>17.597999999999999</v>
      </c>
      <c r="H238" s="27">
        <v>15.888</v>
      </c>
      <c r="I238" s="27">
        <v>1.125</v>
      </c>
      <c r="J238" s="27">
        <v>7580.9970000000003</v>
      </c>
      <c r="K238" s="27"/>
      <c r="L238" s="27">
        <v>674</v>
      </c>
      <c r="M238" s="27">
        <v>14.7</v>
      </c>
      <c r="N238" s="27">
        <v>211370</v>
      </c>
      <c r="O238" s="27">
        <v>4977.5</v>
      </c>
      <c r="P238" s="27">
        <v>1058385</v>
      </c>
      <c r="Q238" s="27"/>
      <c r="R238" s="27">
        <v>2483</v>
      </c>
      <c r="S238" s="27"/>
      <c r="T238" s="27"/>
      <c r="U238" s="27">
        <v>27</v>
      </c>
      <c r="V238" s="27">
        <v>94</v>
      </c>
      <c r="W238" s="27"/>
      <c r="X238" s="27"/>
      <c r="Y238" s="27"/>
      <c r="Z238" s="27"/>
      <c r="AA238" s="27">
        <v>263455</v>
      </c>
      <c r="AB238" s="28"/>
      <c r="AC238" s="29">
        <v>0</v>
      </c>
      <c r="AD238" s="30">
        <v>0</v>
      </c>
      <c r="AE238" s="30">
        <v>114.6</v>
      </c>
      <c r="AF238" s="31">
        <v>13.4047</v>
      </c>
      <c r="AG238">
        <f t="shared" si="48"/>
        <v>8089.8635990049997</v>
      </c>
      <c r="AH238">
        <f>A238*'Simple Linear Regression'!$B$18+'Simple Linear Regression'!$B$17</f>
        <v>8087.5061358256899</v>
      </c>
      <c r="AI238">
        <f t="shared" si="49"/>
        <v>7973.0230979999988</v>
      </c>
      <c r="AJ238">
        <f t="shared" si="50"/>
        <v>7973.0230979999988</v>
      </c>
      <c r="AL238">
        <f t="shared" si="51"/>
        <v>8055.5071519374997</v>
      </c>
      <c r="AM238" s="32">
        <f t="shared" si="52"/>
        <v>8308.7128827468387</v>
      </c>
      <c r="AN238" s="33">
        <f t="shared" si="53"/>
        <v>9780.8286140793425</v>
      </c>
      <c r="AO238" s="33">
        <f t="shared" si="54"/>
        <v>8336.7612487500028</v>
      </c>
      <c r="AP238" s="33" t="str">
        <f t="shared" si="55"/>
        <v/>
      </c>
      <c r="AQ238" s="34">
        <f t="shared" si="56"/>
        <v>237791.25</v>
      </c>
      <c r="AR238" s="34">
        <f t="shared" si="57"/>
        <v>397125</v>
      </c>
      <c r="AS238" s="34">
        <f t="shared" si="58"/>
        <v>0</v>
      </c>
      <c r="AT238" s="34">
        <f t="shared" si="59"/>
        <v>7981.6532344860007</v>
      </c>
      <c r="AU238" s="34">
        <f t="shared" si="60"/>
        <v>8094.20621190775</v>
      </c>
      <c r="AV238" s="34">
        <f t="shared" si="61"/>
        <v>7966.0153084819995</v>
      </c>
      <c r="AW238" s="34">
        <f t="shared" si="62"/>
        <v>7986.1407239950004</v>
      </c>
      <c r="AX238" s="34">
        <f t="shared" si="63"/>
        <v>8150.5937742152519</v>
      </c>
    </row>
    <row r="239" spans="1:50" ht="16.5" customHeight="1" x14ac:dyDescent="0.2">
      <c r="A239" s="25">
        <v>238</v>
      </c>
      <c r="B239" s="26">
        <v>34936</v>
      </c>
      <c r="C239" s="25">
        <v>8206</v>
      </c>
      <c r="D239" s="27"/>
      <c r="E239" s="27">
        <v>362000</v>
      </c>
      <c r="F239" s="27"/>
      <c r="G239" s="27">
        <v>19.02</v>
      </c>
      <c r="H239" s="27">
        <v>16.286000000000001</v>
      </c>
      <c r="I239" s="27">
        <v>1.1240000000000001</v>
      </c>
      <c r="J239" s="27">
        <v>7580.9970000000003</v>
      </c>
      <c r="K239" s="27"/>
      <c r="L239" s="27">
        <v>674</v>
      </c>
      <c r="M239" s="27">
        <v>14.7</v>
      </c>
      <c r="N239" s="27">
        <v>211370</v>
      </c>
      <c r="O239" s="27">
        <v>4977.5</v>
      </c>
      <c r="P239" s="27">
        <v>1058385</v>
      </c>
      <c r="Q239" s="27"/>
      <c r="R239" s="27">
        <v>2483</v>
      </c>
      <c r="S239" s="27"/>
      <c r="T239" s="27"/>
      <c r="U239" s="27">
        <v>27</v>
      </c>
      <c r="V239" s="27">
        <v>94</v>
      </c>
      <c r="W239" s="27"/>
      <c r="X239" s="27"/>
      <c r="Y239" s="27"/>
      <c r="Z239" s="27"/>
      <c r="AA239" s="27">
        <v>263455</v>
      </c>
      <c r="AB239" s="28"/>
      <c r="AC239" s="29">
        <v>0</v>
      </c>
      <c r="AD239" s="30">
        <v>0</v>
      </c>
      <c r="AE239" s="30">
        <v>92.1</v>
      </c>
      <c r="AF239" s="31">
        <v>13.144299999999999</v>
      </c>
      <c r="AG239">
        <f t="shared" si="48"/>
        <v>8083.8018278371192</v>
      </c>
      <c r="AH239">
        <f>A239*'Simple Linear Regression'!$B$18+'Simple Linear Regression'!$B$17</f>
        <v>8088.3591729095942</v>
      </c>
      <c r="AI239">
        <f t="shared" si="49"/>
        <v>7967.7284879999997</v>
      </c>
      <c r="AJ239">
        <f t="shared" si="50"/>
        <v>7967.7284879999997</v>
      </c>
      <c r="AL239">
        <f t="shared" si="51"/>
        <v>8048.5085030916007</v>
      </c>
      <c r="AM239" s="32">
        <f t="shared" si="52"/>
        <v>8291.1604269261406</v>
      </c>
      <c r="AN239" s="33">
        <f t="shared" si="53"/>
        <v>9737.0174781947644</v>
      </c>
      <c r="AO239" s="33">
        <f t="shared" si="54"/>
        <v>8287.0848658800005</v>
      </c>
      <c r="AP239" s="33" t="str">
        <f t="shared" si="55"/>
        <v/>
      </c>
      <c r="AQ239" s="34">
        <f t="shared" si="56"/>
        <v>237579.88000000003</v>
      </c>
      <c r="AR239" s="34">
        <f t="shared" si="57"/>
        <v>406888.00000000006</v>
      </c>
      <c r="AS239" s="34">
        <f t="shared" si="58"/>
        <v>0</v>
      </c>
      <c r="AT239" s="34">
        <f t="shared" si="59"/>
        <v>7998.0251622010001</v>
      </c>
      <c r="AU239" s="34">
        <f t="shared" si="60"/>
        <v>8083.1414999932967</v>
      </c>
      <c r="AV239" s="34">
        <f t="shared" si="61"/>
        <v>7982.1077262848812</v>
      </c>
      <c r="AW239" s="34">
        <f t="shared" si="62"/>
        <v>8001.9446085430009</v>
      </c>
      <c r="AX239" s="34">
        <f t="shared" si="63"/>
        <v>8131.9362407464414</v>
      </c>
    </row>
    <row r="240" spans="1:50" ht="16.5" customHeight="1" x14ac:dyDescent="0.2">
      <c r="A240" s="25">
        <v>239</v>
      </c>
      <c r="B240" s="26">
        <v>34943</v>
      </c>
      <c r="C240" s="25">
        <v>7825</v>
      </c>
      <c r="D240" s="27"/>
      <c r="E240" s="27">
        <v>359000</v>
      </c>
      <c r="F240" s="27"/>
      <c r="G240" s="27">
        <v>17.884</v>
      </c>
      <c r="H240" s="27">
        <v>16.215</v>
      </c>
      <c r="I240" s="27">
        <v>1.117</v>
      </c>
      <c r="J240" s="27">
        <v>7580.9970000000003</v>
      </c>
      <c r="K240" s="27"/>
      <c r="L240" s="27">
        <v>674</v>
      </c>
      <c r="M240" s="27">
        <v>14.7</v>
      </c>
      <c r="N240" s="27">
        <v>211370</v>
      </c>
      <c r="O240" s="27">
        <v>4977.5</v>
      </c>
      <c r="P240" s="27">
        <v>1058385</v>
      </c>
      <c r="Q240" s="27"/>
      <c r="R240" s="27">
        <v>2483</v>
      </c>
      <c r="S240" s="27"/>
      <c r="T240" s="27"/>
      <c r="U240" s="27">
        <v>27</v>
      </c>
      <c r="V240" s="27">
        <v>94</v>
      </c>
      <c r="W240" s="27"/>
      <c r="X240" s="27"/>
      <c r="Y240" s="27"/>
      <c r="Z240" s="27"/>
      <c r="AA240" s="27">
        <v>263455</v>
      </c>
      <c r="AB240" s="28"/>
      <c r="AC240" s="29">
        <v>0</v>
      </c>
      <c r="AD240" s="30">
        <v>0</v>
      </c>
      <c r="AE240" s="30">
        <v>98.9</v>
      </c>
      <c r="AF240" s="31">
        <v>12.8726</v>
      </c>
      <c r="AG240">
        <f t="shared" si="48"/>
        <v>8085.8197696619591</v>
      </c>
      <c r="AH240">
        <f>A240*'Simple Linear Regression'!$B$18+'Simple Linear Regression'!$B$17</f>
        <v>8089.2122099934986</v>
      </c>
      <c r="AI240">
        <f t="shared" si="49"/>
        <v>7969.4933579999988</v>
      </c>
      <c r="AJ240">
        <f t="shared" si="50"/>
        <v>7969.4933579999988</v>
      </c>
      <c r="AL240">
        <f t="shared" si="51"/>
        <v>8048.3675971703015</v>
      </c>
      <c r="AM240" s="32">
        <f t="shared" si="52"/>
        <v>8295.5738314124592</v>
      </c>
      <c r="AN240" s="33">
        <f t="shared" si="53"/>
        <v>9703.536969293873</v>
      </c>
      <c r="AO240" s="33">
        <f t="shared" si="54"/>
        <v>8299.3753157899991</v>
      </c>
      <c r="AP240" s="33" t="str">
        <f t="shared" si="55"/>
        <v/>
      </c>
      <c r="AQ240" s="34">
        <f t="shared" si="56"/>
        <v>236100.29</v>
      </c>
      <c r="AR240" s="34">
        <f t="shared" si="57"/>
        <v>401003</v>
      </c>
      <c r="AS240" s="34">
        <f t="shared" si="58"/>
        <v>0</v>
      </c>
      <c r="AT240" s="34">
        <f t="shared" si="59"/>
        <v>7925.762465709</v>
      </c>
      <c r="AU240" s="34">
        <f t="shared" si="60"/>
        <v>8029.5259323631162</v>
      </c>
      <c r="AV240" s="34">
        <f t="shared" si="61"/>
        <v>7906.6008889552795</v>
      </c>
      <c r="AW240" s="34">
        <f t="shared" si="62"/>
        <v>7928.5219529740007</v>
      </c>
      <c r="AX240" s="34">
        <f t="shared" si="63"/>
        <v>8083.7880228867716</v>
      </c>
    </row>
    <row r="241" spans="1:50" ht="16.5" customHeight="1" x14ac:dyDescent="0.2">
      <c r="A241" s="25">
        <v>240</v>
      </c>
      <c r="B241" s="26">
        <v>34950</v>
      </c>
      <c r="C241" s="25">
        <v>8078</v>
      </c>
      <c r="D241" s="27"/>
      <c r="E241" s="27">
        <v>355000</v>
      </c>
      <c r="F241" s="27"/>
      <c r="G241" s="27">
        <v>18.3675</v>
      </c>
      <c r="H241" s="27">
        <v>16.692</v>
      </c>
      <c r="I241" s="27">
        <v>1.113</v>
      </c>
      <c r="J241" s="27">
        <v>7580.9970000000003</v>
      </c>
      <c r="K241" s="27"/>
      <c r="L241" s="27">
        <v>723</v>
      </c>
      <c r="M241" s="27">
        <v>14.7</v>
      </c>
      <c r="N241" s="27">
        <v>211370</v>
      </c>
      <c r="O241" s="27">
        <v>4970.2</v>
      </c>
      <c r="P241" s="27">
        <v>1058385</v>
      </c>
      <c r="Q241" s="27"/>
      <c r="R241" s="27">
        <v>2483</v>
      </c>
      <c r="S241" s="27"/>
      <c r="T241" s="27"/>
      <c r="U241" s="27">
        <v>27</v>
      </c>
      <c r="V241" s="27">
        <v>95.6</v>
      </c>
      <c r="W241" s="27"/>
      <c r="X241" s="27"/>
      <c r="Y241" s="27"/>
      <c r="Z241" s="27"/>
      <c r="AA241" s="27">
        <v>263455</v>
      </c>
      <c r="AB241" s="28"/>
      <c r="AC241" s="29">
        <v>1</v>
      </c>
      <c r="AD241" s="30">
        <v>0.9</v>
      </c>
      <c r="AE241" s="30">
        <v>80</v>
      </c>
      <c r="AF241" s="31">
        <v>12.5929</v>
      </c>
      <c r="AG241">
        <f t="shared" si="48"/>
        <v>8051.9465323184386</v>
      </c>
      <c r="AH241">
        <f>A241*'Simple Linear Regression'!$B$18+'Simple Linear Regression'!$B$17</f>
        <v>8090.0652470774021</v>
      </c>
      <c r="AI241">
        <f t="shared" si="49"/>
        <v>7931.8980879999999</v>
      </c>
      <c r="AJ241">
        <f t="shared" si="50"/>
        <v>7931.898087999999</v>
      </c>
      <c r="AL241">
        <f t="shared" si="51"/>
        <v>8024.7591617867001</v>
      </c>
      <c r="AM241" s="32">
        <f t="shared" si="52"/>
        <v>8145.0753078069001</v>
      </c>
      <c r="AN241" s="33">
        <f t="shared" si="53"/>
        <v>9524.6049670480861</v>
      </c>
      <c r="AO241" s="33">
        <f t="shared" si="54"/>
        <v>8115.9554043099997</v>
      </c>
      <c r="AP241" s="33" t="str">
        <f t="shared" si="55"/>
        <v/>
      </c>
      <c r="AQ241" s="34">
        <f t="shared" si="56"/>
        <v>235254.81</v>
      </c>
      <c r="AR241" s="34">
        <f t="shared" si="57"/>
        <v>395115</v>
      </c>
      <c r="AS241" s="34">
        <f t="shared" si="58"/>
        <v>12.5929</v>
      </c>
      <c r="AT241" s="34">
        <f t="shared" si="59"/>
        <v>7861.2357235160016</v>
      </c>
      <c r="AU241" s="34">
        <f t="shared" si="60"/>
        <v>7949.0771110883052</v>
      </c>
      <c r="AV241" s="34">
        <f t="shared" si="61"/>
        <v>7855.3000592463995</v>
      </c>
      <c r="AW241" s="34">
        <f t="shared" si="62"/>
        <v>7847.1805810962996</v>
      </c>
      <c r="AX241" s="34">
        <f t="shared" si="63"/>
        <v>7963.1117018235309</v>
      </c>
    </row>
    <row r="242" spans="1:50" ht="16.5" customHeight="1" x14ac:dyDescent="0.2">
      <c r="A242" s="25">
        <v>241</v>
      </c>
      <c r="B242" s="26">
        <v>34957</v>
      </c>
      <c r="C242" s="25">
        <v>8249</v>
      </c>
      <c r="D242" s="27"/>
      <c r="E242" s="27">
        <v>371000</v>
      </c>
      <c r="F242" s="27"/>
      <c r="G242" s="27">
        <v>18.718</v>
      </c>
      <c r="H242" s="27">
        <v>16.936</v>
      </c>
      <c r="I242" s="27">
        <v>1.111</v>
      </c>
      <c r="J242" s="27">
        <v>7580.9970000000003</v>
      </c>
      <c r="K242" s="27"/>
      <c r="L242" s="27">
        <v>723</v>
      </c>
      <c r="M242" s="27">
        <v>14.7</v>
      </c>
      <c r="N242" s="27">
        <v>217188</v>
      </c>
      <c r="O242" s="27">
        <v>4970.2</v>
      </c>
      <c r="P242" s="27">
        <v>1095019</v>
      </c>
      <c r="Q242" s="27"/>
      <c r="R242" s="27">
        <v>2483</v>
      </c>
      <c r="S242" s="27"/>
      <c r="T242" s="27"/>
      <c r="U242" s="27">
        <v>27</v>
      </c>
      <c r="V242" s="27">
        <v>95.6</v>
      </c>
      <c r="W242" s="27"/>
      <c r="X242" s="27"/>
      <c r="Y242" s="27"/>
      <c r="Z242" s="27"/>
      <c r="AA242" s="27">
        <v>263455</v>
      </c>
      <c r="AB242" s="28"/>
      <c r="AC242" s="29">
        <v>0</v>
      </c>
      <c r="AD242" s="30">
        <v>2.4</v>
      </c>
      <c r="AE242" s="30">
        <v>62.9</v>
      </c>
      <c r="AF242" s="31">
        <v>12.308</v>
      </c>
      <c r="AG242">
        <f t="shared" si="48"/>
        <v>8114.0445507626791</v>
      </c>
      <c r="AH242">
        <f>A242*'Simple Linear Regression'!$B$18+'Simple Linear Regression'!$B$17</f>
        <v>8090.9182841613065</v>
      </c>
      <c r="AI242">
        <f t="shared" si="49"/>
        <v>8002.5143652000006</v>
      </c>
      <c r="AJ242">
        <f t="shared" si="50"/>
        <v>8002.5143651999997</v>
      </c>
      <c r="AL242">
        <f t="shared" si="51"/>
        <v>8134.1926302307602</v>
      </c>
      <c r="AM242" s="32">
        <f t="shared" si="52"/>
        <v>8343.1445073676587</v>
      </c>
      <c r="AN242" s="33">
        <f t="shared" si="53"/>
        <v>9643.4127529027901</v>
      </c>
      <c r="AO242" s="33">
        <f t="shared" si="54"/>
        <v>8320.4262484680003</v>
      </c>
      <c r="AP242" s="33" t="str">
        <f t="shared" si="55"/>
        <v/>
      </c>
      <c r="AQ242" s="34">
        <f t="shared" si="56"/>
        <v>241295.86799999999</v>
      </c>
      <c r="AR242" s="34">
        <f t="shared" si="57"/>
        <v>412181</v>
      </c>
      <c r="AS242" s="34">
        <f t="shared" si="58"/>
        <v>0</v>
      </c>
      <c r="AT242" s="34">
        <f t="shared" si="59"/>
        <v>8029.8336921749997</v>
      </c>
      <c r="AU242" s="34">
        <f t="shared" si="60"/>
        <v>8120.3175548809249</v>
      </c>
      <c r="AV242" s="34">
        <f t="shared" si="61"/>
        <v>8017.88769909456</v>
      </c>
      <c r="AW242" s="34">
        <f t="shared" si="62"/>
        <v>8031.2025067239992</v>
      </c>
      <c r="AX242" s="34">
        <f t="shared" si="63"/>
        <v>8164.9820044334856</v>
      </c>
    </row>
    <row r="243" spans="1:50" ht="16.5" customHeight="1" x14ac:dyDescent="0.2">
      <c r="A243" s="25">
        <v>242</v>
      </c>
      <c r="B243" s="26">
        <v>34964</v>
      </c>
      <c r="C243" s="25">
        <v>7821</v>
      </c>
      <c r="D243" s="27"/>
      <c r="E243" s="27">
        <v>376000</v>
      </c>
      <c r="F243" s="27"/>
      <c r="G243" s="27">
        <v>18.324000000000002</v>
      </c>
      <c r="H243" s="27">
        <v>16.891999999999999</v>
      </c>
      <c r="I243" s="27">
        <v>1.1100000000000001</v>
      </c>
      <c r="J243" s="27">
        <v>7580.9970000000003</v>
      </c>
      <c r="K243" s="27"/>
      <c r="L243" s="27">
        <v>723</v>
      </c>
      <c r="M243" s="27">
        <v>15.368</v>
      </c>
      <c r="N243" s="27">
        <v>217188</v>
      </c>
      <c r="O243" s="27">
        <v>4970.2</v>
      </c>
      <c r="P243" s="27">
        <v>1095019</v>
      </c>
      <c r="Q243" s="27"/>
      <c r="R243" s="27">
        <v>2483</v>
      </c>
      <c r="S243" s="27"/>
      <c r="T243" s="27"/>
      <c r="U243" s="27">
        <v>27</v>
      </c>
      <c r="V243" s="27">
        <v>95.6</v>
      </c>
      <c r="W243" s="27"/>
      <c r="X243" s="27"/>
      <c r="Y243" s="27"/>
      <c r="Z243" s="27"/>
      <c r="AA243" s="27">
        <v>263455</v>
      </c>
      <c r="AB243" s="28"/>
      <c r="AC243" s="29">
        <v>0</v>
      </c>
      <c r="AD243" s="30">
        <v>10.4</v>
      </c>
      <c r="AE243" s="30">
        <v>44.2</v>
      </c>
      <c r="AF243" s="31">
        <v>12.0206</v>
      </c>
      <c r="AG243">
        <f t="shared" si="48"/>
        <v>8110.6767395948</v>
      </c>
      <c r="AH243">
        <f>A243*'Simple Linear Regression'!$B$18+'Simple Linear Regression'!$B$17</f>
        <v>8091.7713212452109</v>
      </c>
      <c r="AI243">
        <f t="shared" si="49"/>
        <v>8036.0477860000019</v>
      </c>
      <c r="AJ243">
        <f t="shared" si="50"/>
        <v>8036.0477860000019</v>
      </c>
      <c r="AL243">
        <f t="shared" si="51"/>
        <v>8130.210621407602</v>
      </c>
      <c r="AM243" s="32">
        <f t="shared" si="52"/>
        <v>8318.5685960074807</v>
      </c>
      <c r="AN243" s="33">
        <f t="shared" si="53"/>
        <v>9599.2712614837092</v>
      </c>
      <c r="AO243" s="33">
        <f t="shared" si="54"/>
        <v>8270.1719286799998</v>
      </c>
      <c r="AP243" s="33" t="str">
        <f t="shared" si="55"/>
        <v/>
      </c>
      <c r="AQ243" s="34">
        <f t="shared" si="56"/>
        <v>241078.68000000002</v>
      </c>
      <c r="AR243" s="34">
        <f t="shared" si="57"/>
        <v>417360.00000000006</v>
      </c>
      <c r="AS243" s="34">
        <f t="shared" si="58"/>
        <v>0</v>
      </c>
      <c r="AT243" s="34">
        <f t="shared" si="59"/>
        <v>8042.9383365400008</v>
      </c>
      <c r="AU243" s="34">
        <f t="shared" si="60"/>
        <v>8109.3390124952566</v>
      </c>
      <c r="AV243" s="34">
        <f t="shared" si="61"/>
        <v>8032.4710827175995</v>
      </c>
      <c r="AW243" s="34">
        <f t="shared" si="62"/>
        <v>8043.4796610819994</v>
      </c>
      <c r="AX243" s="34">
        <f t="shared" si="63"/>
        <v>8146.3124323548409</v>
      </c>
    </row>
    <row r="244" spans="1:50" ht="16.5" customHeight="1" x14ac:dyDescent="0.2">
      <c r="A244" s="25">
        <v>243</v>
      </c>
      <c r="B244" s="26">
        <v>34971</v>
      </c>
      <c r="C244" s="25">
        <v>7257</v>
      </c>
      <c r="D244" s="27"/>
      <c r="E244" s="27">
        <v>353000</v>
      </c>
      <c r="F244" s="27"/>
      <c r="G244" s="27">
        <v>17.55</v>
      </c>
      <c r="H244" s="27">
        <v>16.367999999999999</v>
      </c>
      <c r="I244" s="27">
        <v>1.109</v>
      </c>
      <c r="J244" s="27">
        <v>7580.9970000000003</v>
      </c>
      <c r="K244" s="27"/>
      <c r="L244" s="27">
        <v>723</v>
      </c>
      <c r="M244" s="27">
        <v>15.368</v>
      </c>
      <c r="N244" s="27">
        <v>217188</v>
      </c>
      <c r="O244" s="27">
        <v>4970.2</v>
      </c>
      <c r="P244" s="27">
        <v>1095019</v>
      </c>
      <c r="Q244" s="27"/>
      <c r="R244" s="27">
        <v>2483</v>
      </c>
      <c r="S244" s="27"/>
      <c r="T244" s="27"/>
      <c r="U244" s="27">
        <v>27</v>
      </c>
      <c r="V244" s="27">
        <v>95.6</v>
      </c>
      <c r="W244" s="27"/>
      <c r="X244" s="27"/>
      <c r="Y244" s="27"/>
      <c r="Z244" s="27"/>
      <c r="AA244" s="27">
        <v>263455</v>
      </c>
      <c r="AB244" s="28"/>
      <c r="AC244" s="29">
        <v>0</v>
      </c>
      <c r="AD244" s="30">
        <v>20.3</v>
      </c>
      <c r="AE244" s="30">
        <v>20.100000000000001</v>
      </c>
      <c r="AF244" s="31">
        <v>11.733000000000001</v>
      </c>
      <c r="AG244">
        <f t="shared" si="48"/>
        <v>8126.1666484269199</v>
      </c>
      <c r="AH244">
        <f>A244*'Simple Linear Regression'!$B$18+'Simple Linear Regression'!$B$17</f>
        <v>8092.6243583291152</v>
      </c>
      <c r="AI244">
        <f t="shared" si="49"/>
        <v>8049.5784560000002</v>
      </c>
      <c r="AJ244">
        <f t="shared" si="50"/>
        <v>8049.578456000002</v>
      </c>
      <c r="AL244">
        <f t="shared" si="51"/>
        <v>8146.9527005844411</v>
      </c>
      <c r="AM244" s="32">
        <f t="shared" si="52"/>
        <v>8287.4421675084413</v>
      </c>
      <c r="AN244" s="33">
        <f t="shared" si="53"/>
        <v>9579.1664752856905</v>
      </c>
      <c r="AO244" s="33">
        <f t="shared" si="54"/>
        <v>8229.679178892</v>
      </c>
      <c r="AP244" s="33" t="str">
        <f t="shared" si="55"/>
        <v/>
      </c>
      <c r="AQ244" s="34">
        <f t="shared" si="56"/>
        <v>240861.492</v>
      </c>
      <c r="AR244" s="34">
        <f t="shared" si="57"/>
        <v>391477</v>
      </c>
      <c r="AS244" s="34">
        <f t="shared" si="58"/>
        <v>0</v>
      </c>
      <c r="AT244" s="34">
        <f t="shared" si="59"/>
        <v>8094.0702547589999</v>
      </c>
      <c r="AU244" s="34">
        <f t="shared" si="60"/>
        <v>8129.519813711584</v>
      </c>
      <c r="AV244" s="34">
        <f t="shared" si="61"/>
        <v>8107.3957343135207</v>
      </c>
      <c r="AW244" s="34">
        <f t="shared" si="62"/>
        <v>8093.8073681999995</v>
      </c>
      <c r="AX244" s="34">
        <f t="shared" si="63"/>
        <v>8154.6792960261973</v>
      </c>
    </row>
    <row r="245" spans="1:50" ht="16.5" customHeight="1" x14ac:dyDescent="0.2">
      <c r="A245" s="25">
        <v>244</v>
      </c>
      <c r="B245" s="26">
        <v>34978</v>
      </c>
      <c r="C245" s="25">
        <v>8106</v>
      </c>
      <c r="D245" s="27"/>
      <c r="E245" s="27">
        <v>355000</v>
      </c>
      <c r="F245" s="27"/>
      <c r="G245" s="27">
        <v>17.288</v>
      </c>
      <c r="H245" s="27">
        <v>16.225999999999999</v>
      </c>
      <c r="I245" s="27">
        <v>1.105</v>
      </c>
      <c r="J245" s="27">
        <v>7580.9970000000003</v>
      </c>
      <c r="K245" s="27"/>
      <c r="L245" s="27">
        <v>745</v>
      </c>
      <c r="M245" s="27">
        <v>15.368</v>
      </c>
      <c r="N245" s="27">
        <v>217188</v>
      </c>
      <c r="O245" s="27">
        <v>5005.3</v>
      </c>
      <c r="P245" s="27">
        <v>1095019</v>
      </c>
      <c r="Q245" s="27"/>
      <c r="R245" s="27">
        <v>2483</v>
      </c>
      <c r="S245" s="27"/>
      <c r="T245" s="27"/>
      <c r="U245" s="27">
        <v>27</v>
      </c>
      <c r="V245" s="27">
        <v>94</v>
      </c>
      <c r="W245" s="27"/>
      <c r="X245" s="27"/>
      <c r="Y245" s="27"/>
      <c r="Z245" s="27"/>
      <c r="AA245" s="27">
        <v>263455</v>
      </c>
      <c r="AB245" s="28"/>
      <c r="AC245" s="29">
        <v>0</v>
      </c>
      <c r="AD245" s="30">
        <v>7.3</v>
      </c>
      <c r="AE245" s="30">
        <v>34.700000000000003</v>
      </c>
      <c r="AF245" s="31">
        <v>11.4476</v>
      </c>
      <c r="AG245">
        <f t="shared" si="48"/>
        <v>8161.3839764273989</v>
      </c>
      <c r="AH245">
        <f>A245*'Simple Linear Regression'!$B$18+'Simple Linear Regression'!$B$17</f>
        <v>8093.4773954130196</v>
      </c>
      <c r="AI245">
        <f t="shared" si="49"/>
        <v>8110.0514560000001</v>
      </c>
      <c r="AJ245">
        <f t="shared" si="50"/>
        <v>8110.0514560000001</v>
      </c>
      <c r="AL245">
        <f t="shared" si="51"/>
        <v>8169.5669732918013</v>
      </c>
      <c r="AM245" s="32">
        <f t="shared" si="52"/>
        <v>8314.4610890374806</v>
      </c>
      <c r="AN245" s="33">
        <f t="shared" si="53"/>
        <v>9538.6795902597114</v>
      </c>
      <c r="AO245" s="33">
        <f t="shared" si="54"/>
        <v>8298.5601397399987</v>
      </c>
      <c r="AP245" s="33" t="str">
        <f t="shared" si="55"/>
        <v/>
      </c>
      <c r="AQ245" s="34">
        <f t="shared" si="56"/>
        <v>239992.74</v>
      </c>
      <c r="AR245" s="34">
        <f t="shared" si="57"/>
        <v>392275</v>
      </c>
      <c r="AS245" s="34">
        <f t="shared" si="58"/>
        <v>0</v>
      </c>
      <c r="AT245" s="34">
        <f t="shared" si="59"/>
        <v>7980.8283310850002</v>
      </c>
      <c r="AU245" s="34">
        <f t="shared" si="60"/>
        <v>8055.1180781509083</v>
      </c>
      <c r="AV245" s="34">
        <f t="shared" si="61"/>
        <v>7978.5645071980016</v>
      </c>
      <c r="AW245" s="34">
        <f t="shared" si="62"/>
        <v>7979.2424267819988</v>
      </c>
      <c r="AX245" s="34">
        <f t="shared" si="63"/>
        <v>8097.0432707356213</v>
      </c>
    </row>
    <row r="246" spans="1:50" ht="16.5" customHeight="1" x14ac:dyDescent="0.2">
      <c r="A246" s="25">
        <v>245</v>
      </c>
      <c r="B246" s="26">
        <v>34985</v>
      </c>
      <c r="C246" s="25">
        <v>7879</v>
      </c>
      <c r="D246" s="27"/>
      <c r="E246" s="27">
        <v>374000</v>
      </c>
      <c r="F246" s="27"/>
      <c r="G246" s="27">
        <v>17.277999999999999</v>
      </c>
      <c r="H246" s="27">
        <v>15.976000000000001</v>
      </c>
      <c r="I246" s="27">
        <v>1.097</v>
      </c>
      <c r="J246" s="27">
        <v>7580.9970000000003</v>
      </c>
      <c r="K246" s="27"/>
      <c r="L246" s="27">
        <v>745</v>
      </c>
      <c r="M246" s="27">
        <v>15.368</v>
      </c>
      <c r="N246" s="27">
        <v>217188</v>
      </c>
      <c r="O246" s="27">
        <v>5005.3</v>
      </c>
      <c r="P246" s="27">
        <v>1095019</v>
      </c>
      <c r="Q246" s="27"/>
      <c r="R246" s="27">
        <v>2483</v>
      </c>
      <c r="S246" s="27"/>
      <c r="T246" s="27"/>
      <c r="U246" s="27">
        <v>27</v>
      </c>
      <c r="V246" s="27">
        <v>94</v>
      </c>
      <c r="W246" s="27"/>
      <c r="X246" s="27"/>
      <c r="Y246" s="27"/>
      <c r="Z246" s="27"/>
      <c r="AA246" s="27">
        <v>263455</v>
      </c>
      <c r="AB246" s="28"/>
      <c r="AC246" s="29">
        <v>0</v>
      </c>
      <c r="AD246" s="30">
        <v>13.2</v>
      </c>
      <c r="AE246" s="30">
        <v>15.5</v>
      </c>
      <c r="AF246" s="31">
        <v>11.167</v>
      </c>
      <c r="AG246">
        <f t="shared" si="48"/>
        <v>8148.5847770843602</v>
      </c>
      <c r="AH246">
        <f>A246*'Simple Linear Regression'!$B$18+'Simple Linear Regression'!$B$17</f>
        <v>8094.3304324969231</v>
      </c>
      <c r="AI246">
        <f t="shared" si="49"/>
        <v>8098.8739460000006</v>
      </c>
      <c r="AJ246">
        <f t="shared" si="50"/>
        <v>8098.8739459999988</v>
      </c>
      <c r="AL246">
        <f t="shared" si="51"/>
        <v>8153.2539687065228</v>
      </c>
      <c r="AM246" s="32">
        <f t="shared" si="52"/>
        <v>8291.2597927944989</v>
      </c>
      <c r="AN246" s="33">
        <f t="shared" si="53"/>
        <v>9485.3147816359906</v>
      </c>
      <c r="AO246" s="33">
        <f t="shared" si="54"/>
        <v>8236.6429314359993</v>
      </c>
      <c r="AP246" s="33" t="str">
        <f t="shared" si="55"/>
        <v/>
      </c>
      <c r="AQ246" s="34">
        <f t="shared" si="56"/>
        <v>238255.236</v>
      </c>
      <c r="AR246" s="34">
        <f t="shared" si="57"/>
        <v>410278</v>
      </c>
      <c r="AS246" s="34">
        <f t="shared" si="58"/>
        <v>0</v>
      </c>
      <c r="AT246" s="34">
        <f t="shared" si="59"/>
        <v>7984.1601075029994</v>
      </c>
      <c r="AU246" s="34">
        <f t="shared" si="60"/>
        <v>8031.7008063455505</v>
      </c>
      <c r="AV246" s="34">
        <f t="shared" si="61"/>
        <v>7973.29513663128</v>
      </c>
      <c r="AW246" s="34">
        <f t="shared" si="62"/>
        <v>7981.828716946</v>
      </c>
      <c r="AX246" s="34">
        <f t="shared" si="63"/>
        <v>8066.8923304124673</v>
      </c>
    </row>
    <row r="247" spans="1:50" ht="16.5" customHeight="1" x14ac:dyDescent="0.2">
      <c r="A247" s="25">
        <v>246</v>
      </c>
      <c r="B247" s="26">
        <v>34992</v>
      </c>
      <c r="C247" s="25">
        <v>7712</v>
      </c>
      <c r="D247" s="27"/>
      <c r="E247" s="27">
        <v>369000</v>
      </c>
      <c r="F247" s="27"/>
      <c r="G247" s="27">
        <v>17.507999999999999</v>
      </c>
      <c r="H247" s="27">
        <v>15.962</v>
      </c>
      <c r="I247" s="27">
        <v>1.087</v>
      </c>
      <c r="J247" s="27">
        <v>7580.9970000000003</v>
      </c>
      <c r="K247" s="27"/>
      <c r="L247" s="27">
        <v>745</v>
      </c>
      <c r="M247" s="27">
        <v>15.337999999999999</v>
      </c>
      <c r="N247" s="27">
        <v>219216</v>
      </c>
      <c r="O247" s="27">
        <v>5005.3</v>
      </c>
      <c r="P247" s="27">
        <v>1095019</v>
      </c>
      <c r="Q247" s="27"/>
      <c r="R247" s="27">
        <v>2483</v>
      </c>
      <c r="S247" s="27"/>
      <c r="T247" s="27"/>
      <c r="U247" s="27">
        <v>27</v>
      </c>
      <c r="V247" s="27">
        <v>94</v>
      </c>
      <c r="W247" s="27"/>
      <c r="X247" s="27"/>
      <c r="Y247" s="27"/>
      <c r="Z247" s="27"/>
      <c r="AA247" s="27">
        <v>263455</v>
      </c>
      <c r="AB247" s="28"/>
      <c r="AC247" s="29">
        <v>0</v>
      </c>
      <c r="AD247" s="30">
        <v>36.5</v>
      </c>
      <c r="AE247" s="30">
        <v>12.1</v>
      </c>
      <c r="AF247" s="31">
        <v>10.8939</v>
      </c>
      <c r="AG247">
        <f t="shared" si="48"/>
        <v>8177.3507552855599</v>
      </c>
      <c r="AH247">
        <f>A247*'Simple Linear Regression'!$B$18+'Simple Linear Regression'!$B$17</f>
        <v>8095.1834695808275</v>
      </c>
      <c r="AI247">
        <f t="shared" si="49"/>
        <v>8128.0732542000014</v>
      </c>
      <c r="AJ247">
        <f t="shared" si="50"/>
        <v>8128.0732541999996</v>
      </c>
      <c r="AL247">
        <f t="shared" si="51"/>
        <v>8197.119552325441</v>
      </c>
      <c r="AM247" s="32">
        <f t="shared" si="52"/>
        <v>8285.9762881622391</v>
      </c>
      <c r="AN247" s="33">
        <f t="shared" si="53"/>
        <v>9463.7027977637772</v>
      </c>
      <c r="AO247" s="33">
        <f t="shared" si="54"/>
        <v>8245.0050541920009</v>
      </c>
      <c r="AP247" s="33" t="str">
        <f t="shared" si="55"/>
        <v/>
      </c>
      <c r="AQ247" s="34">
        <f t="shared" si="56"/>
        <v>238287.79199999999</v>
      </c>
      <c r="AR247" s="34">
        <f t="shared" si="57"/>
        <v>401103</v>
      </c>
      <c r="AS247" s="34">
        <f t="shared" si="58"/>
        <v>0</v>
      </c>
      <c r="AT247" s="34">
        <f t="shared" si="59"/>
        <v>8016.847890252001</v>
      </c>
      <c r="AU247" s="34">
        <f t="shared" si="60"/>
        <v>8065.5792530780454</v>
      </c>
      <c r="AV247" s="34">
        <f t="shared" si="61"/>
        <v>8011.3484403852808</v>
      </c>
      <c r="AW247" s="34">
        <f t="shared" si="62"/>
        <v>8013.2922744429998</v>
      </c>
      <c r="AX247" s="34">
        <f t="shared" si="63"/>
        <v>8098.2671451420974</v>
      </c>
    </row>
    <row r="248" spans="1:50" ht="16.5" customHeight="1" x14ac:dyDescent="0.2">
      <c r="A248" s="25">
        <v>247</v>
      </c>
      <c r="B248" s="26">
        <v>34999</v>
      </c>
      <c r="C248" s="25">
        <v>8103</v>
      </c>
      <c r="D248" s="27"/>
      <c r="E248" s="27">
        <v>366000</v>
      </c>
      <c r="F248" s="27"/>
      <c r="G248" s="27">
        <v>17.564</v>
      </c>
      <c r="H248" s="27">
        <v>16.117999999999999</v>
      </c>
      <c r="I248" s="27">
        <v>1.079</v>
      </c>
      <c r="J248" s="27">
        <v>7580.9970000000003</v>
      </c>
      <c r="K248" s="27"/>
      <c r="L248" s="27">
        <v>745</v>
      </c>
      <c r="M248" s="27">
        <v>15.337999999999999</v>
      </c>
      <c r="N248" s="27">
        <v>219216</v>
      </c>
      <c r="O248" s="27">
        <v>5005.3</v>
      </c>
      <c r="P248" s="27">
        <v>1095019</v>
      </c>
      <c r="Q248" s="27"/>
      <c r="R248" s="27">
        <v>2483</v>
      </c>
      <c r="S248" s="27"/>
      <c r="T248" s="27"/>
      <c r="U248" s="27">
        <v>27</v>
      </c>
      <c r="V248" s="27">
        <v>94</v>
      </c>
      <c r="W248" s="27"/>
      <c r="X248" s="27"/>
      <c r="Y248" s="27"/>
      <c r="Z248" s="27"/>
      <c r="AA248" s="27">
        <v>263455</v>
      </c>
      <c r="AB248" s="28"/>
      <c r="AC248" s="29">
        <v>0</v>
      </c>
      <c r="AD248" s="30">
        <v>45</v>
      </c>
      <c r="AE248" s="30">
        <v>10.9</v>
      </c>
      <c r="AF248" s="31">
        <v>10.6317</v>
      </c>
      <c r="AG248">
        <f t="shared" si="48"/>
        <v>8179.3683359425213</v>
      </c>
      <c r="AH248">
        <f>A248*'Simple Linear Regression'!$B$18+'Simple Linear Regression'!$B$17</f>
        <v>8096.0365066647319</v>
      </c>
      <c r="AI248">
        <f t="shared" si="49"/>
        <v>8129.8381242000005</v>
      </c>
      <c r="AJ248">
        <f t="shared" si="50"/>
        <v>8129.8381241999987</v>
      </c>
      <c r="AL248">
        <f t="shared" si="51"/>
        <v>8197.2460768444816</v>
      </c>
      <c r="AM248" s="32">
        <f t="shared" si="52"/>
        <v>8273.4799475606596</v>
      </c>
      <c r="AN248" s="33">
        <f t="shared" si="53"/>
        <v>9431.8138328123368</v>
      </c>
      <c r="AO248" s="33">
        <f t="shared" si="54"/>
        <v>8230.9952448640015</v>
      </c>
      <c r="AP248" s="33" t="str">
        <f t="shared" si="55"/>
        <v/>
      </c>
      <c r="AQ248" s="34">
        <f t="shared" si="56"/>
        <v>236534.06399999998</v>
      </c>
      <c r="AR248" s="34">
        <f t="shared" si="57"/>
        <v>394914</v>
      </c>
      <c r="AS248" s="34">
        <f t="shared" si="58"/>
        <v>0</v>
      </c>
      <c r="AT248" s="34">
        <f t="shared" si="59"/>
        <v>7984.0576547419996</v>
      </c>
      <c r="AU248" s="34">
        <f t="shared" si="60"/>
        <v>8034.5868160175087</v>
      </c>
      <c r="AV248" s="34">
        <f t="shared" si="61"/>
        <v>7979.3558251886407</v>
      </c>
      <c r="AW248" s="34">
        <f t="shared" si="62"/>
        <v>7979.4352315869983</v>
      </c>
      <c r="AX248" s="34">
        <f t="shared" si="63"/>
        <v>8067.0681585864313</v>
      </c>
    </row>
    <row r="249" spans="1:50" ht="16.5" customHeight="1" x14ac:dyDescent="0.2">
      <c r="A249" s="25">
        <v>248</v>
      </c>
      <c r="B249" s="26">
        <v>35006</v>
      </c>
      <c r="C249" s="25">
        <v>7449</v>
      </c>
      <c r="D249" s="27"/>
      <c r="E249" s="27">
        <v>377000</v>
      </c>
      <c r="F249" s="27"/>
      <c r="G249" s="27">
        <v>17.79</v>
      </c>
      <c r="H249" s="27">
        <v>16.654</v>
      </c>
      <c r="I249" s="27">
        <v>1.0680000000000001</v>
      </c>
      <c r="J249" s="27">
        <v>7580.9970000000003</v>
      </c>
      <c r="K249" s="27"/>
      <c r="L249" s="27">
        <v>745</v>
      </c>
      <c r="M249" s="27">
        <v>15.337999999999999</v>
      </c>
      <c r="N249" s="27">
        <v>219216</v>
      </c>
      <c r="O249" s="27">
        <v>5005.3</v>
      </c>
      <c r="P249" s="27">
        <v>1095019</v>
      </c>
      <c r="Q249" s="27"/>
      <c r="R249" s="27">
        <v>2483</v>
      </c>
      <c r="S249" s="27"/>
      <c r="T249" s="27"/>
      <c r="U249" s="27">
        <v>27</v>
      </c>
      <c r="V249" s="27">
        <v>94</v>
      </c>
      <c r="W249" s="27"/>
      <c r="X249" s="27"/>
      <c r="Y249" s="27"/>
      <c r="Z249" s="27"/>
      <c r="AA249" s="27">
        <v>263455</v>
      </c>
      <c r="AB249" s="28"/>
      <c r="AC249" s="29">
        <v>0</v>
      </c>
      <c r="AD249" s="30">
        <v>59.4</v>
      </c>
      <c r="AE249" s="30">
        <v>5.8</v>
      </c>
      <c r="AF249" s="31">
        <v>10.383900000000001</v>
      </c>
      <c r="AG249">
        <f t="shared" si="48"/>
        <v>8171.9559730958408</v>
      </c>
      <c r="AH249">
        <f>A249*'Simple Linear Regression'!$B$18+'Simple Linear Regression'!$B$17</f>
        <v>8096.8895437486362</v>
      </c>
      <c r="AI249">
        <f t="shared" si="49"/>
        <v>8123.3669342000003</v>
      </c>
      <c r="AJ249">
        <f t="shared" si="50"/>
        <v>8123.3669341999985</v>
      </c>
      <c r="AL249">
        <f t="shared" si="51"/>
        <v>8186.2253398081612</v>
      </c>
      <c r="AM249" s="32">
        <f t="shared" si="52"/>
        <v>8250.2452967187201</v>
      </c>
      <c r="AN249" s="33">
        <f t="shared" si="53"/>
        <v>9390.6993750951751</v>
      </c>
      <c r="AO249" s="33">
        <f t="shared" si="54"/>
        <v>8189.4394282880012</v>
      </c>
      <c r="AP249" s="33" t="str">
        <f t="shared" si="55"/>
        <v/>
      </c>
      <c r="AQ249" s="34">
        <f t="shared" si="56"/>
        <v>234122.68800000002</v>
      </c>
      <c r="AR249" s="34">
        <f t="shared" si="57"/>
        <v>402636</v>
      </c>
      <c r="AS249" s="34">
        <f t="shared" si="58"/>
        <v>0</v>
      </c>
      <c r="AT249" s="34">
        <f t="shared" si="59"/>
        <v>7965.6249809050005</v>
      </c>
      <c r="AU249" s="34">
        <f t="shared" si="60"/>
        <v>8006.5481219067688</v>
      </c>
      <c r="AV249" s="34">
        <f t="shared" si="61"/>
        <v>7953.4870090973609</v>
      </c>
      <c r="AW249" s="34">
        <f t="shared" si="62"/>
        <v>7960.0268832650008</v>
      </c>
      <c r="AX249" s="34">
        <f t="shared" si="63"/>
        <v>8036.1735951221453</v>
      </c>
    </row>
    <row r="250" spans="1:50" ht="16.5" customHeight="1" x14ac:dyDescent="0.2">
      <c r="A250" s="25">
        <v>249</v>
      </c>
      <c r="B250" s="26">
        <v>35013</v>
      </c>
      <c r="C250" s="25">
        <v>8477</v>
      </c>
      <c r="D250" s="27"/>
      <c r="E250" s="27">
        <v>380000</v>
      </c>
      <c r="F250" s="27"/>
      <c r="G250" s="27">
        <v>17.756</v>
      </c>
      <c r="H250" s="27">
        <v>16.792000000000002</v>
      </c>
      <c r="I250" s="27">
        <v>1.0649999999999999</v>
      </c>
      <c r="J250" s="27">
        <v>7683.125</v>
      </c>
      <c r="K250" s="27"/>
      <c r="L250" s="27">
        <v>765</v>
      </c>
      <c r="M250" s="27">
        <v>15.337999999999999</v>
      </c>
      <c r="N250" s="27">
        <v>219216</v>
      </c>
      <c r="O250" s="27">
        <v>5020.5</v>
      </c>
      <c r="P250" s="27">
        <v>1095019</v>
      </c>
      <c r="Q250" s="27"/>
      <c r="R250" s="27">
        <v>2483</v>
      </c>
      <c r="S250" s="27"/>
      <c r="T250" s="27"/>
      <c r="U250" s="27">
        <v>27</v>
      </c>
      <c r="V250" s="27">
        <v>94</v>
      </c>
      <c r="W250" s="27"/>
      <c r="X250" s="27"/>
      <c r="Y250" s="27"/>
      <c r="Z250" s="27"/>
      <c r="AA250" s="27">
        <v>263455</v>
      </c>
      <c r="AB250" s="28"/>
      <c r="AC250" s="29">
        <v>0</v>
      </c>
      <c r="AD250" s="30">
        <v>112.8</v>
      </c>
      <c r="AE250" s="30">
        <v>4.5</v>
      </c>
      <c r="AF250" s="31">
        <v>10.1546</v>
      </c>
      <c r="AG250">
        <f t="shared" si="48"/>
        <v>8169.9344195922004</v>
      </c>
      <c r="AH250">
        <f>A250*'Simple Linear Regression'!$B$18+'Simple Linear Regression'!$B$17</f>
        <v>8097.7425808325397</v>
      </c>
      <c r="AI250">
        <f t="shared" si="49"/>
        <v>8127.7150642000015</v>
      </c>
      <c r="AJ250">
        <f t="shared" si="50"/>
        <v>8127.7150642000006</v>
      </c>
      <c r="AL250">
        <f t="shared" si="51"/>
        <v>8183.219684252801</v>
      </c>
      <c r="AM250" s="32">
        <f t="shared" si="52"/>
        <v>8182.3405881578992</v>
      </c>
      <c r="AN250" s="33">
        <f t="shared" si="53"/>
        <v>9354.3572163605968</v>
      </c>
      <c r="AO250" s="33">
        <f t="shared" si="54"/>
        <v>8110.5428310400002</v>
      </c>
      <c r="AP250" s="33" t="str">
        <f t="shared" si="55"/>
        <v/>
      </c>
      <c r="AQ250" s="34">
        <f t="shared" si="56"/>
        <v>233465.03999999998</v>
      </c>
      <c r="AR250" s="34">
        <f t="shared" si="57"/>
        <v>404700</v>
      </c>
      <c r="AS250" s="34">
        <f t="shared" si="58"/>
        <v>0</v>
      </c>
      <c r="AT250" s="34">
        <f t="shared" si="59"/>
        <v>8000.2771158270016</v>
      </c>
      <c r="AU250" s="34">
        <f t="shared" si="60"/>
        <v>8019.7236422995684</v>
      </c>
      <c r="AV250" s="34">
        <f t="shared" si="61"/>
        <v>7989.0701027940013</v>
      </c>
      <c r="AW250" s="34">
        <f t="shared" si="62"/>
        <v>7993.2954256740004</v>
      </c>
      <c r="AX250" s="34">
        <f t="shared" si="63"/>
        <v>8038.2226407595226</v>
      </c>
    </row>
    <row r="251" spans="1:50" ht="16.5" customHeight="1" x14ac:dyDescent="0.2">
      <c r="A251" s="25">
        <v>250</v>
      </c>
      <c r="B251" s="26">
        <v>35020</v>
      </c>
      <c r="C251" s="25">
        <v>8021</v>
      </c>
      <c r="D251" s="27"/>
      <c r="E251" s="27">
        <v>370000</v>
      </c>
      <c r="F251" s="27"/>
      <c r="G251" s="27">
        <v>18.062000000000001</v>
      </c>
      <c r="H251" s="27">
        <v>16.75</v>
      </c>
      <c r="I251" s="27">
        <v>1.0629999999999999</v>
      </c>
      <c r="J251" s="27">
        <v>7683.125</v>
      </c>
      <c r="K251" s="27"/>
      <c r="L251" s="27">
        <v>765</v>
      </c>
      <c r="M251" s="27">
        <v>14.861000000000001</v>
      </c>
      <c r="N251" s="27">
        <v>203866</v>
      </c>
      <c r="O251" s="27">
        <v>5020.5</v>
      </c>
      <c r="P251" s="27">
        <v>1095019</v>
      </c>
      <c r="Q251" s="27"/>
      <c r="R251" s="27">
        <v>2483</v>
      </c>
      <c r="S251" s="27"/>
      <c r="T251" s="27"/>
      <c r="U251" s="27">
        <v>27</v>
      </c>
      <c r="V251" s="27">
        <v>94</v>
      </c>
      <c r="W251" s="27"/>
      <c r="X251" s="27"/>
      <c r="Y251" s="27"/>
      <c r="Z251" s="27"/>
      <c r="AA251" s="27">
        <v>263455</v>
      </c>
      <c r="AB251" s="28"/>
      <c r="AC251" s="29">
        <v>0</v>
      </c>
      <c r="AD251" s="30">
        <v>126.4</v>
      </c>
      <c r="AE251" s="30">
        <v>0.1</v>
      </c>
      <c r="AF251" s="31">
        <v>9.9482999999999997</v>
      </c>
      <c r="AG251">
        <f t="shared" si="48"/>
        <v>7984.3989487564395</v>
      </c>
      <c r="AH251">
        <f>A251*'Simple Linear Regression'!$B$18+'Simple Linear Regression'!$B$17</f>
        <v>8098.5956179164441</v>
      </c>
      <c r="AI251">
        <f t="shared" si="49"/>
        <v>7896.4068955000002</v>
      </c>
      <c r="AJ251">
        <f t="shared" si="50"/>
        <v>7896.4068954999993</v>
      </c>
      <c r="AL251">
        <f t="shared" si="51"/>
        <v>7861.2489454390616</v>
      </c>
      <c r="AM251" s="32">
        <f t="shared" si="52"/>
        <v>7952.83296397494</v>
      </c>
      <c r="AN251" s="33">
        <f t="shared" si="53"/>
        <v>9262.423416022184</v>
      </c>
      <c r="AO251" s="33">
        <f t="shared" si="54"/>
        <v>7738.8346816580006</v>
      </c>
      <c r="AP251" s="33" t="str">
        <f t="shared" si="55"/>
        <v/>
      </c>
      <c r="AQ251" s="34">
        <f t="shared" si="56"/>
        <v>216709.55799999999</v>
      </c>
      <c r="AR251" s="34">
        <f t="shared" si="57"/>
        <v>393310</v>
      </c>
      <c r="AS251" s="34">
        <f t="shared" si="58"/>
        <v>0</v>
      </c>
      <c r="AT251" s="34">
        <f t="shared" si="59"/>
        <v>7711.4263522219999</v>
      </c>
      <c r="AU251" s="34">
        <f t="shared" si="60"/>
        <v>7644.4827797033249</v>
      </c>
      <c r="AV251" s="34">
        <f t="shared" si="61"/>
        <v>7700.8392431596021</v>
      </c>
      <c r="AW251" s="34">
        <f t="shared" si="62"/>
        <v>7703.5926380049996</v>
      </c>
      <c r="AX251" s="34">
        <f t="shared" si="63"/>
        <v>7641.8884206124549</v>
      </c>
    </row>
    <row r="252" spans="1:50" ht="16.5" customHeight="1" x14ac:dyDescent="0.2">
      <c r="A252" s="25">
        <v>251</v>
      </c>
      <c r="B252" s="26">
        <v>35027</v>
      </c>
      <c r="C252" s="25">
        <v>7840</v>
      </c>
      <c r="D252" s="27"/>
      <c r="E252" s="27">
        <v>379000</v>
      </c>
      <c r="F252" s="27"/>
      <c r="G252" s="27">
        <v>17.9866666666667</v>
      </c>
      <c r="H252" s="27">
        <v>16.821999999999999</v>
      </c>
      <c r="I252" s="27">
        <v>1.06</v>
      </c>
      <c r="J252" s="27">
        <v>7683.125</v>
      </c>
      <c r="K252" s="27"/>
      <c r="L252" s="27">
        <v>765</v>
      </c>
      <c r="M252" s="27">
        <v>14.861000000000001</v>
      </c>
      <c r="N252" s="27">
        <v>203866</v>
      </c>
      <c r="O252" s="27">
        <v>5020.5</v>
      </c>
      <c r="P252" s="27">
        <v>1095019</v>
      </c>
      <c r="Q252" s="27"/>
      <c r="R252" s="27">
        <v>2483</v>
      </c>
      <c r="S252" s="27"/>
      <c r="T252" s="27"/>
      <c r="U252" s="27">
        <v>27</v>
      </c>
      <c r="V252" s="27">
        <v>94</v>
      </c>
      <c r="W252" s="27"/>
      <c r="X252" s="27"/>
      <c r="Y252" s="27"/>
      <c r="Z252" s="27"/>
      <c r="AA252" s="27">
        <v>263455</v>
      </c>
      <c r="AB252" s="28"/>
      <c r="AC252" s="29">
        <v>1</v>
      </c>
      <c r="AD252" s="30">
        <v>113.4</v>
      </c>
      <c r="AE252" s="30">
        <v>1.1000000000000001</v>
      </c>
      <c r="AF252" s="31">
        <v>9.7698999999999998</v>
      </c>
      <c r="AG252">
        <f t="shared" si="48"/>
        <v>7978.336455252801</v>
      </c>
      <c r="AH252">
        <f>A252*'Simple Linear Regression'!$B$18+'Simple Linear Regression'!$B$17</f>
        <v>8099.4486550003485</v>
      </c>
      <c r="AI252">
        <f t="shared" si="49"/>
        <v>7891.1122854999994</v>
      </c>
      <c r="AJ252">
        <f t="shared" si="50"/>
        <v>7891.1122855000003</v>
      </c>
      <c r="AL252">
        <f t="shared" si="51"/>
        <v>7853.3587253572014</v>
      </c>
      <c r="AM252" s="32">
        <f t="shared" si="52"/>
        <v>7835.1908232417391</v>
      </c>
      <c r="AN252" s="33">
        <f t="shared" si="53"/>
        <v>9086.1904157846075</v>
      </c>
      <c r="AO252" s="33">
        <f t="shared" si="54"/>
        <v>7628.1244479599973</v>
      </c>
      <c r="AP252" s="33" t="str">
        <f t="shared" si="55"/>
        <v/>
      </c>
      <c r="AQ252" s="34">
        <f t="shared" si="56"/>
        <v>216097.96000000002</v>
      </c>
      <c r="AR252" s="34">
        <f t="shared" si="57"/>
        <v>401740</v>
      </c>
      <c r="AS252" s="34">
        <f t="shared" si="58"/>
        <v>9.7698999999999998</v>
      </c>
      <c r="AT252" s="34">
        <f t="shared" si="59"/>
        <v>7582.5350276410009</v>
      </c>
      <c r="AU252" s="34">
        <f t="shared" si="60"/>
        <v>7533.7193608600328</v>
      </c>
      <c r="AV252" s="34">
        <f t="shared" si="61"/>
        <v>7563.098634432401</v>
      </c>
      <c r="AW252" s="34">
        <f t="shared" si="62"/>
        <v>7614.1390328533007</v>
      </c>
      <c r="AX252" s="34">
        <f t="shared" si="63"/>
        <v>7507.2347886974821</v>
      </c>
    </row>
    <row r="253" spans="1:50" ht="16.5" customHeight="1" x14ac:dyDescent="0.2">
      <c r="A253" s="25">
        <v>252</v>
      </c>
      <c r="B253" s="26">
        <v>35034</v>
      </c>
      <c r="C253" s="25">
        <v>7439</v>
      </c>
      <c r="D253" s="27"/>
      <c r="E253" s="27">
        <v>379000</v>
      </c>
      <c r="F253" s="27"/>
      <c r="G253" s="27">
        <v>18.324000000000002</v>
      </c>
      <c r="H253" s="27">
        <v>17.212</v>
      </c>
      <c r="I253" s="27">
        <v>1.0609999999999999</v>
      </c>
      <c r="J253" s="27">
        <v>7683.125</v>
      </c>
      <c r="K253" s="27"/>
      <c r="L253" s="27">
        <v>765</v>
      </c>
      <c r="M253" s="27">
        <v>14.861000000000001</v>
      </c>
      <c r="N253" s="27">
        <v>203866</v>
      </c>
      <c r="O253" s="27">
        <v>5020.5</v>
      </c>
      <c r="P253" s="27">
        <v>1095019</v>
      </c>
      <c r="Q253" s="27"/>
      <c r="R253" s="27">
        <v>2483</v>
      </c>
      <c r="S253" s="27"/>
      <c r="T253" s="27"/>
      <c r="U253" s="27">
        <v>27</v>
      </c>
      <c r="V253" s="27">
        <v>94</v>
      </c>
      <c r="W253" s="27"/>
      <c r="X253" s="27"/>
      <c r="Y253" s="27"/>
      <c r="Z253" s="27"/>
      <c r="AA253" s="27">
        <v>263455</v>
      </c>
      <c r="AB253" s="28"/>
      <c r="AC253" s="29">
        <v>0</v>
      </c>
      <c r="AD253" s="30">
        <v>120.2</v>
      </c>
      <c r="AE253" s="30">
        <v>1</v>
      </c>
      <c r="AF253" s="31">
        <v>9.6237999999999992</v>
      </c>
      <c r="AG253">
        <f t="shared" si="48"/>
        <v>7978.3368164206795</v>
      </c>
      <c r="AH253">
        <f>A253*'Simple Linear Regression'!$B$18+'Simple Linear Regression'!$B$17</f>
        <v>8100.3016920842529</v>
      </c>
      <c r="AI253">
        <f t="shared" si="49"/>
        <v>7891.1122854999994</v>
      </c>
      <c r="AJ253">
        <f t="shared" si="50"/>
        <v>7891.1122855000003</v>
      </c>
      <c r="AL253">
        <f t="shared" si="51"/>
        <v>7853.7683607178205</v>
      </c>
      <c r="AM253" s="32">
        <f t="shared" si="52"/>
        <v>7961.010674528</v>
      </c>
      <c r="AN253" s="33">
        <f t="shared" si="53"/>
        <v>9209.9321044067347</v>
      </c>
      <c r="AO253" s="33">
        <f t="shared" si="54"/>
        <v>7740.8142025259995</v>
      </c>
      <c r="AP253" s="33" t="str">
        <f t="shared" si="55"/>
        <v/>
      </c>
      <c r="AQ253" s="34">
        <f t="shared" si="56"/>
        <v>216301.826</v>
      </c>
      <c r="AR253" s="34">
        <f t="shared" si="57"/>
        <v>402119</v>
      </c>
      <c r="AS253" s="34">
        <f t="shared" si="58"/>
        <v>0</v>
      </c>
      <c r="AT253" s="34">
        <f t="shared" si="59"/>
        <v>7631.7798468109995</v>
      </c>
      <c r="AU253" s="34">
        <f t="shared" si="60"/>
        <v>7579.1445646501306</v>
      </c>
      <c r="AV253" s="34">
        <f t="shared" si="61"/>
        <v>7610.1559895454402</v>
      </c>
      <c r="AW253" s="34">
        <f t="shared" si="62"/>
        <v>7622.7779529559994</v>
      </c>
      <c r="AX253" s="34">
        <f t="shared" si="63"/>
        <v>7581.6976718191399</v>
      </c>
    </row>
    <row r="254" spans="1:50" ht="16.5" customHeight="1" x14ac:dyDescent="0.2">
      <c r="A254" s="25">
        <v>253</v>
      </c>
      <c r="B254" s="26">
        <v>35041</v>
      </c>
      <c r="C254" s="25">
        <v>7949</v>
      </c>
      <c r="D254" s="27"/>
      <c r="E254" s="27">
        <v>373000</v>
      </c>
      <c r="F254" s="27"/>
      <c r="G254" s="27">
        <v>18.738</v>
      </c>
      <c r="H254" s="27">
        <v>17.527999999999999</v>
      </c>
      <c r="I254" s="27">
        <v>1.0620000000000001</v>
      </c>
      <c r="J254" s="27">
        <v>7683.125</v>
      </c>
      <c r="K254" s="27"/>
      <c r="L254" s="27">
        <v>761</v>
      </c>
      <c r="M254" s="27">
        <v>14.861000000000001</v>
      </c>
      <c r="N254" s="27">
        <v>203866</v>
      </c>
      <c r="O254" s="27">
        <v>5013.8999999999996</v>
      </c>
      <c r="P254" s="27">
        <v>1095019</v>
      </c>
      <c r="Q254" s="27"/>
      <c r="R254" s="27">
        <v>2483</v>
      </c>
      <c r="S254" s="27"/>
      <c r="T254" s="27"/>
      <c r="U254" s="27">
        <v>27</v>
      </c>
      <c r="V254" s="27">
        <v>95.6</v>
      </c>
      <c r="W254" s="27"/>
      <c r="X254" s="27"/>
      <c r="Y254" s="27"/>
      <c r="Z254" s="27"/>
      <c r="AA254" s="27">
        <v>263455</v>
      </c>
      <c r="AB254" s="28"/>
      <c r="AC254" s="29">
        <v>0</v>
      </c>
      <c r="AD254" s="30">
        <v>112.7</v>
      </c>
      <c r="AE254" s="30">
        <v>4.7</v>
      </c>
      <c r="AF254" s="31">
        <v>9.5145</v>
      </c>
      <c r="AG254">
        <f t="shared" si="48"/>
        <v>7945.8123649165591</v>
      </c>
      <c r="AH254">
        <f>A254*'Simple Linear Regression'!$B$18+'Simple Linear Regression'!$B$17</f>
        <v>8101.1547291681572</v>
      </c>
      <c r="AI254">
        <f t="shared" si="49"/>
        <v>7838.4941454999998</v>
      </c>
      <c r="AJ254">
        <f t="shared" si="50"/>
        <v>7838.4941454999998</v>
      </c>
      <c r="AL254">
        <f t="shared" si="51"/>
        <v>7833.3991920784429</v>
      </c>
      <c r="AM254" s="32">
        <f t="shared" si="52"/>
        <v>7973.3433711656799</v>
      </c>
      <c r="AN254" s="33">
        <f t="shared" si="53"/>
        <v>9199.5690356196264</v>
      </c>
      <c r="AO254" s="33">
        <f t="shared" si="54"/>
        <v>7736.5414670920009</v>
      </c>
      <c r="AP254" s="33" t="str">
        <f t="shared" si="55"/>
        <v/>
      </c>
      <c r="AQ254" s="34">
        <f t="shared" si="56"/>
        <v>216505.69200000001</v>
      </c>
      <c r="AR254" s="34">
        <f t="shared" si="57"/>
        <v>396126</v>
      </c>
      <c r="AS254" s="34">
        <f t="shared" si="58"/>
        <v>0</v>
      </c>
      <c r="AT254" s="34">
        <f t="shared" si="59"/>
        <v>7584.1774207450007</v>
      </c>
      <c r="AU254" s="34">
        <f t="shared" si="60"/>
        <v>7545.2792679402282</v>
      </c>
      <c r="AV254" s="34">
        <f t="shared" si="61"/>
        <v>7568.2521884257612</v>
      </c>
      <c r="AW254" s="34">
        <f t="shared" si="62"/>
        <v>7574.871990702999</v>
      </c>
      <c r="AX254" s="34">
        <f t="shared" si="63"/>
        <v>7547.724872558797</v>
      </c>
    </row>
    <row r="255" spans="1:50" ht="16.5" customHeight="1" x14ac:dyDescent="0.2">
      <c r="A255" s="25">
        <v>254</v>
      </c>
      <c r="B255" s="26">
        <v>35048</v>
      </c>
      <c r="C255" s="25">
        <v>7489</v>
      </c>
      <c r="D255" s="27"/>
      <c r="E255" s="27">
        <v>346000</v>
      </c>
      <c r="F255" s="27"/>
      <c r="G255" s="27">
        <v>19.015999999999998</v>
      </c>
      <c r="H255" s="27">
        <v>17.782</v>
      </c>
      <c r="I255" s="27">
        <v>1.0629999999999999</v>
      </c>
      <c r="J255" s="27">
        <v>7683.125</v>
      </c>
      <c r="K255" s="27"/>
      <c r="L255" s="27">
        <v>761</v>
      </c>
      <c r="M255" s="27">
        <v>14.861000000000001</v>
      </c>
      <c r="N255" s="27">
        <v>203866</v>
      </c>
      <c r="O255" s="27">
        <v>5013.8999999999996</v>
      </c>
      <c r="P255" s="27">
        <v>1133141</v>
      </c>
      <c r="Q255" s="27"/>
      <c r="R255" s="27">
        <v>2483</v>
      </c>
      <c r="S255" s="27"/>
      <c r="T255" s="27"/>
      <c r="U255" s="27">
        <v>27</v>
      </c>
      <c r="V255" s="27">
        <v>95.6</v>
      </c>
      <c r="W255" s="27"/>
      <c r="X255" s="27"/>
      <c r="Y255" s="27"/>
      <c r="Z255" s="27"/>
      <c r="AA255" s="27">
        <v>263455</v>
      </c>
      <c r="AB255" s="28"/>
      <c r="AC255" s="29">
        <v>0</v>
      </c>
      <c r="AD255" s="30">
        <v>180.2</v>
      </c>
      <c r="AE255" s="30">
        <v>1.8</v>
      </c>
      <c r="AF255" s="31">
        <v>9.4454999999999991</v>
      </c>
      <c r="AG255">
        <f t="shared" si="48"/>
        <v>7963.9969560844393</v>
      </c>
      <c r="AH255">
        <f>A255*'Simple Linear Regression'!$B$18+'Simple Linear Regression'!$B$17</f>
        <v>8102.0077662520607</v>
      </c>
      <c r="AI255">
        <f t="shared" si="49"/>
        <v>7854.3779755000005</v>
      </c>
      <c r="AJ255">
        <f t="shared" si="50"/>
        <v>7854.3779755000005</v>
      </c>
      <c r="AL255">
        <f t="shared" si="51"/>
        <v>7853.7927694390619</v>
      </c>
      <c r="AM255" s="32">
        <f t="shared" si="52"/>
        <v>7887.1201366147206</v>
      </c>
      <c r="AN255" s="33">
        <f t="shared" si="53"/>
        <v>9212.8787547302236</v>
      </c>
      <c r="AO255" s="33">
        <f t="shared" si="54"/>
        <v>7660.8473716580002</v>
      </c>
      <c r="AP255" s="33" t="str">
        <f t="shared" si="55"/>
        <v/>
      </c>
      <c r="AQ255" s="34">
        <f t="shared" si="56"/>
        <v>216709.55799999999</v>
      </c>
      <c r="AR255" s="34">
        <f t="shared" si="57"/>
        <v>367798</v>
      </c>
      <c r="AS255" s="34">
        <f t="shared" si="58"/>
        <v>0</v>
      </c>
      <c r="AT255" s="34">
        <f t="shared" si="59"/>
        <v>7694.4360061679999</v>
      </c>
      <c r="AU255" s="34">
        <f t="shared" si="60"/>
        <v>7622.5788497933245</v>
      </c>
      <c r="AV255" s="34">
        <f t="shared" si="61"/>
        <v>7705.6511357244799</v>
      </c>
      <c r="AW255" s="34">
        <f t="shared" si="62"/>
        <v>7684.1843145349985</v>
      </c>
      <c r="AX255" s="34">
        <f t="shared" si="63"/>
        <v>7607.024142254455</v>
      </c>
    </row>
    <row r="256" spans="1:50" ht="16.5" customHeight="1" x14ac:dyDescent="0.2">
      <c r="A256" s="25">
        <v>255</v>
      </c>
      <c r="B256" s="26">
        <v>35055</v>
      </c>
      <c r="C256" s="25">
        <v>8115</v>
      </c>
      <c r="D256" s="27"/>
      <c r="E256" s="27">
        <v>373000</v>
      </c>
      <c r="F256" s="27"/>
      <c r="G256" s="27">
        <v>19.116</v>
      </c>
      <c r="H256" s="27">
        <v>18.138000000000002</v>
      </c>
      <c r="I256" s="27">
        <v>1.0780000000000001</v>
      </c>
      <c r="J256" s="27">
        <v>7683.125</v>
      </c>
      <c r="K256" s="27"/>
      <c r="L256" s="27">
        <v>761</v>
      </c>
      <c r="M256" s="27">
        <v>15.38</v>
      </c>
      <c r="N256" s="27">
        <v>206745</v>
      </c>
      <c r="O256" s="27">
        <v>5013.8999999999996</v>
      </c>
      <c r="P256" s="27">
        <v>1133141</v>
      </c>
      <c r="Q256" s="27"/>
      <c r="R256" s="27">
        <v>2483</v>
      </c>
      <c r="S256" s="27"/>
      <c r="T256" s="27"/>
      <c r="U256" s="27">
        <v>27</v>
      </c>
      <c r="V256" s="27">
        <v>95.6</v>
      </c>
      <c r="W256" s="27"/>
      <c r="X256" s="27"/>
      <c r="Y256" s="27"/>
      <c r="Z256" s="27"/>
      <c r="AA256" s="27">
        <v>263455</v>
      </c>
      <c r="AB256" s="28"/>
      <c r="AC256" s="29">
        <v>0</v>
      </c>
      <c r="AD256" s="30">
        <v>174.6</v>
      </c>
      <c r="AE256" s="30">
        <v>0.7</v>
      </c>
      <c r="AF256" s="31">
        <v>9.4190000000000005</v>
      </c>
      <c r="AG256">
        <f t="shared" si="48"/>
        <v>7981.8796626926396</v>
      </c>
      <c r="AH256">
        <f>A256*'Simple Linear Regression'!$B$18+'Simple Linear Regression'!$B$17</f>
        <v>8102.8608033359651</v>
      </c>
      <c r="AI256">
        <f t="shared" si="49"/>
        <v>7906.4349509999993</v>
      </c>
      <c r="AJ256">
        <f t="shared" si="50"/>
        <v>7906.434951000002</v>
      </c>
      <c r="AL256">
        <f t="shared" si="51"/>
        <v>7901.215153927702</v>
      </c>
      <c r="AM256" s="32">
        <f t="shared" si="52"/>
        <v>7934.25865838558</v>
      </c>
      <c r="AN256" s="33">
        <f t="shared" si="53"/>
        <v>9195.5439607510853</v>
      </c>
      <c r="AO256" s="33">
        <f t="shared" si="54"/>
        <v>7717.6923806100003</v>
      </c>
      <c r="AP256" s="33" t="str">
        <f t="shared" si="55"/>
        <v/>
      </c>
      <c r="AQ256" s="34">
        <f t="shared" si="56"/>
        <v>222871.11000000002</v>
      </c>
      <c r="AR256" s="34">
        <f t="shared" si="57"/>
        <v>402094</v>
      </c>
      <c r="AS256" s="34">
        <f t="shared" si="58"/>
        <v>0</v>
      </c>
      <c r="AT256" s="34">
        <f t="shared" si="59"/>
        <v>7723.0482450089994</v>
      </c>
      <c r="AU256" s="34">
        <f t="shared" si="60"/>
        <v>7670.1514457827625</v>
      </c>
      <c r="AV256" s="34">
        <f t="shared" si="61"/>
        <v>7715.1003093324407</v>
      </c>
      <c r="AW256" s="34">
        <f t="shared" si="62"/>
        <v>7712.8240851459987</v>
      </c>
      <c r="AX256" s="34">
        <f t="shared" si="63"/>
        <v>7659.9701374644301</v>
      </c>
    </row>
    <row r="257" spans="1:50" ht="16.5" customHeight="1" x14ac:dyDescent="0.2">
      <c r="A257" s="25">
        <v>256</v>
      </c>
      <c r="B257" s="26">
        <v>35062</v>
      </c>
      <c r="C257" s="25">
        <v>7035</v>
      </c>
      <c r="D257" s="27"/>
      <c r="E257" s="27">
        <v>374000</v>
      </c>
      <c r="F257" s="27"/>
      <c r="G257" s="27">
        <v>19.4375</v>
      </c>
      <c r="H257" s="27">
        <v>18.72</v>
      </c>
      <c r="I257" s="27">
        <v>1.0820000000000001</v>
      </c>
      <c r="J257" s="27">
        <v>7683.125</v>
      </c>
      <c r="K257" s="27"/>
      <c r="L257" s="27">
        <v>761</v>
      </c>
      <c r="M257" s="27">
        <v>15.38</v>
      </c>
      <c r="N257" s="27">
        <v>206745</v>
      </c>
      <c r="O257" s="27">
        <v>5013.8999999999996</v>
      </c>
      <c r="P257" s="27">
        <v>1133141</v>
      </c>
      <c r="Q257" s="27"/>
      <c r="R257" s="27">
        <v>2483</v>
      </c>
      <c r="S257" s="27"/>
      <c r="T257" s="27"/>
      <c r="U257" s="27">
        <v>27</v>
      </c>
      <c r="V257" s="27">
        <v>95.6</v>
      </c>
      <c r="W257" s="27"/>
      <c r="X257" s="27"/>
      <c r="Y257" s="27"/>
      <c r="Z257" s="27"/>
      <c r="AA257" s="27">
        <v>263455</v>
      </c>
      <c r="AB257" s="28"/>
      <c r="AC257" s="29">
        <v>1</v>
      </c>
      <c r="AD257" s="30">
        <v>212.7</v>
      </c>
      <c r="AE257" s="30">
        <v>0</v>
      </c>
      <c r="AF257" s="31">
        <v>9.4361999999999995</v>
      </c>
      <c r="AG257">
        <f t="shared" si="48"/>
        <v>7981.207617364159</v>
      </c>
      <c r="AH257">
        <f>A257*'Simple Linear Regression'!$B$18+'Simple Linear Regression'!$B$17</f>
        <v>8103.7138404198695</v>
      </c>
      <c r="AI257">
        <f t="shared" si="49"/>
        <v>7905.8466609999996</v>
      </c>
      <c r="AJ257">
        <f t="shared" si="50"/>
        <v>7905.8466610000023</v>
      </c>
      <c r="AL257">
        <f t="shared" si="51"/>
        <v>7902.0025935163012</v>
      </c>
      <c r="AM257" s="32">
        <f t="shared" si="52"/>
        <v>7752.4881602802989</v>
      </c>
      <c r="AN257" s="33">
        <f t="shared" si="53"/>
        <v>9051.6248030884253</v>
      </c>
      <c r="AO257" s="33">
        <f t="shared" si="54"/>
        <v>7543.5382385899975</v>
      </c>
      <c r="AP257" s="33" t="str">
        <f t="shared" si="55"/>
        <v/>
      </c>
      <c r="AQ257" s="34">
        <f t="shared" si="56"/>
        <v>223698.09000000003</v>
      </c>
      <c r="AR257" s="34">
        <f t="shared" si="57"/>
        <v>404668</v>
      </c>
      <c r="AS257" s="34">
        <f t="shared" si="58"/>
        <v>9.4361999999999995</v>
      </c>
      <c r="AT257" s="34">
        <f t="shared" si="59"/>
        <v>7715.846135107</v>
      </c>
      <c r="AU257" s="34">
        <f t="shared" si="60"/>
        <v>7649.0387730798793</v>
      </c>
      <c r="AV257" s="34">
        <f t="shared" si="61"/>
        <v>7712.6218646266798</v>
      </c>
      <c r="AW257" s="34">
        <f t="shared" si="62"/>
        <v>7751.9397507973999</v>
      </c>
      <c r="AX257" s="34">
        <f t="shared" si="63"/>
        <v>7599.8832066171717</v>
      </c>
    </row>
    <row r="258" spans="1:50" ht="16.5" customHeight="1" x14ac:dyDescent="0.2">
      <c r="A258" s="25">
        <v>257</v>
      </c>
      <c r="B258" s="26">
        <v>35069</v>
      </c>
      <c r="C258" s="25">
        <v>7958</v>
      </c>
      <c r="D258" s="27"/>
      <c r="E258" s="27">
        <v>359000</v>
      </c>
      <c r="F258" s="27"/>
      <c r="G258" s="27">
        <v>19.987500000000001</v>
      </c>
      <c r="H258" s="27">
        <v>19.182500000000001</v>
      </c>
      <c r="I258" s="27">
        <v>1.083</v>
      </c>
      <c r="J258" s="27">
        <v>7683.125</v>
      </c>
      <c r="K258" s="27"/>
      <c r="L258" s="27">
        <v>772</v>
      </c>
      <c r="M258" s="27">
        <v>15.38</v>
      </c>
      <c r="N258" s="27">
        <v>206745</v>
      </c>
      <c r="O258" s="27">
        <v>5055.6000000000004</v>
      </c>
      <c r="P258" s="27">
        <v>1133141</v>
      </c>
      <c r="Q258" s="27"/>
      <c r="R258" s="27">
        <v>2483</v>
      </c>
      <c r="S258" s="27"/>
      <c r="T258" s="27"/>
      <c r="U258" s="27">
        <v>27</v>
      </c>
      <c r="V258" s="27">
        <v>90.5</v>
      </c>
      <c r="W258" s="27"/>
      <c r="X258" s="27"/>
      <c r="Y258" s="27"/>
      <c r="Z258" s="27"/>
      <c r="AA258" s="27">
        <v>263455</v>
      </c>
      <c r="AB258" s="28"/>
      <c r="AC258" s="29">
        <v>1</v>
      </c>
      <c r="AD258" s="30">
        <v>175.5</v>
      </c>
      <c r="AE258" s="30">
        <v>0</v>
      </c>
      <c r="AF258" s="31">
        <v>9.4962</v>
      </c>
      <c r="AG258">
        <f t="shared" ref="AG258:AG321" si="64">6753.47943187+0.36116788*I258+0.01252571*N258-22.85359542*V258+0.00407811*AA258-0.00067349*E258</f>
        <v>8107.8636651740399</v>
      </c>
      <c r="AH258">
        <f>A258*'Simple Linear Regression'!$B$18+'Simple Linear Regression'!$B$17</f>
        <v>8104.5668775037739</v>
      </c>
      <c r="AI258">
        <f t="shared" ref="AI258:AI321" si="65">7491.3971+0.0137554*N258-0.00058829*E258-34.3283*V258+0.30565*L258+54.6031*M258</f>
        <v>8093.1074909999988</v>
      </c>
      <c r="AJ258">
        <f t="shared" ref="AJ258:AJ321" si="66">7491.3971-0.00058829*E258+0.30565*L258+54.6031*M258+0.0137554*N258-34.3283*V258</f>
        <v>8093.1074910000016</v>
      </c>
      <c r="AL258">
        <f t="shared" ref="AL258:AL321" si="67">2192.59+2373.87*I258+0.0316653*N258-15.7623*V258+0.00202406*AA258-0.000740146*E258-0.00963493*(I258*N258)</f>
        <v>7993.874409913451</v>
      </c>
      <c r="AM258" s="32">
        <f t="shared" ref="AM258:AM321" si="68">5205.907083+122.0638992*I258+13.609808*(N258/1000)-1.245906883*AD258+0.7746840854*AE258-134.2474226*AC258-1547.125689*IF(AND(B258&gt;=DATE(2020,3,20),B258&lt;=DATE(2020,6,26)),1,0)</f>
        <v>7798.9579602270996</v>
      </c>
      <c r="AN258" s="33">
        <f t="shared" ref="AN258:AN321" si="69">7707.2178-144.397321*AC258+139.5614087*AF258-0.0008594506251*E258-265.7105668*I258-0.02506176117*J258+0.004708026652*N258</f>
        <v>9072.6245364201241</v>
      </c>
      <c r="AO258" s="33">
        <f t="shared" ref="AO258:AO321" si="70">IF(N258="","",2190.39 + 2739.06*I258 + 0.034693*N258 - 16.722*V258 - 0.000802*E258 - 1.3691*AD258 + 1.8691*AE258 - 121.7*AC258 + 209.88*IF(AND(B258&gt;=DATE(2020,3,20),B258&lt;=DATE(2020,6,26)),1,0) - 0.011049*(I258*N258))</f>
        <v>7692.2356930849983</v>
      </c>
      <c r="AP258" s="33" t="str">
        <f t="shared" ref="AP258:AP321" si="71">IF(B258&lt;DATE(2008,1,1),"",3929.06 + 1212.53*I258 - 0.0003097*N258 + 59.426*V258 - 0.0006734*E258 - 1.036*AD258 + 1.2076*AE258 + 94.923*AF258 - 131.43*AC258 - 759.61*IF(AND(B258&gt;=DATE(2020,3,20),B258&lt;=DATE(2020,6,26)),1,0) - 17.324*(I258*V258))</f>
        <v/>
      </c>
      <c r="AQ258" s="34">
        <f t="shared" ref="AQ258:AQ321" si="72">IF(N258="","",I258*N258)</f>
        <v>223904.83499999999</v>
      </c>
      <c r="AR258" s="34">
        <f t="shared" ref="AR258:AR321" si="73">I258*E258</f>
        <v>388797</v>
      </c>
      <c r="AS258" s="34">
        <f t="shared" ref="AS258:AS321" si="74">AC258*AF258</f>
        <v>9.4962</v>
      </c>
      <c r="AT258" s="34">
        <f t="shared" ref="AT258:AT321" si="75">IF(N258="","",2413.3773+89.103503*I258+0.018847679*N258-5.0917058*V258-0.00064564578*E258+1.4315076*AD258-3.1976817*AE258-66.972905*AC258-217.08397*IF(AND(B258&gt;=DATE(2020,3,20),B258&lt;=DATE(2020,6,26)),1,0)+190.76803*AF258)</f>
        <v>7709.7816239700005</v>
      </c>
      <c r="AU258" s="34">
        <f t="shared" ref="AU258:AU321" si="76">IF(N258="","",-480.76297+2186.3009*I258+0.033368804*N258-5.3903106*V258-0.00073731439*E258+0.93396876*AD258-1.6242981*AE258-61.304389*AC258-95.472727*IF(AND(B258&gt;=DATE(2020,3,20),B258&lt;=DATE(2020,6,26)),1,0)+156.04851*AF258-0.0087322858*AQ258)</f>
        <v>7662.589290190157</v>
      </c>
      <c r="AV258" s="34">
        <f t="shared" ref="AV258:AV321" si="77">IF(N258="","",2518.0489-204.66184*I258+0.019354281*N258-2.3328708*V258-0.0022533804*E258+1.5259709*AD258-3.5842757*AE258-65.580099*AC258-62.828483*IF(AND(B258&gt;=DATE(2020,3,20),B258&lt;=DATE(2020,6,26)),1,0)+200.94286*AF258+0.00080379976*AR258)</f>
        <v>7700.6488979957203</v>
      </c>
      <c r="AW258" s="34">
        <f t="shared" ref="AW258:AW321" si="78">IF(N258="","",2361.7153+89.223162*I258+0.018847054*N258-5.0210815*V258-0.0006437347*E258+1.4213619*AD258-3.2156123*AE258+167.41121*AC258-224.35191*IF(AND(B258&gt;=DATE(2020,3,20),B258&lt;=DATE(2020,6,26)),1,0)+194.56435*AF258-19.897843*AS258)</f>
        <v>7744.8978378494003</v>
      </c>
      <c r="AX258" s="34">
        <f t="shared" ref="AX258:AX321" si="79">IF(N258="","",-654.03928+2464.5589*I258+0.035956453*N258-8.0754527*V258-0.00069441316*E258+0.69511606*AD258-1.1669613*AE258-90.724569*AC258-211.24919*IF(AND(B258&gt;=DATE(2020,3,20),B258&lt;=DATE(2020,6,26)),1,0)+147.22132*AF258-0.010108087*AQ258)</f>
        <v>7634.8339370083577</v>
      </c>
    </row>
    <row r="259" spans="1:50" ht="16.5" customHeight="1" x14ac:dyDescent="0.2">
      <c r="A259" s="25">
        <v>258</v>
      </c>
      <c r="B259" s="26">
        <v>35076</v>
      </c>
      <c r="C259" s="25">
        <v>7513</v>
      </c>
      <c r="D259" s="27"/>
      <c r="E259" s="27">
        <v>361000</v>
      </c>
      <c r="F259" s="27"/>
      <c r="G259" s="27">
        <v>19.434000000000001</v>
      </c>
      <c r="H259" s="27">
        <v>18.527999999999999</v>
      </c>
      <c r="I259" s="27">
        <v>1.093</v>
      </c>
      <c r="J259" s="27">
        <v>7683.125</v>
      </c>
      <c r="K259" s="27"/>
      <c r="L259" s="27">
        <v>772</v>
      </c>
      <c r="M259" s="27">
        <v>15.38</v>
      </c>
      <c r="N259" s="27">
        <v>206745</v>
      </c>
      <c r="O259" s="27">
        <v>5055.6000000000004</v>
      </c>
      <c r="P259" s="27">
        <v>1133141</v>
      </c>
      <c r="Q259" s="27"/>
      <c r="R259" s="27">
        <v>2483</v>
      </c>
      <c r="S259" s="27"/>
      <c r="T259" s="27"/>
      <c r="U259" s="27">
        <v>27</v>
      </c>
      <c r="V259" s="27">
        <v>90.5</v>
      </c>
      <c r="W259" s="27"/>
      <c r="X259" s="27"/>
      <c r="Y259" s="27"/>
      <c r="Z259" s="27"/>
      <c r="AA259" s="27">
        <v>263455</v>
      </c>
      <c r="AB259" s="28"/>
      <c r="AC259" s="29">
        <v>0</v>
      </c>
      <c r="AD259" s="30">
        <v>212.5</v>
      </c>
      <c r="AE259" s="30">
        <v>0</v>
      </c>
      <c r="AF259" s="31">
        <v>9.5972000000000008</v>
      </c>
      <c r="AG259">
        <f t="shared" si="64"/>
        <v>8106.5202968528392</v>
      </c>
      <c r="AH259">
        <f>A259*'Simple Linear Regression'!$B$18+'Simple Linear Regression'!$B$17</f>
        <v>8105.4199145876773</v>
      </c>
      <c r="AI259">
        <f t="shared" si="65"/>
        <v>8091.9309109999995</v>
      </c>
      <c r="AJ259">
        <f t="shared" si="66"/>
        <v>8091.9309109999986</v>
      </c>
      <c r="AL259">
        <f t="shared" si="67"/>
        <v>7996.2130818849528</v>
      </c>
      <c r="AM259" s="32">
        <f t="shared" si="68"/>
        <v>7888.3274671481004</v>
      </c>
      <c r="AN259" s="33">
        <f t="shared" si="69"/>
        <v>9226.7415527806224</v>
      </c>
      <c r="AO259" s="33">
        <f t="shared" si="70"/>
        <v>7766.2223380349988</v>
      </c>
      <c r="AP259" s="33" t="str">
        <f t="shared" si="71"/>
        <v/>
      </c>
      <c r="AQ259" s="34">
        <f t="shared" si="72"/>
        <v>225972.285</v>
      </c>
      <c r="AR259" s="34">
        <f t="shared" si="73"/>
        <v>394573</v>
      </c>
      <c r="AS259" s="34">
        <f t="shared" si="74"/>
        <v>0</v>
      </c>
      <c r="AT259" s="34">
        <f t="shared" si="75"/>
        <v>7848.5876246700009</v>
      </c>
      <c r="AU259" s="34">
        <f t="shared" si="76"/>
        <v>7776.5462387629468</v>
      </c>
      <c r="AV259" s="34">
        <f t="shared" si="77"/>
        <v>7841.0745173694804</v>
      </c>
      <c r="AW259" s="34">
        <f t="shared" si="78"/>
        <v>7838.2866764159999</v>
      </c>
      <c r="AX259" s="34">
        <f t="shared" si="79"/>
        <v>7768.505951760204</v>
      </c>
    </row>
    <row r="260" spans="1:50" ht="16.5" customHeight="1" x14ac:dyDescent="0.2">
      <c r="A260" s="25">
        <v>259</v>
      </c>
      <c r="B260" s="26">
        <v>35083</v>
      </c>
      <c r="C260" s="25">
        <v>6949</v>
      </c>
      <c r="D260" s="27"/>
      <c r="E260" s="27">
        <v>333000</v>
      </c>
      <c r="F260" s="27"/>
      <c r="G260" s="27">
        <v>18.635999999999999</v>
      </c>
      <c r="H260" s="27">
        <v>17.614000000000001</v>
      </c>
      <c r="I260" s="27">
        <v>1.0980000000000001</v>
      </c>
      <c r="J260" s="27">
        <v>7683.125</v>
      </c>
      <c r="K260" s="27"/>
      <c r="L260" s="27">
        <v>772</v>
      </c>
      <c r="M260" s="27">
        <v>16.262</v>
      </c>
      <c r="N260" s="27">
        <v>194131</v>
      </c>
      <c r="O260" s="27">
        <v>5055.6000000000004</v>
      </c>
      <c r="P260" s="27">
        <v>1133141</v>
      </c>
      <c r="Q260" s="27"/>
      <c r="R260" s="27">
        <v>2483</v>
      </c>
      <c r="S260" s="27"/>
      <c r="T260" s="27"/>
      <c r="U260" s="27">
        <v>27</v>
      </c>
      <c r="V260" s="27">
        <v>90.5</v>
      </c>
      <c r="W260" s="27"/>
      <c r="X260" s="27"/>
      <c r="Y260" s="27"/>
      <c r="Z260" s="27"/>
      <c r="AA260" s="27">
        <v>263455</v>
      </c>
      <c r="AB260" s="28"/>
      <c r="AC260" s="29">
        <v>0</v>
      </c>
      <c r="AD260" s="30">
        <v>147.30000000000001</v>
      </c>
      <c r="AE260" s="30">
        <v>0.3</v>
      </c>
      <c r="AF260" s="31">
        <v>9.7356999999999996</v>
      </c>
      <c r="AG260">
        <f t="shared" si="64"/>
        <v>7967.3805167522405</v>
      </c>
      <c r="AH260">
        <f>A260*'Simple Linear Regression'!$B$18+'Simple Linear Regression'!$B$17</f>
        <v>8106.2729516715817</v>
      </c>
      <c r="AI260">
        <f t="shared" si="65"/>
        <v>7983.0523495999996</v>
      </c>
      <c r="AJ260">
        <f t="shared" si="66"/>
        <v>7983.0523496000014</v>
      </c>
      <c r="AL260">
        <f t="shared" si="67"/>
        <v>7752.8659953786619</v>
      </c>
      <c r="AM260" s="32">
        <f t="shared" si="68"/>
        <v>7798.72920252932</v>
      </c>
      <c r="AN260" s="33">
        <f t="shared" si="69"/>
        <v>9209.4198243660448</v>
      </c>
      <c r="AO260" s="33">
        <f t="shared" si="70"/>
        <v>7596.1911089379992</v>
      </c>
      <c r="AP260" s="33" t="str">
        <f t="shared" si="71"/>
        <v/>
      </c>
      <c r="AQ260" s="34">
        <f t="shared" si="72"/>
        <v>213155.83800000002</v>
      </c>
      <c r="AR260" s="34">
        <f t="shared" si="73"/>
        <v>365634</v>
      </c>
      <c r="AS260" s="34">
        <f t="shared" si="74"/>
        <v>0</v>
      </c>
      <c r="AT260" s="34">
        <f t="shared" si="75"/>
        <v>7561.4943732439997</v>
      </c>
      <c r="AU260" s="34">
        <f t="shared" si="76"/>
        <v>7459.3559967245001</v>
      </c>
      <c r="AV260" s="34">
        <f t="shared" si="77"/>
        <v>7563.0117983008404</v>
      </c>
      <c r="AW260" s="34">
        <f t="shared" si="78"/>
        <v>7552.3303075749991</v>
      </c>
      <c r="AX260" s="34">
        <f t="shared" si="79"/>
        <v>7450.9858752230939</v>
      </c>
    </row>
    <row r="261" spans="1:50" ht="16.5" customHeight="1" x14ac:dyDescent="0.2">
      <c r="A261" s="25">
        <v>260</v>
      </c>
      <c r="B261" s="26">
        <v>35090</v>
      </c>
      <c r="C261" s="25">
        <v>7393</v>
      </c>
      <c r="D261" s="27"/>
      <c r="E261" s="27">
        <v>415000</v>
      </c>
      <c r="F261" s="27"/>
      <c r="G261" s="27">
        <v>18.352</v>
      </c>
      <c r="H261" s="27">
        <v>17.187999999999999</v>
      </c>
      <c r="I261" s="27">
        <v>1.091</v>
      </c>
      <c r="J261" s="27">
        <v>7683.125</v>
      </c>
      <c r="K261" s="27"/>
      <c r="L261" s="27">
        <v>772</v>
      </c>
      <c r="M261" s="27">
        <v>16.262</v>
      </c>
      <c r="N261" s="27">
        <v>194131</v>
      </c>
      <c r="O261" s="27">
        <v>5055.6000000000004</v>
      </c>
      <c r="P261" s="27">
        <v>1133141</v>
      </c>
      <c r="Q261" s="27"/>
      <c r="R261" s="27">
        <v>2483</v>
      </c>
      <c r="S261" s="27"/>
      <c r="T261" s="27"/>
      <c r="U261" s="27">
        <v>27</v>
      </c>
      <c r="V261" s="27">
        <v>90.5</v>
      </c>
      <c r="W261" s="27"/>
      <c r="X261" s="27"/>
      <c r="Y261" s="27"/>
      <c r="Z261" s="27"/>
      <c r="AA261" s="27">
        <v>263455</v>
      </c>
      <c r="AB261" s="28"/>
      <c r="AC261" s="29">
        <v>0</v>
      </c>
      <c r="AD261" s="30">
        <v>177.9</v>
      </c>
      <c r="AE261" s="30">
        <v>0.4</v>
      </c>
      <c r="AF261" s="31">
        <v>9.9076000000000004</v>
      </c>
      <c r="AG261">
        <f t="shared" si="64"/>
        <v>7912.1518085770804</v>
      </c>
      <c r="AH261">
        <f>A261*'Simple Linear Regression'!$B$18+'Simple Linear Regression'!$B$17</f>
        <v>8107.1259887554861</v>
      </c>
      <c r="AI261">
        <f t="shared" si="65"/>
        <v>7934.8125695999997</v>
      </c>
      <c r="AJ261">
        <f t="shared" si="66"/>
        <v>7934.8125696000016</v>
      </c>
      <c r="AL261">
        <f t="shared" si="67"/>
        <v>7688.6500035494701</v>
      </c>
      <c r="AM261" s="32">
        <f t="shared" si="68"/>
        <v>7759.8274730236599</v>
      </c>
      <c r="AN261" s="33">
        <f t="shared" si="69"/>
        <v>9164.7954532309759</v>
      </c>
      <c r="AO261" s="33">
        <f t="shared" si="70"/>
        <v>7484.560812871001</v>
      </c>
      <c r="AP261" s="33" t="str">
        <f t="shared" si="71"/>
        <v/>
      </c>
      <c r="AQ261" s="34">
        <f t="shared" si="72"/>
        <v>211796.921</v>
      </c>
      <c r="AR261" s="34">
        <f t="shared" si="73"/>
        <v>452765</v>
      </c>
      <c r="AS261" s="34">
        <f t="shared" si="74"/>
        <v>0</v>
      </c>
      <c r="AT261" s="34">
        <f t="shared" si="75"/>
        <v>7584.205083509999</v>
      </c>
      <c r="AU261" s="34">
        <f t="shared" si="76"/>
        <v>7450.700315181979</v>
      </c>
      <c r="AV261" s="34">
        <f t="shared" si="77"/>
        <v>7530.5814748734019</v>
      </c>
      <c r="AW261" s="34">
        <f t="shared" si="78"/>
        <v>7575.5372247160003</v>
      </c>
      <c r="AX261" s="34">
        <f t="shared" si="79"/>
        <v>7436.9893352788749</v>
      </c>
    </row>
    <row r="262" spans="1:50" ht="16.5" customHeight="1" x14ac:dyDescent="0.2">
      <c r="A262" s="25">
        <v>261</v>
      </c>
      <c r="B262" s="26">
        <v>35097</v>
      </c>
      <c r="C262" s="25">
        <v>7513</v>
      </c>
      <c r="D262" s="27"/>
      <c r="E262" s="27">
        <v>387000</v>
      </c>
      <c r="F262" s="27"/>
      <c r="G262" s="27">
        <v>17.64</v>
      </c>
      <c r="H262" s="27">
        <v>16.643999999999998</v>
      </c>
      <c r="I262" s="27">
        <v>1.087</v>
      </c>
      <c r="J262" s="27">
        <v>7683.125</v>
      </c>
      <c r="K262" s="27"/>
      <c r="L262" s="27">
        <v>772</v>
      </c>
      <c r="M262" s="27">
        <v>16.262</v>
      </c>
      <c r="N262" s="27">
        <v>194131</v>
      </c>
      <c r="O262" s="27">
        <v>5055.6000000000004</v>
      </c>
      <c r="P262" s="27">
        <v>1133141</v>
      </c>
      <c r="Q262" s="27"/>
      <c r="R262" s="27">
        <v>2483</v>
      </c>
      <c r="S262" s="27"/>
      <c r="T262" s="27"/>
      <c r="U262" s="27">
        <v>27</v>
      </c>
      <c r="V262" s="27">
        <v>90.5</v>
      </c>
      <c r="W262" s="27"/>
      <c r="X262" s="27"/>
      <c r="Y262" s="27"/>
      <c r="Z262" s="27"/>
      <c r="AA262" s="27">
        <v>263455</v>
      </c>
      <c r="AB262" s="28"/>
      <c r="AC262" s="29">
        <v>0</v>
      </c>
      <c r="AD262" s="30">
        <v>209.3</v>
      </c>
      <c r="AE262" s="30">
        <v>0.7</v>
      </c>
      <c r="AF262" s="31">
        <v>10.1083</v>
      </c>
      <c r="AG262">
        <f t="shared" si="64"/>
        <v>7931.0080839055609</v>
      </c>
      <c r="AH262">
        <f>A262*'Simple Linear Regression'!$B$18+'Simple Linear Regression'!$B$17</f>
        <v>8107.9790258393905</v>
      </c>
      <c r="AI262">
        <f t="shared" si="65"/>
        <v>7951.2846896000001</v>
      </c>
      <c r="AJ262">
        <f t="shared" si="66"/>
        <v>7951.2846896000001</v>
      </c>
      <c r="AL262">
        <f t="shared" si="67"/>
        <v>7707.360365932791</v>
      </c>
      <c r="AM262" s="32">
        <f t="shared" si="68"/>
        <v>7720.4501465262792</v>
      </c>
      <c r="AN262" s="33">
        <f t="shared" si="69"/>
        <v>9217.9328877270655</v>
      </c>
      <c r="AO262" s="33">
        <f t="shared" si="70"/>
        <v>7462.2113765470003</v>
      </c>
      <c r="AP262" s="33" t="str">
        <f t="shared" si="71"/>
        <v/>
      </c>
      <c r="AQ262" s="34">
        <f t="shared" si="72"/>
        <v>211020.397</v>
      </c>
      <c r="AR262" s="34">
        <f t="shared" si="73"/>
        <v>420669</v>
      </c>
      <c r="AS262" s="34">
        <f t="shared" si="74"/>
        <v>0</v>
      </c>
      <c r="AT262" s="34">
        <f t="shared" si="75"/>
        <v>7684.2039290889988</v>
      </c>
      <c r="AU262" s="34">
        <f t="shared" si="76"/>
        <v>7529.5390095915382</v>
      </c>
      <c r="AV262" s="34">
        <f t="shared" si="77"/>
        <v>7655.8654518884405</v>
      </c>
      <c r="AW262" s="34">
        <f t="shared" si="78"/>
        <v>7675.9200486829995</v>
      </c>
      <c r="AX262" s="34">
        <f t="shared" si="79"/>
        <v>7505.4477151264609</v>
      </c>
    </row>
    <row r="263" spans="1:50" ht="16.5" customHeight="1" x14ac:dyDescent="0.2">
      <c r="A263" s="25">
        <v>262</v>
      </c>
      <c r="B263" s="26">
        <v>35104</v>
      </c>
      <c r="C263" s="25">
        <v>7520</v>
      </c>
      <c r="D263" s="27"/>
      <c r="E263" s="27">
        <v>374000</v>
      </c>
      <c r="F263" s="27"/>
      <c r="G263" s="27">
        <v>17.72</v>
      </c>
      <c r="H263" s="27">
        <v>16.994</v>
      </c>
      <c r="I263" s="27">
        <v>1.083</v>
      </c>
      <c r="J263" s="27">
        <v>7772.5860000000002</v>
      </c>
      <c r="K263" s="27"/>
      <c r="L263" s="27">
        <v>763</v>
      </c>
      <c r="M263" s="27">
        <v>16.262</v>
      </c>
      <c r="N263" s="27">
        <v>194131</v>
      </c>
      <c r="O263" s="27">
        <v>5097.5</v>
      </c>
      <c r="P263" s="27">
        <v>1133141</v>
      </c>
      <c r="Q263" s="27"/>
      <c r="R263" s="27">
        <v>2483</v>
      </c>
      <c r="S263" s="27"/>
      <c r="T263" s="27"/>
      <c r="U263" s="27">
        <v>27</v>
      </c>
      <c r="V263" s="27">
        <v>92.1</v>
      </c>
      <c r="W263" s="27"/>
      <c r="X263" s="27"/>
      <c r="Y263" s="27"/>
      <c r="Z263" s="27"/>
      <c r="AA263" s="27">
        <v>263455</v>
      </c>
      <c r="AB263" s="28"/>
      <c r="AC263" s="29">
        <v>0</v>
      </c>
      <c r="AD263" s="30">
        <v>213.5</v>
      </c>
      <c r="AE263" s="30">
        <v>0.1</v>
      </c>
      <c r="AF263" s="31">
        <v>10.333</v>
      </c>
      <c r="AG263">
        <f t="shared" si="64"/>
        <v>7903.1962565620388</v>
      </c>
      <c r="AH263">
        <f>A263*'Simple Linear Regression'!$B$18+'Simple Linear Regression'!$B$17</f>
        <v>8108.832062923294</v>
      </c>
      <c r="AI263">
        <f t="shared" si="65"/>
        <v>7901.2563295999998</v>
      </c>
      <c r="AJ263">
        <f t="shared" si="66"/>
        <v>7901.2563295999998</v>
      </c>
      <c r="AL263">
        <f t="shared" si="67"/>
        <v>7689.7488583161112</v>
      </c>
      <c r="AM263" s="32">
        <f t="shared" si="68"/>
        <v>7714.2642715696402</v>
      </c>
      <c r="AN263" s="33">
        <f t="shared" si="69"/>
        <v>9259.2859864394268</v>
      </c>
      <c r="AO263" s="33">
        <f t="shared" si="70"/>
        <v>7436.6340702230009</v>
      </c>
      <c r="AP263" s="33" t="str">
        <f t="shared" si="71"/>
        <v/>
      </c>
      <c r="AQ263" s="34">
        <f t="shared" si="72"/>
        <v>210243.87299999999</v>
      </c>
      <c r="AR263" s="34">
        <f t="shared" si="73"/>
        <v>405042</v>
      </c>
      <c r="AS263" s="34">
        <f t="shared" si="74"/>
        <v>0</v>
      </c>
      <c r="AT263" s="34">
        <f t="shared" si="75"/>
        <v>7734.8906982180006</v>
      </c>
      <c r="AU263" s="34">
        <f t="shared" si="76"/>
        <v>7568.496573449097</v>
      </c>
      <c r="AV263" s="34">
        <f t="shared" si="77"/>
        <v>7723.3959761609203</v>
      </c>
      <c r="AW263" s="34">
        <f t="shared" si="78"/>
        <v>7727.5156735399996</v>
      </c>
      <c r="AX263" s="34">
        <f t="shared" si="79"/>
        <v>7536.2455932720486</v>
      </c>
    </row>
    <row r="264" spans="1:50" ht="16.5" customHeight="1" x14ac:dyDescent="0.2">
      <c r="A264" s="25">
        <v>263</v>
      </c>
      <c r="B264" s="26">
        <v>35111</v>
      </c>
      <c r="C264" s="25">
        <v>7868</v>
      </c>
      <c r="D264" s="27"/>
      <c r="E264" s="27">
        <v>387000</v>
      </c>
      <c r="F264" s="27"/>
      <c r="G264" s="27">
        <v>18.802</v>
      </c>
      <c r="H264" s="27">
        <v>17.984000000000002</v>
      </c>
      <c r="I264" s="27">
        <v>1.08</v>
      </c>
      <c r="J264" s="27">
        <v>7772.5860000000002</v>
      </c>
      <c r="K264" s="27"/>
      <c r="L264" s="27">
        <v>763</v>
      </c>
      <c r="M264" s="27">
        <v>14.811999999999999</v>
      </c>
      <c r="N264" s="27">
        <v>193341</v>
      </c>
      <c r="O264" s="27">
        <v>5097.5</v>
      </c>
      <c r="P264" s="27">
        <v>1133141</v>
      </c>
      <c r="Q264" s="27"/>
      <c r="R264" s="27">
        <v>2483</v>
      </c>
      <c r="S264" s="27"/>
      <c r="T264" s="27"/>
      <c r="U264" s="27">
        <v>27</v>
      </c>
      <c r="V264" s="27">
        <v>92.1</v>
      </c>
      <c r="W264" s="27"/>
      <c r="X264" s="27"/>
      <c r="Y264" s="27"/>
      <c r="Z264" s="27"/>
      <c r="AA264" s="27">
        <v>263455</v>
      </c>
      <c r="AB264" s="28"/>
      <c r="AC264" s="29">
        <v>0</v>
      </c>
      <c r="AD264" s="30">
        <v>156.6</v>
      </c>
      <c r="AE264" s="30">
        <v>0.1</v>
      </c>
      <c r="AF264" s="31">
        <v>10.577199999999999</v>
      </c>
      <c r="AG264">
        <f t="shared" si="64"/>
        <v>7884.5444921583985</v>
      </c>
      <c r="AH264">
        <f>A264*'Simple Linear Regression'!$B$18+'Simple Linear Regression'!$B$17</f>
        <v>8109.6851000071983</v>
      </c>
      <c r="AI264">
        <f t="shared" si="65"/>
        <v>7803.5672986000009</v>
      </c>
      <c r="AJ264">
        <f t="shared" si="66"/>
        <v>7803.5672986</v>
      </c>
      <c r="AL264">
        <f t="shared" si="67"/>
        <v>7661.8216013795991</v>
      </c>
      <c r="AM264" s="32">
        <f t="shared" si="68"/>
        <v>7774.0384331947398</v>
      </c>
      <c r="AN264" s="33">
        <f t="shared" si="69"/>
        <v>9279.2718149629854</v>
      </c>
      <c r="AO264" s="33">
        <f t="shared" si="70"/>
        <v>7484.347077280001</v>
      </c>
      <c r="AP264" s="33" t="str">
        <f t="shared" si="71"/>
        <v/>
      </c>
      <c r="AQ264" s="34">
        <f t="shared" si="72"/>
        <v>208808.28000000003</v>
      </c>
      <c r="AR264" s="34">
        <f t="shared" si="73"/>
        <v>417960</v>
      </c>
      <c r="AS264" s="34">
        <f t="shared" si="74"/>
        <v>0</v>
      </c>
      <c r="AT264" s="34">
        <f t="shared" si="75"/>
        <v>7676.4730966449997</v>
      </c>
      <c r="AU264" s="34">
        <f t="shared" si="76"/>
        <v>7523.4914605855765</v>
      </c>
      <c r="AV264" s="34">
        <f t="shared" si="77"/>
        <v>7652.0521219925995</v>
      </c>
      <c r="AW264" s="34">
        <f t="shared" si="78"/>
        <v>7670.6274024540007</v>
      </c>
      <c r="AX264" s="34">
        <f t="shared" si="79"/>
        <v>7502.3293890926398</v>
      </c>
    </row>
    <row r="265" spans="1:50" ht="16.5" customHeight="1" x14ac:dyDescent="0.2">
      <c r="A265" s="25">
        <v>264</v>
      </c>
      <c r="B265" s="26">
        <v>35118</v>
      </c>
      <c r="C265" s="25">
        <v>7826</v>
      </c>
      <c r="D265" s="27"/>
      <c r="E265" s="27">
        <v>383000</v>
      </c>
      <c r="F265" s="27"/>
      <c r="G265" s="27">
        <v>21.452500000000001</v>
      </c>
      <c r="H265" s="27">
        <v>18.792000000000002</v>
      </c>
      <c r="I265" s="27">
        <v>1.087</v>
      </c>
      <c r="J265" s="27">
        <v>7772.5860000000002</v>
      </c>
      <c r="K265" s="27"/>
      <c r="L265" s="27">
        <v>763</v>
      </c>
      <c r="M265" s="27">
        <v>14.811999999999999</v>
      </c>
      <c r="N265" s="27">
        <v>193341</v>
      </c>
      <c r="O265" s="27">
        <v>5097.5</v>
      </c>
      <c r="P265" s="27">
        <v>1133141</v>
      </c>
      <c r="Q265" s="27"/>
      <c r="R265" s="27">
        <v>2483</v>
      </c>
      <c r="S265" s="27"/>
      <c r="T265" s="27"/>
      <c r="U265" s="27">
        <v>27</v>
      </c>
      <c r="V265" s="27">
        <v>92.1</v>
      </c>
      <c r="W265" s="27"/>
      <c r="X265" s="27"/>
      <c r="Y265" s="27"/>
      <c r="Z265" s="27"/>
      <c r="AA265" s="27">
        <v>263455</v>
      </c>
      <c r="AB265" s="28"/>
      <c r="AC265" s="29">
        <v>0</v>
      </c>
      <c r="AD265" s="30">
        <v>135.9</v>
      </c>
      <c r="AE265" s="30">
        <v>2.2999999999999998</v>
      </c>
      <c r="AF265" s="31">
        <v>10.8367</v>
      </c>
      <c r="AG265">
        <f t="shared" si="64"/>
        <v>7887.2409803335586</v>
      </c>
      <c r="AH265">
        <f>A265*'Simple Linear Regression'!$B$18+'Simple Linear Regression'!$B$17</f>
        <v>8110.5381370911027</v>
      </c>
      <c r="AI265">
        <f t="shared" si="65"/>
        <v>7805.9204585999996</v>
      </c>
      <c r="AJ265">
        <f t="shared" si="66"/>
        <v>7805.9204586000005</v>
      </c>
      <c r="AL265">
        <f t="shared" si="67"/>
        <v>7668.3594863716899</v>
      </c>
      <c r="AM265" s="32">
        <f t="shared" si="68"/>
        <v>7802.3874579551202</v>
      </c>
      <c r="AN265" s="33">
        <f t="shared" si="69"/>
        <v>9317.0658290534357</v>
      </c>
      <c r="AO265" s="33">
        <f t="shared" si="70"/>
        <v>7524.2273143170014</v>
      </c>
      <c r="AP265" s="33" t="str">
        <f t="shared" si="71"/>
        <v/>
      </c>
      <c r="AQ265" s="34">
        <f t="shared" si="72"/>
        <v>210161.66699999999</v>
      </c>
      <c r="AR265" s="34">
        <f t="shared" si="73"/>
        <v>416321</v>
      </c>
      <c r="AS265" s="34">
        <f t="shared" si="74"/>
        <v>0</v>
      </c>
      <c r="AT265" s="34">
        <f t="shared" si="75"/>
        <v>7692.5166010110006</v>
      </c>
      <c r="AU265" s="34">
        <f t="shared" si="76"/>
        <v>7547.5146415565723</v>
      </c>
      <c r="AV265" s="34">
        <f t="shared" si="77"/>
        <v>7670.9872509059605</v>
      </c>
      <c r="AW265" s="34">
        <f t="shared" si="78"/>
        <v>7687.8198138229991</v>
      </c>
      <c r="AX265" s="34">
        <f t="shared" si="79"/>
        <v>7529.9265157299706</v>
      </c>
    </row>
    <row r="266" spans="1:50" ht="16.5" customHeight="1" x14ac:dyDescent="0.2">
      <c r="A266" s="25">
        <v>265</v>
      </c>
      <c r="B266" s="26">
        <v>35125</v>
      </c>
      <c r="C266" s="25">
        <v>7338</v>
      </c>
      <c r="D266" s="27"/>
      <c r="E266" s="27">
        <v>365000</v>
      </c>
      <c r="F266" s="27"/>
      <c r="G266" s="27">
        <v>19.488</v>
      </c>
      <c r="H266" s="27">
        <v>18.77</v>
      </c>
      <c r="I266" s="27">
        <v>1.107</v>
      </c>
      <c r="J266" s="27">
        <v>7772.5860000000002</v>
      </c>
      <c r="K266" s="27"/>
      <c r="L266" s="27">
        <v>763</v>
      </c>
      <c r="M266" s="27">
        <v>14.811999999999999</v>
      </c>
      <c r="N266" s="27">
        <v>193341</v>
      </c>
      <c r="O266" s="27">
        <v>5097.5</v>
      </c>
      <c r="P266" s="27">
        <v>1133141</v>
      </c>
      <c r="Q266" s="27"/>
      <c r="R266" s="27">
        <v>2483</v>
      </c>
      <c r="S266" s="27"/>
      <c r="T266" s="27"/>
      <c r="U266" s="27">
        <v>27</v>
      </c>
      <c r="V266" s="27">
        <v>92.1</v>
      </c>
      <c r="W266" s="27"/>
      <c r="X266" s="27"/>
      <c r="Y266" s="27"/>
      <c r="Z266" s="27"/>
      <c r="AA266" s="27">
        <v>266588</v>
      </c>
      <c r="AB266" s="28"/>
      <c r="AC266" s="29">
        <v>0</v>
      </c>
      <c r="AD266" s="30">
        <v>130.5</v>
      </c>
      <c r="AE266" s="30">
        <v>4.0999999999999996</v>
      </c>
      <c r="AF266" s="31">
        <v>11.107699999999999</v>
      </c>
      <c r="AG266">
        <f t="shared" si="64"/>
        <v>7912.1477423211609</v>
      </c>
      <c r="AH266">
        <f>A266*'Simple Linear Regression'!$B$18+'Simple Linear Regression'!$B$17</f>
        <v>8111.3911741750071</v>
      </c>
      <c r="AI266">
        <f t="shared" si="65"/>
        <v>7816.5096785999995</v>
      </c>
      <c r="AJ266">
        <f t="shared" si="66"/>
        <v>7816.5096786000004</v>
      </c>
      <c r="AL266">
        <f t="shared" si="67"/>
        <v>7698.2443543290901</v>
      </c>
      <c r="AM266" s="32">
        <f t="shared" si="68"/>
        <v>7812.95106446104</v>
      </c>
      <c r="AN266" s="33">
        <f t="shared" si="69"/>
        <v>9365.0428707269348</v>
      </c>
      <c r="AO266" s="33">
        <f t="shared" si="70"/>
        <v>7561.4775401370007</v>
      </c>
      <c r="AP266" s="33" t="str">
        <f t="shared" si="71"/>
        <v/>
      </c>
      <c r="AQ266" s="34">
        <f t="shared" si="72"/>
        <v>214028.48699999999</v>
      </c>
      <c r="AR266" s="34">
        <f t="shared" si="73"/>
        <v>404055</v>
      </c>
      <c r="AS266" s="34">
        <f t="shared" si="74"/>
        <v>0</v>
      </c>
      <c r="AT266" s="34">
        <f t="shared" si="75"/>
        <v>7744.1324631410007</v>
      </c>
      <c r="AU266" s="34">
        <f t="shared" si="76"/>
        <v>7605.0681195254165</v>
      </c>
      <c r="AV266" s="34">
        <f t="shared" si="77"/>
        <v>7737.3590293897996</v>
      </c>
      <c r="AW266" s="34">
        <f t="shared" si="78"/>
        <v>7740.4549841129992</v>
      </c>
      <c r="AX266" s="34">
        <f t="shared" si="79"/>
        <v>7586.6737982926306</v>
      </c>
    </row>
    <row r="267" spans="1:50" ht="16.5" customHeight="1" x14ac:dyDescent="0.2">
      <c r="A267" s="25">
        <v>266</v>
      </c>
      <c r="B267" s="26">
        <v>35132</v>
      </c>
      <c r="C267" s="25">
        <v>7877</v>
      </c>
      <c r="D267" s="27"/>
      <c r="E267" s="27">
        <v>368000</v>
      </c>
      <c r="F267" s="27"/>
      <c r="G267" s="27">
        <v>19.716000000000001</v>
      </c>
      <c r="H267" s="27">
        <v>18.841999999999999</v>
      </c>
      <c r="I267" s="27">
        <v>1.1240000000000001</v>
      </c>
      <c r="J267" s="27">
        <v>7772.5860000000002</v>
      </c>
      <c r="K267" s="27"/>
      <c r="L267" s="27">
        <v>709</v>
      </c>
      <c r="M267" s="27">
        <v>14.811999999999999</v>
      </c>
      <c r="N267" s="27">
        <v>193341</v>
      </c>
      <c r="O267" s="27">
        <v>5085.7</v>
      </c>
      <c r="P267" s="27">
        <v>1133141</v>
      </c>
      <c r="Q267" s="27"/>
      <c r="R267" s="27">
        <v>4321</v>
      </c>
      <c r="S267" s="27"/>
      <c r="T267" s="27"/>
      <c r="U267" s="27">
        <v>27</v>
      </c>
      <c r="V267" s="27">
        <v>93.3</v>
      </c>
      <c r="W267" s="27"/>
      <c r="X267" s="27"/>
      <c r="Y267" s="27"/>
      <c r="Z267" s="27"/>
      <c r="AA267" s="27">
        <v>266588</v>
      </c>
      <c r="AB267" s="28"/>
      <c r="AC267" s="29">
        <v>0</v>
      </c>
      <c r="AD267" s="30">
        <v>169.7</v>
      </c>
      <c r="AE267" s="30">
        <v>1.7</v>
      </c>
      <c r="AF267" s="31">
        <v>11.386900000000001</v>
      </c>
      <c r="AG267">
        <f t="shared" si="64"/>
        <v>7882.7090976711188</v>
      </c>
      <c r="AH267">
        <f>A267*'Simple Linear Regression'!$B$18+'Simple Linear Regression'!$B$17</f>
        <v>8112.2442112589115</v>
      </c>
      <c r="AI267">
        <f t="shared" si="65"/>
        <v>7757.0457486000014</v>
      </c>
      <c r="AJ267">
        <f t="shared" si="66"/>
        <v>7757.0457486000014</v>
      </c>
      <c r="AL267">
        <f t="shared" si="67"/>
        <v>7685.7968873098807</v>
      </c>
      <c r="AM267" s="32">
        <f t="shared" si="68"/>
        <v>7764.3273591288798</v>
      </c>
      <c r="AN267" s="33">
        <f t="shared" si="69"/>
        <v>9396.9129845250754</v>
      </c>
      <c r="AO267" s="33">
        <f t="shared" si="70"/>
        <v>7491.0987800840012</v>
      </c>
      <c r="AP267" s="33" t="str">
        <f t="shared" si="71"/>
        <v/>
      </c>
      <c r="AQ267" s="34">
        <f t="shared" si="72"/>
        <v>217315.28400000001</v>
      </c>
      <c r="AR267" s="34">
        <f t="shared" si="73"/>
        <v>413632.00000000006</v>
      </c>
      <c r="AS267" s="34">
        <f t="shared" si="74"/>
        <v>0</v>
      </c>
      <c r="AT267" s="34">
        <f t="shared" si="75"/>
        <v>7854.6522063680004</v>
      </c>
      <c r="AU267" s="34">
        <f t="shared" si="76"/>
        <v>7688.9323029888337</v>
      </c>
      <c r="AV267" s="34">
        <f t="shared" si="77"/>
        <v>7856.5417497233211</v>
      </c>
      <c r="AW267" s="34">
        <f t="shared" si="78"/>
        <v>7851.7724984870001</v>
      </c>
      <c r="AX267" s="34">
        <f t="shared" si="79"/>
        <v>7654.7277360612925</v>
      </c>
    </row>
    <row r="268" spans="1:50" ht="16.5" customHeight="1" x14ac:dyDescent="0.2">
      <c r="A268" s="25">
        <v>267</v>
      </c>
      <c r="B268" s="26">
        <v>35139</v>
      </c>
      <c r="C268" s="25">
        <v>7757</v>
      </c>
      <c r="D268" s="27"/>
      <c r="E268" s="27">
        <v>361000</v>
      </c>
      <c r="F268" s="27"/>
      <c r="G268" s="27">
        <v>20.8</v>
      </c>
      <c r="H268" s="27">
        <v>19.302</v>
      </c>
      <c r="I268" s="27">
        <v>1.125</v>
      </c>
      <c r="J268" s="27">
        <v>7772.5860000000002</v>
      </c>
      <c r="K268" s="27"/>
      <c r="L268" s="27">
        <v>709</v>
      </c>
      <c r="M268" s="27">
        <v>14.811999999999999</v>
      </c>
      <c r="N268" s="27">
        <v>193341</v>
      </c>
      <c r="O268" s="27">
        <v>5085.7</v>
      </c>
      <c r="P268" s="27">
        <v>1133141</v>
      </c>
      <c r="Q268" s="27"/>
      <c r="R268" s="27">
        <v>4321</v>
      </c>
      <c r="S268" s="27"/>
      <c r="T268" s="27"/>
      <c r="U268" s="27">
        <v>27</v>
      </c>
      <c r="V268" s="27">
        <v>93.3</v>
      </c>
      <c r="W268" s="27"/>
      <c r="X268" s="27"/>
      <c r="Y268" s="27"/>
      <c r="Z268" s="27"/>
      <c r="AA268" s="27">
        <v>266588</v>
      </c>
      <c r="AB268" s="28"/>
      <c r="AC268" s="29">
        <v>0</v>
      </c>
      <c r="AD268" s="30">
        <v>160.30000000000001</v>
      </c>
      <c r="AE268" s="30">
        <v>0.9</v>
      </c>
      <c r="AF268" s="31">
        <v>11.6715</v>
      </c>
      <c r="AG268">
        <f t="shared" si="64"/>
        <v>7887.4238888389991</v>
      </c>
      <c r="AH268">
        <f>A268*'Simple Linear Regression'!$B$18+'Simple Linear Regression'!$B$17</f>
        <v>8113.097248342815</v>
      </c>
      <c r="AI268">
        <f t="shared" si="65"/>
        <v>7761.163778600001</v>
      </c>
      <c r="AJ268">
        <f t="shared" si="66"/>
        <v>7761.163778600001</v>
      </c>
      <c r="AL268">
        <f t="shared" si="67"/>
        <v>7691.4889523087513</v>
      </c>
      <c r="AM268" s="32">
        <f t="shared" si="68"/>
        <v>7775.5412004599593</v>
      </c>
      <c r="AN268" s="33">
        <f t="shared" si="69"/>
        <v>9442.3826052499935</v>
      </c>
      <c r="AO268" s="33">
        <f t="shared" si="70"/>
        <v>7508.6898753749992</v>
      </c>
      <c r="AP268" s="33" t="str">
        <f t="shared" si="71"/>
        <v/>
      </c>
      <c r="AQ268" s="34">
        <f t="shared" si="72"/>
        <v>217508.625</v>
      </c>
      <c r="AR268" s="34">
        <f t="shared" si="73"/>
        <v>406125</v>
      </c>
      <c r="AS268" s="34">
        <f t="shared" si="74"/>
        <v>0</v>
      </c>
      <c r="AT268" s="34">
        <f t="shared" si="75"/>
        <v>7902.6553855889997</v>
      </c>
      <c r="AU268" s="34">
        <f t="shared" si="76"/>
        <v>7731.523033831977</v>
      </c>
      <c r="AV268" s="34">
        <f t="shared" si="77"/>
        <v>7911.7882579410007</v>
      </c>
      <c r="AW268" s="34">
        <f t="shared" si="78"/>
        <v>7900.9525665389983</v>
      </c>
      <c r="AX268" s="34">
        <f t="shared" si="79"/>
        <v>7696.3975451806236</v>
      </c>
    </row>
    <row r="269" spans="1:50" ht="16.5" customHeight="1" x14ac:dyDescent="0.2">
      <c r="A269" s="25">
        <v>268</v>
      </c>
      <c r="B269" s="26">
        <v>35146</v>
      </c>
      <c r="C269" s="25">
        <v>7900</v>
      </c>
      <c r="D269" s="27"/>
      <c r="E269" s="27">
        <v>384000</v>
      </c>
      <c r="F269" s="27"/>
      <c r="G269" s="27">
        <v>23.164000000000001</v>
      </c>
      <c r="H269" s="27">
        <v>20.545999999999999</v>
      </c>
      <c r="I269" s="27">
        <v>1.135</v>
      </c>
      <c r="J269" s="27">
        <v>7772.5860000000002</v>
      </c>
      <c r="K269" s="27"/>
      <c r="L269" s="27">
        <v>709</v>
      </c>
      <c r="M269" s="27">
        <v>15.587</v>
      </c>
      <c r="N269" s="27">
        <v>183465</v>
      </c>
      <c r="O269" s="27">
        <v>5085.7</v>
      </c>
      <c r="P269" s="27">
        <v>1168160</v>
      </c>
      <c r="Q269" s="27"/>
      <c r="R269" s="27">
        <v>4321</v>
      </c>
      <c r="S269" s="27"/>
      <c r="T269" s="27"/>
      <c r="U269" s="27">
        <v>27</v>
      </c>
      <c r="V269" s="27">
        <v>93.3</v>
      </c>
      <c r="W269" s="27"/>
      <c r="X269" s="27"/>
      <c r="Y269" s="27"/>
      <c r="Z269" s="27"/>
      <c r="AA269" s="27">
        <v>266588</v>
      </c>
      <c r="AB269" s="28"/>
      <c r="AC269" s="29">
        <v>0</v>
      </c>
      <c r="AD269" s="30">
        <v>132</v>
      </c>
      <c r="AE269" s="30">
        <v>1</v>
      </c>
      <c r="AF269" s="31">
        <v>11.9589</v>
      </c>
      <c r="AG269">
        <f t="shared" si="64"/>
        <v>7748.2333185578009</v>
      </c>
      <c r="AH269">
        <f>A269*'Simple Linear Regression'!$B$18+'Simple Linear Regression'!$B$17</f>
        <v>8113.9502854267193</v>
      </c>
      <c r="AI269">
        <f t="shared" si="65"/>
        <v>7654.1021807000006</v>
      </c>
      <c r="AJ269">
        <f t="shared" si="66"/>
        <v>7654.1021807000016</v>
      </c>
      <c r="AL269">
        <f t="shared" si="67"/>
        <v>7474.8499569492524</v>
      </c>
      <c r="AM269" s="32">
        <f t="shared" si="68"/>
        <v>7677.6880088414</v>
      </c>
      <c r="AN269" s="33">
        <f t="shared" si="69"/>
        <v>9413.5716128499243</v>
      </c>
      <c r="AO269" s="33">
        <f t="shared" si="70"/>
        <v>7316.4277140249997</v>
      </c>
      <c r="AP269" s="33" t="str">
        <f t="shared" si="71"/>
        <v/>
      </c>
      <c r="AQ269" s="34">
        <f t="shared" si="72"/>
        <v>208232.77499999999</v>
      </c>
      <c r="AR269" s="34">
        <f t="shared" si="73"/>
        <v>435840</v>
      </c>
      <c r="AS269" s="34">
        <f t="shared" si="74"/>
        <v>0</v>
      </c>
      <c r="AT269" s="34">
        <f t="shared" si="75"/>
        <v>7716.5521884469981</v>
      </c>
      <c r="AU269" s="34">
        <f t="shared" si="76"/>
        <v>7506.1314728519055</v>
      </c>
      <c r="AV269" s="34">
        <f t="shared" si="77"/>
        <v>7704.8634949774005</v>
      </c>
      <c r="AW269" s="34">
        <f t="shared" si="78"/>
        <v>7716.2770859449984</v>
      </c>
      <c r="AX269" s="34">
        <f t="shared" si="79"/>
        <v>7466.2497272115743</v>
      </c>
    </row>
    <row r="270" spans="1:50" ht="16.5" customHeight="1" x14ac:dyDescent="0.2">
      <c r="A270" s="25">
        <v>269</v>
      </c>
      <c r="B270" s="26">
        <v>35153</v>
      </c>
      <c r="C270" s="25">
        <v>7568</v>
      </c>
      <c r="D270" s="27"/>
      <c r="E270" s="27">
        <v>426000</v>
      </c>
      <c r="F270" s="27"/>
      <c r="G270" s="27">
        <v>22.026</v>
      </c>
      <c r="H270" s="27">
        <v>20.978000000000002</v>
      </c>
      <c r="I270" s="27">
        <v>1.1639999999999999</v>
      </c>
      <c r="J270" s="27">
        <v>7772.5860000000002</v>
      </c>
      <c r="K270" s="27"/>
      <c r="L270" s="27">
        <v>709</v>
      </c>
      <c r="M270" s="27">
        <v>15.587</v>
      </c>
      <c r="N270" s="27">
        <v>183465</v>
      </c>
      <c r="O270" s="27">
        <v>5085.7</v>
      </c>
      <c r="P270" s="27">
        <v>1168160</v>
      </c>
      <c r="Q270" s="27"/>
      <c r="R270" s="27">
        <v>4321</v>
      </c>
      <c r="S270" s="27"/>
      <c r="T270" s="27"/>
      <c r="U270" s="27">
        <v>27</v>
      </c>
      <c r="V270" s="27">
        <v>93.3</v>
      </c>
      <c r="W270" s="27"/>
      <c r="X270" s="27"/>
      <c r="Y270" s="27"/>
      <c r="Z270" s="27"/>
      <c r="AA270" s="27">
        <v>266588</v>
      </c>
      <c r="AB270" s="28"/>
      <c r="AC270" s="29">
        <v>0</v>
      </c>
      <c r="AD270" s="30">
        <v>132.69999999999999</v>
      </c>
      <c r="AE270" s="30">
        <v>1</v>
      </c>
      <c r="AF270" s="31">
        <v>12.246600000000001</v>
      </c>
      <c r="AG270">
        <f t="shared" si="64"/>
        <v>7719.9572124263195</v>
      </c>
      <c r="AH270">
        <f>A270*'Simple Linear Regression'!$B$18+'Simple Linear Regression'!$B$17</f>
        <v>8114.8033225106237</v>
      </c>
      <c r="AI270">
        <f t="shared" si="65"/>
        <v>7629.394000700001</v>
      </c>
      <c r="AJ270">
        <f t="shared" si="66"/>
        <v>7629.3940007000001</v>
      </c>
      <c r="AL270">
        <f t="shared" si="67"/>
        <v>7461.3435544082004</v>
      </c>
      <c r="AM270" s="32">
        <f t="shared" si="68"/>
        <v>7680.3557271001</v>
      </c>
      <c r="AN270" s="33">
        <f t="shared" si="69"/>
        <v>9409.9208974415142</v>
      </c>
      <c r="AO270" s="33">
        <f t="shared" si="70"/>
        <v>7302.4320452600005</v>
      </c>
      <c r="AP270" s="33" t="str">
        <f t="shared" si="71"/>
        <v/>
      </c>
      <c r="AQ270" s="34">
        <f t="shared" si="72"/>
        <v>213553.25999999998</v>
      </c>
      <c r="AR270" s="34">
        <f t="shared" si="73"/>
        <v>495863.99999999994</v>
      </c>
      <c r="AS270" s="34">
        <f t="shared" si="74"/>
        <v>0</v>
      </c>
      <c r="AT270" s="34">
        <f t="shared" si="75"/>
        <v>7747.9050848249999</v>
      </c>
      <c r="AU270" s="34">
        <f t="shared" si="76"/>
        <v>7537.6559334162939</v>
      </c>
      <c r="AV270" s="34">
        <f t="shared" si="77"/>
        <v>7711.4130420636411</v>
      </c>
      <c r="AW270" s="34">
        <f t="shared" si="78"/>
        <v>7748.7988170679982</v>
      </c>
      <c r="AX270" s="34">
        <f t="shared" si="79"/>
        <v>7497.6188123353804</v>
      </c>
    </row>
    <row r="271" spans="1:50" ht="16.5" customHeight="1" x14ac:dyDescent="0.2">
      <c r="A271" s="25">
        <v>270</v>
      </c>
      <c r="B271" s="26">
        <v>35160</v>
      </c>
      <c r="C271" s="25">
        <v>7280</v>
      </c>
      <c r="D271" s="27"/>
      <c r="E271" s="27">
        <v>393000</v>
      </c>
      <c r="F271" s="27"/>
      <c r="G271" s="27">
        <v>22.484999999999999</v>
      </c>
      <c r="H271" s="27">
        <v>20.94</v>
      </c>
      <c r="I271" s="27">
        <v>1.1779999999999999</v>
      </c>
      <c r="J271" s="27">
        <v>7772.5860000000002</v>
      </c>
      <c r="K271" s="27"/>
      <c r="L271" s="27">
        <v>700</v>
      </c>
      <c r="M271" s="27">
        <v>15.587</v>
      </c>
      <c r="N271" s="27">
        <v>183465</v>
      </c>
      <c r="O271" s="27">
        <v>5132.8</v>
      </c>
      <c r="P271" s="27">
        <v>1168160</v>
      </c>
      <c r="Q271" s="27"/>
      <c r="R271" s="27">
        <v>4321</v>
      </c>
      <c r="S271" s="27"/>
      <c r="T271" s="27"/>
      <c r="U271" s="27">
        <v>27</v>
      </c>
      <c r="V271" s="27">
        <v>93.3</v>
      </c>
      <c r="W271" s="27"/>
      <c r="X271" s="27"/>
      <c r="Y271" s="27"/>
      <c r="Z271" s="27"/>
      <c r="AA271" s="27">
        <v>266588</v>
      </c>
      <c r="AB271" s="28"/>
      <c r="AC271" s="29">
        <v>0</v>
      </c>
      <c r="AD271" s="30">
        <v>106</v>
      </c>
      <c r="AE271" s="30">
        <v>1.8</v>
      </c>
      <c r="AF271" s="31">
        <v>12.5322</v>
      </c>
      <c r="AG271">
        <f t="shared" si="64"/>
        <v>7742.1874387766411</v>
      </c>
      <c r="AH271">
        <f>A271*'Simple Linear Regression'!$B$18+'Simple Linear Regression'!$B$17</f>
        <v>8115.6563595945281</v>
      </c>
      <c r="AI271">
        <f t="shared" si="65"/>
        <v>7646.0567207000013</v>
      </c>
      <c r="AJ271">
        <f t="shared" si="66"/>
        <v>7646.0567207000004</v>
      </c>
      <c r="AL271">
        <f t="shared" si="67"/>
        <v>7494.2551383539012</v>
      </c>
      <c r="AM271" s="32">
        <f t="shared" si="68"/>
        <v>7715.9500827333195</v>
      </c>
      <c r="AN271" s="33">
        <f t="shared" si="69"/>
        <v>9474.421558459333</v>
      </c>
      <c r="AO271" s="33">
        <f t="shared" si="70"/>
        <v>7376.9156682700022</v>
      </c>
      <c r="AP271" s="33" t="str">
        <f t="shared" si="71"/>
        <v/>
      </c>
      <c r="AQ271" s="34">
        <f t="shared" si="72"/>
        <v>216121.77</v>
      </c>
      <c r="AR271" s="34">
        <f t="shared" si="73"/>
        <v>462954</v>
      </c>
      <c r="AS271" s="34">
        <f t="shared" si="74"/>
        <v>0</v>
      </c>
      <c r="AT271" s="34">
        <f t="shared" si="75"/>
        <v>7784.1627956949997</v>
      </c>
      <c r="AU271" s="34">
        <f t="shared" si="76"/>
        <v>7588.4976075701325</v>
      </c>
      <c r="AV271" s="34">
        <f t="shared" si="77"/>
        <v>7770.2347166280388</v>
      </c>
      <c r="AW271" s="34">
        <f t="shared" si="78"/>
        <v>7786.335912225999</v>
      </c>
      <c r="AX271" s="34">
        <f t="shared" si="79"/>
        <v>7551.6287898250102</v>
      </c>
    </row>
    <row r="272" spans="1:50" ht="16.5" customHeight="1" x14ac:dyDescent="0.2">
      <c r="A272" s="25">
        <v>271</v>
      </c>
      <c r="B272" s="26">
        <v>35167</v>
      </c>
      <c r="C272" s="25">
        <v>7804</v>
      </c>
      <c r="D272" s="27"/>
      <c r="E272" s="27">
        <v>369000</v>
      </c>
      <c r="F272" s="27"/>
      <c r="G272" s="27">
        <v>23.952000000000002</v>
      </c>
      <c r="H272" s="27">
        <v>22.672499999999999</v>
      </c>
      <c r="I272" s="27">
        <v>1.204</v>
      </c>
      <c r="J272" s="27">
        <v>7772.5860000000002</v>
      </c>
      <c r="K272" s="27"/>
      <c r="L272" s="27">
        <v>700</v>
      </c>
      <c r="M272" s="27">
        <v>15.587</v>
      </c>
      <c r="N272" s="27">
        <v>183465</v>
      </c>
      <c r="O272" s="27">
        <v>5132.8</v>
      </c>
      <c r="P272" s="27">
        <v>1168160</v>
      </c>
      <c r="Q272" s="27"/>
      <c r="R272" s="27">
        <v>4321</v>
      </c>
      <c r="S272" s="27"/>
      <c r="T272" s="27"/>
      <c r="U272" s="27">
        <v>27</v>
      </c>
      <c r="V272" s="27">
        <v>90.6</v>
      </c>
      <c r="W272" s="27"/>
      <c r="X272" s="27"/>
      <c r="Y272" s="27"/>
      <c r="Z272" s="27"/>
      <c r="AA272" s="27">
        <v>266588</v>
      </c>
      <c r="AB272" s="28"/>
      <c r="AC272" s="29">
        <v>0</v>
      </c>
      <c r="AD272" s="30">
        <v>106.2</v>
      </c>
      <c r="AE272" s="30">
        <v>4</v>
      </c>
      <c r="AF272" s="31">
        <v>12.8132</v>
      </c>
      <c r="AG272">
        <f t="shared" si="64"/>
        <v>7820.0652967755195</v>
      </c>
      <c r="AH272">
        <f>A272*'Simple Linear Regression'!$B$18+'Simple Linear Regression'!$B$17</f>
        <v>8116.5093966784316</v>
      </c>
      <c r="AI272">
        <f t="shared" si="65"/>
        <v>7752.8620907000004</v>
      </c>
      <c r="AJ272">
        <f t="shared" si="66"/>
        <v>7752.8620906999995</v>
      </c>
      <c r="AL272">
        <f t="shared" si="67"/>
        <v>7570.3379891101995</v>
      </c>
      <c r="AM272" s="32">
        <f t="shared" si="68"/>
        <v>7720.5788677237988</v>
      </c>
      <c r="AN272" s="33">
        <f t="shared" si="69"/>
        <v>9527.356654569634</v>
      </c>
      <c r="AO272" s="33">
        <f t="shared" si="70"/>
        <v>7463.6621038600006</v>
      </c>
      <c r="AP272" s="33" t="str">
        <f t="shared" si="71"/>
        <v/>
      </c>
      <c r="AQ272" s="34">
        <f t="shared" si="72"/>
        <v>220891.86</v>
      </c>
      <c r="AR272" s="34">
        <f t="shared" si="73"/>
        <v>444276</v>
      </c>
      <c r="AS272" s="34">
        <f t="shared" si="74"/>
        <v>0</v>
      </c>
      <c r="AT272" s="34">
        <f t="shared" si="75"/>
        <v>7862.579809363001</v>
      </c>
      <c r="AU272" s="34">
        <f t="shared" si="76"/>
        <v>7676.3999950204125</v>
      </c>
      <c r="AV272" s="34">
        <f t="shared" si="77"/>
        <v>7859.1647489307597</v>
      </c>
      <c r="AW272" s="34">
        <f t="shared" si="78"/>
        <v>7865.5447749579998</v>
      </c>
      <c r="AX272" s="34">
        <f t="shared" si="79"/>
        <v>7644.9013739091788</v>
      </c>
    </row>
    <row r="273" spans="1:50" ht="16.5" customHeight="1" x14ac:dyDescent="0.2">
      <c r="A273" s="25">
        <v>272</v>
      </c>
      <c r="B273" s="26">
        <v>35174</v>
      </c>
      <c r="C273" s="25">
        <v>7433</v>
      </c>
      <c r="D273" s="27"/>
      <c r="E273" s="27">
        <v>357000</v>
      </c>
      <c r="F273" s="27"/>
      <c r="G273" s="27">
        <v>24.341999999999999</v>
      </c>
      <c r="H273" s="27">
        <v>20.524000000000001</v>
      </c>
      <c r="I273" s="27">
        <v>1.242</v>
      </c>
      <c r="J273" s="27">
        <v>7772.5860000000002</v>
      </c>
      <c r="K273" s="27"/>
      <c r="L273" s="27">
        <v>700</v>
      </c>
      <c r="M273" s="27">
        <v>16.044</v>
      </c>
      <c r="N273" s="27">
        <v>176562</v>
      </c>
      <c r="O273" s="27">
        <v>5132.8</v>
      </c>
      <c r="P273" s="27">
        <v>1168160</v>
      </c>
      <c r="Q273" s="27"/>
      <c r="R273" s="27">
        <v>4321</v>
      </c>
      <c r="S273" s="27"/>
      <c r="T273" s="27"/>
      <c r="U273" s="27">
        <v>27</v>
      </c>
      <c r="V273" s="27">
        <v>90.6</v>
      </c>
      <c r="W273" s="27"/>
      <c r="X273" s="27"/>
      <c r="Y273" s="27"/>
      <c r="Z273" s="27"/>
      <c r="AA273" s="27">
        <v>266588</v>
      </c>
      <c r="AB273" s="28"/>
      <c r="AC273" s="29">
        <v>0</v>
      </c>
      <c r="AD273" s="30">
        <v>70.900000000000006</v>
      </c>
      <c r="AE273" s="30">
        <v>8.5</v>
      </c>
      <c r="AF273" s="31">
        <v>13.0869</v>
      </c>
      <c r="AG273">
        <f t="shared" si="64"/>
        <v>7741.6959250249611</v>
      </c>
      <c r="AH273">
        <f>A273*'Simple Linear Regression'!$B$18+'Simple Linear Regression'!$B$17</f>
        <v>8117.362433762336</v>
      </c>
      <c r="AI273">
        <f t="shared" si="65"/>
        <v>7689.9216612000009</v>
      </c>
      <c r="AJ273">
        <f t="shared" si="66"/>
        <v>7689.9216611999991</v>
      </c>
      <c r="AL273">
        <f t="shared" si="67"/>
        <v>7466.275005640282</v>
      </c>
      <c r="AM273" s="32">
        <f t="shared" si="68"/>
        <v>7678.7353826235994</v>
      </c>
      <c r="AN273" s="33">
        <f t="shared" si="69"/>
        <v>9533.2715101148679</v>
      </c>
      <c r="AO273" s="33">
        <f t="shared" si="70"/>
        <v>7412.3236918040002</v>
      </c>
      <c r="AP273" s="33" t="str">
        <f t="shared" si="71"/>
        <v/>
      </c>
      <c r="AQ273" s="34">
        <f t="shared" si="72"/>
        <v>219290.00399999999</v>
      </c>
      <c r="AR273" s="34">
        <f t="shared" si="73"/>
        <v>443394</v>
      </c>
      <c r="AS273" s="34">
        <f t="shared" si="74"/>
        <v>0</v>
      </c>
      <c r="AT273" s="34">
        <f t="shared" si="75"/>
        <v>7730.8993875810011</v>
      </c>
      <c r="AU273" s="34">
        <f t="shared" si="76"/>
        <v>7554.4022507998579</v>
      </c>
      <c r="AV273" s="34">
        <f t="shared" si="77"/>
        <v>7729.1186580414405</v>
      </c>
      <c r="AW273" s="34">
        <f t="shared" si="78"/>
        <v>7735.1667899269978</v>
      </c>
      <c r="AX273" s="34">
        <f t="shared" si="79"/>
        <v>7525.3774272956525</v>
      </c>
    </row>
    <row r="274" spans="1:50" ht="16.5" customHeight="1" x14ac:dyDescent="0.2">
      <c r="A274" s="25">
        <v>273</v>
      </c>
      <c r="B274" s="26">
        <v>35181</v>
      </c>
      <c r="C274" s="25">
        <v>8079</v>
      </c>
      <c r="D274" s="27"/>
      <c r="E274" s="27">
        <v>368000</v>
      </c>
      <c r="F274" s="27"/>
      <c r="G274" s="27">
        <v>23.802</v>
      </c>
      <c r="H274" s="27">
        <v>20.277999999999999</v>
      </c>
      <c r="I274" s="27">
        <v>1.256</v>
      </c>
      <c r="J274" s="27">
        <v>7772.5860000000002</v>
      </c>
      <c r="K274" s="27"/>
      <c r="L274" s="27">
        <v>700</v>
      </c>
      <c r="M274" s="27">
        <v>16.044</v>
      </c>
      <c r="N274" s="27">
        <v>176562</v>
      </c>
      <c r="O274" s="27">
        <v>5132.8</v>
      </c>
      <c r="P274" s="27">
        <v>1168160</v>
      </c>
      <c r="Q274" s="27"/>
      <c r="R274" s="27">
        <v>4321</v>
      </c>
      <c r="S274" s="27"/>
      <c r="T274" s="27"/>
      <c r="U274" s="27">
        <v>27</v>
      </c>
      <c r="V274" s="27">
        <v>90.6</v>
      </c>
      <c r="W274" s="27"/>
      <c r="X274" s="27"/>
      <c r="Y274" s="27"/>
      <c r="Z274" s="27"/>
      <c r="AA274" s="27">
        <v>266588</v>
      </c>
      <c r="AB274" s="28"/>
      <c r="AC274" s="29">
        <v>0</v>
      </c>
      <c r="AD274" s="30">
        <v>38.299999999999997</v>
      </c>
      <c r="AE274" s="30">
        <v>17.100000000000001</v>
      </c>
      <c r="AF274" s="31">
        <v>13.35</v>
      </c>
      <c r="AG274">
        <f t="shared" si="64"/>
        <v>7734.2925913752797</v>
      </c>
      <c r="AH274">
        <f>A274*'Simple Linear Regression'!$B$18+'Simple Linear Regression'!$B$17</f>
        <v>8118.2154708462404</v>
      </c>
      <c r="AI274">
        <f t="shared" si="65"/>
        <v>7683.4504712000007</v>
      </c>
      <c r="AJ274">
        <f t="shared" si="66"/>
        <v>7683.4504711999989</v>
      </c>
      <c r="AL274">
        <f t="shared" si="67"/>
        <v>7467.5513044910404</v>
      </c>
      <c r="AM274" s="32">
        <f t="shared" si="68"/>
        <v>7727.7231247326399</v>
      </c>
      <c r="AN274" s="33">
        <f t="shared" si="69"/>
        <v>9556.8162119325389</v>
      </c>
      <c r="AO274" s="33">
        <f t="shared" si="70"/>
        <v>7475.2437822720003</v>
      </c>
      <c r="AP274" s="33" t="str">
        <f t="shared" si="71"/>
        <v/>
      </c>
      <c r="AQ274" s="34">
        <f t="shared" si="72"/>
        <v>221761.872</v>
      </c>
      <c r="AR274" s="34">
        <f t="shared" si="73"/>
        <v>462208</v>
      </c>
      <c r="AS274" s="34">
        <f t="shared" si="74"/>
        <v>0</v>
      </c>
      <c r="AT274" s="34">
        <f t="shared" si="75"/>
        <v>7701.0685913559992</v>
      </c>
      <c r="AU274" s="34">
        <f t="shared" si="76"/>
        <v>7551.9549650189838</v>
      </c>
      <c r="AV274" s="34">
        <f t="shared" si="77"/>
        <v>7688.8855406720804</v>
      </c>
      <c r="AW274" s="34">
        <f t="shared" si="78"/>
        <v>7706.5340492599989</v>
      </c>
      <c r="AX274" s="34">
        <f t="shared" si="79"/>
        <v>7533.2941288951361</v>
      </c>
    </row>
    <row r="275" spans="1:50" ht="16.5" customHeight="1" x14ac:dyDescent="0.2">
      <c r="A275" s="25">
        <v>274</v>
      </c>
      <c r="B275" s="26">
        <v>35188</v>
      </c>
      <c r="C275" s="25">
        <v>7592</v>
      </c>
      <c r="D275" s="27"/>
      <c r="E275" s="27">
        <v>343000</v>
      </c>
      <c r="F275" s="27"/>
      <c r="G275" s="27">
        <v>21.16</v>
      </c>
      <c r="H275" s="27">
        <v>19.466000000000001</v>
      </c>
      <c r="I275" s="27">
        <v>1.2729999999999999</v>
      </c>
      <c r="J275" s="27">
        <v>7772.5860000000002</v>
      </c>
      <c r="K275" s="27"/>
      <c r="L275" s="27">
        <v>700</v>
      </c>
      <c r="M275" s="27">
        <v>16.044</v>
      </c>
      <c r="N275" s="27">
        <v>176562</v>
      </c>
      <c r="O275" s="27">
        <v>5132.8</v>
      </c>
      <c r="P275" s="27">
        <v>1168160</v>
      </c>
      <c r="Q275" s="27"/>
      <c r="R275" s="27">
        <v>4321</v>
      </c>
      <c r="S275" s="27"/>
      <c r="T275" s="27"/>
      <c r="U275" s="27">
        <v>27</v>
      </c>
      <c r="V275" s="27">
        <v>90.6</v>
      </c>
      <c r="W275" s="27"/>
      <c r="X275" s="27"/>
      <c r="Y275" s="27"/>
      <c r="Z275" s="27"/>
      <c r="AA275" s="27">
        <v>266588</v>
      </c>
      <c r="AB275" s="28"/>
      <c r="AC275" s="29">
        <v>0</v>
      </c>
      <c r="AD275" s="30">
        <v>49.9</v>
      </c>
      <c r="AE275" s="30">
        <v>17.100000000000001</v>
      </c>
      <c r="AF275" s="31">
        <v>13.599</v>
      </c>
      <c r="AG275">
        <f t="shared" si="64"/>
        <v>7751.1359812292403</v>
      </c>
      <c r="AH275">
        <f>A275*'Simple Linear Regression'!$B$18+'Simple Linear Regression'!$B$17</f>
        <v>8119.0685079301447</v>
      </c>
      <c r="AI275">
        <f t="shared" si="65"/>
        <v>7698.1577212000002</v>
      </c>
      <c r="AJ275">
        <f t="shared" si="66"/>
        <v>7698.1577211999984</v>
      </c>
      <c r="AL275">
        <f t="shared" si="67"/>
        <v>7497.4909818098204</v>
      </c>
      <c r="AM275" s="32">
        <f t="shared" si="68"/>
        <v>7715.3456911762405</v>
      </c>
      <c r="AN275" s="33">
        <f t="shared" si="69"/>
        <v>9608.5361886907358</v>
      </c>
      <c r="AO275" s="33">
        <f t="shared" si="70"/>
        <v>7492.8120721260002</v>
      </c>
      <c r="AP275" s="33" t="str">
        <f t="shared" si="71"/>
        <v/>
      </c>
      <c r="AQ275" s="34">
        <f t="shared" si="72"/>
        <v>224763.42599999998</v>
      </c>
      <c r="AR275" s="34">
        <f t="shared" si="73"/>
        <v>436638.99999999994</v>
      </c>
      <c r="AS275" s="34">
        <f t="shared" si="74"/>
        <v>0</v>
      </c>
      <c r="AT275" s="34">
        <f t="shared" si="75"/>
        <v>7782.8312230370002</v>
      </c>
      <c r="AU275" s="34">
        <f t="shared" si="76"/>
        <v>7631.0346293028506</v>
      </c>
      <c r="AV275" s="34">
        <f t="shared" si="77"/>
        <v>7788.9244779086412</v>
      </c>
      <c r="AW275" s="34">
        <f t="shared" si="78"/>
        <v>7789.0785317039999</v>
      </c>
      <c r="AX275" s="34">
        <f t="shared" si="79"/>
        <v>7606.9334452039366</v>
      </c>
    </row>
    <row r="276" spans="1:50" ht="16.5" customHeight="1" x14ac:dyDescent="0.2">
      <c r="A276" s="25">
        <v>275</v>
      </c>
      <c r="B276" s="26">
        <v>35195</v>
      </c>
      <c r="C276" s="25">
        <v>8267</v>
      </c>
      <c r="D276" s="27"/>
      <c r="E276" s="27">
        <v>338000</v>
      </c>
      <c r="F276" s="27"/>
      <c r="G276" s="27">
        <v>20.984000000000002</v>
      </c>
      <c r="H276" s="27">
        <v>19.627500000000001</v>
      </c>
      <c r="I276" s="27">
        <v>1.2749999999999999</v>
      </c>
      <c r="J276" s="27">
        <v>7868.4679999999998</v>
      </c>
      <c r="K276" s="27"/>
      <c r="L276" s="27">
        <v>714</v>
      </c>
      <c r="M276" s="27">
        <v>16.044</v>
      </c>
      <c r="N276" s="27">
        <v>176562</v>
      </c>
      <c r="O276" s="27">
        <v>5173.3</v>
      </c>
      <c r="P276" s="27">
        <v>1168160</v>
      </c>
      <c r="Q276" s="27"/>
      <c r="R276" s="27">
        <v>4321</v>
      </c>
      <c r="S276" s="27"/>
      <c r="T276" s="27"/>
      <c r="U276" s="27">
        <v>27</v>
      </c>
      <c r="V276" s="27">
        <v>90.2</v>
      </c>
      <c r="W276" s="27"/>
      <c r="X276" s="27"/>
      <c r="Y276" s="27"/>
      <c r="Z276" s="27"/>
      <c r="AA276" s="27">
        <v>266588</v>
      </c>
      <c r="AB276" s="28"/>
      <c r="AC276" s="29">
        <v>0</v>
      </c>
      <c r="AD276" s="30">
        <v>40.1</v>
      </c>
      <c r="AE276" s="30">
        <v>30.4</v>
      </c>
      <c r="AF276" s="31">
        <v>13.829700000000001</v>
      </c>
      <c r="AG276">
        <f t="shared" si="64"/>
        <v>7763.6455917330013</v>
      </c>
      <c r="AH276">
        <f>A276*'Simple Linear Regression'!$B$18+'Simple Linear Regression'!$B$17</f>
        <v>8119.9215450140491</v>
      </c>
      <c r="AI276">
        <f t="shared" si="65"/>
        <v>7719.1095912000001</v>
      </c>
      <c r="AJ276">
        <f t="shared" si="66"/>
        <v>7719.1095912000001</v>
      </c>
      <c r="AL276">
        <f t="shared" si="67"/>
        <v>7508.8420467885026</v>
      </c>
      <c r="AM276" s="32">
        <f t="shared" si="68"/>
        <v>7738.1030047638606</v>
      </c>
      <c r="AN276" s="33">
        <f t="shared" si="69"/>
        <v>9642.0958658852287</v>
      </c>
      <c r="AO276" s="33">
        <f t="shared" si="70"/>
        <v>7543.3635350499999</v>
      </c>
      <c r="AP276" s="33" t="str">
        <f t="shared" si="71"/>
        <v/>
      </c>
      <c r="AQ276" s="34">
        <f t="shared" si="72"/>
        <v>225116.55</v>
      </c>
      <c r="AR276" s="34">
        <f t="shared" si="73"/>
        <v>430949.99999999994</v>
      </c>
      <c r="AS276" s="34">
        <f t="shared" si="74"/>
        <v>0</v>
      </c>
      <c r="AT276" s="34">
        <f t="shared" si="75"/>
        <v>7775.7265846940008</v>
      </c>
      <c r="AU276" s="34">
        <f t="shared" si="76"/>
        <v>7643.4106802810111</v>
      </c>
      <c r="AV276" s="34">
        <f t="shared" si="77"/>
        <v>7779.8745238860001</v>
      </c>
      <c r="AW276" s="34">
        <f t="shared" si="78"/>
        <v>7782.6730894629973</v>
      </c>
      <c r="AX276" s="34">
        <f t="shared" si="79"/>
        <v>7626.6266376161493</v>
      </c>
    </row>
    <row r="277" spans="1:50" ht="16.5" customHeight="1" x14ac:dyDescent="0.2">
      <c r="A277" s="25">
        <v>276</v>
      </c>
      <c r="B277" s="26">
        <v>35202</v>
      </c>
      <c r="C277" s="25">
        <v>7512</v>
      </c>
      <c r="D277" s="27"/>
      <c r="E277" s="27">
        <v>352000</v>
      </c>
      <c r="F277" s="27"/>
      <c r="G277" s="27">
        <v>21.058</v>
      </c>
      <c r="H277" s="27">
        <v>19.058</v>
      </c>
      <c r="I277" s="27">
        <v>1.2769999999999999</v>
      </c>
      <c r="J277" s="27">
        <v>7868.4679999999998</v>
      </c>
      <c r="K277" s="27"/>
      <c r="L277" s="27">
        <v>714</v>
      </c>
      <c r="M277" s="27">
        <v>15.465999999999999</v>
      </c>
      <c r="N277" s="27">
        <v>204172</v>
      </c>
      <c r="O277" s="27">
        <v>5173.3</v>
      </c>
      <c r="P277" s="27">
        <v>1168160</v>
      </c>
      <c r="Q277" s="27"/>
      <c r="R277" s="27">
        <v>4321</v>
      </c>
      <c r="S277" s="27"/>
      <c r="T277" s="27"/>
      <c r="U277" s="27">
        <v>27</v>
      </c>
      <c r="V277" s="27">
        <v>90.2</v>
      </c>
      <c r="W277" s="27"/>
      <c r="X277" s="27"/>
      <c r="Y277" s="27"/>
      <c r="Z277" s="27"/>
      <c r="AA277" s="27">
        <v>266588</v>
      </c>
      <c r="AB277" s="28"/>
      <c r="AC277" s="29">
        <v>0</v>
      </c>
      <c r="AD277" s="30">
        <v>42.7</v>
      </c>
      <c r="AE277" s="30">
        <v>28.3</v>
      </c>
      <c r="AF277" s="31">
        <v>14.037800000000001</v>
      </c>
      <c r="AG277">
        <f t="shared" si="64"/>
        <v>8100.0523071687585</v>
      </c>
      <c r="AH277">
        <f>A277*'Simple Linear Regression'!$B$18+'Simple Linear Regression'!$B$17</f>
        <v>8120.7745820979526</v>
      </c>
      <c r="AI277">
        <f t="shared" si="65"/>
        <v>8059.0995333999999</v>
      </c>
      <c r="AJ277">
        <f t="shared" si="66"/>
        <v>8059.0995333999999</v>
      </c>
      <c r="AL277">
        <f t="shared" si="67"/>
        <v>8034.3962778750792</v>
      </c>
      <c r="AM277" s="32">
        <f t="shared" si="68"/>
        <v>8109.2477369671196</v>
      </c>
      <c r="AN277" s="33">
        <f t="shared" si="69"/>
        <v>9788.5634810124175</v>
      </c>
      <c r="AO277" s="33">
        <f t="shared" si="70"/>
        <v>8094.5356374440007</v>
      </c>
      <c r="AP277" s="33" t="str">
        <f t="shared" si="71"/>
        <v/>
      </c>
      <c r="AQ277" s="34">
        <f t="shared" si="72"/>
        <v>260727.64399999997</v>
      </c>
      <c r="AR277" s="34">
        <f t="shared" si="73"/>
        <v>449503.99999999994</v>
      </c>
      <c r="AS277" s="34">
        <f t="shared" si="74"/>
        <v>0</v>
      </c>
      <c r="AT277" s="34">
        <f t="shared" si="75"/>
        <v>8337.3860463429992</v>
      </c>
      <c r="AU277" s="34">
        <f t="shared" si="76"/>
        <v>8286.1203483193458</v>
      </c>
      <c r="AV277" s="34">
        <f t="shared" si="77"/>
        <v>8350.5139862390388</v>
      </c>
      <c r="AW277" s="34">
        <f t="shared" si="78"/>
        <v>8345.1435789319985</v>
      </c>
      <c r="AX277" s="34">
        <f t="shared" si="79"/>
        <v>8289.5262793669699</v>
      </c>
    </row>
    <row r="278" spans="1:50" ht="16.5" customHeight="1" x14ac:dyDescent="0.2">
      <c r="A278" s="25">
        <v>277</v>
      </c>
      <c r="B278" s="26">
        <v>35209</v>
      </c>
      <c r="C278" s="25">
        <v>8080</v>
      </c>
      <c r="D278" s="27"/>
      <c r="E278" s="27">
        <v>345000</v>
      </c>
      <c r="F278" s="27"/>
      <c r="G278" s="27">
        <v>22.236000000000001</v>
      </c>
      <c r="H278" s="27">
        <v>19.198</v>
      </c>
      <c r="I278" s="27">
        <v>1.2849999999999999</v>
      </c>
      <c r="J278" s="27">
        <v>7868.4679999999998</v>
      </c>
      <c r="K278" s="27"/>
      <c r="L278" s="27">
        <v>714</v>
      </c>
      <c r="M278" s="27">
        <v>15.465999999999999</v>
      </c>
      <c r="N278" s="27">
        <v>204172</v>
      </c>
      <c r="O278" s="27">
        <v>5173.3</v>
      </c>
      <c r="P278" s="27">
        <v>1168160</v>
      </c>
      <c r="Q278" s="27"/>
      <c r="R278" s="27">
        <v>4321</v>
      </c>
      <c r="S278" s="27"/>
      <c r="T278" s="27"/>
      <c r="U278" s="27">
        <v>27</v>
      </c>
      <c r="V278" s="27">
        <v>90.2</v>
      </c>
      <c r="W278" s="27"/>
      <c r="X278" s="27"/>
      <c r="Y278" s="27"/>
      <c r="Z278" s="27"/>
      <c r="AA278" s="27">
        <v>266588</v>
      </c>
      <c r="AB278" s="28"/>
      <c r="AC278" s="29">
        <v>0</v>
      </c>
      <c r="AD278" s="30">
        <v>6.6</v>
      </c>
      <c r="AE278" s="30">
        <v>51.8</v>
      </c>
      <c r="AF278" s="31">
        <v>14.218400000000001</v>
      </c>
      <c r="AG278">
        <f t="shared" si="64"/>
        <v>8104.7696265117993</v>
      </c>
      <c r="AH278">
        <f>A278*'Simple Linear Regression'!$B$18+'Simple Linear Regression'!$B$17</f>
        <v>8121.627619181857</v>
      </c>
      <c r="AI278">
        <f t="shared" si="65"/>
        <v>8063.2175633999996</v>
      </c>
      <c r="AJ278">
        <f t="shared" si="66"/>
        <v>8063.2175633999996</v>
      </c>
      <c r="AL278">
        <f t="shared" si="67"/>
        <v>8042.8307964514033</v>
      </c>
      <c r="AM278" s="32">
        <f t="shared" si="68"/>
        <v>8173.4065626439196</v>
      </c>
      <c r="AN278" s="33">
        <f t="shared" si="69"/>
        <v>9817.6587412649387</v>
      </c>
      <c r="AO278" s="33">
        <f t="shared" si="70"/>
        <v>8197.3633060200009</v>
      </c>
      <c r="AP278" s="33" t="str">
        <f t="shared" si="71"/>
        <v/>
      </c>
      <c r="AQ278" s="34">
        <f t="shared" si="72"/>
        <v>262361.01999999996</v>
      </c>
      <c r="AR278" s="34">
        <f t="shared" si="73"/>
        <v>443325</v>
      </c>
      <c r="AS278" s="34">
        <f t="shared" si="74"/>
        <v>0</v>
      </c>
      <c r="AT278" s="34">
        <f t="shared" si="75"/>
        <v>8250.2481567350005</v>
      </c>
      <c r="AU278" s="34">
        <f t="shared" si="76"/>
        <v>8250.8039335184803</v>
      </c>
      <c r="AV278" s="34">
        <f t="shared" si="77"/>
        <v>8256.6559276780008</v>
      </c>
      <c r="AW278" s="34">
        <f t="shared" si="78"/>
        <v>8258.6237750979981</v>
      </c>
      <c r="AX278" s="34">
        <f t="shared" si="79"/>
        <v>8271.6642260512599</v>
      </c>
    </row>
    <row r="279" spans="1:50" ht="16.5" customHeight="1" x14ac:dyDescent="0.2">
      <c r="A279" s="25">
        <v>278</v>
      </c>
      <c r="B279" s="26">
        <v>35216</v>
      </c>
      <c r="C279" s="25">
        <v>7836</v>
      </c>
      <c r="D279" s="27"/>
      <c r="E279" s="27">
        <v>343000</v>
      </c>
      <c r="F279" s="27"/>
      <c r="G279" s="27">
        <v>20.3675</v>
      </c>
      <c r="H279" s="27">
        <v>18.670000000000002</v>
      </c>
      <c r="I279" s="27">
        <v>1.2749999999999999</v>
      </c>
      <c r="J279" s="27">
        <v>7868.4679999999998</v>
      </c>
      <c r="K279" s="27"/>
      <c r="L279" s="27">
        <v>714</v>
      </c>
      <c r="M279" s="27">
        <v>15.465999999999999</v>
      </c>
      <c r="N279" s="27">
        <v>204172</v>
      </c>
      <c r="O279" s="27">
        <v>5173.3</v>
      </c>
      <c r="P279" s="27">
        <v>1168160</v>
      </c>
      <c r="Q279" s="27"/>
      <c r="R279" s="27">
        <v>4321</v>
      </c>
      <c r="S279" s="27"/>
      <c r="T279" s="27"/>
      <c r="U279" s="27">
        <v>27</v>
      </c>
      <c r="V279" s="27">
        <v>90.2</v>
      </c>
      <c r="W279" s="27"/>
      <c r="X279" s="27"/>
      <c r="Y279" s="27"/>
      <c r="Z279" s="27"/>
      <c r="AA279" s="27">
        <v>266588</v>
      </c>
      <c r="AB279" s="28"/>
      <c r="AC279" s="29">
        <v>1</v>
      </c>
      <c r="AD279" s="30">
        <v>33.4</v>
      </c>
      <c r="AE279" s="30">
        <v>37.299999999999997</v>
      </c>
      <c r="AF279" s="31">
        <v>14.366899999999999</v>
      </c>
      <c r="AG279">
        <f t="shared" si="64"/>
        <v>8106.1129948329999</v>
      </c>
      <c r="AH279">
        <f>A279*'Simple Linear Regression'!$B$18+'Simple Linear Regression'!$B$17</f>
        <v>8122.4806562657614</v>
      </c>
      <c r="AI279">
        <f t="shared" si="65"/>
        <v>8064.3941433999989</v>
      </c>
      <c r="AJ279">
        <f t="shared" si="66"/>
        <v>8064.3941433999989</v>
      </c>
      <c r="AL279">
        <f t="shared" si="67"/>
        <v>8040.2442177310013</v>
      </c>
      <c r="AM279" s="32">
        <f t="shared" si="68"/>
        <v>7993.3152773492202</v>
      </c>
      <c r="AN279" s="33">
        <f t="shared" si="69"/>
        <v>9698.3622963750859</v>
      </c>
      <c r="AO279" s="33">
        <f t="shared" si="70"/>
        <v>8008.6418402999989</v>
      </c>
      <c r="AP279" s="33" t="str">
        <f t="shared" si="71"/>
        <v/>
      </c>
      <c r="AQ279" s="34">
        <f t="shared" si="72"/>
        <v>260319.3</v>
      </c>
      <c r="AR279" s="34">
        <f t="shared" si="73"/>
        <v>437324.99999999994</v>
      </c>
      <c r="AS279" s="34">
        <f t="shared" si="74"/>
        <v>14.366899999999999</v>
      </c>
      <c r="AT279" s="34">
        <f t="shared" si="75"/>
        <v>8296.7353490500009</v>
      </c>
      <c r="AU279" s="34">
        <f t="shared" si="76"/>
        <v>8258.6959358150561</v>
      </c>
      <c r="AV279" s="34">
        <f t="shared" si="77"/>
        <v>8315.5144417980009</v>
      </c>
      <c r="AW279" s="34">
        <f t="shared" si="78"/>
        <v>8254.1715855262992</v>
      </c>
      <c r="AX279" s="34">
        <f t="shared" si="79"/>
        <v>8235.7331930388973</v>
      </c>
    </row>
    <row r="280" spans="1:50" ht="16.5" customHeight="1" x14ac:dyDescent="0.2">
      <c r="A280" s="25">
        <v>279</v>
      </c>
      <c r="B280" s="26">
        <v>35223</v>
      </c>
      <c r="C280" s="25">
        <v>7946</v>
      </c>
      <c r="D280" s="27"/>
      <c r="E280" s="27">
        <v>340000</v>
      </c>
      <c r="F280" s="27"/>
      <c r="G280" s="27">
        <v>20.042000000000002</v>
      </c>
      <c r="H280" s="27">
        <v>18.306000000000001</v>
      </c>
      <c r="I280" s="27">
        <v>1.2689999999999999</v>
      </c>
      <c r="J280" s="27">
        <v>7868.4679999999998</v>
      </c>
      <c r="K280" s="27"/>
      <c r="L280" s="27">
        <v>741</v>
      </c>
      <c r="M280" s="27">
        <v>15.465999999999999</v>
      </c>
      <c r="N280" s="27">
        <v>204172</v>
      </c>
      <c r="O280" s="27">
        <v>5208</v>
      </c>
      <c r="P280" s="27">
        <v>1168160</v>
      </c>
      <c r="Q280" s="27"/>
      <c r="R280" s="27">
        <v>4321</v>
      </c>
      <c r="S280" s="27"/>
      <c r="T280" s="27"/>
      <c r="U280" s="27">
        <v>27</v>
      </c>
      <c r="V280" s="27">
        <v>91.8</v>
      </c>
      <c r="W280" s="27"/>
      <c r="X280" s="27"/>
      <c r="Y280" s="27"/>
      <c r="Z280" s="27"/>
      <c r="AA280" s="27">
        <v>266588</v>
      </c>
      <c r="AB280" s="28"/>
      <c r="AC280" s="29">
        <v>0</v>
      </c>
      <c r="AD280" s="30">
        <v>6</v>
      </c>
      <c r="AE280" s="30">
        <v>46.2</v>
      </c>
      <c r="AF280" s="31">
        <v>14.478999999999999</v>
      </c>
      <c r="AG280">
        <f t="shared" si="64"/>
        <v>8071.5655451537186</v>
      </c>
      <c r="AH280">
        <f>A280*'Simple Linear Regression'!$B$18+'Simple Linear Regression'!$B$17</f>
        <v>8123.3336933496657</v>
      </c>
      <c r="AI280">
        <f t="shared" si="65"/>
        <v>8019.4862834000005</v>
      </c>
      <c r="AJ280">
        <f t="shared" si="66"/>
        <v>8019.4862833999996</v>
      </c>
      <c r="AL280">
        <f t="shared" si="67"/>
        <v>8014.8048532987614</v>
      </c>
      <c r="AM280" s="32">
        <f t="shared" si="68"/>
        <v>8167.8628535082798</v>
      </c>
      <c r="AN280" s="33">
        <f t="shared" si="69"/>
        <v>9862.5770665664604</v>
      </c>
      <c r="AO280" s="33">
        <f t="shared" si="70"/>
        <v>8157.2419888679979</v>
      </c>
      <c r="AP280" s="33" t="str">
        <f t="shared" si="71"/>
        <v/>
      </c>
      <c r="AQ280" s="34">
        <f t="shared" si="72"/>
        <v>259094.26799999998</v>
      </c>
      <c r="AR280" s="34">
        <f t="shared" si="73"/>
        <v>431459.99999999994</v>
      </c>
      <c r="AS280" s="34">
        <f t="shared" si="74"/>
        <v>0</v>
      </c>
      <c r="AT280" s="34">
        <f t="shared" si="75"/>
        <v>8310.6662618849987</v>
      </c>
      <c r="AU280" s="34">
        <f t="shared" si="76"/>
        <v>8288.6133360202075</v>
      </c>
      <c r="AV280" s="34">
        <f t="shared" si="77"/>
        <v>8329.4498123815993</v>
      </c>
      <c r="AW280" s="34">
        <f t="shared" si="78"/>
        <v>8320.2392289559994</v>
      </c>
      <c r="AX280" s="34">
        <f t="shared" si="79"/>
        <v>8300.2870281906853</v>
      </c>
    </row>
    <row r="281" spans="1:50" ht="16.5" customHeight="1" x14ac:dyDescent="0.2">
      <c r="A281" s="25">
        <v>280</v>
      </c>
      <c r="B281" s="26">
        <v>35230</v>
      </c>
      <c r="C281" s="25">
        <v>7957</v>
      </c>
      <c r="D281" s="27"/>
      <c r="E281" s="27">
        <v>351000</v>
      </c>
      <c r="F281" s="27"/>
      <c r="G281" s="27">
        <v>20.149999999999999</v>
      </c>
      <c r="H281" s="27">
        <v>18.16</v>
      </c>
      <c r="I281" s="27">
        <v>1.262</v>
      </c>
      <c r="J281" s="27">
        <v>7868.4679999999998</v>
      </c>
      <c r="K281" s="27"/>
      <c r="L281" s="27">
        <v>741</v>
      </c>
      <c r="M281" s="27">
        <v>15.465999999999999</v>
      </c>
      <c r="N281" s="27">
        <v>204172</v>
      </c>
      <c r="O281" s="27">
        <v>5208</v>
      </c>
      <c r="P281" s="27">
        <v>1168160</v>
      </c>
      <c r="Q281" s="27"/>
      <c r="R281" s="27">
        <v>4321</v>
      </c>
      <c r="S281" s="27"/>
      <c r="T281" s="27"/>
      <c r="U281" s="27">
        <v>27</v>
      </c>
      <c r="V281" s="27">
        <v>91.8</v>
      </c>
      <c r="W281" s="27"/>
      <c r="X281" s="27"/>
      <c r="Y281" s="27"/>
      <c r="Z281" s="27"/>
      <c r="AA281" s="27">
        <v>266588</v>
      </c>
      <c r="AB281" s="28"/>
      <c r="AC281" s="29">
        <v>0</v>
      </c>
      <c r="AD281" s="30">
        <v>4.8</v>
      </c>
      <c r="AE281" s="30">
        <v>50</v>
      </c>
      <c r="AF281" s="31">
        <v>14.551</v>
      </c>
      <c r="AG281">
        <f t="shared" si="64"/>
        <v>8064.1546269785586</v>
      </c>
      <c r="AH281">
        <f>A281*'Simple Linear Regression'!$B$18+'Simple Linear Regression'!$B$17</f>
        <v>8124.1867304335692</v>
      </c>
      <c r="AI281">
        <f t="shared" si="65"/>
        <v>8013.0150934000003</v>
      </c>
      <c r="AJ281">
        <f t="shared" si="66"/>
        <v>8013.0150934000012</v>
      </c>
      <c r="AL281">
        <f t="shared" si="67"/>
        <v>8003.8164377944795</v>
      </c>
      <c r="AM281" s="32">
        <f t="shared" si="68"/>
        <v>8171.4472939980005</v>
      </c>
      <c r="AN281" s="33">
        <f t="shared" si="69"/>
        <v>9865.0315050843565</v>
      </c>
      <c r="AO281" s="33">
        <f t="shared" si="70"/>
        <v>8153.7833438639991</v>
      </c>
      <c r="AP281" s="33" t="str">
        <f t="shared" si="71"/>
        <v/>
      </c>
      <c r="AQ281" s="34">
        <f t="shared" si="72"/>
        <v>257665.06400000001</v>
      </c>
      <c r="AR281" s="34">
        <f t="shared" si="73"/>
        <v>442962</v>
      </c>
      <c r="AS281" s="34">
        <f t="shared" si="74"/>
        <v>0</v>
      </c>
      <c r="AT281" s="34">
        <f t="shared" si="75"/>
        <v>8302.8067323640007</v>
      </c>
      <c r="AU281" s="34">
        <f t="shared" si="76"/>
        <v>8281.6213866527087</v>
      </c>
      <c r="AV281" s="34">
        <f t="shared" si="77"/>
        <v>8314.3570388811204</v>
      </c>
      <c r="AW281" s="34">
        <f t="shared" si="78"/>
        <v>8312.6172573019994</v>
      </c>
      <c r="AX281" s="34">
        <f t="shared" si="79"/>
        <v>8295.1744323314306</v>
      </c>
    </row>
    <row r="282" spans="1:50" ht="16.5" customHeight="1" x14ac:dyDescent="0.2">
      <c r="A282" s="25">
        <v>281</v>
      </c>
      <c r="B282" s="26">
        <v>35237</v>
      </c>
      <c r="C282" s="25">
        <v>7956</v>
      </c>
      <c r="D282" s="27"/>
      <c r="E282" s="27">
        <v>342000</v>
      </c>
      <c r="F282" s="27"/>
      <c r="G282" s="27">
        <v>20.95</v>
      </c>
      <c r="H282" s="27">
        <v>18.556000000000001</v>
      </c>
      <c r="I282" s="27">
        <v>1.258</v>
      </c>
      <c r="J282" s="27">
        <v>7868.4679999999998</v>
      </c>
      <c r="K282" s="27"/>
      <c r="L282" s="27">
        <v>741</v>
      </c>
      <c r="M282" s="27">
        <v>15.993</v>
      </c>
      <c r="N282" s="27">
        <v>205253</v>
      </c>
      <c r="O282" s="27">
        <v>5208</v>
      </c>
      <c r="P282" s="27">
        <v>1197356</v>
      </c>
      <c r="Q282" s="27"/>
      <c r="R282" s="27">
        <v>4321</v>
      </c>
      <c r="S282" s="27"/>
      <c r="T282" s="27"/>
      <c r="U282" s="27">
        <v>27</v>
      </c>
      <c r="V282" s="27">
        <v>91.8</v>
      </c>
      <c r="W282" s="27"/>
      <c r="X282" s="27"/>
      <c r="Y282" s="27"/>
      <c r="Z282" s="27"/>
      <c r="AA282" s="27">
        <v>266588</v>
      </c>
      <c r="AB282" s="28"/>
      <c r="AC282" s="29">
        <v>0</v>
      </c>
      <c r="AD282" s="30">
        <v>0</v>
      </c>
      <c r="AE282" s="30">
        <v>69.099999999999994</v>
      </c>
      <c r="AF282" s="31">
        <v>14.580500000000001</v>
      </c>
      <c r="AG282">
        <f t="shared" si="64"/>
        <v>8083.7548848170372</v>
      </c>
      <c r="AH282">
        <f>A282*'Simple Linear Regression'!$B$18+'Simple Linear Regression'!$B$17</f>
        <v>8125.0397675174736</v>
      </c>
      <c r="AI282">
        <f t="shared" si="65"/>
        <v>8061.9551245000002</v>
      </c>
      <c r="AJ282">
        <f t="shared" si="66"/>
        <v>8061.9551245000021</v>
      </c>
      <c r="AL282">
        <f t="shared" si="67"/>
        <v>8029.9786707691801</v>
      </c>
      <c r="AM282" s="32">
        <f t="shared" si="68"/>
        <v>8206.4480599187391</v>
      </c>
      <c r="AN282" s="33">
        <f t="shared" si="69"/>
        <v>9883.0358413449194</v>
      </c>
      <c r="AO282" s="33">
        <f t="shared" si="70"/>
        <v>8223.817799573997</v>
      </c>
      <c r="AP282" s="33" t="str">
        <f t="shared" si="71"/>
        <v/>
      </c>
      <c r="AQ282" s="34">
        <f t="shared" si="72"/>
        <v>258208.274</v>
      </c>
      <c r="AR282" s="34">
        <f t="shared" si="73"/>
        <v>430236</v>
      </c>
      <c r="AS282" s="34">
        <f t="shared" si="74"/>
        <v>0</v>
      </c>
      <c r="AT282" s="34">
        <f t="shared" si="75"/>
        <v>8266.3161713059999</v>
      </c>
      <c r="AU282" s="34">
        <f t="shared" si="76"/>
        <v>8279.936512004293</v>
      </c>
      <c r="AV282" s="34">
        <f t="shared" si="77"/>
        <v>8276.2924200363614</v>
      </c>
      <c r="AW282" s="34">
        <f t="shared" si="78"/>
        <v>8275.9265586029996</v>
      </c>
      <c r="AX282" s="34">
        <f t="shared" si="79"/>
        <v>8303.6615379471623</v>
      </c>
    </row>
    <row r="283" spans="1:50" ht="16.5" customHeight="1" x14ac:dyDescent="0.2">
      <c r="A283" s="25">
        <v>282</v>
      </c>
      <c r="B283" s="26">
        <v>35244</v>
      </c>
      <c r="C283" s="25">
        <v>8563</v>
      </c>
      <c r="D283" s="27"/>
      <c r="E283" s="27">
        <v>341000</v>
      </c>
      <c r="F283" s="27"/>
      <c r="G283" s="27">
        <v>20.552</v>
      </c>
      <c r="H283" s="27">
        <v>18.803999999999998</v>
      </c>
      <c r="I283" s="27">
        <v>1.2450000000000001</v>
      </c>
      <c r="J283" s="27">
        <v>7868.4679999999998</v>
      </c>
      <c r="K283" s="27"/>
      <c r="L283" s="27">
        <v>741</v>
      </c>
      <c r="M283" s="27">
        <v>15.993</v>
      </c>
      <c r="N283" s="27">
        <v>205253</v>
      </c>
      <c r="O283" s="27">
        <v>5208</v>
      </c>
      <c r="P283" s="27">
        <v>1197356</v>
      </c>
      <c r="Q283" s="27"/>
      <c r="R283" s="27">
        <v>4321</v>
      </c>
      <c r="S283" s="27"/>
      <c r="T283" s="27"/>
      <c r="U283" s="27">
        <v>27</v>
      </c>
      <c r="V283" s="27">
        <v>91.8</v>
      </c>
      <c r="W283" s="27"/>
      <c r="X283" s="27"/>
      <c r="Y283" s="27"/>
      <c r="Z283" s="27"/>
      <c r="AA283" s="27">
        <v>266588</v>
      </c>
      <c r="AB283" s="28"/>
      <c r="AC283" s="29">
        <v>0</v>
      </c>
      <c r="AD283" s="30">
        <v>0.9</v>
      </c>
      <c r="AE283" s="30">
        <v>59.9</v>
      </c>
      <c r="AF283" s="31">
        <v>14.5665</v>
      </c>
      <c r="AG283">
        <f t="shared" si="64"/>
        <v>8084.4236796345986</v>
      </c>
      <c r="AH283">
        <f>A283*'Simple Linear Regression'!$B$18+'Simple Linear Regression'!$B$17</f>
        <v>8125.892804601378</v>
      </c>
      <c r="AI283">
        <f t="shared" si="65"/>
        <v>8062.5434145000017</v>
      </c>
      <c r="AJ283">
        <f t="shared" si="66"/>
        <v>8062.5434145000017</v>
      </c>
      <c r="AL283">
        <f t="shared" si="67"/>
        <v>8025.5672845039517</v>
      </c>
      <c r="AM283" s="32">
        <f t="shared" si="68"/>
        <v>8196.612819448761</v>
      </c>
      <c r="AN283" s="33">
        <f t="shared" si="69"/>
        <v>9885.3956696166188</v>
      </c>
      <c r="AO283" s="33">
        <f t="shared" si="70"/>
        <v>8200.0660347349985</v>
      </c>
      <c r="AP283" s="33" t="str">
        <f t="shared" si="71"/>
        <v/>
      </c>
      <c r="AQ283" s="34">
        <f t="shared" si="72"/>
        <v>255539.98500000002</v>
      </c>
      <c r="AR283" s="34">
        <f t="shared" si="73"/>
        <v>424545.00000000006</v>
      </c>
      <c r="AS283" s="34">
        <f t="shared" si="74"/>
        <v>0</v>
      </c>
      <c r="AT283" s="34">
        <f t="shared" si="75"/>
        <v>8293.8397476070022</v>
      </c>
      <c r="AU283" s="34">
        <f t="shared" si="76"/>
        <v>8289.1516121032892</v>
      </c>
      <c r="AV283" s="34">
        <f t="shared" si="77"/>
        <v>8308.1674901322003</v>
      </c>
      <c r="AW283" s="34">
        <f t="shared" si="78"/>
        <v>8303.5493501669989</v>
      </c>
      <c r="AX283" s="34">
        <f t="shared" si="79"/>
        <v>8308.5885326943044</v>
      </c>
    </row>
    <row r="284" spans="1:50" ht="16.5" customHeight="1" x14ac:dyDescent="0.2">
      <c r="A284" s="25">
        <v>283</v>
      </c>
      <c r="B284" s="26">
        <v>35251</v>
      </c>
      <c r="C284" s="25">
        <v>8015</v>
      </c>
      <c r="D284" s="27"/>
      <c r="E284" s="27">
        <v>337000</v>
      </c>
      <c r="F284" s="27"/>
      <c r="G284" s="27">
        <v>21.397500000000001</v>
      </c>
      <c r="H284" s="27">
        <v>19.617999999999999</v>
      </c>
      <c r="I284" s="27">
        <v>1.234</v>
      </c>
      <c r="J284" s="27">
        <v>7868.4679999999998</v>
      </c>
      <c r="K284" s="27"/>
      <c r="L284" s="27">
        <v>741</v>
      </c>
      <c r="M284" s="27">
        <v>15.993</v>
      </c>
      <c r="N284" s="27">
        <v>205253</v>
      </c>
      <c r="O284" s="27">
        <v>5208</v>
      </c>
      <c r="P284" s="27">
        <v>1197356</v>
      </c>
      <c r="Q284" s="27"/>
      <c r="R284" s="27">
        <v>4321</v>
      </c>
      <c r="S284" s="27"/>
      <c r="T284" s="27"/>
      <c r="U284" s="27">
        <v>27</v>
      </c>
      <c r="V284" s="27">
        <v>95</v>
      </c>
      <c r="W284" s="27"/>
      <c r="X284" s="27"/>
      <c r="Y284" s="27"/>
      <c r="Z284" s="27"/>
      <c r="AA284" s="27">
        <v>266588</v>
      </c>
      <c r="AB284" s="28"/>
      <c r="AC284" s="29">
        <v>1</v>
      </c>
      <c r="AD284" s="30">
        <v>0.2</v>
      </c>
      <c r="AE284" s="30">
        <v>85.7</v>
      </c>
      <c r="AF284" s="31">
        <v>14.509499999999999</v>
      </c>
      <c r="AG284">
        <f t="shared" si="64"/>
        <v>8013.9821614439197</v>
      </c>
      <c r="AH284">
        <f>A284*'Simple Linear Regression'!$B$18+'Simple Linear Regression'!$B$17</f>
        <v>8126.7458416852824</v>
      </c>
      <c r="AI284">
        <f t="shared" si="65"/>
        <v>7955.0460144999997</v>
      </c>
      <c r="AJ284">
        <f t="shared" si="66"/>
        <v>7955.0460144999997</v>
      </c>
      <c r="AL284">
        <f t="shared" si="67"/>
        <v>7973.7295196641408</v>
      </c>
      <c r="AM284" s="32">
        <f t="shared" si="68"/>
        <v>8081.8816781789801</v>
      </c>
      <c r="AN284" s="33">
        <f t="shared" si="69"/>
        <v>9739.4039670559196</v>
      </c>
      <c r="AO284" s="33">
        <f t="shared" si="70"/>
        <v>8072.0613691020008</v>
      </c>
      <c r="AP284" s="33" t="str">
        <f t="shared" si="71"/>
        <v/>
      </c>
      <c r="AQ284" s="34">
        <f t="shared" si="72"/>
        <v>253282.20199999999</v>
      </c>
      <c r="AR284" s="34">
        <f t="shared" si="73"/>
        <v>415858</v>
      </c>
      <c r="AS284" s="34">
        <f t="shared" si="74"/>
        <v>14.509499999999999</v>
      </c>
      <c r="AT284" s="34">
        <f t="shared" si="75"/>
        <v>8117.7998077440006</v>
      </c>
      <c r="AU284" s="34">
        <f t="shared" si="76"/>
        <v>8157.7583490916695</v>
      </c>
      <c r="AV284" s="34">
        <f t="shared" si="77"/>
        <v>8134.408162187081</v>
      </c>
      <c r="AW284" s="34">
        <f t="shared" si="78"/>
        <v>8072.7309117564992</v>
      </c>
      <c r="AX284" s="34">
        <f t="shared" si="79"/>
        <v>8151.5260887634258</v>
      </c>
    </row>
    <row r="285" spans="1:50" ht="16.5" customHeight="1" x14ac:dyDescent="0.2">
      <c r="A285" s="25">
        <v>284</v>
      </c>
      <c r="B285" s="26">
        <v>35258</v>
      </c>
      <c r="C285" s="25">
        <v>7968</v>
      </c>
      <c r="D285" s="27"/>
      <c r="E285" s="27">
        <v>342000</v>
      </c>
      <c r="F285" s="27"/>
      <c r="G285" s="27">
        <v>21.654</v>
      </c>
      <c r="H285" s="27">
        <v>19.797999999999998</v>
      </c>
      <c r="I285" s="27">
        <v>1.2310000000000001</v>
      </c>
      <c r="J285" s="27">
        <v>7868.4679999999998</v>
      </c>
      <c r="K285" s="27"/>
      <c r="L285" s="27">
        <v>764</v>
      </c>
      <c r="M285" s="27">
        <v>15.993</v>
      </c>
      <c r="N285" s="27">
        <v>205253</v>
      </c>
      <c r="O285" s="27">
        <v>5223.8</v>
      </c>
      <c r="P285" s="27">
        <v>1197356</v>
      </c>
      <c r="Q285" s="27"/>
      <c r="R285" s="27">
        <v>4321</v>
      </c>
      <c r="S285" s="27"/>
      <c r="T285" s="27"/>
      <c r="U285" s="27">
        <v>27</v>
      </c>
      <c r="V285" s="27">
        <v>95</v>
      </c>
      <c r="W285" s="27"/>
      <c r="X285" s="27"/>
      <c r="Y285" s="27"/>
      <c r="Z285" s="27"/>
      <c r="AA285" s="27">
        <v>266588</v>
      </c>
      <c r="AB285" s="28"/>
      <c r="AC285" s="29">
        <v>0</v>
      </c>
      <c r="AD285" s="30">
        <v>0.3</v>
      </c>
      <c r="AE285" s="30">
        <v>79.400000000000006</v>
      </c>
      <c r="AF285" s="31">
        <v>14.411300000000001</v>
      </c>
      <c r="AG285">
        <f t="shared" si="64"/>
        <v>8010.6136279402799</v>
      </c>
      <c r="AH285">
        <f>A285*'Simple Linear Regression'!$B$18+'Simple Linear Regression'!$B$17</f>
        <v>8127.5988787691858</v>
      </c>
      <c r="AI285">
        <f t="shared" si="65"/>
        <v>7959.1345144999996</v>
      </c>
      <c r="AJ285">
        <f t="shared" si="66"/>
        <v>7959.1345145000014</v>
      </c>
      <c r="AL285">
        <f t="shared" si="67"/>
        <v>7968.8399745260103</v>
      </c>
      <c r="AM285" s="32">
        <f t="shared" si="68"/>
        <v>8210.7578086550602</v>
      </c>
      <c r="AN285" s="33">
        <f t="shared" si="69"/>
        <v>9866.5962362964783</v>
      </c>
      <c r="AO285" s="33">
        <f t="shared" si="70"/>
        <v>8176.425470293002</v>
      </c>
      <c r="AP285" s="33" t="str">
        <f t="shared" si="71"/>
        <v/>
      </c>
      <c r="AQ285" s="34">
        <f t="shared" si="72"/>
        <v>252666.44300000003</v>
      </c>
      <c r="AR285" s="34">
        <f t="shared" si="73"/>
        <v>421002.00000000006</v>
      </c>
      <c r="AS285" s="34">
        <f t="shared" si="74"/>
        <v>0</v>
      </c>
      <c r="AT285" s="34">
        <f t="shared" si="75"/>
        <v>8182.8322982589998</v>
      </c>
      <c r="AU285" s="34">
        <f t="shared" si="76"/>
        <v>8209.1967582375928</v>
      </c>
      <c r="AV285" s="34">
        <f t="shared" si="77"/>
        <v>8196.4710358205193</v>
      </c>
      <c r="AW285" s="34">
        <f t="shared" si="78"/>
        <v>8191.8353862889999</v>
      </c>
      <c r="AX285" s="34">
        <f t="shared" si="79"/>
        <v>8230.5732949784579</v>
      </c>
    </row>
    <row r="286" spans="1:50" ht="16.5" customHeight="1" x14ac:dyDescent="0.2">
      <c r="A286" s="25">
        <v>285</v>
      </c>
      <c r="B286" s="26">
        <v>35265</v>
      </c>
      <c r="C286" s="25">
        <v>8152</v>
      </c>
      <c r="D286" s="27"/>
      <c r="E286" s="27">
        <v>347000</v>
      </c>
      <c r="F286" s="27"/>
      <c r="G286" s="27">
        <v>21.797999999999998</v>
      </c>
      <c r="H286" s="27">
        <v>19.93</v>
      </c>
      <c r="I286" s="27">
        <v>1.228</v>
      </c>
      <c r="J286" s="27">
        <v>7868.4679999999998</v>
      </c>
      <c r="K286" s="27"/>
      <c r="L286" s="27">
        <v>764</v>
      </c>
      <c r="M286" s="27">
        <v>15.256</v>
      </c>
      <c r="N286" s="27">
        <v>218676</v>
      </c>
      <c r="O286" s="27">
        <v>5223.8</v>
      </c>
      <c r="P286" s="27">
        <v>1197356</v>
      </c>
      <c r="Q286" s="27"/>
      <c r="R286" s="27">
        <v>4321</v>
      </c>
      <c r="S286" s="27"/>
      <c r="T286" s="27"/>
      <c r="U286" s="27">
        <v>27</v>
      </c>
      <c r="V286" s="27">
        <v>95</v>
      </c>
      <c r="W286" s="27"/>
      <c r="X286" s="27"/>
      <c r="Y286" s="27"/>
      <c r="Z286" s="27"/>
      <c r="AA286" s="27">
        <v>266588</v>
      </c>
      <c r="AB286" s="28"/>
      <c r="AC286" s="29">
        <v>0</v>
      </c>
      <c r="AD286" s="30">
        <v>0</v>
      </c>
      <c r="AE286" s="30">
        <v>86.2</v>
      </c>
      <c r="AF286" s="31">
        <v>14.275399999999999</v>
      </c>
      <c r="AG286">
        <f t="shared" si="64"/>
        <v>8175.3776997666391</v>
      </c>
      <c r="AH286">
        <f>A286*'Simple Linear Regression'!$B$18+'Simple Linear Regression'!$B$17</f>
        <v>8128.4519158530902</v>
      </c>
      <c r="AI286">
        <f t="shared" si="65"/>
        <v>8100.5893139999989</v>
      </c>
      <c r="AJ286">
        <f t="shared" si="66"/>
        <v>8100.5893140000007</v>
      </c>
      <c r="AL286">
        <f t="shared" si="67"/>
        <v>8230.1769221889608</v>
      </c>
      <c r="AM286" s="32">
        <f t="shared" si="68"/>
        <v>8398.7176935870793</v>
      </c>
      <c r="AN286" s="33">
        <f t="shared" si="69"/>
        <v>9907.3255611788445</v>
      </c>
      <c r="AO286" s="33">
        <f t="shared" si="70"/>
        <v>8467.6809877279993</v>
      </c>
      <c r="AP286" s="33" t="str">
        <f t="shared" si="71"/>
        <v/>
      </c>
      <c r="AQ286" s="34">
        <f t="shared" si="72"/>
        <v>268534.12799999997</v>
      </c>
      <c r="AR286" s="34">
        <f t="shared" si="73"/>
        <v>426116</v>
      </c>
      <c r="AS286" s="34">
        <f t="shared" si="74"/>
        <v>0</v>
      </c>
      <c r="AT286" s="34">
        <f t="shared" si="75"/>
        <v>8384.2300909499991</v>
      </c>
      <c r="AU286" s="34">
        <f t="shared" si="76"/>
        <v>8475.767169058221</v>
      </c>
      <c r="AV286" s="34">
        <f t="shared" si="77"/>
        <v>8397.5822644721593</v>
      </c>
      <c r="AW286" s="34">
        <f t="shared" si="78"/>
        <v>8392.5991817699996</v>
      </c>
      <c r="AX286" s="34">
        <f t="shared" si="79"/>
        <v>8513.8078315828643</v>
      </c>
    </row>
    <row r="287" spans="1:50" ht="16.5" customHeight="1" x14ac:dyDescent="0.2">
      <c r="A287" s="25">
        <v>286</v>
      </c>
      <c r="B287" s="26">
        <v>35272</v>
      </c>
      <c r="C287" s="25">
        <v>8067</v>
      </c>
      <c r="D287" s="27"/>
      <c r="E287" s="27">
        <v>332000</v>
      </c>
      <c r="F287" s="27"/>
      <c r="G287" s="27">
        <v>20.956</v>
      </c>
      <c r="H287" s="27">
        <v>19.302</v>
      </c>
      <c r="I287" s="27">
        <v>1.2270000000000001</v>
      </c>
      <c r="J287" s="27">
        <v>7868.4679999999998</v>
      </c>
      <c r="K287" s="27"/>
      <c r="L287" s="27">
        <v>764</v>
      </c>
      <c r="M287" s="27">
        <v>15.256</v>
      </c>
      <c r="N287" s="27">
        <v>218676</v>
      </c>
      <c r="O287" s="27">
        <v>5223.8</v>
      </c>
      <c r="P287" s="27">
        <v>1197356</v>
      </c>
      <c r="Q287" s="27"/>
      <c r="R287" s="27">
        <v>4321</v>
      </c>
      <c r="S287" s="27"/>
      <c r="T287" s="27"/>
      <c r="U287" s="27">
        <v>27</v>
      </c>
      <c r="V287" s="27">
        <v>95</v>
      </c>
      <c r="W287" s="27"/>
      <c r="X287" s="27"/>
      <c r="Y287" s="27"/>
      <c r="Z287" s="27"/>
      <c r="AA287" s="27">
        <v>266588</v>
      </c>
      <c r="AB287" s="28"/>
      <c r="AC287" s="29">
        <v>0</v>
      </c>
      <c r="AD287" s="30">
        <v>0</v>
      </c>
      <c r="AE287" s="30">
        <v>76.3</v>
      </c>
      <c r="AF287" s="31">
        <v>14.105700000000001</v>
      </c>
      <c r="AG287">
        <f t="shared" si="64"/>
        <v>8185.4796885987589</v>
      </c>
      <c r="AH287">
        <f>A287*'Simple Linear Regression'!$B$18+'Simple Linear Regression'!$B$17</f>
        <v>8129.3049529369946</v>
      </c>
      <c r="AI287">
        <f t="shared" si="65"/>
        <v>8109.4136639999997</v>
      </c>
      <c r="AJ287">
        <f t="shared" si="66"/>
        <v>8109.4136639999997</v>
      </c>
      <c r="AL287">
        <f t="shared" si="67"/>
        <v>8241.0121701416392</v>
      </c>
      <c r="AM287" s="32">
        <f t="shared" si="68"/>
        <v>8390.9262572424213</v>
      </c>
      <c r="AN287" s="33">
        <f t="shared" si="69"/>
        <v>9896.7994600657548</v>
      </c>
      <c r="AO287" s="33">
        <f t="shared" si="70"/>
        <v>8460.8839888519997</v>
      </c>
      <c r="AP287" s="33" t="str">
        <f t="shared" si="71"/>
        <v/>
      </c>
      <c r="AQ287" s="34">
        <f t="shared" si="72"/>
        <v>268315.45200000005</v>
      </c>
      <c r="AR287" s="34">
        <f t="shared" si="73"/>
        <v>407364.00000000006</v>
      </c>
      <c r="AS287" s="34">
        <f t="shared" si="74"/>
        <v>0</v>
      </c>
      <c r="AT287" s="34">
        <f t="shared" si="75"/>
        <v>8393.1093882859986</v>
      </c>
      <c r="AU287" s="34">
        <f t="shared" si="76"/>
        <v>8476.1492443808202</v>
      </c>
      <c r="AV287" s="34">
        <f t="shared" si="77"/>
        <v>8417.8991053006393</v>
      </c>
      <c r="AW287" s="34">
        <f t="shared" si="78"/>
        <v>8400.9829706830005</v>
      </c>
      <c r="AX287" s="34">
        <f t="shared" si="79"/>
        <v>8510.5393249816752</v>
      </c>
    </row>
    <row r="288" spans="1:50" ht="16.5" customHeight="1" x14ac:dyDescent="0.2">
      <c r="A288" s="25">
        <v>287</v>
      </c>
      <c r="B288" s="26">
        <v>35279</v>
      </c>
      <c r="C288" s="25">
        <v>8279</v>
      </c>
      <c r="D288" s="27"/>
      <c r="E288" s="27">
        <v>327000</v>
      </c>
      <c r="F288" s="27"/>
      <c r="G288" s="27">
        <v>20.664000000000001</v>
      </c>
      <c r="H288" s="27">
        <v>19.071999999999999</v>
      </c>
      <c r="I288" s="27">
        <v>1.218</v>
      </c>
      <c r="J288" s="27">
        <v>7868.4679999999998</v>
      </c>
      <c r="K288" s="27"/>
      <c r="L288" s="27">
        <v>764</v>
      </c>
      <c r="M288" s="27">
        <v>15.256</v>
      </c>
      <c r="N288" s="27">
        <v>218676</v>
      </c>
      <c r="O288" s="27">
        <v>5223.8</v>
      </c>
      <c r="P288" s="27">
        <v>1197356</v>
      </c>
      <c r="Q288" s="27"/>
      <c r="R288" s="27">
        <v>4321</v>
      </c>
      <c r="S288" s="27"/>
      <c r="T288" s="27"/>
      <c r="U288" s="27">
        <v>27</v>
      </c>
      <c r="V288" s="27">
        <v>95</v>
      </c>
      <c r="W288" s="27"/>
      <c r="X288" s="27"/>
      <c r="Y288" s="27"/>
      <c r="Z288" s="27"/>
      <c r="AA288" s="27">
        <v>266588</v>
      </c>
      <c r="AB288" s="28"/>
      <c r="AC288" s="29">
        <v>0</v>
      </c>
      <c r="AD288" s="30">
        <v>0</v>
      </c>
      <c r="AE288" s="30">
        <v>78.2</v>
      </c>
      <c r="AF288" s="31">
        <v>13.9069</v>
      </c>
      <c r="AG288">
        <f t="shared" si="64"/>
        <v>8188.8438880878393</v>
      </c>
      <c r="AH288">
        <f>A288*'Simple Linear Regression'!$B$18+'Simple Linear Regression'!$B$17</f>
        <v>8130.157990020899</v>
      </c>
      <c r="AI288">
        <f t="shared" si="65"/>
        <v>8112.355114</v>
      </c>
      <c r="AJ288">
        <f t="shared" si="66"/>
        <v>8112.355114</v>
      </c>
      <c r="AL288">
        <f t="shared" si="67"/>
        <v>8242.3104217157597</v>
      </c>
      <c r="AM288" s="32">
        <f t="shared" si="68"/>
        <v>8391.2995819118787</v>
      </c>
      <c r="AN288" s="33">
        <f t="shared" si="69"/>
        <v>9875.7433002428952</v>
      </c>
      <c r="AO288" s="33">
        <f t="shared" si="70"/>
        <v>8465.5390989679981</v>
      </c>
      <c r="AP288" s="33" t="str">
        <f t="shared" si="71"/>
        <v/>
      </c>
      <c r="AQ288" s="34">
        <f t="shared" si="72"/>
        <v>266347.36800000002</v>
      </c>
      <c r="AR288" s="34">
        <f t="shared" si="73"/>
        <v>398286</v>
      </c>
      <c r="AS288" s="34">
        <f t="shared" si="74"/>
        <v>0</v>
      </c>
      <c r="AT288" s="34">
        <f t="shared" si="75"/>
        <v>8351.5354060650006</v>
      </c>
      <c r="AU288" s="34">
        <f t="shared" si="76"/>
        <v>8443.2363700192254</v>
      </c>
      <c r="AV288" s="34">
        <f t="shared" si="77"/>
        <v>8376.9535052413594</v>
      </c>
      <c r="AW288" s="34">
        <f t="shared" si="78"/>
        <v>8358.6095795749989</v>
      </c>
      <c r="AX288" s="34">
        <f t="shared" si="79"/>
        <v>8480.2391000909811</v>
      </c>
    </row>
    <row r="289" spans="1:50" ht="16.5" customHeight="1" x14ac:dyDescent="0.2">
      <c r="A289" s="25">
        <v>288</v>
      </c>
      <c r="B289" s="26">
        <v>35286</v>
      </c>
      <c r="C289" s="25">
        <v>7722</v>
      </c>
      <c r="D289" s="27"/>
      <c r="E289" s="27">
        <v>326000</v>
      </c>
      <c r="F289" s="27"/>
      <c r="G289" s="27">
        <v>21.346</v>
      </c>
      <c r="H289" s="27">
        <v>19.731999999999999</v>
      </c>
      <c r="I289" s="27">
        <v>1.2070000000000001</v>
      </c>
      <c r="J289" s="27">
        <v>8032.84</v>
      </c>
      <c r="K289" s="27"/>
      <c r="L289" s="27">
        <v>774</v>
      </c>
      <c r="M289" s="27">
        <v>15.256</v>
      </c>
      <c r="N289" s="27">
        <v>218676</v>
      </c>
      <c r="O289" s="27">
        <v>5229.8</v>
      </c>
      <c r="P289" s="27">
        <v>1197356</v>
      </c>
      <c r="Q289" s="27"/>
      <c r="R289" s="27">
        <v>4321</v>
      </c>
      <c r="S289" s="27"/>
      <c r="T289" s="27"/>
      <c r="U289" s="27">
        <v>27</v>
      </c>
      <c r="V289" s="27">
        <v>95.8</v>
      </c>
      <c r="W289" s="27"/>
      <c r="X289" s="27"/>
      <c r="Y289" s="27"/>
      <c r="Z289" s="27"/>
      <c r="AA289" s="27">
        <v>266588</v>
      </c>
      <c r="AB289" s="28"/>
      <c r="AC289" s="29">
        <v>0</v>
      </c>
      <c r="AD289" s="30">
        <v>0</v>
      </c>
      <c r="AE289" s="30">
        <v>83.6</v>
      </c>
      <c r="AF289" s="31">
        <v>13.6837</v>
      </c>
      <c r="AG289">
        <f t="shared" si="64"/>
        <v>8171.2305289051601</v>
      </c>
      <c r="AH289">
        <f>A289*'Simple Linear Regression'!$B$18+'Simple Linear Regression'!$B$17</f>
        <v>8131.0110271048034</v>
      </c>
      <c r="AI289">
        <f t="shared" si="65"/>
        <v>8088.5372639999996</v>
      </c>
      <c r="AJ289">
        <f t="shared" si="66"/>
        <v>8088.5372640000005</v>
      </c>
      <c r="AL289">
        <f t="shared" si="67"/>
        <v>8227.5043651952419</v>
      </c>
      <c r="AM289" s="32">
        <f t="shared" si="68"/>
        <v>8394.1401730818397</v>
      </c>
      <c r="AN289" s="33">
        <f t="shared" si="69"/>
        <v>9844.2560088739192</v>
      </c>
      <c r="AO289" s="33">
        <f t="shared" si="70"/>
        <v>8459.5046413320015</v>
      </c>
      <c r="AP289" s="33" t="str">
        <f t="shared" si="71"/>
        <v/>
      </c>
      <c r="AQ289" s="34">
        <f t="shared" si="72"/>
        <v>263941.93200000003</v>
      </c>
      <c r="AR289" s="34">
        <f t="shared" si="73"/>
        <v>393482</v>
      </c>
      <c r="AS289" s="34">
        <f t="shared" si="74"/>
        <v>0</v>
      </c>
      <c r="AT289" s="34">
        <f t="shared" si="75"/>
        <v>8287.2806431959998</v>
      </c>
      <c r="AU289" s="34">
        <f t="shared" si="76"/>
        <v>8393.0158434828336</v>
      </c>
      <c r="AV289" s="34">
        <f t="shared" si="77"/>
        <v>8311.5248800623194</v>
      </c>
      <c r="AW289" s="34">
        <f t="shared" si="78"/>
        <v>8293.4639249529992</v>
      </c>
      <c r="AX289" s="34">
        <f t="shared" si="79"/>
        <v>8432.5159699079159</v>
      </c>
    </row>
    <row r="290" spans="1:50" ht="16.5" customHeight="1" x14ac:dyDescent="0.2">
      <c r="A290" s="25">
        <v>289</v>
      </c>
      <c r="B290" s="26">
        <v>35293</v>
      </c>
      <c r="C290" s="25">
        <v>7818</v>
      </c>
      <c r="D290" s="27"/>
      <c r="E290" s="27">
        <v>331000</v>
      </c>
      <c r="F290" s="27"/>
      <c r="G290" s="27">
        <v>22.25</v>
      </c>
      <c r="H290" s="27">
        <v>20.952000000000002</v>
      </c>
      <c r="I290" s="27">
        <v>1.2030000000000001</v>
      </c>
      <c r="J290" s="27">
        <v>8032.84</v>
      </c>
      <c r="K290" s="27"/>
      <c r="L290" s="27">
        <v>774</v>
      </c>
      <c r="M290" s="27">
        <v>15.074</v>
      </c>
      <c r="N290" s="27">
        <v>215551</v>
      </c>
      <c r="O290" s="27">
        <v>5229.8</v>
      </c>
      <c r="P290" s="27">
        <v>1197356</v>
      </c>
      <c r="Q290" s="27"/>
      <c r="R290" s="27">
        <v>4321</v>
      </c>
      <c r="S290" s="27"/>
      <c r="T290" s="27"/>
      <c r="U290" s="27">
        <v>27</v>
      </c>
      <c r="V290" s="27">
        <v>95.8</v>
      </c>
      <c r="W290" s="27"/>
      <c r="X290" s="27"/>
      <c r="Y290" s="27"/>
      <c r="Z290" s="27"/>
      <c r="AA290" s="27">
        <v>266588</v>
      </c>
      <c r="AB290" s="28"/>
      <c r="AC290" s="29">
        <v>0</v>
      </c>
      <c r="AD290" s="30">
        <v>0.1</v>
      </c>
      <c r="AE290" s="30">
        <v>77.2</v>
      </c>
      <c r="AF290" s="31">
        <v>13.4407</v>
      </c>
      <c r="AG290">
        <f t="shared" si="64"/>
        <v>8128.7187904836392</v>
      </c>
      <c r="AH290">
        <f>A290*'Simple Linear Regression'!$B$18+'Simple Linear Regression'!$B$17</f>
        <v>8131.8640641887068</v>
      </c>
      <c r="AI290">
        <f t="shared" si="65"/>
        <v>8032.6724247999982</v>
      </c>
      <c r="AJ290">
        <f t="shared" si="66"/>
        <v>8032.672424800001</v>
      </c>
      <c r="AL290">
        <f t="shared" si="67"/>
        <v>8160.0031194747098</v>
      </c>
      <c r="AM290" s="32">
        <f t="shared" si="68"/>
        <v>8346.0386986501799</v>
      </c>
      <c r="AN290" s="33">
        <f t="shared" si="69"/>
        <v>9792.3955924140191</v>
      </c>
      <c r="AO290" s="33">
        <f t="shared" si="70"/>
        <v>8375.2255652030017</v>
      </c>
      <c r="AP290" s="33" t="str">
        <f t="shared" si="71"/>
        <v/>
      </c>
      <c r="AQ290" s="34">
        <f t="shared" si="72"/>
        <v>259307.853</v>
      </c>
      <c r="AR290" s="34">
        <f t="shared" si="73"/>
        <v>398193</v>
      </c>
      <c r="AS290" s="34">
        <f t="shared" si="74"/>
        <v>0</v>
      </c>
      <c r="AT290" s="34">
        <f t="shared" si="75"/>
        <v>8199.0486857590004</v>
      </c>
      <c r="AU290" s="34">
        <f t="shared" si="76"/>
        <v>8289.3417744666112</v>
      </c>
      <c r="AV290" s="34">
        <f t="shared" si="77"/>
        <v>8218.6440445566805</v>
      </c>
      <c r="AW290" s="34">
        <f t="shared" si="78"/>
        <v>8204.4342329149986</v>
      </c>
      <c r="AX290" s="34">
        <f t="shared" si="79"/>
        <v>8325.4267097457905</v>
      </c>
    </row>
    <row r="291" spans="1:50" ht="16.5" customHeight="1" x14ac:dyDescent="0.2">
      <c r="A291" s="25">
        <v>290</v>
      </c>
      <c r="B291" s="26">
        <v>35300</v>
      </c>
      <c r="C291" s="25">
        <v>8364</v>
      </c>
      <c r="D291" s="27"/>
      <c r="E291" s="27">
        <v>336000</v>
      </c>
      <c r="F291" s="27"/>
      <c r="G291" s="27">
        <v>22.498000000000001</v>
      </c>
      <c r="H291" s="27">
        <v>21.152000000000001</v>
      </c>
      <c r="I291" s="27">
        <v>1.2050000000000001</v>
      </c>
      <c r="J291" s="27">
        <v>8032.84</v>
      </c>
      <c r="K291" s="27"/>
      <c r="L291" s="27">
        <v>774</v>
      </c>
      <c r="M291" s="27">
        <v>15.074</v>
      </c>
      <c r="N291" s="27">
        <v>215551</v>
      </c>
      <c r="O291" s="27">
        <v>5229.8</v>
      </c>
      <c r="P291" s="27">
        <v>1197356</v>
      </c>
      <c r="Q291" s="27"/>
      <c r="R291" s="27">
        <v>4321</v>
      </c>
      <c r="S291" s="27"/>
      <c r="T291" s="27"/>
      <c r="U291" s="27">
        <v>27</v>
      </c>
      <c r="V291" s="27">
        <v>95.8</v>
      </c>
      <c r="W291" s="27"/>
      <c r="X291" s="27"/>
      <c r="Y291" s="27"/>
      <c r="Z291" s="27"/>
      <c r="AA291" s="27">
        <v>266588</v>
      </c>
      <c r="AB291" s="28"/>
      <c r="AC291" s="29">
        <v>0</v>
      </c>
      <c r="AD291" s="30">
        <v>0</v>
      </c>
      <c r="AE291" s="30">
        <v>82.1</v>
      </c>
      <c r="AF291" s="31">
        <v>13.1822</v>
      </c>
      <c r="AG291">
        <f t="shared" si="64"/>
        <v>8125.3520628194001</v>
      </c>
      <c r="AH291">
        <f>A291*'Simple Linear Regression'!$B$18+'Simple Linear Regression'!$B$17</f>
        <v>8132.7171012726112</v>
      </c>
      <c r="AI291">
        <f t="shared" si="65"/>
        <v>8029.730974799998</v>
      </c>
      <c r="AJ291">
        <f t="shared" si="66"/>
        <v>8029.7309747999989</v>
      </c>
      <c r="AL291">
        <f t="shared" si="67"/>
        <v>8156.8964918818529</v>
      </c>
      <c r="AM291" s="32">
        <f t="shared" si="68"/>
        <v>8350.2033691553388</v>
      </c>
      <c r="AN291" s="33">
        <f t="shared" si="69"/>
        <v>9751.4902940059674</v>
      </c>
      <c r="AO291" s="33">
        <f t="shared" si="70"/>
        <v>8381.225939205</v>
      </c>
      <c r="AP291" s="33" t="str">
        <f t="shared" si="71"/>
        <v/>
      </c>
      <c r="AQ291" s="34">
        <f t="shared" si="72"/>
        <v>259738.95500000002</v>
      </c>
      <c r="AR291" s="34">
        <f t="shared" si="73"/>
        <v>404880</v>
      </c>
      <c r="AS291" s="34">
        <f t="shared" si="74"/>
        <v>0</v>
      </c>
      <c r="AT291" s="34">
        <f t="shared" si="75"/>
        <v>8130.8733370199989</v>
      </c>
      <c r="AU291" s="34">
        <f t="shared" si="76"/>
        <v>8237.872301042662</v>
      </c>
      <c r="AV291" s="34">
        <f t="shared" si="77"/>
        <v>8142.6835505418003</v>
      </c>
      <c r="AW291" s="34">
        <f t="shared" si="78"/>
        <v>8135.2004848039996</v>
      </c>
      <c r="AX291" s="34">
        <f t="shared" si="79"/>
        <v>8278.6818120279149</v>
      </c>
    </row>
    <row r="292" spans="1:50" ht="16.5" customHeight="1" x14ac:dyDescent="0.2">
      <c r="A292" s="25">
        <v>291</v>
      </c>
      <c r="B292" s="26">
        <v>35307</v>
      </c>
      <c r="C292" s="25">
        <v>8369</v>
      </c>
      <c r="D292" s="27"/>
      <c r="E292" s="27">
        <v>337000</v>
      </c>
      <c r="F292" s="27"/>
      <c r="G292" s="27">
        <v>21.82</v>
      </c>
      <c r="H292" s="27">
        <v>20.7775</v>
      </c>
      <c r="I292" s="27">
        <v>1.2090000000000001</v>
      </c>
      <c r="J292" s="27">
        <v>8032.84</v>
      </c>
      <c r="K292" s="27"/>
      <c r="L292" s="27">
        <v>774</v>
      </c>
      <c r="M292" s="27">
        <v>15.074</v>
      </c>
      <c r="N292" s="27">
        <v>215551</v>
      </c>
      <c r="O292" s="27">
        <v>5229.8</v>
      </c>
      <c r="P292" s="27">
        <v>1197356</v>
      </c>
      <c r="Q292" s="27"/>
      <c r="R292" s="27">
        <v>4321</v>
      </c>
      <c r="S292" s="27"/>
      <c r="T292" s="27"/>
      <c r="U292" s="27">
        <v>27</v>
      </c>
      <c r="V292" s="27">
        <v>95.8</v>
      </c>
      <c r="W292" s="27"/>
      <c r="X292" s="27"/>
      <c r="Y292" s="27"/>
      <c r="Z292" s="27"/>
      <c r="AA292" s="27">
        <v>266588</v>
      </c>
      <c r="AB292" s="28"/>
      <c r="AC292" s="29">
        <v>0</v>
      </c>
      <c r="AD292" s="30">
        <v>0</v>
      </c>
      <c r="AE292" s="30">
        <v>76</v>
      </c>
      <c r="AF292" s="31">
        <v>12.911899999999999</v>
      </c>
      <c r="AG292">
        <f t="shared" si="64"/>
        <v>8124.6800174909213</v>
      </c>
      <c r="AH292">
        <f>A292*'Simple Linear Regression'!$B$18+'Simple Linear Regression'!$B$17</f>
        <v>8133.5701383565156</v>
      </c>
      <c r="AI292">
        <f t="shared" si="65"/>
        <v>8029.1426847999983</v>
      </c>
      <c r="AJ292">
        <f t="shared" si="66"/>
        <v>8029.1426847999992</v>
      </c>
      <c r="AL292">
        <f t="shared" si="67"/>
        <v>8157.3445506961307</v>
      </c>
      <c r="AM292" s="32">
        <f t="shared" si="68"/>
        <v>8345.9660518311994</v>
      </c>
      <c r="AN292" s="33">
        <f t="shared" si="69"/>
        <v>9711.8445523420578</v>
      </c>
      <c r="AO292" s="33">
        <f t="shared" si="70"/>
        <v>8370.4521772090011</v>
      </c>
      <c r="AP292" s="33" t="str">
        <f t="shared" si="71"/>
        <v/>
      </c>
      <c r="AQ292" s="34">
        <f t="shared" si="72"/>
        <v>260601.15900000001</v>
      </c>
      <c r="AR292" s="34">
        <f t="shared" si="73"/>
        <v>407433</v>
      </c>
      <c r="AS292" s="34">
        <f t="shared" si="74"/>
        <v>0</v>
      </c>
      <c r="AT292" s="34">
        <f t="shared" si="75"/>
        <v>8098.5253651129997</v>
      </c>
      <c r="AU292" s="34">
        <f t="shared" si="76"/>
        <v>8206.0794846637582</v>
      </c>
      <c r="AV292" s="34">
        <f t="shared" si="77"/>
        <v>8109.2128502810801</v>
      </c>
      <c r="AW292" s="34">
        <f t="shared" si="78"/>
        <v>8101.9381339769989</v>
      </c>
      <c r="AX292" s="34">
        <f t="shared" si="79"/>
        <v>8246.4549425581663</v>
      </c>
    </row>
    <row r="293" spans="1:50" ht="16.5" customHeight="1" x14ac:dyDescent="0.2">
      <c r="A293" s="25">
        <v>292</v>
      </c>
      <c r="B293" s="26">
        <v>35314</v>
      </c>
      <c r="C293" s="25">
        <v>7843</v>
      </c>
      <c r="D293" s="27"/>
      <c r="E293" s="27">
        <v>329000</v>
      </c>
      <c r="F293" s="27"/>
      <c r="G293" s="27">
        <v>23.475000000000001</v>
      </c>
      <c r="H293" s="27">
        <v>22.181999999999999</v>
      </c>
      <c r="I293" s="27">
        <v>1.1970000000000001</v>
      </c>
      <c r="J293" s="27">
        <v>8032.84</v>
      </c>
      <c r="K293" s="27"/>
      <c r="L293" s="27">
        <v>784</v>
      </c>
      <c r="M293" s="27">
        <v>15.074</v>
      </c>
      <c r="N293" s="27">
        <v>215551</v>
      </c>
      <c r="O293" s="27">
        <v>5251.9</v>
      </c>
      <c r="P293" s="27">
        <v>1197356</v>
      </c>
      <c r="Q293" s="27"/>
      <c r="R293" s="27">
        <v>4321</v>
      </c>
      <c r="S293" s="27"/>
      <c r="T293" s="27"/>
      <c r="U293" s="27">
        <v>27</v>
      </c>
      <c r="V293" s="27">
        <v>96.4</v>
      </c>
      <c r="W293" s="27"/>
      <c r="X293" s="27"/>
      <c r="Y293" s="27"/>
      <c r="Z293" s="27"/>
      <c r="AA293" s="27">
        <v>266588</v>
      </c>
      <c r="AB293" s="28"/>
      <c r="AC293" s="29">
        <v>1</v>
      </c>
      <c r="AD293" s="30">
        <v>0</v>
      </c>
      <c r="AE293" s="30">
        <v>68</v>
      </c>
      <c r="AF293" s="31">
        <v>12.6332</v>
      </c>
      <c r="AG293">
        <f t="shared" si="64"/>
        <v>8116.3514462243602</v>
      </c>
      <c r="AH293">
        <f>A293*'Simple Linear Regression'!$B$18+'Simple Linear Regression'!$B$17</f>
        <v>8134.42317544042</v>
      </c>
      <c r="AI293">
        <f t="shared" si="65"/>
        <v>8016.3085247999998</v>
      </c>
      <c r="AJ293">
        <f t="shared" si="66"/>
        <v>8016.3085247999988</v>
      </c>
      <c r="AL293">
        <f t="shared" si="67"/>
        <v>8150.2437242532887</v>
      </c>
      <c r="AM293" s="32">
        <f t="shared" si="68"/>
        <v>8204.0563897576012</v>
      </c>
      <c r="AN293" s="33">
        <f t="shared" si="69"/>
        <v>9538.6155985397672</v>
      </c>
      <c r="AO293" s="33">
        <f t="shared" si="70"/>
        <v>8225.8929331969994</v>
      </c>
      <c r="AP293" s="33" t="str">
        <f t="shared" si="71"/>
        <v/>
      </c>
      <c r="AQ293" s="34">
        <f t="shared" si="72"/>
        <v>258014.54700000002</v>
      </c>
      <c r="AR293" s="34">
        <f t="shared" si="73"/>
        <v>393813</v>
      </c>
      <c r="AS293" s="34">
        <f t="shared" si="74"/>
        <v>12.6332</v>
      </c>
      <c r="AT293" s="34">
        <f t="shared" si="75"/>
        <v>8005.0077644760004</v>
      </c>
      <c r="AU293" s="34">
        <f t="shared" si="76"/>
        <v>8113.2945139244657</v>
      </c>
      <c r="AV293" s="34">
        <f t="shared" si="77"/>
        <v>8024.4396918678804</v>
      </c>
      <c r="AW293" s="34">
        <f t="shared" si="78"/>
        <v>7990.5422786003992</v>
      </c>
      <c r="AX293" s="34">
        <f t="shared" si="79"/>
        <v>8121.3165080654107</v>
      </c>
    </row>
    <row r="294" spans="1:50" ht="16.5" customHeight="1" x14ac:dyDescent="0.2">
      <c r="A294" s="25">
        <v>293</v>
      </c>
      <c r="B294" s="26">
        <v>35321</v>
      </c>
      <c r="C294" s="25">
        <v>7537</v>
      </c>
      <c r="D294" s="27"/>
      <c r="E294" s="27">
        <v>333000</v>
      </c>
      <c r="F294" s="27"/>
      <c r="G294" s="27">
        <v>24.42</v>
      </c>
      <c r="H294" s="27">
        <v>23.082000000000001</v>
      </c>
      <c r="I294" s="27">
        <v>1.2030000000000001</v>
      </c>
      <c r="J294" s="27">
        <v>8032.84</v>
      </c>
      <c r="K294" s="27"/>
      <c r="L294" s="27">
        <v>784</v>
      </c>
      <c r="M294" s="27">
        <v>15.074</v>
      </c>
      <c r="N294" s="27">
        <v>215551</v>
      </c>
      <c r="O294" s="27">
        <v>5251.9</v>
      </c>
      <c r="P294" s="27">
        <v>1197356</v>
      </c>
      <c r="Q294" s="27"/>
      <c r="R294" s="27">
        <v>4321</v>
      </c>
      <c r="S294" s="27"/>
      <c r="T294" s="27"/>
      <c r="U294" s="27">
        <v>27</v>
      </c>
      <c r="V294" s="27">
        <v>96.4</v>
      </c>
      <c r="W294" s="27"/>
      <c r="X294" s="27"/>
      <c r="Y294" s="27"/>
      <c r="Z294" s="27"/>
      <c r="AA294" s="27">
        <v>266588</v>
      </c>
      <c r="AB294" s="28"/>
      <c r="AC294" s="29">
        <v>0</v>
      </c>
      <c r="AD294" s="30">
        <v>1.9</v>
      </c>
      <c r="AE294" s="30">
        <v>62.9</v>
      </c>
      <c r="AF294" s="31">
        <v>12.3489</v>
      </c>
      <c r="AG294">
        <f t="shared" si="64"/>
        <v>8113.659653231638</v>
      </c>
      <c r="AH294">
        <f>A294*'Simple Linear Regression'!$B$18+'Simple Linear Regression'!$B$17</f>
        <v>8135.2762125243235</v>
      </c>
      <c r="AI294">
        <f t="shared" si="65"/>
        <v>8013.9553647999992</v>
      </c>
      <c r="AJ294">
        <f t="shared" si="66"/>
        <v>8013.9553648000001</v>
      </c>
      <c r="AL294">
        <f t="shared" si="67"/>
        <v>8149.0654474747098</v>
      </c>
      <c r="AM294" s="32">
        <f t="shared" si="68"/>
        <v>8332.7180838395598</v>
      </c>
      <c r="AN294" s="33">
        <f t="shared" si="69"/>
        <v>9638.3035451451597</v>
      </c>
      <c r="AO294" s="33">
        <f t="shared" si="70"/>
        <v>8334.3958552029999</v>
      </c>
      <c r="AP294" s="33" t="str">
        <f t="shared" si="71"/>
        <v/>
      </c>
      <c r="AQ294" s="34">
        <f t="shared" si="72"/>
        <v>259307.853</v>
      </c>
      <c r="AR294" s="34">
        <f t="shared" si="73"/>
        <v>400599</v>
      </c>
      <c r="AS294" s="34">
        <f t="shared" si="74"/>
        <v>0</v>
      </c>
      <c r="AT294" s="34">
        <f t="shared" si="75"/>
        <v>8034.7253975549993</v>
      </c>
      <c r="AU294" s="34">
        <f t="shared" si="76"/>
        <v>8139.1678027066146</v>
      </c>
      <c r="AV294" s="34">
        <f t="shared" si="77"/>
        <v>8049.2839790812404</v>
      </c>
      <c r="AW294" s="34">
        <f t="shared" si="78"/>
        <v>8036.2504645949994</v>
      </c>
      <c r="AX294" s="34">
        <f t="shared" si="79"/>
        <v>8176.3951301277884</v>
      </c>
    </row>
    <row r="295" spans="1:50" ht="16.5" customHeight="1" x14ac:dyDescent="0.2">
      <c r="A295" s="25">
        <v>294</v>
      </c>
      <c r="B295" s="26">
        <v>35328</v>
      </c>
      <c r="C295" s="25">
        <v>8000</v>
      </c>
      <c r="D295" s="27"/>
      <c r="E295" s="27">
        <v>338000</v>
      </c>
      <c r="F295" s="27"/>
      <c r="G295" s="27">
        <v>23.52</v>
      </c>
      <c r="H295" s="27">
        <v>22.108000000000001</v>
      </c>
      <c r="I295" s="27">
        <v>1.206</v>
      </c>
      <c r="J295" s="27">
        <v>8032.84</v>
      </c>
      <c r="K295" s="27"/>
      <c r="L295" s="27">
        <v>784</v>
      </c>
      <c r="M295" s="27">
        <v>15.486000000000001</v>
      </c>
      <c r="N295" s="27">
        <v>225109</v>
      </c>
      <c r="O295" s="27">
        <v>5251.9</v>
      </c>
      <c r="P295" s="27">
        <v>1224879</v>
      </c>
      <c r="Q295" s="27"/>
      <c r="R295" s="27">
        <v>4321</v>
      </c>
      <c r="S295" s="27"/>
      <c r="T295" s="27"/>
      <c r="U295" s="27">
        <v>27</v>
      </c>
      <c r="V295" s="27">
        <v>96.4</v>
      </c>
      <c r="W295" s="27"/>
      <c r="X295" s="27"/>
      <c r="Y295" s="27"/>
      <c r="Z295" s="27"/>
      <c r="AA295" s="27">
        <v>266588</v>
      </c>
      <c r="AB295" s="28"/>
      <c r="AC295" s="29">
        <v>0</v>
      </c>
      <c r="AD295" s="30">
        <v>8</v>
      </c>
      <c r="AE295" s="30">
        <v>31.2</v>
      </c>
      <c r="AF295" s="31">
        <v>12.0617</v>
      </c>
      <c r="AG295">
        <f t="shared" si="64"/>
        <v>8230.0140229152785</v>
      </c>
      <c r="AH295">
        <f>A295*'Simple Linear Regression'!$B$18+'Simple Linear Regression'!$B$17</f>
        <v>8136.1292496082278</v>
      </c>
      <c r="AI295">
        <f t="shared" si="65"/>
        <v>8164.984505200001</v>
      </c>
      <c r="AJ295">
        <f t="shared" si="66"/>
        <v>8164.9845051999982</v>
      </c>
      <c r="AL295">
        <f t="shared" si="67"/>
        <v>8337.851471391783</v>
      </c>
      <c r="AM295" s="32">
        <f t="shared" si="68"/>
        <v>8431.0093029076797</v>
      </c>
      <c r="AN295" s="33">
        <f t="shared" si="69"/>
        <v>9638.1264424804322</v>
      </c>
      <c r="AO295" s="33">
        <f t="shared" si="70"/>
        <v>8468.0906317540012</v>
      </c>
      <c r="AP295" s="33" t="str">
        <f t="shared" si="71"/>
        <v/>
      </c>
      <c r="AQ295" s="34">
        <f t="shared" si="72"/>
        <v>271481.45399999997</v>
      </c>
      <c r="AR295" s="34">
        <f t="shared" si="73"/>
        <v>407628</v>
      </c>
      <c r="AS295" s="34">
        <f t="shared" si="74"/>
        <v>0</v>
      </c>
      <c r="AT295" s="34">
        <f t="shared" si="75"/>
        <v>8267.2207230799995</v>
      </c>
      <c r="AU295" s="34">
        <f t="shared" si="76"/>
        <v>8367.0461260754473</v>
      </c>
      <c r="AV295" s="34">
        <f t="shared" si="77"/>
        <v>8293.2603906602799</v>
      </c>
      <c r="AW295" s="34">
        <f t="shared" si="78"/>
        <v>8268.1659388929984</v>
      </c>
      <c r="AX295" s="34">
        <f t="shared" si="79"/>
        <v>8399.8876188624999</v>
      </c>
    </row>
    <row r="296" spans="1:50" ht="16.5" customHeight="1" x14ac:dyDescent="0.2">
      <c r="A296" s="25">
        <v>295</v>
      </c>
      <c r="B296" s="26">
        <v>35335</v>
      </c>
      <c r="C296" s="25">
        <v>7619</v>
      </c>
      <c r="D296" s="27"/>
      <c r="E296" s="27">
        <v>352000</v>
      </c>
      <c r="F296" s="27"/>
      <c r="G296" s="27">
        <v>24.326000000000001</v>
      </c>
      <c r="H296" s="27">
        <v>22.846</v>
      </c>
      <c r="I296" s="27">
        <v>1.206</v>
      </c>
      <c r="J296" s="27">
        <v>8032.84</v>
      </c>
      <c r="K296" s="27"/>
      <c r="L296" s="27">
        <v>784</v>
      </c>
      <c r="M296" s="27">
        <v>15.486000000000001</v>
      </c>
      <c r="N296" s="27">
        <v>225109</v>
      </c>
      <c r="O296" s="27">
        <v>5251.9</v>
      </c>
      <c r="P296" s="27">
        <v>1224879</v>
      </c>
      <c r="Q296" s="27"/>
      <c r="R296" s="27">
        <v>4321</v>
      </c>
      <c r="S296" s="27"/>
      <c r="T296" s="27"/>
      <c r="U296" s="27">
        <v>27</v>
      </c>
      <c r="V296" s="27">
        <v>96.4</v>
      </c>
      <c r="W296" s="27"/>
      <c r="X296" s="27"/>
      <c r="Y296" s="27"/>
      <c r="Z296" s="27"/>
      <c r="AA296" s="27">
        <v>266588</v>
      </c>
      <c r="AB296" s="28"/>
      <c r="AC296" s="29">
        <v>0</v>
      </c>
      <c r="AD296" s="30">
        <v>11.7</v>
      </c>
      <c r="AE296" s="30">
        <v>26.3</v>
      </c>
      <c r="AF296" s="31">
        <v>11.773999999999999</v>
      </c>
      <c r="AG296">
        <f t="shared" si="64"/>
        <v>8220.5851629152785</v>
      </c>
      <c r="AH296">
        <f>A296*'Simple Linear Regression'!$B$18+'Simple Linear Regression'!$B$17</f>
        <v>8136.9822866921322</v>
      </c>
      <c r="AI296">
        <f t="shared" si="65"/>
        <v>8156.7484452000017</v>
      </c>
      <c r="AJ296">
        <f t="shared" si="66"/>
        <v>8156.748445199999</v>
      </c>
      <c r="AL296">
        <f t="shared" si="67"/>
        <v>8327.4894273917816</v>
      </c>
      <c r="AM296" s="32">
        <f t="shared" si="68"/>
        <v>8422.6034954221213</v>
      </c>
      <c r="AN296" s="33">
        <f t="shared" si="69"/>
        <v>9585.9423164460441</v>
      </c>
      <c r="AO296" s="33">
        <f t="shared" si="70"/>
        <v>8442.6383717539993</v>
      </c>
      <c r="AP296" s="33" t="str">
        <f t="shared" si="71"/>
        <v/>
      </c>
      <c r="AQ296" s="34">
        <f t="shared" si="72"/>
        <v>271481.45399999997</v>
      </c>
      <c r="AR296" s="34">
        <f t="shared" si="73"/>
        <v>424512</v>
      </c>
      <c r="AS296" s="34">
        <f t="shared" si="74"/>
        <v>0</v>
      </c>
      <c r="AT296" s="34">
        <f t="shared" si="75"/>
        <v>8224.262938378999</v>
      </c>
      <c r="AU296" s="34">
        <f t="shared" si="76"/>
        <v>8323.2433133904469</v>
      </c>
      <c r="AV296" s="34">
        <f t="shared" si="77"/>
        <v>8240.6822026461177</v>
      </c>
      <c r="AW296" s="34">
        <f t="shared" si="78"/>
        <v>8224.1930288979984</v>
      </c>
      <c r="AX296" s="34">
        <f t="shared" si="79"/>
        <v>8356.1003006504998</v>
      </c>
    </row>
    <row r="297" spans="1:50" ht="16.5" customHeight="1" x14ac:dyDescent="0.2">
      <c r="A297" s="25">
        <v>296</v>
      </c>
      <c r="B297" s="26">
        <v>35342</v>
      </c>
      <c r="C297" s="25">
        <v>7935</v>
      </c>
      <c r="D297" s="27"/>
      <c r="E297" s="27">
        <v>348000</v>
      </c>
      <c r="F297" s="27"/>
      <c r="G297" s="27">
        <v>24.44</v>
      </c>
      <c r="H297" s="27">
        <v>23.594000000000001</v>
      </c>
      <c r="I297" s="27">
        <v>1.2</v>
      </c>
      <c r="J297" s="27">
        <v>8032.84</v>
      </c>
      <c r="K297" s="27"/>
      <c r="L297" s="27">
        <v>784</v>
      </c>
      <c r="M297" s="27">
        <v>15.486000000000001</v>
      </c>
      <c r="N297" s="27">
        <v>225109</v>
      </c>
      <c r="O297" s="27">
        <v>5251.9</v>
      </c>
      <c r="P297" s="27">
        <v>1224879</v>
      </c>
      <c r="Q297" s="27"/>
      <c r="R297" s="27">
        <v>4321</v>
      </c>
      <c r="S297" s="27"/>
      <c r="T297" s="27"/>
      <c r="U297" s="27">
        <v>27</v>
      </c>
      <c r="V297" s="27">
        <v>96.4</v>
      </c>
      <c r="W297" s="27"/>
      <c r="X297" s="27"/>
      <c r="Y297" s="27"/>
      <c r="Z297" s="27"/>
      <c r="AA297" s="27">
        <v>266588</v>
      </c>
      <c r="AB297" s="28"/>
      <c r="AC297" s="29">
        <v>0</v>
      </c>
      <c r="AD297" s="30">
        <v>22.5</v>
      </c>
      <c r="AE297" s="30">
        <v>16.7</v>
      </c>
      <c r="AF297" s="31">
        <v>11.488099999999999</v>
      </c>
      <c r="AG297">
        <f t="shared" si="64"/>
        <v>8223.2769559079989</v>
      </c>
      <c r="AH297">
        <f>A297*'Simple Linear Regression'!$B$18+'Simple Linear Regression'!$B$17</f>
        <v>8137.8353237760366</v>
      </c>
      <c r="AI297">
        <f t="shared" si="65"/>
        <v>8159.1016052000004</v>
      </c>
      <c r="AJ297">
        <f t="shared" si="66"/>
        <v>8159.1016052000014</v>
      </c>
      <c r="AL297">
        <f t="shared" si="67"/>
        <v>8329.220248136</v>
      </c>
      <c r="AM297" s="32">
        <f t="shared" si="68"/>
        <v>8400.9783504706793</v>
      </c>
      <c r="AN297" s="33">
        <f t="shared" si="69"/>
        <v>9551.0737755999126</v>
      </c>
      <c r="AO297" s="33">
        <f t="shared" si="70"/>
        <v>8411.6057478000039</v>
      </c>
      <c r="AP297" s="33" t="str">
        <f t="shared" si="71"/>
        <v/>
      </c>
      <c r="AQ297" s="34">
        <f t="shared" si="72"/>
        <v>270130.8</v>
      </c>
      <c r="AR297" s="34">
        <f t="shared" si="73"/>
        <v>417600</v>
      </c>
      <c r="AS297" s="34">
        <f t="shared" si="74"/>
        <v>0</v>
      </c>
      <c r="AT297" s="34">
        <f t="shared" si="75"/>
        <v>8217.9283471039998</v>
      </c>
      <c r="AU297" s="34">
        <f t="shared" si="76"/>
        <v>8305.9349176543619</v>
      </c>
      <c r="AV297" s="34">
        <f t="shared" si="77"/>
        <v>8238.8078001109989</v>
      </c>
      <c r="AW297" s="34">
        <f t="shared" si="78"/>
        <v>8216.8272676609995</v>
      </c>
      <c r="AX297" s="34">
        <f t="shared" si="79"/>
        <v>8334.3626345693974</v>
      </c>
    </row>
    <row r="298" spans="1:50" ht="16.5" customHeight="1" x14ac:dyDescent="0.2">
      <c r="A298" s="25">
        <v>297</v>
      </c>
      <c r="B298" s="26">
        <v>35349</v>
      </c>
      <c r="C298" s="25">
        <v>7637</v>
      </c>
      <c r="D298" s="27"/>
      <c r="E298" s="27">
        <v>335000</v>
      </c>
      <c r="F298" s="27"/>
      <c r="G298" s="27">
        <v>24.93</v>
      </c>
      <c r="H298" s="27">
        <v>24.178000000000001</v>
      </c>
      <c r="I298" s="27">
        <v>1.194</v>
      </c>
      <c r="J298" s="27">
        <v>8032.84</v>
      </c>
      <c r="K298" s="27"/>
      <c r="L298" s="27">
        <v>811</v>
      </c>
      <c r="M298" s="27">
        <v>15.486000000000001</v>
      </c>
      <c r="N298" s="27">
        <v>225109</v>
      </c>
      <c r="O298" s="27">
        <v>5275</v>
      </c>
      <c r="P298" s="27">
        <v>1224879</v>
      </c>
      <c r="Q298" s="27"/>
      <c r="R298" s="27">
        <v>4321</v>
      </c>
      <c r="S298" s="27"/>
      <c r="T298" s="27"/>
      <c r="U298" s="27">
        <v>27</v>
      </c>
      <c r="V298" s="27">
        <v>94.9</v>
      </c>
      <c r="W298" s="27"/>
      <c r="X298" s="27"/>
      <c r="Y298" s="27"/>
      <c r="Z298" s="27"/>
      <c r="AA298" s="27">
        <v>266588</v>
      </c>
      <c r="AB298" s="28"/>
      <c r="AC298" s="29">
        <v>0</v>
      </c>
      <c r="AD298" s="30">
        <v>44.7</v>
      </c>
      <c r="AE298" s="30">
        <v>22.6</v>
      </c>
      <c r="AF298" s="31">
        <v>11.2067</v>
      </c>
      <c r="AG298">
        <f t="shared" si="64"/>
        <v>8266.3105520307181</v>
      </c>
      <c r="AH298">
        <f>A298*'Simple Linear Regression'!$B$18+'Simple Linear Regression'!$B$17</f>
        <v>8138.688360859941</v>
      </c>
      <c r="AI298">
        <f t="shared" si="65"/>
        <v>8226.4943752000017</v>
      </c>
      <c r="AJ298">
        <f t="shared" si="66"/>
        <v>8226.4943751999981</v>
      </c>
      <c r="AL298">
        <f t="shared" si="67"/>
        <v>8361.2558328802206</v>
      </c>
      <c r="AM298" s="32">
        <f t="shared" si="68"/>
        <v>8377.1574703767401</v>
      </c>
      <c r="AN298" s="33">
        <f t="shared" si="69"/>
        <v>9524.5683167188363</v>
      </c>
      <c r="AO298" s="33">
        <f t="shared" si="70"/>
        <v>8426.2374338459977</v>
      </c>
      <c r="AP298" s="33" t="str">
        <f t="shared" si="71"/>
        <v/>
      </c>
      <c r="AQ298" s="34">
        <f t="shared" si="72"/>
        <v>268780.14600000001</v>
      </c>
      <c r="AR298" s="34">
        <f t="shared" si="73"/>
        <v>399990</v>
      </c>
      <c r="AS298" s="34">
        <f t="shared" si="74"/>
        <v>0</v>
      </c>
      <c r="AT298" s="34">
        <f t="shared" si="75"/>
        <v>8192.6557029739997</v>
      </c>
      <c r="AU298" s="34">
        <f t="shared" si="76"/>
        <v>8289.5206589372738</v>
      </c>
      <c r="AV298" s="34">
        <f t="shared" si="77"/>
        <v>8214.858115323399</v>
      </c>
      <c r="AW298" s="34">
        <f t="shared" si="78"/>
        <v>8190.0238155589996</v>
      </c>
      <c r="AX298" s="34">
        <f t="shared" si="79"/>
        <v>8321.4867848522972</v>
      </c>
    </row>
    <row r="299" spans="1:50" ht="16.5" customHeight="1" x14ac:dyDescent="0.2">
      <c r="A299" s="25">
        <v>298</v>
      </c>
      <c r="B299" s="26">
        <v>35356</v>
      </c>
      <c r="C299" s="25">
        <v>7958</v>
      </c>
      <c r="D299" s="27"/>
      <c r="E299" s="27">
        <v>334000</v>
      </c>
      <c r="F299" s="27"/>
      <c r="G299" s="27">
        <v>25.45</v>
      </c>
      <c r="H299" s="27">
        <v>24.768000000000001</v>
      </c>
      <c r="I299" s="27">
        <v>1.2030000000000001</v>
      </c>
      <c r="J299" s="27">
        <v>8032.84</v>
      </c>
      <c r="K299" s="27"/>
      <c r="L299" s="27">
        <v>811</v>
      </c>
      <c r="M299" s="27">
        <v>15.534000000000001</v>
      </c>
      <c r="N299" s="27">
        <v>229050</v>
      </c>
      <c r="O299" s="27">
        <v>5275</v>
      </c>
      <c r="P299" s="27">
        <v>1224879</v>
      </c>
      <c r="Q299" s="27"/>
      <c r="R299" s="27">
        <v>4321</v>
      </c>
      <c r="S299" s="27"/>
      <c r="T299" s="27"/>
      <c r="U299" s="27">
        <v>27</v>
      </c>
      <c r="V299" s="27">
        <v>94.9</v>
      </c>
      <c r="W299" s="27"/>
      <c r="X299" s="27"/>
      <c r="Y299" s="27"/>
      <c r="Z299" s="27"/>
      <c r="AA299" s="27">
        <v>266588</v>
      </c>
      <c r="AB299" s="28"/>
      <c r="AC299" s="29">
        <v>0</v>
      </c>
      <c r="AD299" s="30">
        <v>29.8</v>
      </c>
      <c r="AE299" s="30">
        <v>10.4</v>
      </c>
      <c r="AF299" s="31">
        <v>10.932399999999999</v>
      </c>
      <c r="AG299">
        <f t="shared" si="64"/>
        <v>8316.3511156516397</v>
      </c>
      <c r="AH299">
        <f>A299*'Simple Linear Regression'!$B$18+'Simple Linear Regression'!$B$17</f>
        <v>8139.5413979438445</v>
      </c>
      <c r="AI299">
        <f t="shared" si="65"/>
        <v>8283.9136454</v>
      </c>
      <c r="AJ299">
        <f t="shared" si="66"/>
        <v>8283.9136453999981</v>
      </c>
      <c r="AL299">
        <f t="shared" si="67"/>
        <v>8442.9541463304977</v>
      </c>
      <c r="AM299" s="32">
        <f t="shared" si="68"/>
        <v>8441.0051655123607</v>
      </c>
      <c r="AN299" s="33">
        <f t="shared" si="69"/>
        <v>9503.309010871857</v>
      </c>
      <c r="AO299" s="33">
        <f t="shared" si="70"/>
        <v>8511.2440296500008</v>
      </c>
      <c r="AP299" s="33" t="str">
        <f t="shared" si="71"/>
        <v/>
      </c>
      <c r="AQ299" s="34">
        <f t="shared" si="72"/>
        <v>275547.15000000002</v>
      </c>
      <c r="AR299" s="34">
        <f t="shared" si="73"/>
        <v>401802</v>
      </c>
      <c r="AS299" s="34">
        <f t="shared" si="74"/>
        <v>0</v>
      </c>
      <c r="AT299" s="34">
        <f t="shared" si="75"/>
        <v>8233.736566091</v>
      </c>
      <c r="AU299" s="34">
        <f t="shared" si="76"/>
        <v>8345.4459210565292</v>
      </c>
      <c r="AV299" s="34">
        <f t="shared" si="77"/>
        <v>8258.8738163815178</v>
      </c>
      <c r="AW299" s="34">
        <f t="shared" si="78"/>
        <v>8230.4299750760001</v>
      </c>
      <c r="AX299" s="34">
        <f t="shared" si="79"/>
        <v>8381.1620347139506</v>
      </c>
    </row>
    <row r="300" spans="1:50" ht="16.5" customHeight="1" x14ac:dyDescent="0.2">
      <c r="A300" s="25">
        <v>299</v>
      </c>
      <c r="B300" s="26">
        <v>35363</v>
      </c>
      <c r="C300" s="25">
        <v>7991</v>
      </c>
      <c r="D300" s="27"/>
      <c r="E300" s="27">
        <v>335000</v>
      </c>
      <c r="F300" s="27"/>
      <c r="G300" s="27">
        <v>25.154</v>
      </c>
      <c r="H300" s="27">
        <v>24.698</v>
      </c>
      <c r="I300" s="27">
        <v>1.204</v>
      </c>
      <c r="J300" s="27">
        <v>8032.84</v>
      </c>
      <c r="K300" s="27"/>
      <c r="L300" s="27">
        <v>811</v>
      </c>
      <c r="M300" s="27">
        <v>15.534000000000001</v>
      </c>
      <c r="N300" s="27">
        <v>229050</v>
      </c>
      <c r="O300" s="27">
        <v>5275</v>
      </c>
      <c r="P300" s="27">
        <v>1224879</v>
      </c>
      <c r="Q300" s="27"/>
      <c r="R300" s="27">
        <v>4321</v>
      </c>
      <c r="S300" s="27"/>
      <c r="T300" s="27"/>
      <c r="U300" s="27">
        <v>27</v>
      </c>
      <c r="V300" s="27">
        <v>94.9</v>
      </c>
      <c r="W300" s="27"/>
      <c r="X300" s="27"/>
      <c r="Y300" s="27"/>
      <c r="Z300" s="27"/>
      <c r="AA300" s="27">
        <v>266588</v>
      </c>
      <c r="AB300" s="28"/>
      <c r="AC300" s="29">
        <v>0</v>
      </c>
      <c r="AD300" s="30">
        <v>52.8</v>
      </c>
      <c r="AE300" s="30">
        <v>4.7</v>
      </c>
      <c r="AF300" s="31">
        <v>10.6684</v>
      </c>
      <c r="AG300">
        <f t="shared" si="64"/>
        <v>8315.677986819519</v>
      </c>
      <c r="AH300">
        <f>A300*'Simple Linear Regression'!$B$18+'Simple Linear Regression'!$B$17</f>
        <v>8140.3944350277488</v>
      </c>
      <c r="AI300">
        <f t="shared" si="65"/>
        <v>8283.3253554000003</v>
      </c>
      <c r="AJ300">
        <f t="shared" si="66"/>
        <v>8283.3253553999984</v>
      </c>
      <c r="AL300">
        <f t="shared" si="67"/>
        <v>8442.3809896139992</v>
      </c>
      <c r="AM300" s="32">
        <f t="shared" si="68"/>
        <v>8408.0556718157786</v>
      </c>
      <c r="AN300" s="33">
        <f t="shared" si="69"/>
        <v>9465.3396377831577</v>
      </c>
      <c r="AO300" s="33">
        <f t="shared" si="70"/>
        <v>8468.5071462000014</v>
      </c>
      <c r="AP300" s="33" t="str">
        <f t="shared" si="71"/>
        <v/>
      </c>
      <c r="AQ300" s="34">
        <f t="shared" si="72"/>
        <v>275776.2</v>
      </c>
      <c r="AR300" s="34">
        <f t="shared" si="73"/>
        <v>403340</v>
      </c>
      <c r="AS300" s="34">
        <f t="shared" si="74"/>
        <v>0</v>
      </c>
      <c r="AT300" s="34">
        <f t="shared" si="75"/>
        <v>8233.9687243839999</v>
      </c>
      <c r="AU300" s="34">
        <f t="shared" si="76"/>
        <v>8334.4377515140386</v>
      </c>
      <c r="AV300" s="34">
        <f t="shared" si="77"/>
        <v>8260.1308053223984</v>
      </c>
      <c r="AW300" s="34">
        <f t="shared" si="78"/>
        <v>8229.5307889479991</v>
      </c>
      <c r="AX300" s="34">
        <f t="shared" si="79"/>
        <v>8364.3898434366001</v>
      </c>
    </row>
    <row r="301" spans="1:50" ht="16.5" customHeight="1" x14ac:dyDescent="0.2">
      <c r="A301" s="25">
        <v>300</v>
      </c>
      <c r="B301" s="26">
        <v>35370</v>
      </c>
      <c r="C301" s="25">
        <v>7682</v>
      </c>
      <c r="D301" s="27"/>
      <c r="E301" s="27">
        <v>352000</v>
      </c>
      <c r="F301" s="27"/>
      <c r="G301" s="27">
        <v>23.91</v>
      </c>
      <c r="H301" s="27">
        <v>23.2</v>
      </c>
      <c r="I301" s="27">
        <v>1.2150000000000001</v>
      </c>
      <c r="J301" s="27">
        <v>8032.84</v>
      </c>
      <c r="K301" s="27"/>
      <c r="L301" s="27">
        <v>811</v>
      </c>
      <c r="M301" s="27">
        <v>15.534000000000001</v>
      </c>
      <c r="N301" s="27">
        <v>229050</v>
      </c>
      <c r="O301" s="27">
        <v>5275</v>
      </c>
      <c r="P301" s="27">
        <v>1224879</v>
      </c>
      <c r="Q301" s="27"/>
      <c r="R301" s="27">
        <v>4321</v>
      </c>
      <c r="S301" s="27"/>
      <c r="T301" s="27"/>
      <c r="U301" s="27">
        <v>27</v>
      </c>
      <c r="V301" s="27">
        <v>94.9</v>
      </c>
      <c r="W301" s="27"/>
      <c r="X301" s="27"/>
      <c r="Y301" s="27"/>
      <c r="Z301" s="27"/>
      <c r="AA301" s="27">
        <v>266588</v>
      </c>
      <c r="AB301" s="28"/>
      <c r="AC301" s="29">
        <v>0</v>
      </c>
      <c r="AD301" s="30">
        <v>54.8</v>
      </c>
      <c r="AE301" s="30">
        <v>17.100000000000001</v>
      </c>
      <c r="AF301" s="31">
        <v>10.418200000000001</v>
      </c>
      <c r="AG301">
        <f t="shared" si="64"/>
        <v>8304.2326296661995</v>
      </c>
      <c r="AH301">
        <f>A301*'Simple Linear Regression'!$B$18+'Simple Linear Regression'!$B$17</f>
        <v>8141.2474721116532</v>
      </c>
      <c r="AI301">
        <f t="shared" si="65"/>
        <v>8273.3244254000001</v>
      </c>
      <c r="AJ301">
        <f t="shared" si="66"/>
        <v>8273.3244254000001</v>
      </c>
      <c r="AL301">
        <f t="shared" si="67"/>
        <v>8431.6353897324989</v>
      </c>
      <c r="AM301" s="32">
        <f t="shared" si="68"/>
        <v>8416.5126435999409</v>
      </c>
      <c r="AN301" s="33">
        <f t="shared" si="69"/>
        <v>9412.8878964649157</v>
      </c>
      <c r="AO301" s="33">
        <f t="shared" si="70"/>
        <v>8477.6029382500001</v>
      </c>
      <c r="AP301" s="33" t="str">
        <f t="shared" si="71"/>
        <v/>
      </c>
      <c r="AQ301" s="34">
        <f t="shared" si="72"/>
        <v>278295.75</v>
      </c>
      <c r="AR301" s="34">
        <f t="shared" si="73"/>
        <v>427680</v>
      </c>
      <c r="AS301" s="34">
        <f t="shared" si="74"/>
        <v>0</v>
      </c>
      <c r="AT301" s="34">
        <f t="shared" si="75"/>
        <v>8139.454485670999</v>
      </c>
      <c r="AU301" s="34">
        <f t="shared" si="76"/>
        <v>8266.6345899746502</v>
      </c>
      <c r="AV301" s="34">
        <f t="shared" si="77"/>
        <v>8147.4675639887982</v>
      </c>
      <c r="AW301" s="34">
        <f t="shared" si="78"/>
        <v>8133.8578847399995</v>
      </c>
      <c r="AX301" s="34">
        <f t="shared" si="79"/>
        <v>8304.3122747517482</v>
      </c>
    </row>
    <row r="302" spans="1:50" ht="16.5" customHeight="1" x14ac:dyDescent="0.2">
      <c r="A302" s="25">
        <v>301</v>
      </c>
      <c r="B302" s="26">
        <v>35377</v>
      </c>
      <c r="C302" s="25">
        <v>7804</v>
      </c>
      <c r="D302" s="27"/>
      <c r="E302" s="27">
        <v>334000</v>
      </c>
      <c r="F302" s="27"/>
      <c r="G302" s="27">
        <v>22.92</v>
      </c>
      <c r="H302" s="27">
        <v>21.99</v>
      </c>
      <c r="I302" s="27">
        <v>1.2230000000000001</v>
      </c>
      <c r="J302" s="27">
        <v>8131.4080000000004</v>
      </c>
      <c r="K302" s="27"/>
      <c r="L302" s="27">
        <v>811</v>
      </c>
      <c r="M302" s="27">
        <v>15.534000000000001</v>
      </c>
      <c r="N302" s="27">
        <v>229050</v>
      </c>
      <c r="O302" s="27">
        <v>5296.6</v>
      </c>
      <c r="P302" s="27">
        <v>1224879</v>
      </c>
      <c r="Q302" s="27"/>
      <c r="R302" s="27">
        <v>4321</v>
      </c>
      <c r="S302" s="27"/>
      <c r="T302" s="27"/>
      <c r="U302" s="27">
        <v>27</v>
      </c>
      <c r="V302" s="27">
        <v>95</v>
      </c>
      <c r="W302" s="27"/>
      <c r="X302" s="27"/>
      <c r="Y302" s="27"/>
      <c r="Z302" s="27"/>
      <c r="AA302" s="27">
        <v>266588</v>
      </c>
      <c r="AB302" s="28"/>
      <c r="AC302" s="29">
        <v>0</v>
      </c>
      <c r="AD302" s="30">
        <v>87.3</v>
      </c>
      <c r="AE302" s="30">
        <v>3.8</v>
      </c>
      <c r="AF302" s="31">
        <v>10.186</v>
      </c>
      <c r="AG302">
        <f t="shared" si="64"/>
        <v>8314.0729794672407</v>
      </c>
      <c r="AH302">
        <f>A302*'Simple Linear Regression'!$B$18+'Simple Linear Regression'!$B$17</f>
        <v>8142.1005091955576</v>
      </c>
      <c r="AI302">
        <f t="shared" si="65"/>
        <v>8280.4808154000002</v>
      </c>
      <c r="AJ302">
        <f t="shared" si="66"/>
        <v>8280.4808153999984</v>
      </c>
      <c r="AL302">
        <f t="shared" si="67"/>
        <v>8444.7177020005001</v>
      </c>
      <c r="AM302" s="32">
        <f t="shared" si="68"/>
        <v>8366.6938827602207</v>
      </c>
      <c r="AN302" s="33">
        <f t="shared" si="69"/>
        <v>9391.3558764071731</v>
      </c>
      <c r="AO302" s="33">
        <f t="shared" si="70"/>
        <v>8422.6782506499985</v>
      </c>
      <c r="AP302" s="33" t="str">
        <f t="shared" si="71"/>
        <v/>
      </c>
      <c r="AQ302" s="34">
        <f t="shared" si="72"/>
        <v>280128.15000000002</v>
      </c>
      <c r="AR302" s="34">
        <f t="shared" si="73"/>
        <v>408482</v>
      </c>
      <c r="AS302" s="34">
        <f t="shared" si="74"/>
        <v>0</v>
      </c>
      <c r="AT302" s="34">
        <f t="shared" si="75"/>
        <v>8196.0365941990003</v>
      </c>
      <c r="AU302" s="34">
        <f t="shared" si="76"/>
        <v>8296.5792700427301</v>
      </c>
      <c r="AV302" s="34">
        <f t="shared" si="77"/>
        <v>8221.3324705643208</v>
      </c>
      <c r="AW302" s="34">
        <f t="shared" si="78"/>
        <v>8189.4408497559998</v>
      </c>
      <c r="AX302" s="34">
        <f t="shared" si="79"/>
        <v>8321.1256456789488</v>
      </c>
    </row>
    <row r="303" spans="1:50" ht="16.5" customHeight="1" x14ac:dyDescent="0.2">
      <c r="A303" s="25">
        <v>302</v>
      </c>
      <c r="B303" s="26">
        <v>35384</v>
      </c>
      <c r="C303" s="25">
        <v>8073</v>
      </c>
      <c r="D303" s="27"/>
      <c r="E303" s="27">
        <v>327000</v>
      </c>
      <c r="F303" s="27"/>
      <c r="G303" s="27">
        <v>23.9</v>
      </c>
      <c r="H303" s="27">
        <v>22.884</v>
      </c>
      <c r="I303" s="27">
        <v>1.226</v>
      </c>
      <c r="J303" s="27">
        <v>8131.4080000000004</v>
      </c>
      <c r="K303" s="27"/>
      <c r="L303" s="27">
        <v>811</v>
      </c>
      <c r="M303" s="27">
        <v>15.534000000000001</v>
      </c>
      <c r="N303" s="27">
        <v>207604</v>
      </c>
      <c r="O303" s="27">
        <v>5296.6</v>
      </c>
      <c r="P303" s="27">
        <v>1224879</v>
      </c>
      <c r="Q303" s="27"/>
      <c r="R303" s="27">
        <v>4321</v>
      </c>
      <c r="S303" s="27"/>
      <c r="T303" s="27"/>
      <c r="U303" s="27">
        <v>27</v>
      </c>
      <c r="V303" s="27">
        <v>95</v>
      </c>
      <c r="W303" s="27"/>
      <c r="X303" s="27"/>
      <c r="Y303" s="27"/>
      <c r="Z303" s="27"/>
      <c r="AA303" s="27">
        <v>266588</v>
      </c>
      <c r="AB303" s="28"/>
      <c r="AC303" s="29">
        <v>0</v>
      </c>
      <c r="AD303" s="30">
        <v>125.7</v>
      </c>
      <c r="AE303" s="30">
        <v>2.2000000000000002</v>
      </c>
      <c r="AF303" s="31">
        <v>9.9762000000000004</v>
      </c>
      <c r="AG303">
        <f t="shared" si="64"/>
        <v>8050.1621163108803</v>
      </c>
      <c r="AH303">
        <f>A303*'Simple Linear Regression'!$B$18+'Simple Linear Regression'!$B$17</f>
        <v>8142.9535462794611</v>
      </c>
      <c r="AI303">
        <f t="shared" si="65"/>
        <v>7989.6005369999993</v>
      </c>
      <c r="AJ303">
        <f t="shared" si="66"/>
        <v>7989.6005370000003</v>
      </c>
      <c r="AL303">
        <f t="shared" si="67"/>
        <v>8024.6349170152816</v>
      </c>
      <c r="AM303" s="32">
        <f t="shared" si="68"/>
        <v>8026.1018132459794</v>
      </c>
      <c r="AN303" s="33">
        <f t="shared" si="69"/>
        <v>9266.326575958421</v>
      </c>
      <c r="AO303" s="33">
        <f t="shared" si="70"/>
        <v>7919.836135304</v>
      </c>
      <c r="AP303" s="33" t="str">
        <f t="shared" si="71"/>
        <v/>
      </c>
      <c r="AQ303" s="34">
        <f t="shared" si="72"/>
        <v>254522.50399999999</v>
      </c>
      <c r="AR303" s="34">
        <f t="shared" si="73"/>
        <v>400902</v>
      </c>
      <c r="AS303" s="34">
        <f t="shared" si="74"/>
        <v>0</v>
      </c>
      <c r="AT303" s="34">
        <f t="shared" si="75"/>
        <v>7816.6791512000009</v>
      </c>
      <c r="AU303" s="34">
        <f t="shared" si="76"/>
        <v>7821.9921218003574</v>
      </c>
      <c r="AV303" s="34">
        <f t="shared" si="77"/>
        <v>7837.5017469895211</v>
      </c>
      <c r="AW303" s="34">
        <f t="shared" si="78"/>
        <v>7808.9264180679993</v>
      </c>
      <c r="AX303" s="34">
        <f t="shared" si="79"/>
        <v>7818.7547827681492</v>
      </c>
    </row>
    <row r="304" spans="1:50" ht="16.5" customHeight="1" x14ac:dyDescent="0.2">
      <c r="A304" s="25">
        <v>303</v>
      </c>
      <c r="B304" s="26">
        <v>35391</v>
      </c>
      <c r="C304" s="25">
        <v>7883</v>
      </c>
      <c r="D304" s="27"/>
      <c r="E304" s="27">
        <v>342000</v>
      </c>
      <c r="F304" s="27"/>
      <c r="G304" s="27">
        <v>24.03</v>
      </c>
      <c r="H304" s="27">
        <v>23.207999999999998</v>
      </c>
      <c r="I304" s="27">
        <v>1.236</v>
      </c>
      <c r="J304" s="27">
        <v>8131.4080000000004</v>
      </c>
      <c r="K304" s="27"/>
      <c r="L304" s="27">
        <v>811</v>
      </c>
      <c r="M304" s="27">
        <v>15.308</v>
      </c>
      <c r="N304" s="27">
        <v>207604</v>
      </c>
      <c r="O304" s="27">
        <v>5296.6</v>
      </c>
      <c r="P304" s="27">
        <v>1224879</v>
      </c>
      <c r="Q304" s="27"/>
      <c r="R304" s="27">
        <v>4321</v>
      </c>
      <c r="S304" s="27"/>
      <c r="T304" s="27"/>
      <c r="U304" s="27">
        <v>27</v>
      </c>
      <c r="V304" s="27">
        <v>95</v>
      </c>
      <c r="W304" s="27"/>
      <c r="X304" s="27"/>
      <c r="Y304" s="27"/>
      <c r="Z304" s="27"/>
      <c r="AA304" s="27">
        <v>266588</v>
      </c>
      <c r="AB304" s="28"/>
      <c r="AC304" s="29">
        <v>0</v>
      </c>
      <c r="AD304" s="30">
        <v>111.9</v>
      </c>
      <c r="AE304" s="30">
        <v>5</v>
      </c>
      <c r="AF304" s="31">
        <v>9.7934999999999999</v>
      </c>
      <c r="AG304">
        <f t="shared" si="64"/>
        <v>8040.0633779896798</v>
      </c>
      <c r="AH304">
        <f>A304*'Simple Linear Regression'!$B$18+'Simple Linear Regression'!$B$17</f>
        <v>8143.8065833633655</v>
      </c>
      <c r="AI304">
        <f t="shared" si="65"/>
        <v>7968.4358863999987</v>
      </c>
      <c r="AJ304">
        <f t="shared" si="66"/>
        <v>7968.4358864000005</v>
      </c>
      <c r="AL304">
        <f t="shared" si="67"/>
        <v>8017.2689269380826</v>
      </c>
      <c r="AM304" s="32">
        <f t="shared" si="68"/>
        <v>8046.6850826625005</v>
      </c>
      <c r="AN304" s="33">
        <f t="shared" si="69"/>
        <v>9225.2798415444304</v>
      </c>
      <c r="AO304" s="33">
        <f t="shared" si="70"/>
        <v>7936.3856293440022</v>
      </c>
      <c r="AP304" s="33" t="str">
        <f t="shared" si="71"/>
        <v/>
      </c>
      <c r="AQ304" s="34">
        <f t="shared" si="72"/>
        <v>256598.54399999999</v>
      </c>
      <c r="AR304" s="34">
        <f t="shared" si="73"/>
        <v>422712</v>
      </c>
      <c r="AS304" s="34">
        <f t="shared" si="74"/>
        <v>0</v>
      </c>
      <c r="AT304" s="34">
        <f t="shared" si="75"/>
        <v>7744.3238668089989</v>
      </c>
      <c r="AU304" s="34">
        <f t="shared" si="76"/>
        <v>7768.7199739931257</v>
      </c>
      <c r="AV304" s="34">
        <f t="shared" si="77"/>
        <v>7751.3786644531201</v>
      </c>
      <c r="AW304" s="34">
        <f t="shared" si="78"/>
        <v>7735.9972137829991</v>
      </c>
      <c r="AX304" s="34">
        <f t="shared" si="79"/>
        <v>7772.2419530006719</v>
      </c>
    </row>
    <row r="305" spans="1:50" ht="16.5" customHeight="1" x14ac:dyDescent="0.2">
      <c r="A305" s="25">
        <v>304</v>
      </c>
      <c r="B305" s="26">
        <v>35398</v>
      </c>
      <c r="C305" s="25">
        <v>7370</v>
      </c>
      <c r="D305" s="27"/>
      <c r="E305" s="27">
        <v>347000</v>
      </c>
      <c r="F305" s="27"/>
      <c r="G305" s="27">
        <v>24.212499999999999</v>
      </c>
      <c r="H305" s="27">
        <v>23.047999999999998</v>
      </c>
      <c r="I305" s="27">
        <v>1.244</v>
      </c>
      <c r="J305" s="27">
        <v>8131.4080000000004</v>
      </c>
      <c r="K305" s="27"/>
      <c r="L305" s="27">
        <v>811</v>
      </c>
      <c r="M305" s="27">
        <v>15.308</v>
      </c>
      <c r="N305" s="27">
        <v>207604</v>
      </c>
      <c r="O305" s="27">
        <v>5296.6</v>
      </c>
      <c r="P305" s="27">
        <v>1224879</v>
      </c>
      <c r="Q305" s="27"/>
      <c r="R305" s="27">
        <v>4321</v>
      </c>
      <c r="S305" s="27"/>
      <c r="T305" s="27"/>
      <c r="U305" s="27">
        <v>27</v>
      </c>
      <c r="V305" s="27">
        <v>95</v>
      </c>
      <c r="W305" s="27"/>
      <c r="X305" s="27"/>
      <c r="Y305" s="27"/>
      <c r="Z305" s="27"/>
      <c r="AA305" s="27">
        <v>266588</v>
      </c>
      <c r="AB305" s="28"/>
      <c r="AC305" s="29">
        <v>1</v>
      </c>
      <c r="AD305" s="30">
        <v>143.30000000000001</v>
      </c>
      <c r="AE305" s="30">
        <v>0.9</v>
      </c>
      <c r="AF305" s="31">
        <v>9.6425000000000001</v>
      </c>
      <c r="AG305">
        <f t="shared" si="64"/>
        <v>8036.698817332719</v>
      </c>
      <c r="AH305">
        <f>A305*'Simple Linear Regression'!$B$18+'Simple Linear Regression'!$B$17</f>
        <v>8144.6596204472698</v>
      </c>
      <c r="AI305">
        <f t="shared" si="65"/>
        <v>7965.4944363999984</v>
      </c>
      <c r="AJ305">
        <f t="shared" si="66"/>
        <v>7965.4944364000003</v>
      </c>
      <c r="AL305">
        <f t="shared" si="67"/>
        <v>8016.5571568763207</v>
      </c>
      <c r="AM305" s="32">
        <f t="shared" si="68"/>
        <v>7871.1164903797589</v>
      </c>
      <c r="AN305" s="33">
        <f t="shared" si="69"/>
        <v>9053.3858101708302</v>
      </c>
      <c r="AO305" s="33">
        <f t="shared" si="70"/>
        <v>7763.5845265759999</v>
      </c>
      <c r="AP305" s="33" t="str">
        <f t="shared" si="71"/>
        <v/>
      </c>
      <c r="AQ305" s="34">
        <f t="shared" si="72"/>
        <v>258259.37599999999</v>
      </c>
      <c r="AR305" s="34">
        <f t="shared" si="73"/>
        <v>431668</v>
      </c>
      <c r="AS305" s="34">
        <f t="shared" si="74"/>
        <v>9.6425000000000001</v>
      </c>
      <c r="AT305" s="34">
        <f t="shared" si="75"/>
        <v>7704.0894220129994</v>
      </c>
      <c r="AU305" s="34">
        <f t="shared" si="76"/>
        <v>7719.1394768173359</v>
      </c>
      <c r="AV305" s="34">
        <f t="shared" si="77"/>
        <v>7712.361844153681</v>
      </c>
      <c r="AW305" s="34">
        <f t="shared" si="78"/>
        <v>7737.4741416915003</v>
      </c>
      <c r="AX305" s="34">
        <f t="shared" si="79"/>
        <v>7685.354721346288</v>
      </c>
    </row>
    <row r="306" spans="1:50" ht="16.5" customHeight="1" x14ac:dyDescent="0.2">
      <c r="A306" s="25">
        <v>305</v>
      </c>
      <c r="B306" s="26">
        <v>35405</v>
      </c>
      <c r="C306" s="25">
        <v>7706</v>
      </c>
      <c r="D306" s="27"/>
      <c r="E306" s="27">
        <v>332000</v>
      </c>
      <c r="F306" s="27"/>
      <c r="G306" s="27">
        <v>25.14</v>
      </c>
      <c r="H306" s="27">
        <v>24.175999999999998</v>
      </c>
      <c r="I306" s="27">
        <v>1.2410000000000001</v>
      </c>
      <c r="J306" s="27">
        <v>8131.4080000000004</v>
      </c>
      <c r="K306" s="27"/>
      <c r="L306" s="27">
        <v>836</v>
      </c>
      <c r="M306" s="27">
        <v>15.308</v>
      </c>
      <c r="N306" s="27">
        <v>207604</v>
      </c>
      <c r="O306" s="27">
        <v>5328.5</v>
      </c>
      <c r="P306" s="27">
        <v>1224879</v>
      </c>
      <c r="Q306" s="27"/>
      <c r="R306" s="27">
        <v>4321</v>
      </c>
      <c r="S306" s="27"/>
      <c r="T306" s="27"/>
      <c r="U306" s="27">
        <v>27</v>
      </c>
      <c r="V306" s="27">
        <v>95.9</v>
      </c>
      <c r="W306" s="27"/>
      <c r="X306" s="27"/>
      <c r="Y306" s="27"/>
      <c r="Z306" s="27"/>
      <c r="AA306" s="27">
        <v>266588</v>
      </c>
      <c r="AB306" s="28"/>
      <c r="AC306" s="29">
        <v>0</v>
      </c>
      <c r="AD306" s="30">
        <v>131.4</v>
      </c>
      <c r="AE306" s="30">
        <v>0.1</v>
      </c>
      <c r="AF306" s="31">
        <v>9.5276999999999994</v>
      </c>
      <c r="AG306">
        <f t="shared" si="64"/>
        <v>8026.2318479510786</v>
      </c>
      <c r="AH306">
        <f>A306*'Simple Linear Regression'!$B$18+'Simple Linear Regression'!$B$17</f>
        <v>8145.5126575311742</v>
      </c>
      <c r="AI306">
        <f t="shared" si="65"/>
        <v>7951.0645663999994</v>
      </c>
      <c r="AJ306">
        <f t="shared" si="66"/>
        <v>7951.0645664000003</v>
      </c>
      <c r="AL306">
        <f t="shared" si="67"/>
        <v>8012.3524168994809</v>
      </c>
      <c r="AM306" s="32">
        <f t="shared" si="68"/>
        <v>8019.2042659215404</v>
      </c>
      <c r="AN306" s="33">
        <f t="shared" si="69"/>
        <v>9195.4503725289705</v>
      </c>
      <c r="AO306" s="33">
        <f t="shared" si="70"/>
        <v>7895.7260063640006</v>
      </c>
      <c r="AP306" s="33" t="str">
        <f t="shared" si="71"/>
        <v/>
      </c>
      <c r="AQ306" s="34">
        <f t="shared" si="72"/>
        <v>257636.56400000001</v>
      </c>
      <c r="AR306" s="34">
        <f t="shared" si="73"/>
        <v>412012.00000000006</v>
      </c>
      <c r="AS306" s="34">
        <f t="shared" si="74"/>
        <v>0</v>
      </c>
      <c r="AT306" s="34">
        <f t="shared" si="75"/>
        <v>7739.5202030599994</v>
      </c>
      <c r="AU306" s="34">
        <f t="shared" si="76"/>
        <v>7757.8028130990097</v>
      </c>
      <c r="AV306" s="34">
        <f t="shared" si="77"/>
        <v>7756.0976893931202</v>
      </c>
      <c r="AW306" s="34">
        <f t="shared" si="78"/>
        <v>7730.1195563329993</v>
      </c>
      <c r="AX306" s="34">
        <f t="shared" si="79"/>
        <v>7753.8900218869312</v>
      </c>
    </row>
    <row r="307" spans="1:50" ht="16.5" customHeight="1" x14ac:dyDescent="0.2">
      <c r="A307" s="25">
        <v>306</v>
      </c>
      <c r="B307" s="26">
        <v>35412</v>
      </c>
      <c r="C307" s="25">
        <v>8355</v>
      </c>
      <c r="D307" s="27"/>
      <c r="E307" s="27">
        <v>355000</v>
      </c>
      <c r="F307" s="27"/>
      <c r="G307" s="27">
        <v>24.2</v>
      </c>
      <c r="H307" s="27">
        <v>23.27</v>
      </c>
      <c r="I307" s="27">
        <v>1.2410000000000001</v>
      </c>
      <c r="J307" s="27">
        <v>8131.4080000000004</v>
      </c>
      <c r="K307" s="27"/>
      <c r="L307" s="27">
        <v>836</v>
      </c>
      <c r="M307" s="27">
        <v>15.308</v>
      </c>
      <c r="N307" s="27">
        <v>207604</v>
      </c>
      <c r="O307" s="27">
        <v>5328.5</v>
      </c>
      <c r="P307" s="27">
        <v>1224879</v>
      </c>
      <c r="Q307" s="27"/>
      <c r="R307" s="27">
        <v>4321</v>
      </c>
      <c r="S307" s="27"/>
      <c r="T307" s="27"/>
      <c r="U307" s="27">
        <v>27</v>
      </c>
      <c r="V307" s="27">
        <v>95.9</v>
      </c>
      <c r="W307" s="27"/>
      <c r="X307" s="27"/>
      <c r="Y307" s="27"/>
      <c r="Z307" s="27"/>
      <c r="AA307" s="27">
        <v>266588</v>
      </c>
      <c r="AB307" s="28"/>
      <c r="AC307" s="29">
        <v>0</v>
      </c>
      <c r="AD307" s="30">
        <v>121.2</v>
      </c>
      <c r="AE307" s="30">
        <v>2.1</v>
      </c>
      <c r="AF307" s="31">
        <v>9.4527999999999999</v>
      </c>
      <c r="AG307">
        <f t="shared" si="64"/>
        <v>8010.7415779510784</v>
      </c>
      <c r="AH307">
        <f>A307*'Simple Linear Regression'!$B$18+'Simple Linear Regression'!$B$17</f>
        <v>8146.3656946150786</v>
      </c>
      <c r="AI307">
        <f t="shared" si="65"/>
        <v>7937.5338963999993</v>
      </c>
      <c r="AJ307">
        <f t="shared" si="66"/>
        <v>7937.5338964000002</v>
      </c>
      <c r="AL307">
        <f t="shared" si="67"/>
        <v>7995.3290588994823</v>
      </c>
      <c r="AM307" s="32">
        <f t="shared" si="68"/>
        <v>8033.4618842989403</v>
      </c>
      <c r="AN307" s="33">
        <f t="shared" si="69"/>
        <v>9165.2298586400411</v>
      </c>
      <c r="AO307" s="33">
        <f t="shared" si="70"/>
        <v>7894.9830263640015</v>
      </c>
      <c r="AP307" s="33" t="str">
        <f t="shared" si="71"/>
        <v/>
      </c>
      <c r="AQ307" s="34">
        <f t="shared" si="72"/>
        <v>257636.56400000001</v>
      </c>
      <c r="AR307" s="34">
        <f t="shared" si="73"/>
        <v>440555.00000000006</v>
      </c>
      <c r="AS307" s="34">
        <f t="shared" si="74"/>
        <v>0</v>
      </c>
      <c r="AT307" s="34">
        <f t="shared" si="75"/>
        <v>7689.385083752999</v>
      </c>
      <c r="AU307" s="34">
        <f t="shared" si="76"/>
        <v>7716.3814711780087</v>
      </c>
      <c r="AV307" s="34">
        <f t="shared" si="77"/>
        <v>7689.4287219487996</v>
      </c>
      <c r="AW307" s="34">
        <f t="shared" si="78"/>
        <v>7679.8116724379997</v>
      </c>
      <c r="AX307" s="34">
        <f t="shared" si="79"/>
        <v>7717.4675359269331</v>
      </c>
    </row>
    <row r="308" spans="1:50" ht="16.5" customHeight="1" x14ac:dyDescent="0.2">
      <c r="A308" s="25">
        <v>307</v>
      </c>
      <c r="B308" s="26">
        <v>35419</v>
      </c>
      <c r="C308" s="25">
        <v>8051</v>
      </c>
      <c r="D308" s="27"/>
      <c r="E308" s="27">
        <v>352000</v>
      </c>
      <c r="F308" s="27"/>
      <c r="G308" s="27">
        <v>26.02</v>
      </c>
      <c r="H308" s="27">
        <v>23.972000000000001</v>
      </c>
      <c r="I308" s="27">
        <v>1.236</v>
      </c>
      <c r="J308" s="27">
        <v>8131.4080000000004</v>
      </c>
      <c r="K308" s="27"/>
      <c r="L308" s="27">
        <v>836</v>
      </c>
      <c r="M308" s="27">
        <v>15.712</v>
      </c>
      <c r="N308" s="27">
        <v>215654</v>
      </c>
      <c r="O308" s="27">
        <v>5328.5</v>
      </c>
      <c r="P308" s="27">
        <v>1247457</v>
      </c>
      <c r="Q308" s="27"/>
      <c r="R308" s="27">
        <v>4321</v>
      </c>
      <c r="S308" s="27"/>
      <c r="T308" s="27"/>
      <c r="U308" s="27">
        <v>27</v>
      </c>
      <c r="V308" s="27">
        <v>95.9</v>
      </c>
      <c r="W308" s="27"/>
      <c r="X308" s="27"/>
      <c r="Y308" s="27"/>
      <c r="Z308" s="27"/>
      <c r="AA308" s="27">
        <v>266588</v>
      </c>
      <c r="AB308" s="28"/>
      <c r="AC308" s="29">
        <v>0</v>
      </c>
      <c r="AD308" s="30">
        <v>174.7</v>
      </c>
      <c r="AE308" s="30">
        <v>0.4</v>
      </c>
      <c r="AF308" s="31">
        <v>9.4201999999999995</v>
      </c>
      <c r="AG308">
        <f t="shared" si="64"/>
        <v>8113.5922076116804</v>
      </c>
      <c r="AH308">
        <f>A308*'Simple Linear Regression'!$B$18+'Simple Linear Regression'!$B$17</f>
        <v>8147.2187316989821</v>
      </c>
      <c r="AI308">
        <f t="shared" si="65"/>
        <v>8072.089388800001</v>
      </c>
      <c r="AJ308">
        <f t="shared" si="66"/>
        <v>8072.0893887999991</v>
      </c>
      <c r="AL308">
        <f t="shared" si="67"/>
        <v>8154.7214354240814</v>
      </c>
      <c r="AM308" s="32">
        <f t="shared" si="68"/>
        <v>8074.4375380172596</v>
      </c>
      <c r="AN308" s="33">
        <f t="shared" si="69"/>
        <v>9202.48667597432</v>
      </c>
      <c r="AO308" s="33">
        <f t="shared" si="70"/>
        <v>7988.0817991440017</v>
      </c>
      <c r="AP308" s="33" t="str">
        <f t="shared" si="71"/>
        <v/>
      </c>
      <c r="AQ308" s="34">
        <f t="shared" si="72"/>
        <v>266548.34399999998</v>
      </c>
      <c r="AR308" s="34">
        <f t="shared" si="73"/>
        <v>435072</v>
      </c>
      <c r="AS308" s="34">
        <f t="shared" si="74"/>
        <v>0</v>
      </c>
      <c r="AT308" s="34">
        <f t="shared" si="75"/>
        <v>7918.4029972399985</v>
      </c>
      <c r="AU308" s="34">
        <f t="shared" si="76"/>
        <v>7946.1020261052854</v>
      </c>
      <c r="AV308" s="34">
        <f t="shared" si="77"/>
        <v>7929.7888749187205</v>
      </c>
      <c r="AW308" s="34">
        <f t="shared" si="78"/>
        <v>7908.1821501780005</v>
      </c>
      <c r="AX308" s="34">
        <f t="shared" si="79"/>
        <v>7940.9695083800707</v>
      </c>
    </row>
    <row r="309" spans="1:50" ht="16.5" customHeight="1" x14ac:dyDescent="0.2">
      <c r="A309" s="25">
        <v>308</v>
      </c>
      <c r="B309" s="26">
        <v>35426</v>
      </c>
      <c r="C309" s="25">
        <v>7740</v>
      </c>
      <c r="D309" s="27"/>
      <c r="E309" s="27">
        <v>350000</v>
      </c>
      <c r="F309" s="27"/>
      <c r="G309" s="27">
        <v>25.4375</v>
      </c>
      <c r="H309" s="27">
        <v>23.573333333333299</v>
      </c>
      <c r="I309" s="27">
        <v>1.2310000000000001</v>
      </c>
      <c r="J309" s="27">
        <v>8131.4080000000004</v>
      </c>
      <c r="K309" s="27"/>
      <c r="L309" s="27">
        <v>836</v>
      </c>
      <c r="M309" s="27">
        <v>15.712</v>
      </c>
      <c r="N309" s="27">
        <v>215654</v>
      </c>
      <c r="O309" s="27">
        <v>5328.5</v>
      </c>
      <c r="P309" s="27">
        <v>1247457</v>
      </c>
      <c r="Q309" s="27"/>
      <c r="R309" s="27">
        <v>4321</v>
      </c>
      <c r="S309" s="27"/>
      <c r="T309" s="27"/>
      <c r="U309" s="27">
        <v>27</v>
      </c>
      <c r="V309" s="27">
        <v>95.9</v>
      </c>
      <c r="W309" s="27"/>
      <c r="X309" s="27"/>
      <c r="Y309" s="27"/>
      <c r="Z309" s="27"/>
      <c r="AA309" s="27">
        <v>266588</v>
      </c>
      <c r="AB309" s="28"/>
      <c r="AC309" s="29">
        <v>1</v>
      </c>
      <c r="AD309" s="30">
        <v>163.69999999999999</v>
      </c>
      <c r="AE309" s="30">
        <v>1.3</v>
      </c>
      <c r="AF309" s="31">
        <v>9.4311000000000007</v>
      </c>
      <c r="AG309">
        <f t="shared" si="64"/>
        <v>8114.9373817722808</v>
      </c>
      <c r="AH309">
        <f>A309*'Simple Linear Regression'!$B$18+'Simple Linear Regression'!$B$17</f>
        <v>8148.0717687828865</v>
      </c>
      <c r="AI309">
        <f t="shared" si="65"/>
        <v>8073.2659688000003</v>
      </c>
      <c r="AJ309">
        <f t="shared" si="66"/>
        <v>8073.2659688000003</v>
      </c>
      <c r="AL309">
        <f t="shared" si="67"/>
        <v>8154.7214333951806</v>
      </c>
      <c r="AM309" s="32">
        <f t="shared" si="68"/>
        <v>7953.9819873111192</v>
      </c>
      <c r="AN309" s="33">
        <f t="shared" si="69"/>
        <v>9062.6580284133506</v>
      </c>
      <c r="AO309" s="33">
        <f t="shared" si="70"/>
        <v>7882.9465943739979</v>
      </c>
      <c r="AP309" s="33" t="str">
        <f t="shared" si="71"/>
        <v/>
      </c>
      <c r="AQ309" s="34">
        <f t="shared" si="72"/>
        <v>265470.07400000002</v>
      </c>
      <c r="AR309" s="34">
        <f t="shared" si="73"/>
        <v>430850.00000000006</v>
      </c>
      <c r="AS309" s="34">
        <f t="shared" si="74"/>
        <v>9.4311000000000007</v>
      </c>
      <c r="AT309" s="34">
        <f t="shared" si="75"/>
        <v>7835.730740682</v>
      </c>
      <c r="AU309" s="34">
        <f t="shared" si="76"/>
        <v>7874.72192730385</v>
      </c>
      <c r="AV309" s="34">
        <f t="shared" si="77"/>
        <v>7848.523952476</v>
      </c>
      <c r="AW309" s="34">
        <f t="shared" si="78"/>
        <v>7872.3678860957007</v>
      </c>
      <c r="AX309" s="34">
        <f t="shared" si="79"/>
        <v>7843.1183887275638</v>
      </c>
    </row>
    <row r="310" spans="1:50" ht="16.5" customHeight="1" x14ac:dyDescent="0.2">
      <c r="A310" s="25">
        <v>309</v>
      </c>
      <c r="B310" s="26">
        <v>35433</v>
      </c>
      <c r="C310" s="25">
        <v>7122</v>
      </c>
      <c r="D310" s="27"/>
      <c r="E310" s="27">
        <v>357000</v>
      </c>
      <c r="F310" s="27"/>
      <c r="G310" s="27">
        <v>25.587499999999999</v>
      </c>
      <c r="H310" s="27">
        <v>24.122499999999999</v>
      </c>
      <c r="I310" s="27">
        <v>1.2270000000000001</v>
      </c>
      <c r="J310" s="27">
        <v>8131.4080000000004</v>
      </c>
      <c r="K310" s="27"/>
      <c r="L310" s="27">
        <v>836</v>
      </c>
      <c r="M310" s="27">
        <v>15.712</v>
      </c>
      <c r="N310" s="27">
        <v>215654</v>
      </c>
      <c r="O310" s="27">
        <v>5328.5</v>
      </c>
      <c r="P310" s="27">
        <v>1247457</v>
      </c>
      <c r="Q310" s="27"/>
      <c r="R310" s="27">
        <v>4321</v>
      </c>
      <c r="S310" s="27"/>
      <c r="T310" s="27"/>
      <c r="U310" s="27">
        <v>27</v>
      </c>
      <c r="V310" s="27">
        <v>95.9</v>
      </c>
      <c r="W310" s="27"/>
      <c r="X310" s="27"/>
      <c r="Y310" s="27"/>
      <c r="Z310" s="27"/>
      <c r="AA310" s="27">
        <v>266588</v>
      </c>
      <c r="AB310" s="28"/>
      <c r="AC310" s="29">
        <v>1</v>
      </c>
      <c r="AD310" s="30">
        <v>104.9</v>
      </c>
      <c r="AE310" s="30">
        <v>2.5</v>
      </c>
      <c r="AF310" s="31">
        <v>9.4748000000000001</v>
      </c>
      <c r="AG310">
        <f t="shared" si="64"/>
        <v>8110.2215071007595</v>
      </c>
      <c r="AH310">
        <f>A310*'Simple Linear Regression'!$B$18+'Simple Linear Regression'!$B$17</f>
        <v>8148.9248058667908</v>
      </c>
      <c r="AI310">
        <f t="shared" si="65"/>
        <v>8069.1479388000007</v>
      </c>
      <c r="AJ310">
        <f t="shared" si="66"/>
        <v>8069.1479388000007</v>
      </c>
      <c r="AL310">
        <f t="shared" si="67"/>
        <v>8148.3561761720603</v>
      </c>
      <c r="AM310" s="32">
        <f t="shared" si="68"/>
        <v>8027.6826773372004</v>
      </c>
      <c r="AN310" s="33">
        <f t="shared" si="69"/>
        <v>9063.8035498650406</v>
      </c>
      <c r="AO310" s="33">
        <f t="shared" si="70"/>
        <v>7958.6533985579981</v>
      </c>
      <c r="AP310" s="33" t="str">
        <f t="shared" si="71"/>
        <v/>
      </c>
      <c r="AQ310" s="34">
        <f t="shared" si="72"/>
        <v>264607.45800000004</v>
      </c>
      <c r="AR310" s="34">
        <f t="shared" si="73"/>
        <v>438039.00000000006</v>
      </c>
      <c r="AS310" s="34">
        <f t="shared" si="74"/>
        <v>9.4748000000000001</v>
      </c>
      <c r="AT310" s="34">
        <f t="shared" si="75"/>
        <v>7751.1815042010003</v>
      </c>
      <c r="AU310" s="34">
        <f t="shared" si="76"/>
        <v>7818.3009315005002</v>
      </c>
      <c r="AV310" s="34">
        <f t="shared" si="77"/>
        <v>7754.1004367326395</v>
      </c>
      <c r="AW310" s="34">
        <f t="shared" si="78"/>
        <v>7787.7029624235993</v>
      </c>
      <c r="AX310" s="34">
        <f t="shared" si="79"/>
        <v>7801.2790523791537</v>
      </c>
    </row>
    <row r="311" spans="1:50" ht="16.5" customHeight="1" x14ac:dyDescent="0.2">
      <c r="A311" s="25">
        <v>310</v>
      </c>
      <c r="B311" s="26">
        <v>35440</v>
      </c>
      <c r="C311" s="25">
        <v>7440</v>
      </c>
      <c r="D311" s="27"/>
      <c r="E311" s="27">
        <v>347000</v>
      </c>
      <c r="F311" s="27"/>
      <c r="G311" s="27">
        <v>26.3</v>
      </c>
      <c r="H311" s="27">
        <v>24.67</v>
      </c>
      <c r="I311" s="27">
        <v>1.2250000000000001</v>
      </c>
      <c r="J311" s="27">
        <v>8131.4080000000004</v>
      </c>
      <c r="K311" s="27"/>
      <c r="L311" s="27">
        <v>848</v>
      </c>
      <c r="M311" s="27">
        <v>15.712</v>
      </c>
      <c r="N311" s="27">
        <v>215654</v>
      </c>
      <c r="O311" s="27">
        <v>5351.2</v>
      </c>
      <c r="P311" s="27">
        <v>1247457</v>
      </c>
      <c r="Q311" s="27"/>
      <c r="R311" s="27">
        <v>4321</v>
      </c>
      <c r="S311" s="27"/>
      <c r="T311" s="27"/>
      <c r="U311" s="27">
        <v>27</v>
      </c>
      <c r="V311" s="27">
        <v>94.6</v>
      </c>
      <c r="W311" s="27"/>
      <c r="X311" s="27"/>
      <c r="Y311" s="27"/>
      <c r="Z311" s="27"/>
      <c r="AA311" s="27">
        <v>266588</v>
      </c>
      <c r="AB311" s="28"/>
      <c r="AC311" s="29">
        <v>0</v>
      </c>
      <c r="AD311" s="30">
        <v>163.30000000000001</v>
      </c>
      <c r="AE311" s="30">
        <v>1.4</v>
      </c>
      <c r="AF311" s="31">
        <v>9.5642999999999994</v>
      </c>
      <c r="AG311">
        <f t="shared" si="64"/>
        <v>8146.6653588110003</v>
      </c>
      <c r="AH311">
        <f>A311*'Simple Linear Regression'!$B$18+'Simple Linear Regression'!$B$17</f>
        <v>8149.7778429506952</v>
      </c>
      <c r="AI311">
        <f t="shared" si="65"/>
        <v>8123.3254287999998</v>
      </c>
      <c r="AJ311">
        <f t="shared" si="66"/>
        <v>8123.3254288000007</v>
      </c>
      <c r="AL311">
        <f t="shared" si="67"/>
        <v>8175.6565085605007</v>
      </c>
      <c r="AM311" s="32">
        <f t="shared" si="68"/>
        <v>8088.0728576776601</v>
      </c>
      <c r="AN311" s="33">
        <f t="shared" si="69"/>
        <v>9229.8175443282908</v>
      </c>
      <c r="AO311" s="33">
        <f t="shared" si="70"/>
        <v>8027.3879506499989</v>
      </c>
      <c r="AP311" s="33" t="str">
        <f t="shared" si="71"/>
        <v/>
      </c>
      <c r="AQ311" s="34">
        <f t="shared" si="72"/>
        <v>264176.15000000002</v>
      </c>
      <c r="AR311" s="34">
        <f t="shared" si="73"/>
        <v>425075.00000000006</v>
      </c>
      <c r="AS311" s="34">
        <f t="shared" si="74"/>
        <v>0</v>
      </c>
      <c r="AT311" s="34">
        <f t="shared" si="75"/>
        <v>7935.2431099300011</v>
      </c>
      <c r="AU311" s="34">
        <f t="shared" si="76"/>
        <v>7963.676416243331</v>
      </c>
      <c r="AV311" s="34">
        <f t="shared" si="77"/>
        <v>7946.2797251640004</v>
      </c>
      <c r="AW311" s="34">
        <f t="shared" si="78"/>
        <v>7925.5643597209992</v>
      </c>
      <c r="AX311" s="34">
        <f t="shared" si="79"/>
        <v>7963.9311659509513</v>
      </c>
    </row>
    <row r="312" spans="1:50" ht="16.5" customHeight="1" x14ac:dyDescent="0.2">
      <c r="A312" s="25">
        <v>311</v>
      </c>
      <c r="B312" s="26">
        <v>35447</v>
      </c>
      <c r="C312" s="25">
        <v>7408</v>
      </c>
      <c r="D312" s="27"/>
      <c r="E312" s="27">
        <v>324000</v>
      </c>
      <c r="F312" s="27"/>
      <c r="G312" s="27">
        <v>25.42</v>
      </c>
      <c r="H312" s="27">
        <v>23.225000000000001</v>
      </c>
      <c r="I312" s="27">
        <v>1.2410000000000001</v>
      </c>
      <c r="J312" s="27">
        <v>8131.4080000000004</v>
      </c>
      <c r="K312" s="27"/>
      <c r="L312" s="27">
        <v>848</v>
      </c>
      <c r="M312" s="27">
        <v>15.183</v>
      </c>
      <c r="N312" s="27">
        <v>199643</v>
      </c>
      <c r="O312" s="27">
        <v>5351.2</v>
      </c>
      <c r="P312" s="27">
        <v>1247457</v>
      </c>
      <c r="Q312" s="27"/>
      <c r="R312" s="27">
        <v>4321</v>
      </c>
      <c r="S312" s="27"/>
      <c r="T312" s="27"/>
      <c r="U312" s="27">
        <v>27</v>
      </c>
      <c r="V312" s="27">
        <v>94.6</v>
      </c>
      <c r="W312" s="27"/>
      <c r="X312" s="27"/>
      <c r="Y312" s="27"/>
      <c r="Z312" s="27"/>
      <c r="AA312" s="27">
        <v>266588</v>
      </c>
      <c r="AB312" s="28"/>
      <c r="AC312" s="29">
        <v>0</v>
      </c>
      <c r="AD312" s="30">
        <v>248</v>
      </c>
      <c r="AE312" s="30">
        <v>0</v>
      </c>
      <c r="AF312" s="31">
        <v>9.6925000000000008</v>
      </c>
      <c r="AG312">
        <f t="shared" si="64"/>
        <v>7961.612264687079</v>
      </c>
      <c r="AH312">
        <f>A312*'Simple Linear Regression'!$B$18+'Simple Linear Regression'!$B$17</f>
        <v>8150.6308800345987</v>
      </c>
      <c r="AI312">
        <f t="shared" si="65"/>
        <v>7887.7333494999993</v>
      </c>
      <c r="AJ312">
        <f t="shared" si="66"/>
        <v>7887.7333495000003</v>
      </c>
      <c r="AL312">
        <f t="shared" si="67"/>
        <v>7881.8663856624125</v>
      </c>
      <c r="AM312" s="32">
        <f t="shared" si="68"/>
        <v>7765.5063734671994</v>
      </c>
      <c r="AN312" s="33">
        <f t="shared" si="69"/>
        <v>9187.8450975069572</v>
      </c>
      <c r="AO312" s="33">
        <f t="shared" si="70"/>
        <v>7597.0253748129999</v>
      </c>
      <c r="AP312" s="33" t="str">
        <f t="shared" si="71"/>
        <v/>
      </c>
      <c r="AQ312" s="34">
        <f t="shared" si="72"/>
        <v>247756.96300000002</v>
      </c>
      <c r="AR312" s="34">
        <f t="shared" si="73"/>
        <v>402084.00000000006</v>
      </c>
      <c r="AS312" s="34">
        <f t="shared" si="74"/>
        <v>0</v>
      </c>
      <c r="AT312" s="34">
        <f t="shared" si="75"/>
        <v>7799.9303399949986</v>
      </c>
      <c r="AU312" s="34">
        <f t="shared" si="76"/>
        <v>7726.1111645509745</v>
      </c>
      <c r="AV312" s="34">
        <f t="shared" si="77"/>
        <v>7826.4999274128395</v>
      </c>
      <c r="AW312" s="34">
        <f t="shared" si="78"/>
        <v>7789.8720066389978</v>
      </c>
      <c r="AX312" s="34">
        <f t="shared" si="79"/>
        <v>7688.9872620392189</v>
      </c>
    </row>
    <row r="313" spans="1:50" ht="16.5" customHeight="1" x14ac:dyDescent="0.2">
      <c r="A313" s="25">
        <v>312</v>
      </c>
      <c r="B313" s="26">
        <v>35454</v>
      </c>
      <c r="C313" s="25">
        <v>7265</v>
      </c>
      <c r="D313" s="27"/>
      <c r="E313" s="27">
        <v>345000</v>
      </c>
      <c r="F313" s="27"/>
      <c r="G313" s="27">
        <v>24.4</v>
      </c>
      <c r="H313" s="27">
        <v>22.9</v>
      </c>
      <c r="I313" s="27">
        <v>1.2410000000000001</v>
      </c>
      <c r="J313" s="27">
        <v>8131.4080000000004</v>
      </c>
      <c r="K313" s="27"/>
      <c r="L313" s="27">
        <v>848</v>
      </c>
      <c r="M313" s="27">
        <v>15.183</v>
      </c>
      <c r="N313" s="27">
        <v>199643</v>
      </c>
      <c r="O313" s="27">
        <v>5351.2</v>
      </c>
      <c r="P313" s="27">
        <v>1247457</v>
      </c>
      <c r="Q313" s="27"/>
      <c r="R313" s="27">
        <v>4321</v>
      </c>
      <c r="S313" s="27"/>
      <c r="T313" s="27"/>
      <c r="U313" s="27">
        <v>27</v>
      </c>
      <c r="V313" s="27">
        <v>94.6</v>
      </c>
      <c r="W313" s="27"/>
      <c r="X313" s="27"/>
      <c r="Y313" s="27"/>
      <c r="Z313" s="27"/>
      <c r="AA313" s="27">
        <v>266588</v>
      </c>
      <c r="AB313" s="28"/>
      <c r="AC313" s="29">
        <v>0</v>
      </c>
      <c r="AD313" s="30">
        <v>177.9</v>
      </c>
      <c r="AE313" s="30">
        <v>0.2</v>
      </c>
      <c r="AF313" s="31">
        <v>9.8552999999999997</v>
      </c>
      <c r="AG313">
        <f t="shared" si="64"/>
        <v>7947.468974687079</v>
      </c>
      <c r="AH313">
        <f>A313*'Simple Linear Regression'!$B$18+'Simple Linear Regression'!$B$17</f>
        <v>8151.4839171185031</v>
      </c>
      <c r="AI313">
        <f t="shared" si="65"/>
        <v>7875.3792595000004</v>
      </c>
      <c r="AJ313">
        <f t="shared" si="66"/>
        <v>7875.3792595000014</v>
      </c>
      <c r="AL313">
        <f t="shared" si="67"/>
        <v>7866.3233196624124</v>
      </c>
      <c r="AM313" s="32">
        <f t="shared" si="68"/>
        <v>7852.9993827825792</v>
      </c>
      <c r="AN313" s="33">
        <f t="shared" si="69"/>
        <v>9192.5172317162196</v>
      </c>
      <c r="AO313" s="33">
        <f t="shared" si="70"/>
        <v>7676.5311048130006</v>
      </c>
      <c r="AP313" s="33" t="str">
        <f t="shared" si="71"/>
        <v/>
      </c>
      <c r="AQ313" s="34">
        <f t="shared" si="72"/>
        <v>247756.96300000002</v>
      </c>
      <c r="AR313" s="34">
        <f t="shared" si="73"/>
        <v>428145.00000000006</v>
      </c>
      <c r="AS313" s="34">
        <f t="shared" si="74"/>
        <v>0</v>
      </c>
      <c r="AT313" s="34">
        <f t="shared" si="75"/>
        <v>7716.4405947989999</v>
      </c>
      <c r="AU313" s="34">
        <f t="shared" si="76"/>
        <v>7670.2361900929764</v>
      </c>
      <c r="AV313" s="34">
        <f t="shared" si="77"/>
        <v>7725.1528469362001</v>
      </c>
      <c r="AW313" s="34">
        <f t="shared" si="78"/>
        <v>7707.7480624689988</v>
      </c>
      <c r="AX313" s="34">
        <f t="shared" si="79"/>
        <v>7649.4111885092198</v>
      </c>
    </row>
    <row r="314" spans="1:50" ht="16.5" customHeight="1" x14ac:dyDescent="0.2">
      <c r="A314" s="25">
        <v>313</v>
      </c>
      <c r="B314" s="26">
        <v>35461</v>
      </c>
      <c r="C314" s="25">
        <v>7125</v>
      </c>
      <c r="D314" s="27"/>
      <c r="E314" s="27">
        <v>340000</v>
      </c>
      <c r="F314" s="27"/>
      <c r="G314" s="27">
        <v>24.24</v>
      </c>
      <c r="H314" s="27">
        <v>22.98</v>
      </c>
      <c r="I314" s="27">
        <v>1.238</v>
      </c>
      <c r="J314" s="27">
        <v>8131.4080000000004</v>
      </c>
      <c r="K314" s="27"/>
      <c r="L314" s="27">
        <v>848</v>
      </c>
      <c r="M314" s="27">
        <v>15.183</v>
      </c>
      <c r="N314" s="27">
        <v>199643</v>
      </c>
      <c r="O314" s="27">
        <v>5351.2</v>
      </c>
      <c r="P314" s="27">
        <v>1247457</v>
      </c>
      <c r="Q314" s="27"/>
      <c r="R314" s="27">
        <v>4321</v>
      </c>
      <c r="S314" s="27"/>
      <c r="T314" s="27"/>
      <c r="U314" s="27">
        <v>27</v>
      </c>
      <c r="V314" s="27">
        <v>94.6</v>
      </c>
      <c r="W314" s="27"/>
      <c r="X314" s="27"/>
      <c r="Y314" s="27"/>
      <c r="Z314" s="27"/>
      <c r="AA314" s="27">
        <v>266588</v>
      </c>
      <c r="AB314" s="28"/>
      <c r="AC314" s="29">
        <v>0</v>
      </c>
      <c r="AD314" s="30">
        <v>178.9</v>
      </c>
      <c r="AE314" s="30">
        <v>0.4</v>
      </c>
      <c r="AF314" s="31">
        <v>10.048299999999999</v>
      </c>
      <c r="AG314">
        <f t="shared" si="64"/>
        <v>7950.8353411834396</v>
      </c>
      <c r="AH314">
        <f>A314*'Simple Linear Regression'!$B$18+'Simple Linear Regression'!$B$17</f>
        <v>8152.3369542024075</v>
      </c>
      <c r="AI314">
        <f t="shared" si="65"/>
        <v>7878.3207095000007</v>
      </c>
      <c r="AJ314">
        <f t="shared" si="66"/>
        <v>7878.3207094999998</v>
      </c>
      <c r="AL314">
        <f t="shared" si="67"/>
        <v>7868.6730786523813</v>
      </c>
      <c r="AM314" s="32">
        <f t="shared" si="68"/>
        <v>7851.54222101906</v>
      </c>
      <c r="AN314" s="33">
        <f t="shared" si="69"/>
        <v>9224.5469684212203</v>
      </c>
      <c r="AO314" s="33">
        <f t="shared" si="70"/>
        <v>7677.9462113340005</v>
      </c>
      <c r="AP314" s="33" t="str">
        <f t="shared" si="71"/>
        <v/>
      </c>
      <c r="AQ314" s="34">
        <f t="shared" si="72"/>
        <v>247158.03399999999</v>
      </c>
      <c r="AR314" s="34">
        <f t="shared" si="73"/>
        <v>420920</v>
      </c>
      <c r="AS314" s="34">
        <f t="shared" si="74"/>
        <v>0</v>
      </c>
      <c r="AT314" s="34">
        <f t="shared" si="75"/>
        <v>7757.0117142399986</v>
      </c>
      <c r="AU314" s="34">
        <f t="shared" si="76"/>
        <v>7703.3203501148837</v>
      </c>
      <c r="AV314" s="34">
        <f t="shared" si="77"/>
        <v>7770.8173689302002</v>
      </c>
      <c r="AW314" s="34">
        <f t="shared" si="78"/>
        <v>7749.0282254729991</v>
      </c>
      <c r="AX314" s="34">
        <f t="shared" si="79"/>
        <v>7680.4190426080404</v>
      </c>
    </row>
    <row r="315" spans="1:50" ht="16.5" customHeight="1" x14ac:dyDescent="0.2">
      <c r="A315" s="25">
        <v>314</v>
      </c>
      <c r="B315" s="26">
        <v>35468</v>
      </c>
      <c r="C315" s="25">
        <v>7013</v>
      </c>
      <c r="D315" s="27"/>
      <c r="E315" s="27">
        <v>333000</v>
      </c>
      <c r="F315" s="27"/>
      <c r="G315" s="27">
        <v>23.49</v>
      </c>
      <c r="H315" s="27">
        <v>22.5275</v>
      </c>
      <c r="I315" s="27">
        <v>1.236</v>
      </c>
      <c r="J315" s="27">
        <v>8259.7710000000006</v>
      </c>
      <c r="K315" s="27"/>
      <c r="L315" s="27">
        <v>852</v>
      </c>
      <c r="M315" s="27">
        <v>15.183</v>
      </c>
      <c r="N315" s="27">
        <v>199643</v>
      </c>
      <c r="O315" s="27">
        <v>5378.6</v>
      </c>
      <c r="P315" s="27">
        <v>1247457</v>
      </c>
      <c r="Q315" s="27"/>
      <c r="R315" s="27">
        <v>4321</v>
      </c>
      <c r="S315" s="27"/>
      <c r="T315" s="27"/>
      <c r="U315" s="27">
        <v>27</v>
      </c>
      <c r="V315" s="27">
        <v>94.2</v>
      </c>
      <c r="W315" s="27"/>
      <c r="X315" s="27"/>
      <c r="Y315" s="27"/>
      <c r="Z315" s="27"/>
      <c r="AA315" s="27">
        <v>266588</v>
      </c>
      <c r="AB315" s="28"/>
      <c r="AC315" s="29">
        <v>0</v>
      </c>
      <c r="AD315" s="30">
        <v>136.19999999999999</v>
      </c>
      <c r="AE315" s="30">
        <v>0.8</v>
      </c>
      <c r="AF315" s="31">
        <v>10.2666</v>
      </c>
      <c r="AG315">
        <f t="shared" si="64"/>
        <v>7964.6904870156786</v>
      </c>
      <c r="AH315">
        <f>A315*'Simple Linear Regression'!$B$18+'Simple Linear Regression'!$B$17</f>
        <v>8153.1899912863119</v>
      </c>
      <c r="AI315">
        <f t="shared" si="65"/>
        <v>7897.3926594999994</v>
      </c>
      <c r="AJ315">
        <f t="shared" si="66"/>
        <v>7897.3926594999994</v>
      </c>
      <c r="AL315">
        <f t="shared" si="67"/>
        <v>7879.2583733123593</v>
      </c>
      <c r="AM315" s="32">
        <f t="shared" si="68"/>
        <v>7904.8081907589194</v>
      </c>
      <c r="AN315" s="33">
        <f t="shared" si="69"/>
        <v>9258.3437966006641</v>
      </c>
      <c r="AO315" s="33">
        <f t="shared" si="70"/>
        <v>7748.3908123479996</v>
      </c>
      <c r="AP315" s="33" t="str">
        <f t="shared" si="71"/>
        <v/>
      </c>
      <c r="AQ315" s="34">
        <f t="shared" si="72"/>
        <v>246758.74799999999</v>
      </c>
      <c r="AR315" s="34">
        <f t="shared" si="73"/>
        <v>411588</v>
      </c>
      <c r="AS315" s="34">
        <f t="shared" si="74"/>
        <v>0</v>
      </c>
      <c r="AT315" s="34">
        <f t="shared" si="75"/>
        <v>7742.6299237630001</v>
      </c>
      <c r="AU315" s="34">
        <f t="shared" si="76"/>
        <v>7703.2869571938227</v>
      </c>
      <c r="AV315" s="34">
        <f t="shared" si="77"/>
        <v>7757.7056029978794</v>
      </c>
      <c r="AW315" s="34">
        <f t="shared" si="78"/>
        <v>7735.8593542039998</v>
      </c>
      <c r="AX315" s="34">
        <f t="shared" si="79"/>
        <v>7689.6071895079203</v>
      </c>
    </row>
    <row r="316" spans="1:50" ht="16.5" customHeight="1" x14ac:dyDescent="0.2">
      <c r="A316" s="25">
        <v>315</v>
      </c>
      <c r="B316" s="26">
        <v>35475</v>
      </c>
      <c r="C316" s="25">
        <v>7530</v>
      </c>
      <c r="D316" s="27"/>
      <c r="E316" s="27">
        <v>315000</v>
      </c>
      <c r="F316" s="27"/>
      <c r="G316" s="27">
        <v>22.21</v>
      </c>
      <c r="H316" s="27">
        <v>20.832000000000001</v>
      </c>
      <c r="I316" s="27">
        <v>1.234</v>
      </c>
      <c r="J316" s="27">
        <v>8259.7710000000006</v>
      </c>
      <c r="K316" s="27"/>
      <c r="L316" s="27">
        <v>852</v>
      </c>
      <c r="M316" s="27">
        <v>15.183</v>
      </c>
      <c r="N316" s="27">
        <v>199643</v>
      </c>
      <c r="O316" s="27">
        <v>5378.6</v>
      </c>
      <c r="P316" s="27">
        <v>1247457</v>
      </c>
      <c r="Q316" s="27"/>
      <c r="R316" s="27">
        <v>4321</v>
      </c>
      <c r="S316" s="27"/>
      <c r="T316" s="27"/>
      <c r="U316" s="27">
        <v>27</v>
      </c>
      <c r="V316" s="27">
        <v>94.2</v>
      </c>
      <c r="W316" s="27"/>
      <c r="X316" s="27"/>
      <c r="Y316" s="27"/>
      <c r="Z316" s="27"/>
      <c r="AA316" s="27">
        <v>266588</v>
      </c>
      <c r="AB316" s="28"/>
      <c r="AC316" s="29">
        <v>0</v>
      </c>
      <c r="AD316" s="30">
        <v>186.7</v>
      </c>
      <c r="AE316" s="30">
        <v>0</v>
      </c>
      <c r="AF316" s="31">
        <v>10.505699999999999</v>
      </c>
      <c r="AG316">
        <f t="shared" si="64"/>
        <v>7976.8125846799203</v>
      </c>
      <c r="AH316">
        <f>A316*'Simple Linear Regression'!$B$18+'Simple Linear Regression'!$B$17</f>
        <v>8154.0430283702153</v>
      </c>
      <c r="AI316">
        <f t="shared" si="65"/>
        <v>7907.9818794999992</v>
      </c>
      <c r="AJ316">
        <f t="shared" si="66"/>
        <v>7907.9818794999992</v>
      </c>
      <c r="AL316">
        <f t="shared" si="67"/>
        <v>7891.6803539723387</v>
      </c>
      <c r="AM316" s="32">
        <f t="shared" si="68"/>
        <v>7841.0260181006997</v>
      </c>
      <c r="AN316" s="33">
        <f t="shared" si="69"/>
        <v>9307.7144618062339</v>
      </c>
      <c r="AO316" s="33">
        <f t="shared" si="70"/>
        <v>7691.1255733620019</v>
      </c>
      <c r="AP316" s="33" t="str">
        <f t="shared" si="71"/>
        <v/>
      </c>
      <c r="AQ316" s="34">
        <f t="shared" si="72"/>
        <v>246359.462</v>
      </c>
      <c r="AR316" s="34">
        <f t="shared" si="73"/>
        <v>388710</v>
      </c>
      <c r="AS316" s="34">
        <f t="shared" si="74"/>
        <v>0</v>
      </c>
      <c r="AT316" s="34">
        <f t="shared" si="75"/>
        <v>7874.5352559299999</v>
      </c>
      <c r="AU316" s="34">
        <f t="shared" si="76"/>
        <v>7801.4487534827604</v>
      </c>
      <c r="AV316" s="34">
        <f t="shared" si="77"/>
        <v>7908.2608318046005</v>
      </c>
      <c r="AW316" s="34">
        <f t="shared" si="78"/>
        <v>7868.1397343549997</v>
      </c>
      <c r="AX316" s="34">
        <f t="shared" si="79"/>
        <v>7772.4510738958052</v>
      </c>
    </row>
    <row r="317" spans="1:50" ht="16.5" customHeight="1" x14ac:dyDescent="0.2">
      <c r="A317" s="25">
        <v>316</v>
      </c>
      <c r="B317" s="26">
        <v>35482</v>
      </c>
      <c r="C317" s="25">
        <v>8011</v>
      </c>
      <c r="D317" s="27"/>
      <c r="E317" s="27">
        <v>313000</v>
      </c>
      <c r="F317" s="27"/>
      <c r="G317" s="27">
        <v>22.175000000000001</v>
      </c>
      <c r="H317" s="27">
        <v>20.544</v>
      </c>
      <c r="I317" s="27">
        <v>1.2270000000000001</v>
      </c>
      <c r="J317" s="27">
        <v>8259.7710000000006</v>
      </c>
      <c r="K317" s="27"/>
      <c r="L317" s="27">
        <v>852</v>
      </c>
      <c r="M317" s="27">
        <v>15.682</v>
      </c>
      <c r="N317" s="27">
        <v>201462</v>
      </c>
      <c r="O317" s="27">
        <v>5378.6</v>
      </c>
      <c r="P317" s="27">
        <v>1247457</v>
      </c>
      <c r="Q317" s="27"/>
      <c r="R317" s="27">
        <v>4321</v>
      </c>
      <c r="S317" s="27"/>
      <c r="T317" s="27"/>
      <c r="U317" s="27">
        <v>27</v>
      </c>
      <c r="V317" s="27">
        <v>94.2</v>
      </c>
      <c r="W317" s="27"/>
      <c r="X317" s="27"/>
      <c r="Y317" s="27"/>
      <c r="Z317" s="27"/>
      <c r="AA317" s="27">
        <v>266588</v>
      </c>
      <c r="AB317" s="28"/>
      <c r="AC317" s="29">
        <v>0</v>
      </c>
      <c r="AD317" s="30">
        <v>126.9</v>
      </c>
      <c r="AE317" s="30">
        <v>0.6</v>
      </c>
      <c r="AF317" s="31">
        <v>10.7613</v>
      </c>
      <c r="AG317">
        <f t="shared" si="64"/>
        <v>8000.9413029947582</v>
      </c>
      <c r="AH317">
        <f>A317*'Simple Linear Regression'!$B$18+'Simple Linear Regression'!$B$17</f>
        <v>8154.8960654541197</v>
      </c>
      <c r="AI317">
        <f t="shared" si="65"/>
        <v>7961.4264789999997</v>
      </c>
      <c r="AJ317">
        <f t="shared" si="66"/>
        <v>7961.4264789999997</v>
      </c>
      <c r="AL317">
        <f t="shared" si="67"/>
        <v>7926.1032354611798</v>
      </c>
      <c r="AM317" s="32">
        <f t="shared" si="68"/>
        <v>7939.8978536129398</v>
      </c>
      <c r="AN317" s="33">
        <f t="shared" si="69"/>
        <v>9355.529133567743</v>
      </c>
      <c r="AO317" s="33">
        <f t="shared" si="70"/>
        <v>7810.4369421740012</v>
      </c>
      <c r="AP317" s="33" t="str">
        <f t="shared" si="71"/>
        <v/>
      </c>
      <c r="AQ317" s="34">
        <f t="shared" si="72"/>
        <v>247193.87400000001</v>
      </c>
      <c r="AR317" s="34">
        <f t="shared" si="73"/>
        <v>384051</v>
      </c>
      <c r="AS317" s="34">
        <f t="shared" si="74"/>
        <v>0</v>
      </c>
      <c r="AT317" s="34">
        <f t="shared" si="75"/>
        <v>7870.7242960380008</v>
      </c>
      <c r="AU317" s="34">
        <f t="shared" si="76"/>
        <v>7824.0908948278129</v>
      </c>
      <c r="AV317" s="34">
        <f t="shared" si="77"/>
        <v>7903.6181293177606</v>
      </c>
      <c r="AW317" s="34">
        <f t="shared" si="78"/>
        <v>7865.8892717069994</v>
      </c>
      <c r="AX317" s="34">
        <f t="shared" si="79"/>
        <v>7808.920119056962</v>
      </c>
    </row>
    <row r="318" spans="1:50" ht="16.5" customHeight="1" x14ac:dyDescent="0.2">
      <c r="A318" s="25">
        <v>317</v>
      </c>
      <c r="B318" s="26">
        <v>35489</v>
      </c>
      <c r="C318" s="25">
        <v>7779</v>
      </c>
      <c r="D318" s="27"/>
      <c r="E318" s="27">
        <v>322000</v>
      </c>
      <c r="F318" s="27"/>
      <c r="G318" s="27">
        <v>20.83</v>
      </c>
      <c r="H318" s="27">
        <v>19.834</v>
      </c>
      <c r="I318" s="27">
        <v>1.2230000000000001</v>
      </c>
      <c r="J318" s="27">
        <v>8259.7710000000006</v>
      </c>
      <c r="K318" s="27"/>
      <c r="L318" s="27">
        <v>852</v>
      </c>
      <c r="M318" s="27">
        <v>15.682</v>
      </c>
      <c r="N318" s="27">
        <v>201462</v>
      </c>
      <c r="O318" s="27">
        <v>5378.6</v>
      </c>
      <c r="P318" s="27">
        <v>1247457</v>
      </c>
      <c r="Q318" s="27"/>
      <c r="R318" s="27">
        <v>4321</v>
      </c>
      <c r="S318" s="27"/>
      <c r="T318" s="27"/>
      <c r="U318" s="27">
        <v>27</v>
      </c>
      <c r="V318" s="27">
        <v>94.2</v>
      </c>
      <c r="W318" s="27"/>
      <c r="X318" s="27"/>
      <c r="Y318" s="27"/>
      <c r="Z318" s="27"/>
      <c r="AA318" s="27">
        <v>266588</v>
      </c>
      <c r="AB318" s="28"/>
      <c r="AC318" s="29">
        <v>0</v>
      </c>
      <c r="AD318" s="30">
        <v>131</v>
      </c>
      <c r="AE318" s="30">
        <v>0.4</v>
      </c>
      <c r="AF318" s="31">
        <v>11.029299999999999</v>
      </c>
      <c r="AG318">
        <f t="shared" si="64"/>
        <v>7994.8784483232394</v>
      </c>
      <c r="AH318">
        <f>A318*'Simple Linear Regression'!$B$18+'Simple Linear Regression'!$B$17</f>
        <v>8155.7491025380241</v>
      </c>
      <c r="AI318">
        <f t="shared" si="65"/>
        <v>7956.1318690000007</v>
      </c>
      <c r="AJ318">
        <f t="shared" si="66"/>
        <v>7956.1318690000007</v>
      </c>
      <c r="AL318">
        <f t="shared" si="67"/>
        <v>7917.7107305318195</v>
      </c>
      <c r="AM318" s="32">
        <f t="shared" si="68"/>
        <v>7934.1464429787602</v>
      </c>
      <c r="AN318" s="33">
        <f t="shared" si="69"/>
        <v>9386.2593777406419</v>
      </c>
      <c r="AO318" s="33">
        <f t="shared" si="70"/>
        <v>7795.1793867260003</v>
      </c>
      <c r="AP318" s="33" t="str">
        <f t="shared" si="71"/>
        <v/>
      </c>
      <c r="AQ318" s="34">
        <f t="shared" si="72"/>
        <v>246388.02600000001</v>
      </c>
      <c r="AR318" s="34">
        <f t="shared" si="73"/>
        <v>393806</v>
      </c>
      <c r="AS318" s="34">
        <f t="shared" si="74"/>
        <v>0</v>
      </c>
      <c r="AT318" s="34">
        <f t="shared" si="75"/>
        <v>7922.1916195459999</v>
      </c>
      <c r="AU318" s="34">
        <f t="shared" si="76"/>
        <v>7861.7218889811711</v>
      </c>
      <c r="AV318" s="34">
        <f t="shared" si="77"/>
        <v>7952.8234420465596</v>
      </c>
      <c r="AW318" s="34">
        <f t="shared" si="78"/>
        <v>7918.3527188089993</v>
      </c>
      <c r="AX318" s="34">
        <f t="shared" si="79"/>
        <v>7843.4964285757387</v>
      </c>
    </row>
    <row r="319" spans="1:50" ht="16.5" customHeight="1" x14ac:dyDescent="0.2">
      <c r="A319" s="25">
        <v>318</v>
      </c>
      <c r="B319" s="26">
        <v>35496</v>
      </c>
      <c r="C319" s="25">
        <v>7417</v>
      </c>
      <c r="D319" s="27"/>
      <c r="E319" s="27">
        <v>321000</v>
      </c>
      <c r="F319" s="27"/>
      <c r="G319" s="27">
        <v>20.77</v>
      </c>
      <c r="H319" s="27">
        <v>19.357500000000002</v>
      </c>
      <c r="I319" s="27">
        <v>1.2150000000000001</v>
      </c>
      <c r="J319" s="27">
        <v>8259.7710000000006</v>
      </c>
      <c r="K319" s="27"/>
      <c r="L319" s="27">
        <v>852</v>
      </c>
      <c r="M319" s="27">
        <v>15.682</v>
      </c>
      <c r="N319" s="27">
        <v>201462</v>
      </c>
      <c r="O319" s="27">
        <v>5378.6</v>
      </c>
      <c r="P319" s="27">
        <v>1247457</v>
      </c>
      <c r="Q319" s="27"/>
      <c r="R319" s="27">
        <v>5442</v>
      </c>
      <c r="S319" s="27"/>
      <c r="T319" s="27"/>
      <c r="U319" s="27">
        <v>27</v>
      </c>
      <c r="V319" s="27">
        <v>94.3</v>
      </c>
      <c r="W319" s="27"/>
      <c r="X319" s="27"/>
      <c r="Y319" s="27"/>
      <c r="Z319" s="27"/>
      <c r="AA319" s="27">
        <v>269714</v>
      </c>
      <c r="AB319" s="28"/>
      <c r="AC319" s="29">
        <v>0</v>
      </c>
      <c r="AD319" s="30">
        <v>112.6</v>
      </c>
      <c r="AE319" s="30">
        <v>2.9</v>
      </c>
      <c r="AF319" s="31">
        <v>11.3065</v>
      </c>
      <c r="AG319">
        <f t="shared" si="64"/>
        <v>8006.0118612982005</v>
      </c>
      <c r="AH319">
        <f>A319*'Simple Linear Regression'!$B$18+'Simple Linear Regression'!$B$17</f>
        <v>8156.6021396219285</v>
      </c>
      <c r="AI319">
        <f t="shared" si="65"/>
        <v>7953.2873290000007</v>
      </c>
      <c r="AJ319">
        <f t="shared" si="66"/>
        <v>7953.2873290000007</v>
      </c>
      <c r="AL319">
        <f t="shared" si="67"/>
        <v>7919.7394762331005</v>
      </c>
      <c r="AM319" s="32">
        <f t="shared" si="68"/>
        <v>7958.0313286458595</v>
      </c>
      <c r="AN319" s="33">
        <f t="shared" si="69"/>
        <v>9427.9309353917797</v>
      </c>
      <c r="AO319" s="33">
        <f t="shared" si="70"/>
        <v>7820.0685258300018</v>
      </c>
      <c r="AP319" s="33" t="str">
        <f t="shared" si="71"/>
        <v/>
      </c>
      <c r="AQ319" s="34">
        <f t="shared" si="72"/>
        <v>244776.33000000002</v>
      </c>
      <c r="AR319" s="34">
        <f t="shared" si="73"/>
        <v>390015</v>
      </c>
      <c r="AS319" s="34">
        <f t="shared" si="74"/>
        <v>0</v>
      </c>
      <c r="AT319" s="34">
        <f t="shared" si="75"/>
        <v>7940.1622205479998</v>
      </c>
      <c r="AU319" s="34">
        <f t="shared" si="76"/>
        <v>7880.5144317438881</v>
      </c>
      <c r="AV319" s="34">
        <f t="shared" si="77"/>
        <v>7972.0964321784013</v>
      </c>
      <c r="AW319" s="34">
        <f t="shared" si="78"/>
        <v>7937.5217081729998</v>
      </c>
      <c r="AX319" s="34">
        <f t="shared" si="79"/>
        <v>7865.0601998012917</v>
      </c>
    </row>
    <row r="320" spans="1:50" ht="16.5" customHeight="1" x14ac:dyDescent="0.2">
      <c r="A320" s="25">
        <v>319</v>
      </c>
      <c r="B320" s="26">
        <v>35503</v>
      </c>
      <c r="C320" s="25">
        <v>8125</v>
      </c>
      <c r="D320" s="27"/>
      <c r="E320" s="27">
        <v>317000</v>
      </c>
      <c r="F320" s="27"/>
      <c r="G320" s="27">
        <v>20.64</v>
      </c>
      <c r="H320" s="27">
        <v>19.100000000000001</v>
      </c>
      <c r="I320" s="27">
        <v>1.206</v>
      </c>
      <c r="J320" s="27">
        <v>8259.7710000000006</v>
      </c>
      <c r="K320" s="27"/>
      <c r="L320" s="27">
        <v>822</v>
      </c>
      <c r="M320" s="27">
        <v>15.682</v>
      </c>
      <c r="N320" s="27">
        <v>201462</v>
      </c>
      <c r="O320" s="27">
        <v>5411.1</v>
      </c>
      <c r="P320" s="27">
        <v>1247457</v>
      </c>
      <c r="Q320" s="27"/>
      <c r="R320" s="27">
        <v>5442</v>
      </c>
      <c r="S320" s="27"/>
      <c r="T320" s="27"/>
      <c r="U320" s="27">
        <v>27</v>
      </c>
      <c r="V320" s="27">
        <v>94.3</v>
      </c>
      <c r="W320" s="27"/>
      <c r="X320" s="27"/>
      <c r="Y320" s="27"/>
      <c r="Z320" s="27"/>
      <c r="AA320" s="27">
        <v>269714</v>
      </c>
      <c r="AB320" s="28"/>
      <c r="AC320" s="29">
        <v>0</v>
      </c>
      <c r="AD320" s="30">
        <v>100.3</v>
      </c>
      <c r="AE320" s="30">
        <v>3.4</v>
      </c>
      <c r="AF320" s="31">
        <v>11.5898</v>
      </c>
      <c r="AG320">
        <f t="shared" si="64"/>
        <v>8008.7025707872799</v>
      </c>
      <c r="AH320">
        <f>A320*'Simple Linear Regression'!$B$18+'Simple Linear Regression'!$B$17</f>
        <v>8157.4551767058329</v>
      </c>
      <c r="AI320">
        <f t="shared" si="65"/>
        <v>7946.4709890000013</v>
      </c>
      <c r="AJ320">
        <f t="shared" si="66"/>
        <v>7946.4709889999995</v>
      </c>
      <c r="AL320">
        <f t="shared" si="67"/>
        <v>7918.8048806420411</v>
      </c>
      <c r="AM320" s="32">
        <f t="shared" si="68"/>
        <v>7972.6447502566598</v>
      </c>
      <c r="AN320" s="33">
        <f t="shared" si="69"/>
        <v>9473.2978800780911</v>
      </c>
      <c r="AO320" s="33">
        <f t="shared" si="70"/>
        <v>7836.4330485720002</v>
      </c>
      <c r="AP320" s="33" t="str">
        <f t="shared" si="71"/>
        <v/>
      </c>
      <c r="AQ320" s="34">
        <f t="shared" si="72"/>
        <v>242963.17199999999</v>
      </c>
      <c r="AR320" s="34">
        <f t="shared" si="73"/>
        <v>382302</v>
      </c>
      <c r="AS320" s="34">
        <f t="shared" si="74"/>
        <v>0</v>
      </c>
      <c r="AT320" s="34">
        <f t="shared" si="75"/>
        <v>7976.7810707099998</v>
      </c>
      <c r="AU320" s="34">
        <f t="shared" si="76"/>
        <v>7911.5285731454433</v>
      </c>
      <c r="AV320" s="34">
        <f t="shared" si="77"/>
        <v>8013.1177351075194</v>
      </c>
      <c r="AW320" s="34">
        <f t="shared" si="78"/>
        <v>7975.3231613499993</v>
      </c>
      <c r="AX320" s="34">
        <f t="shared" si="79"/>
        <v>7896.558772918037</v>
      </c>
    </row>
    <row r="321" spans="1:50" ht="16.5" customHeight="1" x14ac:dyDescent="0.2">
      <c r="A321" s="25">
        <v>320</v>
      </c>
      <c r="B321" s="26">
        <v>35510</v>
      </c>
      <c r="C321" s="25">
        <v>7729</v>
      </c>
      <c r="D321" s="27"/>
      <c r="E321" s="27">
        <v>319000</v>
      </c>
      <c r="F321" s="27"/>
      <c r="G321" s="27">
        <v>21.72</v>
      </c>
      <c r="H321" s="27">
        <v>19.506</v>
      </c>
      <c r="I321" s="27">
        <v>1.2</v>
      </c>
      <c r="J321" s="27">
        <v>8259.7710000000006</v>
      </c>
      <c r="K321" s="27"/>
      <c r="L321" s="27">
        <v>822</v>
      </c>
      <c r="M321" s="27">
        <v>15.271000000000001</v>
      </c>
      <c r="N321" s="27">
        <v>190126</v>
      </c>
      <c r="O321" s="27">
        <v>5411.1</v>
      </c>
      <c r="P321" s="27">
        <v>1273878</v>
      </c>
      <c r="Q321" s="27"/>
      <c r="R321" s="27">
        <v>5442</v>
      </c>
      <c r="S321" s="27"/>
      <c r="T321" s="27"/>
      <c r="U321" s="27">
        <v>27</v>
      </c>
      <c r="V321" s="27">
        <v>94.3</v>
      </c>
      <c r="W321" s="27"/>
      <c r="X321" s="27"/>
      <c r="Y321" s="27"/>
      <c r="Z321" s="27"/>
      <c r="AA321" s="27">
        <v>269714</v>
      </c>
      <c r="AB321" s="28"/>
      <c r="AC321" s="29">
        <v>0</v>
      </c>
      <c r="AD321" s="30">
        <v>115.3</v>
      </c>
      <c r="AE321" s="30">
        <v>4.0999999999999996</v>
      </c>
      <c r="AF321" s="31">
        <v>11.8766</v>
      </c>
      <c r="AG321">
        <f t="shared" si="64"/>
        <v>7865.3619752199993</v>
      </c>
      <c r="AH321">
        <f>A321*'Simple Linear Regression'!$B$18+'Simple Linear Regression'!$B$17</f>
        <v>8158.3082137897363</v>
      </c>
      <c r="AI321">
        <f t="shared" si="65"/>
        <v>7766.9213204999996</v>
      </c>
      <c r="AJ321">
        <f t="shared" si="66"/>
        <v>7766.9213205000015</v>
      </c>
      <c r="AL321">
        <f t="shared" si="67"/>
        <v>7686.8358412240013</v>
      </c>
      <c r="AM321" s="32">
        <f t="shared" si="68"/>
        <v>7799.4852589882394</v>
      </c>
      <c r="AN321" s="33">
        <f t="shared" si="69"/>
        <v>9459.8292641167791</v>
      </c>
      <c r="AO321" s="33">
        <f t="shared" si="70"/>
        <v>7569.5441892000017</v>
      </c>
      <c r="AP321" s="33" t="str">
        <f t="shared" si="71"/>
        <v/>
      </c>
      <c r="AQ321" s="34">
        <f t="shared" si="72"/>
        <v>228151.19999999998</v>
      </c>
      <c r="AR321" s="34">
        <f t="shared" si="73"/>
        <v>382800</v>
      </c>
      <c r="AS321" s="34">
        <f t="shared" si="74"/>
        <v>0</v>
      </c>
      <c r="AT321" s="34">
        <f t="shared" si="75"/>
        <v>7835.2443768020003</v>
      </c>
      <c r="AU321" s="34">
        <f t="shared" si="76"/>
        <v>7705.6369849850398</v>
      </c>
      <c r="AV321" s="34">
        <f t="shared" si="77"/>
        <v>7868.8500909699997</v>
      </c>
      <c r="AW321" s="34">
        <f t="shared" si="78"/>
        <v>7834.720704303998</v>
      </c>
      <c r="AX321" s="34">
        <f t="shared" si="79"/>
        <v>7674.3338861735992</v>
      </c>
    </row>
    <row r="322" spans="1:50" ht="16.5" customHeight="1" x14ac:dyDescent="0.2">
      <c r="A322" s="25">
        <v>321</v>
      </c>
      <c r="B322" s="26">
        <v>35517</v>
      </c>
      <c r="C322" s="25">
        <v>7492</v>
      </c>
      <c r="D322" s="27"/>
      <c r="E322" s="27">
        <v>315000</v>
      </c>
      <c r="F322" s="27"/>
      <c r="G322" s="27">
        <v>20.824999999999999</v>
      </c>
      <c r="H322" s="27">
        <v>18.734000000000002</v>
      </c>
      <c r="I322" s="27">
        <v>1.204</v>
      </c>
      <c r="J322" s="27">
        <v>8259.7710000000006</v>
      </c>
      <c r="K322" s="27"/>
      <c r="L322" s="27">
        <v>822</v>
      </c>
      <c r="M322" s="27">
        <v>15.271000000000001</v>
      </c>
      <c r="N322" s="27">
        <v>190126</v>
      </c>
      <c r="O322" s="27">
        <v>5411.1</v>
      </c>
      <c r="P322" s="27">
        <v>1273878</v>
      </c>
      <c r="Q322" s="27"/>
      <c r="R322" s="27">
        <v>5442</v>
      </c>
      <c r="S322" s="27"/>
      <c r="T322" s="27"/>
      <c r="U322" s="27">
        <v>27</v>
      </c>
      <c r="V322" s="27">
        <v>94.3</v>
      </c>
      <c r="W322" s="27"/>
      <c r="X322" s="27"/>
      <c r="Y322" s="27"/>
      <c r="Z322" s="27"/>
      <c r="AA322" s="27">
        <v>269714</v>
      </c>
      <c r="AB322" s="28"/>
      <c r="AC322" s="29">
        <v>0</v>
      </c>
      <c r="AD322" s="30">
        <v>86.9</v>
      </c>
      <c r="AE322" s="30">
        <v>4.7</v>
      </c>
      <c r="AF322" s="31">
        <v>12.1645</v>
      </c>
      <c r="AG322">
        <f t="shared" ref="AG322:AG385" si="80">6753.47943187+0.36116788*I322+0.01252571*N322-22.85359542*V322+0.00407811*AA322-0.00067349*E322</f>
        <v>7868.0573798915193</v>
      </c>
      <c r="AH322">
        <f>A322*'Simple Linear Regression'!$B$18+'Simple Linear Regression'!$B$17</f>
        <v>8159.1612508736407</v>
      </c>
      <c r="AI322">
        <f t="shared" ref="AI322:AI385" si="81">7491.3971+0.0137554*N322-0.00058829*E322-34.3283*V322+0.30565*L322+54.6031*M322</f>
        <v>7769.2744805000002</v>
      </c>
      <c r="AJ322">
        <f t="shared" ref="AJ322:AJ385" si="82">7491.3971-0.00058829*E322+0.30565*L322+54.6031*M322+0.0137554*N322-34.3283*V322</f>
        <v>7769.2744805000002</v>
      </c>
      <c r="AL322">
        <f t="shared" ref="AL322:AL385" si="83">2192.59+2373.87*I322+0.0316653*N322-15.7623*V322+0.00202406*AA322-0.000740146*E322-0.00963493*(I322*N322)</f>
        <v>7691.9645024192814</v>
      </c>
      <c r="AM322" s="32">
        <f t="shared" ref="AM322:AM385" si="84">5205.907083+122.0638992*I322+13.609808*(N322/1000)-1.245906883*AD322+0.7746840854*AE322-134.2474226*AC322-1547.125689*IF(AND(B322&gt;=DATE(2020,3,20),B322&lt;=DATE(2020,6,26)),1,0)</f>
        <v>7835.8220805134788</v>
      </c>
      <c r="AN322" s="33">
        <f t="shared" ref="AN322:AN385" si="85">7707.2178-144.397321*AC322+139.5614087*AF322-0.0008594506251*E322-265.7105668*I322-0.02506176117*J322+0.004708026652*N322</f>
        <v>9502.3839539147102</v>
      </c>
      <c r="AO322" s="33">
        <f t="shared" ref="AO322:AO385" si="86">IF(N322="","",2190.39 + 2739.06*I322 + 0.034693*N322 - 16.722*V322 - 0.000802*E322 - 1.3691*AD322 + 1.8691*AE322 - 121.7*AC322 + 209.88*IF(AND(B322&gt;=DATE(2020,3,20),B322&lt;=DATE(2020,6,26)),1,0) - 0.011049*(I322*N322))</f>
        <v>7615.3095205040026</v>
      </c>
      <c r="AP322" s="33" t="str">
        <f t="shared" ref="AP322:AP385" si="87">IF(B322&lt;DATE(2008,1,1),"",3929.06 + 1212.53*I322 - 0.0003097*N322 + 59.426*V322 - 0.0006734*E322 - 1.036*AD322 + 1.2076*AE322 + 94.923*AF322 - 131.43*AC322 - 759.61*IF(AND(B322&gt;=DATE(2020,3,20),B322&lt;=DATE(2020,6,26)),1,0) - 17.324*(I322*V322))</f>
        <v/>
      </c>
      <c r="AQ322" s="34">
        <f t="shared" ref="AQ322:AQ385" si="88">IF(N322="","",I322*N322)</f>
        <v>228911.704</v>
      </c>
      <c r="AR322" s="34">
        <f t="shared" ref="AR322:AR385" si="89">I322*E322</f>
        <v>379260</v>
      </c>
      <c r="AS322" s="34">
        <f t="shared" ref="AS322:AS385" si="90">AC322*AF322</f>
        <v>0</v>
      </c>
      <c r="AT322" s="34">
        <f t="shared" ref="AT322:AT385" si="91">IF(N322="","",2413.3773+89.103503*I322+0.018847679*N322-5.0917058*V322-0.00064564578*E322+1.4315076*AD322-3.1976817*AE322-66.972905*AC322-217.08397*IF(AND(B322&gt;=DATE(2020,3,20),B322&lt;=DATE(2020,6,26)),1,0)+190.76803*AF322)</f>
        <v>7850.5320649109999</v>
      </c>
      <c r="AU322" s="34">
        <f t="shared" ref="AU322:AU385" si="92">IF(N322="","",-480.76297+2186.3009*I322+0.033368804*N322-5.3903106*V322-0.00073731439*E322+0.93396876*AD322-1.6242981*AE322-61.304389*AC322-95.472727*IF(AND(B322&gt;=DATE(2020,3,20),B322&lt;=DATE(2020,6,26)),1,0)+156.04851*AF322-0.0087322858*AQ322)</f>
        <v>7728.1175822499963</v>
      </c>
      <c r="AV322" s="34">
        <f t="shared" ref="AV322:AV385" si="93">IF(N322="","",2518.0489-204.66184*I322+0.019354281*N322-2.3328708*V322-0.0022533804*E322+1.5259709*AD322-3.5842757*AE322-65.580099*AC322-62.828483*IF(AND(B322&gt;=DATE(2020,3,20),B322&lt;=DATE(2020,6,26)),1,0)+200.94286*AF322+0.00080379976*AR322)</f>
        <v>7886.5628244736008</v>
      </c>
      <c r="AW322" s="34">
        <f t="shared" ref="AW322:AW385" si="94">IF(N322="","",2361.7153+89.223162*I322+0.018847054*N322-5.0210815*V322-0.0006437347*E322+1.4213619*AD322-3.2156123*AE322+167.41121*AC322-224.35191*IF(AND(B322&gt;=DATE(2020,3,20),B322&lt;=DATE(2020,6,26)),1,0)+194.56435*AF322-19.897843*AS322)</f>
        <v>7851.3715667769993</v>
      </c>
      <c r="AX322" s="34">
        <f t="shared" ref="AX322:AX385" si="95">IF(N322="","",-654.03928+2464.5589*I322+0.035956453*N322-8.0754527*V322-0.00069441316*E322+0.69511606*AD322-1.1669613*AE322-90.724569*AC322-211.24919*IF(AND(B322&gt;=DATE(2020,3,20),B322&lt;=DATE(2020,6,26)),1,0)+147.22132*AF322-0.010108087*AQ322)</f>
        <v>7701.2260789617503</v>
      </c>
    </row>
    <row r="323" spans="1:50" ht="16.5" customHeight="1" x14ac:dyDescent="0.2">
      <c r="A323" s="25">
        <v>322</v>
      </c>
      <c r="B323" s="26">
        <v>35524</v>
      </c>
      <c r="C323" s="25">
        <v>8115</v>
      </c>
      <c r="D323" s="27"/>
      <c r="E323" s="27">
        <v>325000</v>
      </c>
      <c r="F323" s="27"/>
      <c r="G323" s="27">
        <v>19.760000000000002</v>
      </c>
      <c r="H323" s="27">
        <v>17.835999999999999</v>
      </c>
      <c r="I323" s="27">
        <v>1.2</v>
      </c>
      <c r="J323" s="27">
        <v>8259.7710000000006</v>
      </c>
      <c r="K323" s="27"/>
      <c r="L323" s="27">
        <v>822</v>
      </c>
      <c r="M323" s="27">
        <v>15.271000000000001</v>
      </c>
      <c r="N323" s="27">
        <v>190126</v>
      </c>
      <c r="O323" s="27">
        <v>5411.1</v>
      </c>
      <c r="P323" s="27">
        <v>1273878</v>
      </c>
      <c r="Q323" s="27"/>
      <c r="R323" s="27">
        <v>5442</v>
      </c>
      <c r="S323" s="27"/>
      <c r="T323" s="27"/>
      <c r="U323" s="27">
        <v>27</v>
      </c>
      <c r="V323" s="27">
        <v>94.3</v>
      </c>
      <c r="W323" s="27"/>
      <c r="X323" s="27"/>
      <c r="Y323" s="27"/>
      <c r="Z323" s="27"/>
      <c r="AA323" s="27">
        <v>269714</v>
      </c>
      <c r="AB323" s="28"/>
      <c r="AC323" s="29">
        <v>0</v>
      </c>
      <c r="AD323" s="30">
        <v>80.2</v>
      </c>
      <c r="AE323" s="30">
        <v>5</v>
      </c>
      <c r="AF323" s="31">
        <v>12.450900000000001</v>
      </c>
      <c r="AG323">
        <f t="shared" si="80"/>
        <v>7861.3210352199994</v>
      </c>
      <c r="AH323">
        <f>A323*'Simple Linear Regression'!$B$18+'Simple Linear Regression'!$B$17</f>
        <v>8160.0142879575451</v>
      </c>
      <c r="AI323">
        <f t="shared" si="81"/>
        <v>7763.3915804999997</v>
      </c>
      <c r="AJ323">
        <f t="shared" si="82"/>
        <v>7763.3915804999997</v>
      </c>
      <c r="AL323">
        <f t="shared" si="83"/>
        <v>7682.3949652240008</v>
      </c>
      <c r="AM323" s="32">
        <f t="shared" si="84"/>
        <v>7843.9138062583997</v>
      </c>
      <c r="AN323" s="33">
        <f t="shared" si="85"/>
        <v>9534.82267738259</v>
      </c>
      <c r="AO323" s="33">
        <f t="shared" si="86"/>
        <v>7614.4697892000004</v>
      </c>
      <c r="AP323" s="33" t="str">
        <f t="shared" si="87"/>
        <v/>
      </c>
      <c r="AQ323" s="34">
        <f t="shared" si="88"/>
        <v>228151.19999999998</v>
      </c>
      <c r="AR323" s="34">
        <f t="shared" si="89"/>
        <v>390000</v>
      </c>
      <c r="AS323" s="34">
        <f t="shared" si="90"/>
        <v>0</v>
      </c>
      <c r="AT323" s="34">
        <f t="shared" si="91"/>
        <v>7887.8047514609998</v>
      </c>
      <c r="AU323" s="34">
        <f t="shared" si="92"/>
        <v>7756.5875861720397</v>
      </c>
      <c r="AV323" s="34">
        <f t="shared" si="93"/>
        <v>7919.7312246199999</v>
      </c>
      <c r="AW323" s="34">
        <f t="shared" si="94"/>
        <v>7889.8127485489986</v>
      </c>
      <c r="AX323" s="34">
        <f t="shared" si="95"/>
        <v>7729.2677724136011</v>
      </c>
    </row>
    <row r="324" spans="1:50" ht="16.5" customHeight="1" x14ac:dyDescent="0.2">
      <c r="A324" s="25">
        <v>323</v>
      </c>
      <c r="B324" s="26">
        <v>35531</v>
      </c>
      <c r="C324" s="25">
        <v>7791</v>
      </c>
      <c r="D324" s="27"/>
      <c r="E324" s="27">
        <v>325000</v>
      </c>
      <c r="F324" s="27"/>
      <c r="G324" s="27">
        <v>19.38</v>
      </c>
      <c r="H324" s="27">
        <v>17.141999999999999</v>
      </c>
      <c r="I324" s="27">
        <v>1.2030000000000001</v>
      </c>
      <c r="J324" s="27">
        <v>8259.7710000000006</v>
      </c>
      <c r="K324" s="27"/>
      <c r="L324" s="27">
        <v>849</v>
      </c>
      <c r="M324" s="27">
        <v>15.271000000000001</v>
      </c>
      <c r="N324" s="27">
        <v>190126</v>
      </c>
      <c r="O324" s="27">
        <v>5434</v>
      </c>
      <c r="P324" s="27">
        <v>1273878</v>
      </c>
      <c r="Q324" s="27"/>
      <c r="R324" s="27">
        <v>5442</v>
      </c>
      <c r="S324" s="27"/>
      <c r="T324" s="27"/>
      <c r="U324" s="27">
        <v>27</v>
      </c>
      <c r="V324" s="27">
        <v>89.1</v>
      </c>
      <c r="W324" s="27"/>
      <c r="X324" s="27"/>
      <c r="Y324" s="27"/>
      <c r="Z324" s="27"/>
      <c r="AA324" s="27">
        <v>269714</v>
      </c>
      <c r="AB324" s="28"/>
      <c r="AC324" s="29">
        <v>0</v>
      </c>
      <c r="AD324" s="30">
        <v>89</v>
      </c>
      <c r="AE324" s="30">
        <v>1.8</v>
      </c>
      <c r="AF324" s="31">
        <v>12.733499999999999</v>
      </c>
      <c r="AG324">
        <f t="shared" si="80"/>
        <v>7980.1608149076392</v>
      </c>
      <c r="AH324">
        <f>A324*'Simple Linear Regression'!$B$18+'Simple Linear Regression'!$B$17</f>
        <v>8160.8673250414495</v>
      </c>
      <c r="AI324">
        <f t="shared" si="81"/>
        <v>7950.1512905</v>
      </c>
      <c r="AJ324">
        <f t="shared" si="82"/>
        <v>7950.1512905</v>
      </c>
      <c r="AL324">
        <f t="shared" si="83"/>
        <v>7765.984983120461</v>
      </c>
      <c r="AM324" s="32">
        <f t="shared" si="84"/>
        <v>7830.8370283123195</v>
      </c>
      <c r="AN324" s="33">
        <f t="shared" si="85"/>
        <v>9573.4655997808113</v>
      </c>
      <c r="AO324" s="33">
        <f t="shared" si="86"/>
        <v>7685.3100626780033</v>
      </c>
      <c r="AP324" s="33" t="str">
        <f t="shared" si="87"/>
        <v/>
      </c>
      <c r="AQ324" s="34">
        <f t="shared" si="88"/>
        <v>228721.57800000001</v>
      </c>
      <c r="AR324" s="34">
        <f t="shared" si="89"/>
        <v>390975</v>
      </c>
      <c r="AS324" s="34">
        <f t="shared" si="90"/>
        <v>0</v>
      </c>
      <c r="AT324" s="34">
        <f t="shared" si="91"/>
        <v>7991.2898257279994</v>
      </c>
      <c r="AU324" s="34">
        <f t="shared" si="92"/>
        <v>7843.7113882160083</v>
      </c>
      <c r="AV324" s="34">
        <f t="shared" si="93"/>
        <v>8013.7165504219993</v>
      </c>
      <c r="AW324" s="34">
        <f t="shared" si="94"/>
        <v>7993.9718712249996</v>
      </c>
      <c r="AX324" s="34">
        <f t="shared" si="95"/>
        <v>7824.344415226713</v>
      </c>
    </row>
    <row r="325" spans="1:50" ht="16.5" customHeight="1" x14ac:dyDescent="0.2">
      <c r="A325" s="25">
        <v>324</v>
      </c>
      <c r="B325" s="26">
        <v>35538</v>
      </c>
      <c r="C325" s="25">
        <v>7914</v>
      </c>
      <c r="D325" s="27"/>
      <c r="E325" s="27">
        <v>330000</v>
      </c>
      <c r="F325" s="27"/>
      <c r="G325" s="27">
        <v>19.649999999999999</v>
      </c>
      <c r="H325" s="27">
        <v>17.327999999999999</v>
      </c>
      <c r="I325" s="27">
        <v>1.1990000000000001</v>
      </c>
      <c r="J325" s="27">
        <v>8259.7710000000006</v>
      </c>
      <c r="K325" s="27"/>
      <c r="L325" s="27">
        <v>849</v>
      </c>
      <c r="M325" s="27">
        <v>15.816000000000001</v>
      </c>
      <c r="N325" s="27">
        <v>183950</v>
      </c>
      <c r="O325" s="27">
        <v>5434</v>
      </c>
      <c r="P325" s="27">
        <v>1273878</v>
      </c>
      <c r="Q325" s="27"/>
      <c r="R325" s="27">
        <v>5442</v>
      </c>
      <c r="S325" s="27"/>
      <c r="T325" s="27"/>
      <c r="U325" s="27">
        <v>27</v>
      </c>
      <c r="V325" s="27">
        <v>89.1</v>
      </c>
      <c r="W325" s="27"/>
      <c r="X325" s="27"/>
      <c r="Y325" s="27"/>
      <c r="Z325" s="27"/>
      <c r="AA325" s="27">
        <v>269714</v>
      </c>
      <c r="AB325" s="28"/>
      <c r="AC325" s="29">
        <v>0</v>
      </c>
      <c r="AD325" s="30">
        <v>89.8</v>
      </c>
      <c r="AE325" s="30">
        <v>0.9</v>
      </c>
      <c r="AF325" s="31">
        <v>13.009600000000001</v>
      </c>
      <c r="AG325">
        <f t="shared" si="80"/>
        <v>7899.433135276121</v>
      </c>
      <c r="AH325">
        <f>A325*'Simple Linear Regression'!$B$18+'Simple Linear Regression'!$B$17</f>
        <v>8161.7203621253529</v>
      </c>
      <c r="AI325">
        <f t="shared" si="81"/>
        <v>7892.0151795999991</v>
      </c>
      <c r="AJ325">
        <f t="shared" si="82"/>
        <v>7892.0151796000009</v>
      </c>
      <c r="AL325">
        <f t="shared" si="83"/>
        <v>7635.8981710134985</v>
      </c>
      <c r="AM325" s="32">
        <f t="shared" si="84"/>
        <v>7744.6006573242594</v>
      </c>
      <c r="AN325" s="33">
        <f t="shared" si="85"/>
        <v>9579.6873212618284</v>
      </c>
      <c r="AO325" s="33">
        <f t="shared" si="86"/>
        <v>7543.5233035499969</v>
      </c>
      <c r="AP325" s="33" t="str">
        <f t="shared" si="87"/>
        <v/>
      </c>
      <c r="AQ325" s="34">
        <f t="shared" si="88"/>
        <v>220556.05000000002</v>
      </c>
      <c r="AR325" s="34">
        <f t="shared" si="89"/>
        <v>395670</v>
      </c>
      <c r="AS325" s="34">
        <f t="shared" si="90"/>
        <v>0</v>
      </c>
      <c r="AT325" s="34">
        <f t="shared" si="91"/>
        <v>7927.996090005</v>
      </c>
      <c r="AU325" s="34">
        <f t="shared" si="92"/>
        <v>7741.7916402749097</v>
      </c>
      <c r="AV325" s="34">
        <f t="shared" si="93"/>
        <v>7947.4370446952007</v>
      </c>
      <c r="AW325" s="34">
        <f t="shared" si="94"/>
        <v>7931.7472571979997</v>
      </c>
      <c r="AX325" s="34">
        <f t="shared" si="95"/>
        <v>7713.7390919936506</v>
      </c>
    </row>
    <row r="326" spans="1:50" ht="16.5" customHeight="1" x14ac:dyDescent="0.2">
      <c r="A326" s="25">
        <v>325</v>
      </c>
      <c r="B326" s="26">
        <v>35545</v>
      </c>
      <c r="C326" s="25">
        <v>7922</v>
      </c>
      <c r="D326" s="27"/>
      <c r="E326" s="27">
        <v>316000</v>
      </c>
      <c r="F326" s="27"/>
      <c r="G326" s="27">
        <v>19.850000000000001</v>
      </c>
      <c r="H326" s="27">
        <v>17.757999999999999</v>
      </c>
      <c r="I326" s="27">
        <v>1.1990000000000001</v>
      </c>
      <c r="J326" s="27">
        <v>8259.7710000000006</v>
      </c>
      <c r="K326" s="27"/>
      <c r="L326" s="27">
        <v>849</v>
      </c>
      <c r="M326" s="27">
        <v>15.816000000000001</v>
      </c>
      <c r="N326" s="27">
        <v>183950</v>
      </c>
      <c r="O326" s="27">
        <v>5434</v>
      </c>
      <c r="P326" s="27">
        <v>1273878</v>
      </c>
      <c r="Q326" s="27"/>
      <c r="R326" s="27">
        <v>5442</v>
      </c>
      <c r="S326" s="27"/>
      <c r="T326" s="27"/>
      <c r="U326" s="27">
        <v>27</v>
      </c>
      <c r="V326" s="27">
        <v>89.1</v>
      </c>
      <c r="W326" s="27"/>
      <c r="X326" s="27"/>
      <c r="Y326" s="27"/>
      <c r="Z326" s="27"/>
      <c r="AA326" s="27">
        <v>269714</v>
      </c>
      <c r="AB326" s="28"/>
      <c r="AC326" s="29">
        <v>0</v>
      </c>
      <c r="AD326" s="30">
        <v>68.400000000000006</v>
      </c>
      <c r="AE326" s="30">
        <v>11.2</v>
      </c>
      <c r="AF326" s="31">
        <v>13.2761</v>
      </c>
      <c r="AG326">
        <f t="shared" si="80"/>
        <v>7908.861995276121</v>
      </c>
      <c r="AH326">
        <f>A326*'Simple Linear Regression'!$B$18+'Simple Linear Regression'!$B$17</f>
        <v>8162.5733992092573</v>
      </c>
      <c r="AI326">
        <f t="shared" si="81"/>
        <v>7900.2512396000002</v>
      </c>
      <c r="AJ326">
        <f t="shared" si="82"/>
        <v>7900.2512396000002</v>
      </c>
      <c r="AL326">
        <f t="shared" si="83"/>
        <v>7646.2602150134999</v>
      </c>
      <c r="AM326" s="32">
        <f t="shared" si="84"/>
        <v>7779.2423107000805</v>
      </c>
      <c r="AN326" s="33">
        <f t="shared" si="85"/>
        <v>9628.9127454317786</v>
      </c>
      <c r="AO326" s="33">
        <f t="shared" si="86"/>
        <v>7603.3017735499961</v>
      </c>
      <c r="AP326" s="33" t="str">
        <f t="shared" si="87"/>
        <v/>
      </c>
      <c r="AQ326" s="34">
        <f t="shared" si="88"/>
        <v>220556.05000000002</v>
      </c>
      <c r="AR326" s="34">
        <f t="shared" si="89"/>
        <v>378884</v>
      </c>
      <c r="AS326" s="34">
        <f t="shared" si="90"/>
        <v>0</v>
      </c>
      <c r="AT326" s="34">
        <f t="shared" si="91"/>
        <v>7924.3044267700006</v>
      </c>
      <c r="AU326" s="34">
        <f t="shared" si="92"/>
        <v>7756.983767755909</v>
      </c>
      <c r="AV326" s="34">
        <f t="shared" si="93"/>
        <v>7949.4692427438395</v>
      </c>
      <c r="AW326" s="34">
        <f t="shared" si="94"/>
        <v>7929.0729909229995</v>
      </c>
      <c r="AX326" s="34">
        <f t="shared" si="95"/>
        <v>7735.8001729396501</v>
      </c>
    </row>
    <row r="327" spans="1:50" ht="16.5" customHeight="1" x14ac:dyDescent="0.2">
      <c r="A327" s="25">
        <v>326</v>
      </c>
      <c r="B327" s="26">
        <v>35552</v>
      </c>
      <c r="C327" s="25">
        <v>8224</v>
      </c>
      <c r="D327" s="27"/>
      <c r="E327" s="27">
        <v>337000</v>
      </c>
      <c r="F327" s="27"/>
      <c r="G327" s="27">
        <v>19.989999999999998</v>
      </c>
      <c r="H327" s="27">
        <v>18.076000000000001</v>
      </c>
      <c r="I327" s="27">
        <v>1.1950000000000001</v>
      </c>
      <c r="J327" s="27">
        <v>8259.7710000000006</v>
      </c>
      <c r="K327" s="27"/>
      <c r="L327" s="27">
        <v>849</v>
      </c>
      <c r="M327" s="27">
        <v>15.816000000000001</v>
      </c>
      <c r="N327" s="27">
        <v>183950</v>
      </c>
      <c r="O327" s="27">
        <v>5434</v>
      </c>
      <c r="P327" s="27">
        <v>1273878</v>
      </c>
      <c r="Q327" s="27"/>
      <c r="R327" s="27">
        <v>5442</v>
      </c>
      <c r="S327" s="27"/>
      <c r="T327" s="27"/>
      <c r="U327" s="27">
        <v>27</v>
      </c>
      <c r="V327" s="27">
        <v>89.1</v>
      </c>
      <c r="W327" s="27"/>
      <c r="X327" s="27"/>
      <c r="Y327" s="27"/>
      <c r="Z327" s="27"/>
      <c r="AA327" s="27">
        <v>269714</v>
      </c>
      <c r="AB327" s="28"/>
      <c r="AC327" s="29">
        <v>0</v>
      </c>
      <c r="AD327" s="30">
        <v>47.9</v>
      </c>
      <c r="AE327" s="30">
        <v>9.9</v>
      </c>
      <c r="AF327" s="31">
        <v>13.529500000000001</v>
      </c>
      <c r="AG327">
        <f t="shared" si="80"/>
        <v>7894.7172606045997</v>
      </c>
      <c r="AH327">
        <f>A327*'Simple Linear Regression'!$B$18+'Simple Linear Regression'!$B$17</f>
        <v>8163.4264362931617</v>
      </c>
      <c r="AI327">
        <f t="shared" si="81"/>
        <v>7887.8971495999995</v>
      </c>
      <c r="AJ327">
        <f t="shared" si="82"/>
        <v>7887.8971495999995</v>
      </c>
      <c r="AL327">
        <f t="shared" si="83"/>
        <v>7628.3110505075001</v>
      </c>
      <c r="AM327" s="32">
        <f t="shared" si="84"/>
        <v>7803.2880568937599</v>
      </c>
      <c r="AN327" s="33">
        <f t="shared" si="85"/>
        <v>9647.291985536458</v>
      </c>
      <c r="AO327" s="33">
        <f t="shared" si="86"/>
        <v>7609.2701077499987</v>
      </c>
      <c r="AP327" s="33" t="str">
        <f t="shared" si="87"/>
        <v/>
      </c>
      <c r="AQ327" s="34">
        <f t="shared" si="88"/>
        <v>219820.25</v>
      </c>
      <c r="AR327" s="34">
        <f t="shared" si="89"/>
        <v>402715</v>
      </c>
      <c r="AS327" s="34">
        <f t="shared" si="90"/>
        <v>0</v>
      </c>
      <c r="AT327" s="34">
        <f t="shared" si="91"/>
        <v>7933.5411505899992</v>
      </c>
      <c r="AU327" s="34">
        <f t="shared" si="92"/>
        <v>7761.6880982415505</v>
      </c>
      <c r="AV327" s="34">
        <f t="shared" si="93"/>
        <v>7946.4183294683999</v>
      </c>
      <c r="AW327" s="34">
        <f t="shared" si="94"/>
        <v>7939.5426529049992</v>
      </c>
      <c r="AX327" s="34">
        <f t="shared" si="95"/>
        <v>7743.3698443422491</v>
      </c>
    </row>
    <row r="328" spans="1:50" ht="16.5" customHeight="1" x14ac:dyDescent="0.2">
      <c r="A328" s="25">
        <v>327</v>
      </c>
      <c r="B328" s="26">
        <v>35559</v>
      </c>
      <c r="C328" s="25">
        <v>7765</v>
      </c>
      <c r="D328" s="27"/>
      <c r="E328" s="27">
        <v>342000</v>
      </c>
      <c r="F328" s="27"/>
      <c r="G328" s="27">
        <v>19.940000000000001</v>
      </c>
      <c r="H328" s="27">
        <v>18.064</v>
      </c>
      <c r="I328" s="27">
        <v>1.1930000000000001</v>
      </c>
      <c r="J328" s="27">
        <v>8362.6550000000007</v>
      </c>
      <c r="K328" s="27"/>
      <c r="L328" s="27">
        <v>897</v>
      </c>
      <c r="M328" s="27">
        <v>15.816000000000001</v>
      </c>
      <c r="N328" s="27">
        <v>183950</v>
      </c>
      <c r="O328" s="27">
        <v>5454.2</v>
      </c>
      <c r="P328" s="27">
        <v>1273878</v>
      </c>
      <c r="Q328" s="27"/>
      <c r="R328" s="27">
        <v>5442</v>
      </c>
      <c r="S328" s="27"/>
      <c r="T328" s="27"/>
      <c r="U328" s="27">
        <v>27</v>
      </c>
      <c r="V328" s="27">
        <v>88</v>
      </c>
      <c r="W328" s="27"/>
      <c r="X328" s="27"/>
      <c r="Y328" s="27"/>
      <c r="Z328" s="27"/>
      <c r="AA328" s="27">
        <v>269714</v>
      </c>
      <c r="AB328" s="28"/>
      <c r="AC328" s="29">
        <v>0</v>
      </c>
      <c r="AD328" s="30">
        <v>40.9</v>
      </c>
      <c r="AE328" s="30">
        <v>17.8</v>
      </c>
      <c r="AF328" s="31">
        <v>13.7659</v>
      </c>
      <c r="AG328">
        <f t="shared" si="80"/>
        <v>7916.48804323084</v>
      </c>
      <c r="AH328">
        <f>A328*'Simple Linear Regression'!$B$18+'Simple Linear Regression'!$B$17</f>
        <v>8164.2794733770661</v>
      </c>
      <c r="AI328">
        <f t="shared" si="81"/>
        <v>7937.3880295999988</v>
      </c>
      <c r="AJ328">
        <f t="shared" si="82"/>
        <v>7937.3880296000007</v>
      </c>
      <c r="AL328">
        <f t="shared" si="83"/>
        <v>7640.7458012545012</v>
      </c>
      <c r="AM328" s="32">
        <f t="shared" si="84"/>
        <v>7817.8852815510209</v>
      </c>
      <c r="AN328" s="33">
        <f t="shared" si="85"/>
        <v>9673.940016325023</v>
      </c>
      <c r="AO328" s="33">
        <f t="shared" si="86"/>
        <v>7646.5907048499994</v>
      </c>
      <c r="AP328" s="33" t="str">
        <f t="shared" si="87"/>
        <v/>
      </c>
      <c r="AQ328" s="34">
        <f t="shared" si="88"/>
        <v>219452.35</v>
      </c>
      <c r="AR328" s="34">
        <f t="shared" si="89"/>
        <v>408006</v>
      </c>
      <c r="AS328" s="34">
        <f t="shared" si="90"/>
        <v>0</v>
      </c>
      <c r="AT328" s="34">
        <f t="shared" si="91"/>
        <v>7945.550914726</v>
      </c>
      <c r="AU328" s="34">
        <f t="shared" si="92"/>
        <v>7780.291005551373</v>
      </c>
      <c r="AV328" s="34">
        <f t="shared" si="93"/>
        <v>7950.8851313325604</v>
      </c>
      <c r="AW328" s="34">
        <f t="shared" si="94"/>
        <v>7952.3108646010005</v>
      </c>
      <c r="AX328" s="34">
        <f t="shared" si="95"/>
        <v>7768.2887372775522</v>
      </c>
    </row>
    <row r="329" spans="1:50" ht="16.5" customHeight="1" x14ac:dyDescent="0.2">
      <c r="A329" s="25">
        <v>328</v>
      </c>
      <c r="B329" s="26">
        <v>35566</v>
      </c>
      <c r="C329" s="25">
        <v>8253</v>
      </c>
      <c r="D329" s="27"/>
      <c r="E329" s="27">
        <v>318000</v>
      </c>
      <c r="F329" s="27"/>
      <c r="G329" s="27">
        <v>21.45</v>
      </c>
      <c r="H329" s="27">
        <v>19.417999999999999</v>
      </c>
      <c r="I329" s="27">
        <v>1.1930000000000001</v>
      </c>
      <c r="J329" s="27">
        <v>8362.6550000000007</v>
      </c>
      <c r="K329" s="27"/>
      <c r="L329" s="27">
        <v>897</v>
      </c>
      <c r="M329" s="27">
        <v>15.058</v>
      </c>
      <c r="N329" s="27">
        <v>211952</v>
      </c>
      <c r="O329" s="27">
        <v>5454.2</v>
      </c>
      <c r="P329" s="27">
        <v>1273878</v>
      </c>
      <c r="Q329" s="27"/>
      <c r="R329" s="27">
        <v>5442</v>
      </c>
      <c r="S329" s="27"/>
      <c r="T329" s="27"/>
      <c r="U329" s="27">
        <v>27</v>
      </c>
      <c r="V329" s="27">
        <v>88</v>
      </c>
      <c r="W329" s="27"/>
      <c r="X329" s="27"/>
      <c r="Y329" s="27"/>
      <c r="Z329" s="27"/>
      <c r="AA329" s="27">
        <v>269714</v>
      </c>
      <c r="AB329" s="28"/>
      <c r="AC329" s="29">
        <v>0</v>
      </c>
      <c r="AD329" s="30">
        <v>39.4</v>
      </c>
      <c r="AE329" s="30">
        <v>18.100000000000001</v>
      </c>
      <c r="AF329" s="31">
        <v>13.9809</v>
      </c>
      <c r="AG329">
        <f t="shared" si="80"/>
        <v>8283.3967346508416</v>
      </c>
      <c r="AH329">
        <f>A329*'Simple Linear Regression'!$B$18+'Simple Linear Regression'!$B$17</f>
        <v>8165.1325104609696</v>
      </c>
      <c r="AI329">
        <f t="shared" si="81"/>
        <v>8295.2965506</v>
      </c>
      <c r="AJ329">
        <f t="shared" si="82"/>
        <v>8295.2965506</v>
      </c>
      <c r="AL329">
        <f t="shared" si="83"/>
        <v>8223.3328451915222</v>
      </c>
      <c r="AM329" s="32">
        <f t="shared" si="84"/>
        <v>8201.088390717141</v>
      </c>
      <c r="AN329" s="33">
        <f t="shared" si="85"/>
        <v>9856.406696507227</v>
      </c>
      <c r="AO329" s="33">
        <f t="shared" si="86"/>
        <v>8270.8193119360003</v>
      </c>
      <c r="AP329" s="33" t="str">
        <f t="shared" si="87"/>
        <v/>
      </c>
      <c r="AQ329" s="34">
        <f t="shared" si="88"/>
        <v>252858.736</v>
      </c>
      <c r="AR329" s="34">
        <f t="shared" si="89"/>
        <v>379374</v>
      </c>
      <c r="AS329" s="34">
        <f t="shared" si="90"/>
        <v>0</v>
      </c>
      <c r="AT329" s="34">
        <f t="shared" si="91"/>
        <v>8526.7276813440003</v>
      </c>
      <c r="AU329" s="34">
        <f t="shared" si="92"/>
        <v>8472.3278775022554</v>
      </c>
      <c r="AV329" s="34">
        <f t="shared" si="93"/>
        <v>8563.7489186062394</v>
      </c>
      <c r="AW329" s="34">
        <f t="shared" si="94"/>
        <v>8534.2503122189992</v>
      </c>
      <c r="AX329" s="34">
        <f t="shared" si="95"/>
        <v>8484.3924152999716</v>
      </c>
    </row>
    <row r="330" spans="1:50" ht="16.5" customHeight="1" x14ac:dyDescent="0.2">
      <c r="A330" s="25">
        <v>329</v>
      </c>
      <c r="B330" s="26">
        <v>35573</v>
      </c>
      <c r="C330" s="25">
        <v>8088</v>
      </c>
      <c r="D330" s="27"/>
      <c r="E330" s="27">
        <v>322000</v>
      </c>
      <c r="F330" s="27"/>
      <c r="G330" s="27">
        <v>21.43</v>
      </c>
      <c r="H330" s="27">
        <v>19.91</v>
      </c>
      <c r="I330" s="27">
        <v>1.2030000000000001</v>
      </c>
      <c r="J330" s="27">
        <v>8362.6550000000007</v>
      </c>
      <c r="K330" s="27"/>
      <c r="L330" s="27">
        <v>897</v>
      </c>
      <c r="M330" s="27">
        <v>15.058</v>
      </c>
      <c r="N330" s="27">
        <v>211952</v>
      </c>
      <c r="O330" s="27">
        <v>5454.2</v>
      </c>
      <c r="P330" s="27">
        <v>1273878</v>
      </c>
      <c r="Q330" s="27"/>
      <c r="R330" s="27">
        <v>5442</v>
      </c>
      <c r="S330" s="27"/>
      <c r="T330" s="27"/>
      <c r="U330" s="27">
        <v>27</v>
      </c>
      <c r="V330" s="27">
        <v>88</v>
      </c>
      <c r="W330" s="27"/>
      <c r="X330" s="27"/>
      <c r="Y330" s="27"/>
      <c r="Z330" s="27"/>
      <c r="AA330" s="27">
        <v>269714</v>
      </c>
      <c r="AB330" s="28"/>
      <c r="AC330" s="29">
        <v>0</v>
      </c>
      <c r="AD330" s="30">
        <v>28.5</v>
      </c>
      <c r="AE330" s="30">
        <v>22.9</v>
      </c>
      <c r="AF330" s="31">
        <v>14.1699</v>
      </c>
      <c r="AG330">
        <f t="shared" si="80"/>
        <v>8280.7063863296407</v>
      </c>
      <c r="AH330">
        <f>A330*'Simple Linear Regression'!$B$18+'Simple Linear Regression'!$B$17</f>
        <v>8165.985547544874</v>
      </c>
      <c r="AI330">
        <f t="shared" si="81"/>
        <v>8292.9433906000013</v>
      </c>
      <c r="AJ330">
        <f t="shared" si="82"/>
        <v>8292.9433906000013</v>
      </c>
      <c r="AL330">
        <f t="shared" si="83"/>
        <v>8223.6895343579199</v>
      </c>
      <c r="AM330" s="32">
        <f t="shared" si="84"/>
        <v>8219.6078983437601</v>
      </c>
      <c r="AN330" s="33">
        <f t="shared" si="85"/>
        <v>9876.6888945831288</v>
      </c>
      <c r="AO330" s="33">
        <f t="shared" si="86"/>
        <v>8295.4782054560001</v>
      </c>
      <c r="AP330" s="33" t="str">
        <f t="shared" si="87"/>
        <v/>
      </c>
      <c r="AQ330" s="34">
        <f t="shared" si="88"/>
        <v>254978.25600000002</v>
      </c>
      <c r="AR330" s="34">
        <f t="shared" si="89"/>
        <v>387366</v>
      </c>
      <c r="AS330" s="34">
        <f t="shared" si="90"/>
        <v>0</v>
      </c>
      <c r="AT330" s="34">
        <f t="shared" si="91"/>
        <v>8530.1389859240007</v>
      </c>
      <c r="AU330" s="34">
        <f t="shared" si="92"/>
        <v>8484.2496525694351</v>
      </c>
      <c r="AV330" s="34">
        <f t="shared" si="93"/>
        <v>8563.2533406581588</v>
      </c>
      <c r="AW330" s="34">
        <f t="shared" si="94"/>
        <v>8538.4124834389986</v>
      </c>
      <c r="AX330" s="34">
        <f t="shared" si="95"/>
        <v>8499.4827092877276</v>
      </c>
    </row>
    <row r="331" spans="1:50" ht="16.5" customHeight="1" x14ac:dyDescent="0.2">
      <c r="A331" s="25">
        <v>330</v>
      </c>
      <c r="B331" s="26">
        <v>35580</v>
      </c>
      <c r="C331" s="25">
        <v>8154</v>
      </c>
      <c r="D331" s="27"/>
      <c r="E331" s="27">
        <v>316000</v>
      </c>
      <c r="F331" s="27"/>
      <c r="G331" s="27">
        <v>20.9</v>
      </c>
      <c r="H331" s="27">
        <v>19.145</v>
      </c>
      <c r="I331" s="27">
        <v>1.212</v>
      </c>
      <c r="J331" s="27">
        <v>8362.6550000000007</v>
      </c>
      <c r="K331" s="27"/>
      <c r="L331" s="27">
        <v>897</v>
      </c>
      <c r="M331" s="27">
        <v>15.058</v>
      </c>
      <c r="N331" s="27">
        <v>211952</v>
      </c>
      <c r="O331" s="27">
        <v>5454.2</v>
      </c>
      <c r="P331" s="27">
        <v>1273878</v>
      </c>
      <c r="Q331" s="27"/>
      <c r="R331" s="27">
        <v>5442</v>
      </c>
      <c r="S331" s="27"/>
      <c r="T331" s="27"/>
      <c r="U331" s="27">
        <v>27</v>
      </c>
      <c r="V331" s="27">
        <v>88</v>
      </c>
      <c r="W331" s="27"/>
      <c r="X331" s="27"/>
      <c r="Y331" s="27"/>
      <c r="Z331" s="27"/>
      <c r="AA331" s="27">
        <v>269714</v>
      </c>
      <c r="AB331" s="28"/>
      <c r="AC331" s="29">
        <v>1</v>
      </c>
      <c r="AD331" s="30">
        <v>24.4</v>
      </c>
      <c r="AE331" s="30">
        <v>33.5</v>
      </c>
      <c r="AF331" s="31">
        <v>14.327999999999999</v>
      </c>
      <c r="AG331">
        <f t="shared" si="80"/>
        <v>8284.750576840559</v>
      </c>
      <c r="AH331">
        <f>A331*'Simple Linear Regression'!$B$18+'Simple Linear Regression'!$B$17</f>
        <v>8166.8385846287783</v>
      </c>
      <c r="AI331">
        <f t="shared" si="81"/>
        <v>8296.4731306000012</v>
      </c>
      <c r="AJ331">
        <f t="shared" si="82"/>
        <v>8296.4731306000012</v>
      </c>
      <c r="AL331">
        <f t="shared" si="83"/>
        <v>8231.1159562076809</v>
      </c>
      <c r="AM331" s="32">
        <f t="shared" si="84"/>
        <v>8099.7789203620987</v>
      </c>
      <c r="AN331" s="33">
        <f t="shared" si="85"/>
        <v>9757.1215409479973</v>
      </c>
      <c r="AO331" s="33">
        <f t="shared" si="86"/>
        <v>8207.5907966239974</v>
      </c>
      <c r="AP331" s="33" t="str">
        <f t="shared" si="87"/>
        <v/>
      </c>
      <c r="AQ331" s="34">
        <f t="shared" si="88"/>
        <v>256885.82399999999</v>
      </c>
      <c r="AR331" s="34">
        <f t="shared" si="89"/>
        <v>382992</v>
      </c>
      <c r="AS331" s="34">
        <f t="shared" si="90"/>
        <v>14.327999999999999</v>
      </c>
      <c r="AT331" s="34">
        <f t="shared" si="91"/>
        <v>8458.2377054940007</v>
      </c>
      <c r="AU331" s="34">
        <f t="shared" si="92"/>
        <v>8434.0128667054996</v>
      </c>
      <c r="AV331" s="34">
        <f t="shared" si="93"/>
        <v>8493.3550104039186</v>
      </c>
      <c r="AW331" s="34">
        <f t="shared" si="94"/>
        <v>8416.2403651580007</v>
      </c>
      <c r="AX331" s="34">
        <f t="shared" si="95"/>
        <v>8423.8797111113126</v>
      </c>
    </row>
    <row r="332" spans="1:50" ht="16.5" customHeight="1" x14ac:dyDescent="0.2">
      <c r="A332" s="25">
        <v>331</v>
      </c>
      <c r="B332" s="26">
        <v>35587</v>
      </c>
      <c r="C332" s="25">
        <v>7590</v>
      </c>
      <c r="D332" s="27"/>
      <c r="E332" s="27">
        <v>321000</v>
      </c>
      <c r="F332" s="27"/>
      <c r="G332" s="27">
        <v>20.12</v>
      </c>
      <c r="H332" s="27">
        <v>18.302</v>
      </c>
      <c r="I332" s="27">
        <v>1.2150000000000001</v>
      </c>
      <c r="J332" s="27">
        <v>8362.6550000000007</v>
      </c>
      <c r="K332" s="27"/>
      <c r="L332" s="27">
        <v>901</v>
      </c>
      <c r="M332" s="27">
        <v>15.058</v>
      </c>
      <c r="N332" s="27">
        <v>211952</v>
      </c>
      <c r="O332" s="27">
        <v>5459.3</v>
      </c>
      <c r="P332" s="27">
        <v>1273878</v>
      </c>
      <c r="Q332" s="27"/>
      <c r="R332" s="27">
        <v>5442</v>
      </c>
      <c r="S332" s="27"/>
      <c r="T332" s="27"/>
      <c r="U332" s="27">
        <v>27</v>
      </c>
      <c r="V332" s="27">
        <v>90.6</v>
      </c>
      <c r="W332" s="27"/>
      <c r="X332" s="27"/>
      <c r="Y332" s="27"/>
      <c r="Z332" s="27"/>
      <c r="AA332" s="27">
        <v>269714</v>
      </c>
      <c r="AB332" s="28"/>
      <c r="AC332" s="29">
        <v>0</v>
      </c>
      <c r="AD332" s="30">
        <v>18.899999999999999</v>
      </c>
      <c r="AE332" s="30">
        <v>22.7</v>
      </c>
      <c r="AF332" s="31">
        <v>14.450900000000001</v>
      </c>
      <c r="AG332">
        <f t="shared" si="80"/>
        <v>8221.9648622522</v>
      </c>
      <c r="AH332">
        <f>A332*'Simple Linear Regression'!$B$18+'Simple Linear Regression'!$B$17</f>
        <v>8167.6916217126827</v>
      </c>
      <c r="AI332">
        <f t="shared" si="81"/>
        <v>8205.5007006000014</v>
      </c>
      <c r="AJ332">
        <f t="shared" si="82"/>
        <v>8205.5007006000014</v>
      </c>
      <c r="AL332">
        <f t="shared" si="83"/>
        <v>8187.428428157601</v>
      </c>
      <c r="AM332" s="32">
        <f t="shared" si="84"/>
        <v>8232.8784343938805</v>
      </c>
      <c r="AN332" s="33">
        <f t="shared" si="85"/>
        <v>9913.5765742513267</v>
      </c>
      <c r="AO332" s="33">
        <f t="shared" si="86"/>
        <v>8270.3389736800018</v>
      </c>
      <c r="AP332" s="33" t="str">
        <f t="shared" si="87"/>
        <v/>
      </c>
      <c r="AQ332" s="34">
        <f t="shared" si="88"/>
        <v>257521.68000000002</v>
      </c>
      <c r="AR332" s="34">
        <f t="shared" si="89"/>
        <v>390015</v>
      </c>
      <c r="AS332" s="34">
        <f t="shared" si="90"/>
        <v>0</v>
      </c>
      <c r="AT332" s="34">
        <f t="shared" si="91"/>
        <v>8559.1183184700003</v>
      </c>
      <c r="AU332" s="34">
        <f t="shared" si="92"/>
        <v>8510.2062557548561</v>
      </c>
      <c r="AV332" s="34">
        <f t="shared" si="93"/>
        <v>8601.6470586224023</v>
      </c>
      <c r="AW332" s="34">
        <f t="shared" si="94"/>
        <v>8568.7427147529997</v>
      </c>
      <c r="AX332" s="34">
        <f t="shared" si="95"/>
        <v>8517.9759701618405</v>
      </c>
    </row>
    <row r="333" spans="1:50" ht="16.5" customHeight="1" x14ac:dyDescent="0.2">
      <c r="A333" s="25">
        <v>332</v>
      </c>
      <c r="B333" s="26">
        <v>35594</v>
      </c>
      <c r="C333" s="25">
        <v>8009</v>
      </c>
      <c r="D333" s="27"/>
      <c r="E333" s="27">
        <v>329000</v>
      </c>
      <c r="F333" s="27"/>
      <c r="G333" s="27">
        <v>18.88</v>
      </c>
      <c r="H333" s="27">
        <v>16.88</v>
      </c>
      <c r="I333" s="27">
        <v>1.2070000000000001</v>
      </c>
      <c r="J333" s="27">
        <v>8362.6550000000007</v>
      </c>
      <c r="K333" s="27"/>
      <c r="L333" s="27">
        <v>901</v>
      </c>
      <c r="M333" s="27">
        <v>15.058</v>
      </c>
      <c r="N333" s="27">
        <v>211952</v>
      </c>
      <c r="O333" s="27">
        <v>5459.3</v>
      </c>
      <c r="P333" s="27">
        <v>1273878</v>
      </c>
      <c r="Q333" s="27"/>
      <c r="R333" s="27">
        <v>5442</v>
      </c>
      <c r="S333" s="27"/>
      <c r="T333" s="27"/>
      <c r="U333" s="27">
        <v>27</v>
      </c>
      <c r="V333" s="27">
        <v>90.6</v>
      </c>
      <c r="W333" s="27"/>
      <c r="X333" s="27"/>
      <c r="Y333" s="27"/>
      <c r="Z333" s="27"/>
      <c r="AA333" s="27">
        <v>269714</v>
      </c>
      <c r="AB333" s="28"/>
      <c r="AC333" s="29">
        <v>0</v>
      </c>
      <c r="AD333" s="30">
        <v>7.8</v>
      </c>
      <c r="AE333" s="30">
        <v>34.5</v>
      </c>
      <c r="AF333" s="31">
        <v>14.534700000000001</v>
      </c>
      <c r="AG333">
        <f t="shared" si="80"/>
        <v>8216.5740529091599</v>
      </c>
      <c r="AH333">
        <f>A333*'Simple Linear Regression'!$B$18+'Simple Linear Regression'!$B$17</f>
        <v>8168.5446587965871</v>
      </c>
      <c r="AI333">
        <f t="shared" si="81"/>
        <v>8200.7943806000021</v>
      </c>
      <c r="AJ333">
        <f t="shared" si="82"/>
        <v>8200.7943806000003</v>
      </c>
      <c r="AL333">
        <f t="shared" si="83"/>
        <v>8178.8534416244802</v>
      </c>
      <c r="AM333" s="32">
        <f t="shared" si="84"/>
        <v>8254.8727618093017</v>
      </c>
      <c r="AN333" s="33">
        <f t="shared" si="85"/>
        <v>9920.5218998339878</v>
      </c>
      <c r="AO333" s="33">
        <f t="shared" si="86"/>
        <v>8297.9977448639984</v>
      </c>
      <c r="AP333" s="33" t="str">
        <f t="shared" si="87"/>
        <v/>
      </c>
      <c r="AQ333" s="34">
        <f t="shared" si="88"/>
        <v>255826.06400000001</v>
      </c>
      <c r="AR333" s="34">
        <f t="shared" si="89"/>
        <v>397103</v>
      </c>
      <c r="AS333" s="34">
        <f t="shared" si="90"/>
        <v>0</v>
      </c>
      <c r="AT333" s="34">
        <f t="shared" si="91"/>
        <v>8515.604306700001</v>
      </c>
      <c r="AU333" s="34">
        <f t="shared" si="92"/>
        <v>8485.167031275907</v>
      </c>
      <c r="AV333" s="34">
        <f t="shared" si="93"/>
        <v>8548.56092425928</v>
      </c>
      <c r="AW333" s="34">
        <f t="shared" si="94"/>
        <v>8525.4622021569994</v>
      </c>
      <c r="AX333" s="34">
        <f t="shared" si="95"/>
        <v>8500.6948427384323</v>
      </c>
    </row>
    <row r="334" spans="1:50" ht="16.5" customHeight="1" x14ac:dyDescent="0.2">
      <c r="A334" s="25">
        <v>333</v>
      </c>
      <c r="B334" s="26">
        <v>35601</v>
      </c>
      <c r="C334" s="25">
        <v>8557</v>
      </c>
      <c r="D334" s="27"/>
      <c r="E334" s="27">
        <v>335000</v>
      </c>
      <c r="F334" s="27"/>
      <c r="G334" s="27">
        <v>18.93</v>
      </c>
      <c r="H334" s="27">
        <v>17.27</v>
      </c>
      <c r="I334" s="27">
        <v>1.198</v>
      </c>
      <c r="J334" s="27">
        <v>8362.6550000000007</v>
      </c>
      <c r="K334" s="27"/>
      <c r="L334" s="27">
        <v>901</v>
      </c>
      <c r="M334" s="27">
        <v>15.087999999999999</v>
      </c>
      <c r="N334" s="27">
        <v>211290</v>
      </c>
      <c r="O334" s="27">
        <v>5459.3</v>
      </c>
      <c r="P334" s="27">
        <v>1284329</v>
      </c>
      <c r="Q334" s="27"/>
      <c r="R334" s="27">
        <v>5442</v>
      </c>
      <c r="S334" s="27"/>
      <c r="T334" s="27"/>
      <c r="U334" s="27">
        <v>27</v>
      </c>
      <c r="V334" s="27">
        <v>90.6</v>
      </c>
      <c r="W334" s="27"/>
      <c r="X334" s="27"/>
      <c r="Y334" s="27"/>
      <c r="Z334" s="27"/>
      <c r="AA334" s="27">
        <v>269714</v>
      </c>
      <c r="AB334" s="28"/>
      <c r="AC334" s="29">
        <v>0</v>
      </c>
      <c r="AD334" s="30">
        <v>2.9</v>
      </c>
      <c r="AE334" s="30">
        <v>52.7</v>
      </c>
      <c r="AF334" s="31">
        <v>14.576499999999999</v>
      </c>
      <c r="AG334">
        <f t="shared" si="80"/>
        <v>8204.2378423782393</v>
      </c>
      <c r="AH334">
        <f>A334*'Simple Linear Regression'!$B$18+'Simple Linear Regression'!$B$17</f>
        <v>8169.3976958804906</v>
      </c>
      <c r="AI334">
        <f t="shared" si="81"/>
        <v>8189.7966588000018</v>
      </c>
      <c r="AJ334">
        <f t="shared" si="82"/>
        <v>8189.7966588000008</v>
      </c>
      <c r="AL334">
        <f t="shared" si="83"/>
        <v>8158.1058229194005</v>
      </c>
      <c r="AM334" s="32">
        <f t="shared" si="84"/>
        <v>8264.9686879014789</v>
      </c>
      <c r="AN334" s="33">
        <f t="shared" si="85"/>
        <v>9920.4735444246253</v>
      </c>
      <c r="AO334" s="33">
        <f t="shared" si="86"/>
        <v>8316.1330644200007</v>
      </c>
      <c r="AP334" s="33" t="str">
        <f t="shared" si="87"/>
        <v/>
      </c>
      <c r="AQ334" s="34">
        <f t="shared" si="88"/>
        <v>253125.41999999998</v>
      </c>
      <c r="AR334" s="34">
        <f t="shared" si="89"/>
        <v>401330</v>
      </c>
      <c r="AS334" s="34">
        <f t="shared" si="90"/>
        <v>0</v>
      </c>
      <c r="AT334" s="34">
        <f t="shared" si="91"/>
        <v>8441.2132464690003</v>
      </c>
      <c r="AU334" s="34">
        <f t="shared" si="92"/>
        <v>8434.9432392139624</v>
      </c>
      <c r="AV334" s="34">
        <f t="shared" si="93"/>
        <v>8463.1560623808018</v>
      </c>
      <c r="AW334" s="34">
        <f t="shared" si="94"/>
        <v>8450.9640084109997</v>
      </c>
      <c r="AX334" s="34">
        <f t="shared" si="95"/>
        <v>8459.3515931224611</v>
      </c>
    </row>
    <row r="335" spans="1:50" ht="16.5" customHeight="1" x14ac:dyDescent="0.2">
      <c r="A335" s="25">
        <v>334</v>
      </c>
      <c r="B335" s="26">
        <v>35608</v>
      </c>
      <c r="C335" s="25">
        <v>8234</v>
      </c>
      <c r="D335" s="27"/>
      <c r="E335" s="27">
        <v>316000</v>
      </c>
      <c r="F335" s="27"/>
      <c r="G335" s="27">
        <v>18.998000000000001</v>
      </c>
      <c r="H335" s="27">
        <v>17.739999999999998</v>
      </c>
      <c r="I335" s="27">
        <v>1.1870000000000001</v>
      </c>
      <c r="J335" s="27">
        <v>8362.6550000000007</v>
      </c>
      <c r="K335" s="27"/>
      <c r="L335" s="27">
        <v>901</v>
      </c>
      <c r="M335" s="27">
        <v>15.087999999999999</v>
      </c>
      <c r="N335" s="27">
        <v>211290</v>
      </c>
      <c r="O335" s="27">
        <v>5459.3</v>
      </c>
      <c r="P335" s="27">
        <v>1284329</v>
      </c>
      <c r="Q335" s="27"/>
      <c r="R335" s="27">
        <v>5442</v>
      </c>
      <c r="S335" s="27"/>
      <c r="T335" s="27"/>
      <c r="U335" s="27">
        <v>25</v>
      </c>
      <c r="V335" s="27">
        <v>90.6</v>
      </c>
      <c r="W335" s="27"/>
      <c r="X335" s="27"/>
      <c r="Y335" s="27"/>
      <c r="Z335" s="27"/>
      <c r="AA335" s="27">
        <v>269714</v>
      </c>
      <c r="AB335" s="28"/>
      <c r="AC335" s="29">
        <v>0</v>
      </c>
      <c r="AD335" s="30">
        <v>0</v>
      </c>
      <c r="AE335" s="30">
        <v>79.3</v>
      </c>
      <c r="AF335" s="31">
        <v>14.5749</v>
      </c>
      <c r="AG335">
        <f t="shared" si="80"/>
        <v>8217.030179531559</v>
      </c>
      <c r="AH335">
        <f>A335*'Simple Linear Regression'!$B$18+'Simple Linear Regression'!$B$17</f>
        <v>8170.250732964395</v>
      </c>
      <c r="AI335">
        <f t="shared" si="81"/>
        <v>8200.9741688000013</v>
      </c>
      <c r="AJ335">
        <f t="shared" si="82"/>
        <v>8200.9741687999995</v>
      </c>
      <c r="AL335">
        <f t="shared" si="83"/>
        <v>8168.4494348761018</v>
      </c>
      <c r="AM335" s="32">
        <f t="shared" si="84"/>
        <v>8287.8457116426198</v>
      </c>
      <c r="AN335" s="33">
        <f t="shared" si="85"/>
        <v>9939.5026242824024</v>
      </c>
      <c r="AO335" s="33">
        <f t="shared" si="86"/>
        <v>8380.6098297299995</v>
      </c>
      <c r="AP335" s="33" t="str">
        <f t="shared" si="87"/>
        <v/>
      </c>
      <c r="AQ335" s="34">
        <f t="shared" si="88"/>
        <v>250801.23</v>
      </c>
      <c r="AR335" s="34">
        <f t="shared" si="89"/>
        <v>375092</v>
      </c>
      <c r="AS335" s="34">
        <f t="shared" si="90"/>
        <v>0</v>
      </c>
      <c r="AT335" s="34">
        <f t="shared" si="91"/>
        <v>8362.9854436479982</v>
      </c>
      <c r="AU335" s="34">
        <f t="shared" si="92"/>
        <v>8399.0338775774635</v>
      </c>
      <c r="AV335" s="34">
        <f t="shared" si="93"/>
        <v>8387.04291431192</v>
      </c>
      <c r="AW335" s="34">
        <f t="shared" si="94"/>
        <v>8372.2449732789973</v>
      </c>
      <c r="AX335" s="34">
        <f t="shared" si="95"/>
        <v>8435.6358487209891</v>
      </c>
    </row>
    <row r="336" spans="1:50" ht="16.5" customHeight="1" x14ac:dyDescent="0.2">
      <c r="A336" s="25">
        <v>335</v>
      </c>
      <c r="B336" s="26">
        <v>35615</v>
      </c>
      <c r="C336" s="25">
        <v>8489</v>
      </c>
      <c r="D336" s="27"/>
      <c r="E336" s="27">
        <v>322000</v>
      </c>
      <c r="F336" s="27"/>
      <c r="G336" s="27">
        <v>19.95</v>
      </c>
      <c r="H336" s="27">
        <v>18.41</v>
      </c>
      <c r="I336" s="27">
        <v>1.181</v>
      </c>
      <c r="J336" s="27">
        <v>8362.6550000000007</v>
      </c>
      <c r="K336" s="27"/>
      <c r="L336" s="27">
        <v>901</v>
      </c>
      <c r="M336" s="27">
        <v>15.087999999999999</v>
      </c>
      <c r="N336" s="27">
        <v>211290</v>
      </c>
      <c r="O336" s="27">
        <v>5459.3</v>
      </c>
      <c r="P336" s="27">
        <v>1284329</v>
      </c>
      <c r="Q336" s="27"/>
      <c r="R336" s="27">
        <v>5442</v>
      </c>
      <c r="S336" s="27"/>
      <c r="T336" s="27"/>
      <c r="U336" s="27">
        <v>25</v>
      </c>
      <c r="V336" s="27">
        <v>90.6</v>
      </c>
      <c r="W336" s="27"/>
      <c r="X336" s="27"/>
      <c r="Y336" s="27"/>
      <c r="Z336" s="27"/>
      <c r="AA336" s="27">
        <v>269714</v>
      </c>
      <c r="AB336" s="28"/>
      <c r="AC336" s="29">
        <v>1</v>
      </c>
      <c r="AD336" s="30">
        <v>0.3</v>
      </c>
      <c r="AE336" s="30">
        <v>84.1</v>
      </c>
      <c r="AF336" s="31">
        <v>14.530099999999999</v>
      </c>
      <c r="AG336">
        <f t="shared" si="80"/>
        <v>8212.9870725242799</v>
      </c>
      <c r="AH336">
        <f>A336*'Simple Linear Regression'!$B$18+'Simple Linear Regression'!$B$17</f>
        <v>8171.1037700482993</v>
      </c>
      <c r="AI336">
        <f t="shared" si="81"/>
        <v>8197.4444288000013</v>
      </c>
      <c r="AJ336">
        <f t="shared" si="82"/>
        <v>8197.4444288000013</v>
      </c>
      <c r="AL336">
        <f t="shared" si="83"/>
        <v>8161.9799250343003</v>
      </c>
      <c r="AM336" s="32">
        <f t="shared" si="84"/>
        <v>8156.2106171924397</v>
      </c>
      <c r="AN336" s="33">
        <f t="shared" si="85"/>
        <v>9785.2905118228446</v>
      </c>
      <c r="AO336" s="33">
        <f t="shared" si="86"/>
        <v>8260.2316789900015</v>
      </c>
      <c r="AP336" s="33" t="str">
        <f t="shared" si="87"/>
        <v/>
      </c>
      <c r="AQ336" s="34">
        <f t="shared" si="88"/>
        <v>249533.49000000002</v>
      </c>
      <c r="AR336" s="34">
        <f t="shared" si="89"/>
        <v>380282</v>
      </c>
      <c r="AS336" s="34">
        <f t="shared" si="90"/>
        <v>14.530099999999999</v>
      </c>
      <c r="AT336" s="34">
        <f t="shared" si="91"/>
        <v>8268.1382153260001</v>
      </c>
      <c r="AU336" s="34">
        <f t="shared" si="92"/>
        <v>8316.7506513375556</v>
      </c>
      <c r="AV336" s="34">
        <f t="shared" si="93"/>
        <v>8287.593252488321</v>
      </c>
      <c r="AW336" s="34">
        <f t="shared" si="94"/>
        <v>8222.4157741826984</v>
      </c>
      <c r="AX336" s="34">
        <f t="shared" si="95"/>
        <v>8326.7834790163688</v>
      </c>
    </row>
    <row r="337" spans="1:50" ht="16.5" customHeight="1" x14ac:dyDescent="0.2">
      <c r="A337" s="25">
        <v>336</v>
      </c>
      <c r="B337" s="26">
        <v>35622</v>
      </c>
      <c r="C337" s="25">
        <v>8606</v>
      </c>
      <c r="D337" s="27"/>
      <c r="E337" s="27">
        <v>346000</v>
      </c>
      <c r="F337" s="27"/>
      <c r="G337" s="27">
        <v>19.442</v>
      </c>
      <c r="H337" s="27">
        <v>18.172499999999999</v>
      </c>
      <c r="I337" s="27">
        <v>1.177</v>
      </c>
      <c r="J337" s="27">
        <v>8362.6550000000007</v>
      </c>
      <c r="K337" s="27"/>
      <c r="L337" s="27">
        <v>924</v>
      </c>
      <c r="M337" s="27">
        <v>15.087999999999999</v>
      </c>
      <c r="N337" s="27">
        <v>211290</v>
      </c>
      <c r="O337" s="27">
        <v>5460.2</v>
      </c>
      <c r="P337" s="27">
        <v>1284329</v>
      </c>
      <c r="Q337" s="27"/>
      <c r="R337" s="27">
        <v>5442</v>
      </c>
      <c r="S337" s="27"/>
      <c r="T337" s="27"/>
      <c r="U337" s="27">
        <v>25</v>
      </c>
      <c r="V337" s="27">
        <v>92.6</v>
      </c>
      <c r="W337" s="27"/>
      <c r="X337" s="27"/>
      <c r="Y337" s="27"/>
      <c r="Z337" s="27"/>
      <c r="AA337" s="27">
        <v>269714</v>
      </c>
      <c r="AB337" s="28"/>
      <c r="AC337" s="29">
        <v>0</v>
      </c>
      <c r="AD337" s="30">
        <v>0</v>
      </c>
      <c r="AE337" s="30">
        <v>69.5</v>
      </c>
      <c r="AF337" s="31">
        <v>14.4434</v>
      </c>
      <c r="AG337">
        <f t="shared" si="80"/>
        <v>8151.1146770127607</v>
      </c>
      <c r="AH337">
        <f>A337*'Simple Linear Regression'!$B$18+'Simple Linear Regression'!$B$17</f>
        <v>8171.9568071322037</v>
      </c>
      <c r="AI337">
        <f t="shared" si="81"/>
        <v>8121.6988188000023</v>
      </c>
      <c r="AJ337">
        <f t="shared" si="82"/>
        <v>8121.6988188000014</v>
      </c>
      <c r="AL337">
        <f t="shared" si="83"/>
        <v>8111.3393984730992</v>
      </c>
      <c r="AM337" s="32">
        <f t="shared" si="84"/>
        <v>8279.0331686136979</v>
      </c>
      <c r="AN337" s="33">
        <f t="shared" si="85"/>
        <v>9898.0238859533529</v>
      </c>
      <c r="AO337" s="33">
        <f t="shared" si="86"/>
        <v>8300.7434818299989</v>
      </c>
      <c r="AP337" s="33" t="str">
        <f t="shared" si="87"/>
        <v/>
      </c>
      <c r="AQ337" s="34">
        <f t="shared" si="88"/>
        <v>248688.33000000002</v>
      </c>
      <c r="AR337" s="34">
        <f t="shared" si="89"/>
        <v>407242</v>
      </c>
      <c r="AS337" s="34">
        <f t="shared" si="90"/>
        <v>0</v>
      </c>
      <c r="AT337" s="34">
        <f t="shared" si="91"/>
        <v>8338.792908333</v>
      </c>
      <c r="AU337" s="34">
        <f t="shared" si="92"/>
        <v>8358.1190046592874</v>
      </c>
      <c r="AV337" s="34">
        <f t="shared" si="93"/>
        <v>8351.3664571659192</v>
      </c>
      <c r="AW337" s="34">
        <f t="shared" si="94"/>
        <v>8347.9263261739998</v>
      </c>
      <c r="AX337" s="34">
        <f t="shared" si="95"/>
        <v>8387.4409537032898</v>
      </c>
    </row>
    <row r="338" spans="1:50" ht="16.5" customHeight="1" x14ac:dyDescent="0.2">
      <c r="A338" s="25">
        <v>337</v>
      </c>
      <c r="B338" s="26">
        <v>35629</v>
      </c>
      <c r="C338" s="25">
        <v>8595</v>
      </c>
      <c r="D338" s="27"/>
      <c r="E338" s="27">
        <v>328000</v>
      </c>
      <c r="F338" s="27"/>
      <c r="G338" s="27">
        <v>19.488</v>
      </c>
      <c r="H338" s="27">
        <v>18.257999999999999</v>
      </c>
      <c r="I338" s="27">
        <v>1.173</v>
      </c>
      <c r="J338" s="27">
        <v>8362.6550000000007</v>
      </c>
      <c r="K338" s="27"/>
      <c r="L338" s="27">
        <v>924</v>
      </c>
      <c r="M338" s="27">
        <v>14.523999999999999</v>
      </c>
      <c r="N338" s="27">
        <v>226082</v>
      </c>
      <c r="O338" s="27">
        <v>5460.2</v>
      </c>
      <c r="P338" s="27">
        <v>1284329</v>
      </c>
      <c r="Q338" s="27"/>
      <c r="R338" s="27">
        <v>5442</v>
      </c>
      <c r="S338" s="27"/>
      <c r="T338" s="27"/>
      <c r="U338" s="27">
        <v>25</v>
      </c>
      <c r="V338" s="27">
        <v>92.6</v>
      </c>
      <c r="W338" s="27"/>
      <c r="X338" s="27"/>
      <c r="Y338" s="27"/>
      <c r="Z338" s="27"/>
      <c r="AA338" s="27">
        <v>269714</v>
      </c>
      <c r="AB338" s="28"/>
      <c r="AC338" s="29">
        <v>0</v>
      </c>
      <c r="AD338" s="30">
        <v>0</v>
      </c>
      <c r="AE338" s="30">
        <v>103.4</v>
      </c>
      <c r="AF338" s="31">
        <v>14.3179</v>
      </c>
      <c r="AG338">
        <f t="shared" si="80"/>
        <v>8348.5163546612403</v>
      </c>
      <c r="AH338">
        <f>A338*'Simple Linear Regression'!$B$18+'Simple Linear Regression'!$B$17</f>
        <v>8172.8098442161072</v>
      </c>
      <c r="AI338">
        <f t="shared" si="81"/>
        <v>8304.9617672000022</v>
      </c>
      <c r="AJ338">
        <f t="shared" si="82"/>
        <v>8304.9617672000022</v>
      </c>
      <c r="AL338">
        <f t="shared" si="83"/>
        <v>8424.5268969230183</v>
      </c>
      <c r="AM338" s="32">
        <f t="shared" si="84"/>
        <v>8506.1229834479582</v>
      </c>
      <c r="AN338" s="33">
        <f t="shared" si="85"/>
        <v>9966.6830129168884</v>
      </c>
      <c r="AO338" s="33">
        <f t="shared" si="86"/>
        <v>8698.3913848859993</v>
      </c>
      <c r="AP338" s="33" t="str">
        <f t="shared" si="87"/>
        <v/>
      </c>
      <c r="AQ338" s="34">
        <f t="shared" si="88"/>
        <v>265194.18599999999</v>
      </c>
      <c r="AR338" s="34">
        <f t="shared" si="89"/>
        <v>384744</v>
      </c>
      <c r="AS338" s="34">
        <f t="shared" si="90"/>
        <v>0</v>
      </c>
      <c r="AT338" s="34">
        <f t="shared" si="91"/>
        <v>8496.5101887339988</v>
      </c>
      <c r="AU338" s="34">
        <f t="shared" si="92"/>
        <v>8637.4551632866423</v>
      </c>
      <c r="AV338" s="34">
        <f t="shared" si="93"/>
        <v>8514.2253141174406</v>
      </c>
      <c r="AW338" s="34">
        <f t="shared" si="94"/>
        <v>8504.5151979989987</v>
      </c>
      <c r="AX338" s="34">
        <f t="shared" si="95"/>
        <v>8697.0711155718163</v>
      </c>
    </row>
    <row r="339" spans="1:50" ht="16.5" customHeight="1" x14ac:dyDescent="0.2">
      <c r="A339" s="25">
        <v>338</v>
      </c>
      <c r="B339" s="26">
        <v>35636</v>
      </c>
      <c r="C339" s="25">
        <v>8600</v>
      </c>
      <c r="D339" s="27"/>
      <c r="E339" s="27">
        <v>301000</v>
      </c>
      <c r="F339" s="27"/>
      <c r="G339" s="27">
        <v>19.52</v>
      </c>
      <c r="H339" s="27">
        <v>18.568000000000001</v>
      </c>
      <c r="I339" s="27">
        <v>1.177</v>
      </c>
      <c r="J339" s="27">
        <v>8362.6550000000007</v>
      </c>
      <c r="K339" s="27"/>
      <c r="L339" s="27">
        <v>924</v>
      </c>
      <c r="M339" s="27">
        <v>14.523999999999999</v>
      </c>
      <c r="N339" s="27">
        <v>226082</v>
      </c>
      <c r="O339" s="27">
        <v>5460.2</v>
      </c>
      <c r="P339" s="27">
        <v>1284329</v>
      </c>
      <c r="Q339" s="27"/>
      <c r="R339" s="27">
        <v>5442</v>
      </c>
      <c r="S339" s="27"/>
      <c r="T339" s="27"/>
      <c r="U339" s="27">
        <v>25</v>
      </c>
      <c r="V339" s="27">
        <v>92.6</v>
      </c>
      <c r="W339" s="27"/>
      <c r="X339" s="27"/>
      <c r="Y339" s="27"/>
      <c r="Z339" s="27"/>
      <c r="AA339" s="27">
        <v>269714</v>
      </c>
      <c r="AB339" s="28"/>
      <c r="AC339" s="29">
        <v>0</v>
      </c>
      <c r="AD339" s="30">
        <v>0.4</v>
      </c>
      <c r="AE339" s="30">
        <v>79.3</v>
      </c>
      <c r="AF339" s="31">
        <v>14.157400000000001</v>
      </c>
      <c r="AG339">
        <f t="shared" si="80"/>
        <v>8366.7020293327605</v>
      </c>
      <c r="AH339">
        <f>A339*'Simple Linear Regression'!$B$18+'Simple Linear Regression'!$B$17</f>
        <v>8173.6628813000116</v>
      </c>
      <c r="AI339">
        <f t="shared" si="81"/>
        <v>8320.8455972000011</v>
      </c>
      <c r="AJ339">
        <f t="shared" si="82"/>
        <v>8320.8455972000011</v>
      </c>
      <c r="AL339">
        <f t="shared" si="83"/>
        <v>8445.2931819459809</v>
      </c>
      <c r="AM339" s="32">
        <f t="shared" si="84"/>
        <v>8487.4429898334183</v>
      </c>
      <c r="AN339" s="33">
        <f t="shared" si="85"/>
        <v>9966.4257314310362</v>
      </c>
      <c r="AO339" s="33">
        <f t="shared" si="86"/>
        <v>8675.4167548139994</v>
      </c>
      <c r="AP339" s="33" t="str">
        <f t="shared" si="87"/>
        <v/>
      </c>
      <c r="AQ339" s="34">
        <f t="shared" si="88"/>
        <v>266098.51400000002</v>
      </c>
      <c r="AR339" s="34">
        <f t="shared" si="89"/>
        <v>354277</v>
      </c>
      <c r="AS339" s="34">
        <f t="shared" si="90"/>
        <v>0</v>
      </c>
      <c r="AT339" s="34">
        <f t="shared" si="91"/>
        <v>8561.3175020010003</v>
      </c>
      <c r="AU339" s="34">
        <f t="shared" si="92"/>
        <v>8672.6843907226994</v>
      </c>
      <c r="AV339" s="34">
        <f t="shared" si="93"/>
        <v>8604.4986739695196</v>
      </c>
      <c r="AW339" s="34">
        <f t="shared" si="94"/>
        <v>8569.0901505620004</v>
      </c>
      <c r="AX339" s="34">
        <f t="shared" si="95"/>
        <v>8721.3102722852818</v>
      </c>
    </row>
    <row r="340" spans="1:50" ht="16.5" customHeight="1" x14ac:dyDescent="0.2">
      <c r="A340" s="25">
        <v>339</v>
      </c>
      <c r="B340" s="26">
        <v>35643</v>
      </c>
      <c r="C340" s="25">
        <v>8290</v>
      </c>
      <c r="D340" s="27"/>
      <c r="E340" s="27">
        <v>306000</v>
      </c>
      <c r="F340" s="27"/>
      <c r="G340" s="27">
        <v>20.128</v>
      </c>
      <c r="H340" s="27">
        <v>18.957999999999998</v>
      </c>
      <c r="I340" s="27">
        <v>1.17</v>
      </c>
      <c r="J340" s="27">
        <v>8362.6550000000007</v>
      </c>
      <c r="K340" s="27"/>
      <c r="L340" s="27">
        <v>924</v>
      </c>
      <c r="M340" s="27">
        <v>14.523999999999999</v>
      </c>
      <c r="N340" s="27">
        <v>226082</v>
      </c>
      <c r="O340" s="27">
        <v>5460.2</v>
      </c>
      <c r="P340" s="27">
        <v>1284329</v>
      </c>
      <c r="Q340" s="27"/>
      <c r="R340" s="27">
        <v>5442</v>
      </c>
      <c r="S340" s="27"/>
      <c r="T340" s="27"/>
      <c r="U340" s="27">
        <v>25</v>
      </c>
      <c r="V340" s="27">
        <v>92.6</v>
      </c>
      <c r="W340" s="27"/>
      <c r="X340" s="27"/>
      <c r="Y340" s="27"/>
      <c r="Z340" s="27"/>
      <c r="AA340" s="27">
        <v>269714</v>
      </c>
      <c r="AB340" s="28"/>
      <c r="AC340" s="29">
        <v>0</v>
      </c>
      <c r="AD340" s="30">
        <v>0</v>
      </c>
      <c r="AE340" s="30">
        <v>81</v>
      </c>
      <c r="AF340" s="31">
        <v>13.9664</v>
      </c>
      <c r="AG340">
        <f t="shared" si="80"/>
        <v>8363.3320511576021</v>
      </c>
      <c r="AH340">
        <f>A340*'Simple Linear Regression'!$B$18+'Simple Linear Regression'!$B$17</f>
        <v>8174.515918383916</v>
      </c>
      <c r="AI340">
        <f t="shared" si="81"/>
        <v>8317.9041472000026</v>
      </c>
      <c r="AJ340">
        <f t="shared" si="82"/>
        <v>8317.9041472000008</v>
      </c>
      <c r="AL340">
        <f t="shared" si="83"/>
        <v>8440.2233516558008</v>
      </c>
      <c r="AM340" s="32">
        <f t="shared" si="84"/>
        <v>8488.4038682374012</v>
      </c>
      <c r="AN340" s="33">
        <f t="shared" si="85"/>
        <v>9937.3322232114351</v>
      </c>
      <c r="AO340" s="33">
        <f t="shared" si="86"/>
        <v>8673.4443049399997</v>
      </c>
      <c r="AP340" s="33" t="str">
        <f t="shared" si="87"/>
        <v/>
      </c>
      <c r="AQ340" s="34">
        <f t="shared" si="88"/>
        <v>264515.94</v>
      </c>
      <c r="AR340" s="34">
        <f t="shared" si="89"/>
        <v>358020</v>
      </c>
      <c r="AS340" s="34">
        <f t="shared" si="90"/>
        <v>0</v>
      </c>
      <c r="AT340" s="34">
        <f t="shared" si="91"/>
        <v>8515.0201929199993</v>
      </c>
      <c r="AU340" s="34">
        <f t="shared" si="92"/>
        <v>8634.5730412563462</v>
      </c>
      <c r="AV340" s="34">
        <f t="shared" si="93"/>
        <v>8552.5892840411998</v>
      </c>
      <c r="AW340" s="34">
        <f t="shared" si="94"/>
        <v>8522.0500384079987</v>
      </c>
      <c r="AX340" s="34">
        <f t="shared" si="95"/>
        <v>8686.2019371072201</v>
      </c>
    </row>
    <row r="341" spans="1:50" ht="16.5" customHeight="1" x14ac:dyDescent="0.2">
      <c r="A341" s="25">
        <v>340</v>
      </c>
      <c r="B341" s="26">
        <v>35650</v>
      </c>
      <c r="C341" s="25">
        <v>8253</v>
      </c>
      <c r="D341" s="27"/>
      <c r="E341" s="27">
        <v>320000</v>
      </c>
      <c r="F341" s="27"/>
      <c r="G341" s="27">
        <v>20.346</v>
      </c>
      <c r="H341" s="27">
        <v>19.172000000000001</v>
      </c>
      <c r="I341" s="27">
        <v>1.1930000000000001</v>
      </c>
      <c r="J341" s="27">
        <v>8518.8250000000007</v>
      </c>
      <c r="K341" s="27"/>
      <c r="L341" s="27">
        <v>976</v>
      </c>
      <c r="M341" s="27">
        <v>14.523999999999999</v>
      </c>
      <c r="N341" s="27">
        <v>226082</v>
      </c>
      <c r="O341" s="27">
        <v>5494.2</v>
      </c>
      <c r="P341" s="27">
        <v>1284329</v>
      </c>
      <c r="Q341" s="27"/>
      <c r="R341" s="27">
        <v>5442</v>
      </c>
      <c r="S341" s="27"/>
      <c r="T341" s="27"/>
      <c r="U341" s="27">
        <v>25</v>
      </c>
      <c r="V341" s="27">
        <v>97.5</v>
      </c>
      <c r="W341" s="27"/>
      <c r="X341" s="27"/>
      <c r="Y341" s="27"/>
      <c r="Z341" s="27"/>
      <c r="AA341" s="27">
        <v>269714</v>
      </c>
      <c r="AB341" s="28"/>
      <c r="AC341" s="29">
        <v>0</v>
      </c>
      <c r="AD341" s="30">
        <v>0</v>
      </c>
      <c r="AE341" s="30">
        <v>88.7</v>
      </c>
      <c r="AF341" s="31">
        <v>13.749700000000001</v>
      </c>
      <c r="AG341">
        <f t="shared" si="80"/>
        <v>8241.9288804608423</v>
      </c>
      <c r="AH341">
        <f>A341*'Simple Linear Regression'!$B$18+'Simple Linear Regression'!$B$17</f>
        <v>8175.3689554678203</v>
      </c>
      <c r="AI341">
        <f t="shared" si="81"/>
        <v>8157.3532171999996</v>
      </c>
      <c r="AJ341">
        <f t="shared" si="82"/>
        <v>8157.3532172000005</v>
      </c>
      <c r="AL341">
        <f t="shared" si="83"/>
        <v>8357.1245100378219</v>
      </c>
      <c r="AM341" s="32">
        <f t="shared" si="84"/>
        <v>8497.1764053765819</v>
      </c>
      <c r="AN341" s="33">
        <f t="shared" si="85"/>
        <v>9885.0317189164289</v>
      </c>
      <c r="AO341" s="33">
        <f t="shared" si="86"/>
        <v>8600.2154145259992</v>
      </c>
      <c r="AP341" s="33" t="str">
        <f t="shared" si="87"/>
        <v/>
      </c>
      <c r="AQ341" s="34">
        <f t="shared" si="88"/>
        <v>269715.826</v>
      </c>
      <c r="AR341" s="34">
        <f t="shared" si="89"/>
        <v>381760</v>
      </c>
      <c r="AS341" s="34">
        <f t="shared" si="90"/>
        <v>0</v>
      </c>
      <c r="AT341" s="34">
        <f t="shared" si="91"/>
        <v>8417.119592957999</v>
      </c>
      <c r="AU341" s="34">
        <f t="shared" si="92"/>
        <v>8556.3933403899318</v>
      </c>
      <c r="AV341" s="34">
        <f t="shared" si="93"/>
        <v>8452.8426348516005</v>
      </c>
      <c r="AW341" s="34">
        <f t="shared" si="94"/>
        <v>8423.5642766290002</v>
      </c>
      <c r="AX341" s="34">
        <f t="shared" si="95"/>
        <v>8600.1459272051397</v>
      </c>
    </row>
    <row r="342" spans="1:50" ht="16.5" customHeight="1" x14ac:dyDescent="0.2">
      <c r="A342" s="25">
        <v>341</v>
      </c>
      <c r="B342" s="26">
        <v>35657</v>
      </c>
      <c r="C342" s="25">
        <v>8539</v>
      </c>
      <c r="D342" s="27"/>
      <c r="E342" s="27">
        <v>329000</v>
      </c>
      <c r="F342" s="27"/>
      <c r="G342" s="27">
        <v>19.986000000000001</v>
      </c>
      <c r="H342" s="27">
        <v>18.634</v>
      </c>
      <c r="I342" s="27">
        <v>1.228</v>
      </c>
      <c r="J342" s="27">
        <v>8518.8250000000007</v>
      </c>
      <c r="K342" s="27"/>
      <c r="L342" s="27">
        <v>976</v>
      </c>
      <c r="M342" s="27">
        <v>14.523999999999999</v>
      </c>
      <c r="N342" s="27">
        <v>222254</v>
      </c>
      <c r="O342" s="27">
        <v>5494.2</v>
      </c>
      <c r="P342" s="27">
        <v>1284329</v>
      </c>
      <c r="Q342" s="27"/>
      <c r="R342" s="27">
        <v>5442</v>
      </c>
      <c r="S342" s="27"/>
      <c r="T342" s="27"/>
      <c r="U342" s="27">
        <v>26</v>
      </c>
      <c r="V342" s="27">
        <v>97.5</v>
      </c>
      <c r="W342" s="27"/>
      <c r="X342" s="27"/>
      <c r="Y342" s="27"/>
      <c r="Z342" s="27"/>
      <c r="AA342" s="27">
        <v>269714</v>
      </c>
      <c r="AB342" s="28"/>
      <c r="AC342" s="29">
        <v>0</v>
      </c>
      <c r="AD342" s="30">
        <v>0</v>
      </c>
      <c r="AE342" s="30">
        <v>73.2</v>
      </c>
      <c r="AF342" s="31">
        <v>13.511900000000001</v>
      </c>
      <c r="AG342">
        <f t="shared" si="80"/>
        <v>8187.9316934566414</v>
      </c>
      <c r="AH342">
        <f>A342*'Simple Linear Regression'!$B$18+'Simple Linear Regression'!$B$17</f>
        <v>8176.2219925517247</v>
      </c>
      <c r="AI342">
        <f t="shared" si="81"/>
        <v>8099.4029360000004</v>
      </c>
      <c r="AJ342">
        <f t="shared" si="82"/>
        <v>8099.4029359999995</v>
      </c>
      <c r="AL342">
        <f t="shared" si="83"/>
        <v>8281.3856538738401</v>
      </c>
      <c r="AM342" s="32">
        <f t="shared" si="84"/>
        <v>8437.3426935008792</v>
      </c>
      <c r="AN342" s="33">
        <f t="shared" si="85"/>
        <v>9816.786764439812</v>
      </c>
      <c r="AO342" s="33">
        <f t="shared" si="86"/>
        <v>8491.5983223119983</v>
      </c>
      <c r="AP342" s="33" t="str">
        <f t="shared" si="87"/>
        <v/>
      </c>
      <c r="AQ342" s="34">
        <f t="shared" si="88"/>
        <v>272927.91200000001</v>
      </c>
      <c r="AR342" s="34">
        <f t="shared" si="89"/>
        <v>404012</v>
      </c>
      <c r="AS342" s="34">
        <f t="shared" si="90"/>
        <v>0</v>
      </c>
      <c r="AT342" s="34">
        <f t="shared" si="91"/>
        <v>8346.477917147</v>
      </c>
      <c r="AU342" s="34">
        <f t="shared" si="92"/>
        <v>8458.5616925737522</v>
      </c>
      <c r="AV342" s="34">
        <f t="shared" si="93"/>
        <v>8376.9690726851186</v>
      </c>
      <c r="AW342" s="34">
        <f t="shared" si="94"/>
        <v>8352.3215405070005</v>
      </c>
      <c r="AX342" s="34">
        <f t="shared" si="95"/>
        <v>8493.1250936956567</v>
      </c>
    </row>
    <row r="343" spans="1:50" ht="16.5" customHeight="1" x14ac:dyDescent="0.2">
      <c r="A343" s="25">
        <v>342</v>
      </c>
      <c r="B343" s="26">
        <v>35664</v>
      </c>
      <c r="C343" s="25">
        <v>7922</v>
      </c>
      <c r="D343" s="27"/>
      <c r="E343" s="27">
        <v>343000</v>
      </c>
      <c r="F343" s="27"/>
      <c r="G343" s="27">
        <v>19.916</v>
      </c>
      <c r="H343" s="27">
        <v>18.594999999999999</v>
      </c>
      <c r="I343" s="27">
        <v>1.2290000000000001</v>
      </c>
      <c r="J343" s="27">
        <v>8518.8250000000007</v>
      </c>
      <c r="K343" s="27"/>
      <c r="L343" s="27">
        <v>976</v>
      </c>
      <c r="M343" s="27">
        <v>15.568</v>
      </c>
      <c r="N343" s="27">
        <v>222254</v>
      </c>
      <c r="O343" s="27">
        <v>5494.2</v>
      </c>
      <c r="P343" s="27">
        <v>1284329</v>
      </c>
      <c r="Q343" s="27"/>
      <c r="R343" s="27">
        <v>5442</v>
      </c>
      <c r="S343" s="27"/>
      <c r="T343" s="27"/>
      <c r="U343" s="27">
        <v>26</v>
      </c>
      <c r="V343" s="27">
        <v>97.5</v>
      </c>
      <c r="W343" s="27"/>
      <c r="X343" s="27"/>
      <c r="Y343" s="27"/>
      <c r="Z343" s="27"/>
      <c r="AA343" s="27">
        <v>269714</v>
      </c>
      <c r="AB343" s="28"/>
      <c r="AC343" s="29">
        <v>0</v>
      </c>
      <c r="AD343" s="30">
        <v>0.2</v>
      </c>
      <c r="AE343" s="30">
        <v>76.3</v>
      </c>
      <c r="AF343" s="31">
        <v>13.2575</v>
      </c>
      <c r="AG343">
        <f t="shared" si="80"/>
        <v>8178.5031946245217</v>
      </c>
      <c r="AH343">
        <f>A343*'Simple Linear Regression'!$B$18+'Simple Linear Regression'!$B$17</f>
        <v>8177.0750296356282</v>
      </c>
      <c r="AI343">
        <f t="shared" si="81"/>
        <v>8148.1725123999995</v>
      </c>
      <c r="AJ343">
        <f t="shared" si="82"/>
        <v>8148.1725123999995</v>
      </c>
      <c r="AL343">
        <f t="shared" si="83"/>
        <v>8271.2560781416196</v>
      </c>
      <c r="AM343" s="32">
        <f t="shared" si="84"/>
        <v>8439.6170966882219</v>
      </c>
      <c r="AN343" s="33">
        <f t="shared" si="85"/>
        <v>9768.9843227483343</v>
      </c>
      <c r="AO343" s="33">
        <f t="shared" si="86"/>
        <v>8486.1740878660003</v>
      </c>
      <c r="AP343" s="33" t="str">
        <f t="shared" si="87"/>
        <v/>
      </c>
      <c r="AQ343" s="34">
        <f t="shared" si="88"/>
        <v>273150.16600000003</v>
      </c>
      <c r="AR343" s="34">
        <f t="shared" si="89"/>
        <v>421547.00000000006</v>
      </c>
      <c r="AS343" s="34">
        <f t="shared" si="90"/>
        <v>0</v>
      </c>
      <c r="AT343" s="34">
        <f t="shared" si="91"/>
        <v>8279.3700811480012</v>
      </c>
      <c r="AU343" s="34">
        <f t="shared" si="92"/>
        <v>8403.9375352635598</v>
      </c>
      <c r="AV343" s="34">
        <f t="shared" si="93"/>
        <v>8297.3857899627201</v>
      </c>
      <c r="AW343" s="34">
        <f t="shared" si="94"/>
        <v>8284.2171814789999</v>
      </c>
      <c r="AX343" s="34">
        <f t="shared" si="95"/>
        <v>8442.689644961556</v>
      </c>
    </row>
    <row r="344" spans="1:50" ht="16.5" customHeight="1" x14ac:dyDescent="0.2">
      <c r="A344" s="25">
        <v>343</v>
      </c>
      <c r="B344" s="26">
        <v>35671</v>
      </c>
      <c r="C344" s="25">
        <v>8695</v>
      </c>
      <c r="D344" s="27"/>
      <c r="E344" s="27">
        <v>327000</v>
      </c>
      <c r="F344" s="27"/>
      <c r="G344" s="27">
        <v>19.5</v>
      </c>
      <c r="H344" s="27">
        <v>17.834</v>
      </c>
      <c r="I344" s="27">
        <v>1.244</v>
      </c>
      <c r="J344" s="27">
        <v>8518.8250000000007</v>
      </c>
      <c r="K344" s="27"/>
      <c r="L344" s="27">
        <v>976</v>
      </c>
      <c r="M344" s="27">
        <v>15.568</v>
      </c>
      <c r="N344" s="27">
        <v>222254</v>
      </c>
      <c r="O344" s="27">
        <v>5494.2</v>
      </c>
      <c r="P344" s="27">
        <v>1284329</v>
      </c>
      <c r="Q344" s="27"/>
      <c r="R344" s="27">
        <v>5442</v>
      </c>
      <c r="S344" s="27"/>
      <c r="T344" s="27"/>
      <c r="U344" s="27">
        <v>26</v>
      </c>
      <c r="V344" s="27">
        <v>97.5</v>
      </c>
      <c r="W344" s="27"/>
      <c r="X344" s="27"/>
      <c r="Y344" s="27"/>
      <c r="Z344" s="27"/>
      <c r="AA344" s="27">
        <v>269714</v>
      </c>
      <c r="AB344" s="28"/>
      <c r="AC344" s="29">
        <v>0</v>
      </c>
      <c r="AD344" s="30">
        <v>0</v>
      </c>
      <c r="AE344" s="30">
        <v>66.5</v>
      </c>
      <c r="AF344" s="31">
        <v>12.9902</v>
      </c>
      <c r="AG344">
        <f t="shared" si="80"/>
        <v>8189.2844521427187</v>
      </c>
      <c r="AH344">
        <f>A344*'Simple Linear Regression'!$B$18+'Simple Linear Regression'!$B$17</f>
        <v>8177.9280667195326</v>
      </c>
      <c r="AI344">
        <f t="shared" si="81"/>
        <v>8157.5851524</v>
      </c>
      <c r="AJ344">
        <f t="shared" si="82"/>
        <v>8157.5851524</v>
      </c>
      <c r="AL344">
        <f t="shared" si="83"/>
        <v>8286.5854381583194</v>
      </c>
      <c r="AM344" s="32">
        <f t="shared" si="84"/>
        <v>8434.1053325158991</v>
      </c>
      <c r="AN344" s="33">
        <f t="shared" si="85"/>
        <v>9741.445109702423</v>
      </c>
      <c r="AO344" s="33">
        <f t="shared" si="86"/>
        <v>8485.213361176</v>
      </c>
      <c r="AP344" s="33" t="str">
        <f t="shared" si="87"/>
        <v/>
      </c>
      <c r="AQ344" s="34">
        <f t="shared" si="88"/>
        <v>276483.97600000002</v>
      </c>
      <c r="AR344" s="34">
        <f t="shared" si="89"/>
        <v>406788</v>
      </c>
      <c r="AS344" s="34">
        <f t="shared" si="90"/>
        <v>0</v>
      </c>
      <c r="AT344" s="34">
        <f t="shared" si="91"/>
        <v>8271.0956508939998</v>
      </c>
      <c r="AU344" s="34">
        <f t="shared" si="92"/>
        <v>8393.4368581856615</v>
      </c>
      <c r="AV344" s="34">
        <f t="shared" si="93"/>
        <v>8299.6153493068814</v>
      </c>
      <c r="AW344" s="34">
        <f t="shared" si="94"/>
        <v>8275.076961513998</v>
      </c>
      <c r="AX344" s="34">
        <f t="shared" si="95"/>
        <v>8429.0151361920871</v>
      </c>
    </row>
    <row r="345" spans="1:50" ht="16.5" customHeight="1" x14ac:dyDescent="0.2">
      <c r="A345" s="25">
        <v>344</v>
      </c>
      <c r="B345" s="26">
        <v>35678</v>
      </c>
      <c r="C345" s="25">
        <v>8053</v>
      </c>
      <c r="D345" s="27"/>
      <c r="E345" s="27">
        <v>332000</v>
      </c>
      <c r="F345" s="27"/>
      <c r="G345" s="27">
        <v>19.612500000000001</v>
      </c>
      <c r="H345" s="27">
        <v>18.102499999999999</v>
      </c>
      <c r="I345" s="27">
        <v>1.2430000000000001</v>
      </c>
      <c r="J345" s="27">
        <v>8518.8250000000007</v>
      </c>
      <c r="K345" s="27"/>
      <c r="L345" s="27">
        <v>969</v>
      </c>
      <c r="M345" s="27">
        <v>15.568</v>
      </c>
      <c r="N345" s="27">
        <v>222254</v>
      </c>
      <c r="O345" s="27">
        <v>5548.8</v>
      </c>
      <c r="P345" s="27">
        <v>1284329</v>
      </c>
      <c r="Q345" s="27"/>
      <c r="R345" s="27">
        <v>5442</v>
      </c>
      <c r="S345" s="27"/>
      <c r="T345" s="27"/>
      <c r="U345" s="27">
        <v>26</v>
      </c>
      <c r="V345" s="27">
        <v>97.8</v>
      </c>
      <c r="W345" s="27"/>
      <c r="X345" s="27"/>
      <c r="Y345" s="27"/>
      <c r="Z345" s="27"/>
      <c r="AA345" s="27">
        <v>269714</v>
      </c>
      <c r="AB345" s="28"/>
      <c r="AC345" s="29">
        <v>1</v>
      </c>
      <c r="AD345" s="30">
        <v>3.1</v>
      </c>
      <c r="AE345" s="30">
        <v>70.400000000000006</v>
      </c>
      <c r="AF345" s="31">
        <v>12.7135</v>
      </c>
      <c r="AG345">
        <f t="shared" si="80"/>
        <v>8179.06056234884</v>
      </c>
      <c r="AH345">
        <f>A345*'Simple Linear Regression'!$B$18+'Simple Linear Regression'!$B$17</f>
        <v>8178.781103803437</v>
      </c>
      <c r="AI345">
        <f t="shared" si="81"/>
        <v>8142.2056623999997</v>
      </c>
      <c r="AJ345">
        <f t="shared" si="82"/>
        <v>8142.2056623999997</v>
      </c>
      <c r="AL345">
        <f t="shared" si="83"/>
        <v>8277.92354989054</v>
      </c>
      <c r="AM345" s="32">
        <f t="shared" si="84"/>
        <v>8298.8948026124599</v>
      </c>
      <c r="AN345" s="33">
        <f t="shared" si="85"/>
        <v>9554.399604356433</v>
      </c>
      <c r="AO345" s="33">
        <f t="shared" si="86"/>
        <v>8357.248665621999</v>
      </c>
      <c r="AP345" s="33" t="str">
        <f t="shared" si="87"/>
        <v/>
      </c>
      <c r="AQ345" s="34">
        <f t="shared" si="88"/>
        <v>276261.72200000001</v>
      </c>
      <c r="AR345" s="34">
        <f t="shared" si="89"/>
        <v>412676.00000000006</v>
      </c>
      <c r="AS345" s="34">
        <f t="shared" si="90"/>
        <v>12.7135</v>
      </c>
      <c r="AT345" s="34">
        <f t="shared" si="91"/>
        <v>8138.4591027799997</v>
      </c>
      <c r="AU345" s="34">
        <f t="shared" si="92"/>
        <v>8279.9652064528545</v>
      </c>
      <c r="AV345" s="34">
        <f t="shared" si="93"/>
        <v>8162.1568670917604</v>
      </c>
      <c r="AW345" s="34">
        <f t="shared" si="94"/>
        <v>8122.7321016964997</v>
      </c>
      <c r="AX345" s="34">
        <f t="shared" si="95"/>
        <v>8289.0454409221857</v>
      </c>
    </row>
    <row r="346" spans="1:50" ht="16.5" customHeight="1" x14ac:dyDescent="0.2">
      <c r="A346" s="25">
        <v>345</v>
      </c>
      <c r="B346" s="26">
        <v>35685</v>
      </c>
      <c r="C346" s="25">
        <v>8215</v>
      </c>
      <c r="D346" s="27"/>
      <c r="E346" s="27">
        <v>313000</v>
      </c>
      <c r="F346" s="27"/>
      <c r="G346" s="27">
        <v>19.442</v>
      </c>
      <c r="H346" s="27">
        <v>18.111999999999998</v>
      </c>
      <c r="I346" s="27">
        <v>1.2430000000000001</v>
      </c>
      <c r="J346" s="27">
        <v>8518.8250000000007</v>
      </c>
      <c r="K346" s="27"/>
      <c r="L346" s="27">
        <v>969</v>
      </c>
      <c r="M346" s="27">
        <v>15.568</v>
      </c>
      <c r="N346" s="27">
        <v>222254</v>
      </c>
      <c r="O346" s="27">
        <v>5548.8</v>
      </c>
      <c r="P346" s="27">
        <v>1284329</v>
      </c>
      <c r="Q346" s="27"/>
      <c r="R346" s="27">
        <v>5442</v>
      </c>
      <c r="S346" s="27"/>
      <c r="T346" s="27"/>
      <c r="U346" s="27">
        <v>26</v>
      </c>
      <c r="V346" s="27">
        <v>97.8</v>
      </c>
      <c r="W346" s="27"/>
      <c r="X346" s="27"/>
      <c r="Y346" s="27"/>
      <c r="Z346" s="27"/>
      <c r="AA346" s="27">
        <v>269714</v>
      </c>
      <c r="AB346" s="28"/>
      <c r="AC346" s="29">
        <v>0</v>
      </c>
      <c r="AD346" s="30">
        <v>0.5</v>
      </c>
      <c r="AE346" s="30">
        <v>57.6</v>
      </c>
      <c r="AF346" s="31">
        <v>12.4306</v>
      </c>
      <c r="AG346">
        <f t="shared" si="80"/>
        <v>8191.8568723488397</v>
      </c>
      <c r="AH346">
        <f>A346*'Simple Linear Regression'!$B$18+'Simple Linear Regression'!$B$17</f>
        <v>8179.6341408873413</v>
      </c>
      <c r="AI346">
        <f t="shared" si="81"/>
        <v>8153.3831723999992</v>
      </c>
      <c r="AJ346">
        <f t="shared" si="82"/>
        <v>8153.3831724000011</v>
      </c>
      <c r="AL346">
        <f t="shared" si="83"/>
        <v>8291.9863238905382</v>
      </c>
      <c r="AM346" s="32">
        <f t="shared" si="84"/>
        <v>8426.4656268151393</v>
      </c>
      <c r="AN346" s="33">
        <f t="shared" si="85"/>
        <v>9675.6445647121036</v>
      </c>
      <c r="AO346" s="33">
        <f t="shared" si="86"/>
        <v>8473.8218456220002</v>
      </c>
      <c r="AP346" s="33" t="str">
        <f t="shared" si="87"/>
        <v/>
      </c>
      <c r="AQ346" s="34">
        <f t="shared" si="88"/>
        <v>276261.72200000001</v>
      </c>
      <c r="AR346" s="34">
        <f t="shared" si="89"/>
        <v>389059.00000000006</v>
      </c>
      <c r="AS346" s="34">
        <f t="shared" si="90"/>
        <v>0</v>
      </c>
      <c r="AT346" s="34">
        <f t="shared" si="91"/>
        <v>8200.9394079129997</v>
      </c>
      <c r="AU346" s="34">
        <f t="shared" si="92"/>
        <v>8329.4951422878548</v>
      </c>
      <c r="AV346" s="34">
        <f t="shared" si="93"/>
        <v>8236.6323242858398</v>
      </c>
      <c r="AW346" s="34">
        <f t="shared" si="94"/>
        <v>8202.9451198620009</v>
      </c>
      <c r="AX346" s="34">
        <f t="shared" si="95"/>
        <v>8364.4447514181848</v>
      </c>
    </row>
    <row r="347" spans="1:50" ht="16.5" customHeight="1" x14ac:dyDescent="0.2">
      <c r="A347" s="25">
        <v>346</v>
      </c>
      <c r="B347" s="26">
        <v>35692</v>
      </c>
      <c r="C347" s="25">
        <v>7746</v>
      </c>
      <c r="D347" s="27"/>
      <c r="E347" s="27">
        <v>314000</v>
      </c>
      <c r="F347" s="27"/>
      <c r="G347" s="27">
        <v>19.437999999999999</v>
      </c>
      <c r="H347" s="27">
        <v>18.224</v>
      </c>
      <c r="I347" s="27">
        <v>1.236</v>
      </c>
      <c r="J347" s="27">
        <v>8518.8250000000007</v>
      </c>
      <c r="K347" s="27"/>
      <c r="L347" s="27">
        <v>969</v>
      </c>
      <c r="M347" s="27">
        <v>16.148</v>
      </c>
      <c r="N347" s="27">
        <v>236713</v>
      </c>
      <c r="O347" s="27">
        <v>5548.8</v>
      </c>
      <c r="P347" s="27">
        <v>1302783</v>
      </c>
      <c r="Q347" s="27"/>
      <c r="R347" s="27">
        <v>5442</v>
      </c>
      <c r="S347" s="27"/>
      <c r="T347" s="27"/>
      <c r="U347" s="27">
        <v>26</v>
      </c>
      <c r="V347" s="27">
        <v>97.8</v>
      </c>
      <c r="W347" s="27"/>
      <c r="X347" s="27"/>
      <c r="Y347" s="27"/>
      <c r="Z347" s="27"/>
      <c r="AA347" s="27">
        <v>269714</v>
      </c>
      <c r="AB347" s="28"/>
      <c r="AC347" s="29">
        <v>0</v>
      </c>
      <c r="AD347" s="30">
        <v>0</v>
      </c>
      <c r="AE347" s="30">
        <v>67.599999999999994</v>
      </c>
      <c r="AF347" s="31">
        <v>12.1439</v>
      </c>
      <c r="AG347">
        <f t="shared" si="80"/>
        <v>8372.2900950636795</v>
      </c>
      <c r="AH347">
        <f>A347*'Simple Linear Regression'!$B$18+'Simple Linear Regression'!$B$17</f>
        <v>8180.4871779712448</v>
      </c>
      <c r="AI347">
        <f t="shared" si="81"/>
        <v>8383.3540090000006</v>
      </c>
      <c r="AJ347">
        <f t="shared" si="82"/>
        <v>8383.3540090000006</v>
      </c>
      <c r="AL347">
        <f t="shared" si="83"/>
        <v>8575.2785169687595</v>
      </c>
      <c r="AM347" s="32">
        <f t="shared" si="84"/>
        <v>8630.765187688241</v>
      </c>
      <c r="AN347" s="33">
        <f t="shared" si="85"/>
        <v>9704.7061895415809</v>
      </c>
      <c r="AO347" s="33">
        <f t="shared" si="86"/>
        <v>8794.5775948680021</v>
      </c>
      <c r="AP347" s="33" t="str">
        <f t="shared" si="87"/>
        <v/>
      </c>
      <c r="AQ347" s="34">
        <f t="shared" si="88"/>
        <v>292577.26799999998</v>
      </c>
      <c r="AR347" s="34">
        <f t="shared" si="89"/>
        <v>388104</v>
      </c>
      <c r="AS347" s="34">
        <f t="shared" si="90"/>
        <v>0</v>
      </c>
      <c r="AT347" s="34">
        <f t="shared" si="91"/>
        <v>8384.8028632719997</v>
      </c>
      <c r="AU347" s="34">
        <f t="shared" si="92"/>
        <v>8592.0121747818066</v>
      </c>
      <c r="AV347" s="34">
        <f t="shared" si="93"/>
        <v>8420.6714365620392</v>
      </c>
      <c r="AW347" s="34">
        <f t="shared" si="94"/>
        <v>8385.5379737189996</v>
      </c>
      <c r="AX347" s="34">
        <f t="shared" si="95"/>
        <v>8647.2482979906854</v>
      </c>
    </row>
    <row r="348" spans="1:50" ht="16.5" customHeight="1" x14ac:dyDescent="0.2">
      <c r="A348" s="25">
        <v>347</v>
      </c>
      <c r="B348" s="26">
        <v>35699</v>
      </c>
      <c r="C348" s="25">
        <v>8140</v>
      </c>
      <c r="D348" s="27"/>
      <c r="E348" s="27">
        <v>317000</v>
      </c>
      <c r="F348" s="27"/>
      <c r="G348" s="27">
        <v>20.12</v>
      </c>
      <c r="H348" s="27">
        <v>18.829999999999998</v>
      </c>
      <c r="I348" s="27">
        <v>1.2250000000000001</v>
      </c>
      <c r="J348" s="27">
        <v>8518.8250000000007</v>
      </c>
      <c r="K348" s="27"/>
      <c r="L348" s="27">
        <v>969</v>
      </c>
      <c r="M348" s="27">
        <v>16.148</v>
      </c>
      <c r="N348" s="27">
        <v>236713</v>
      </c>
      <c r="O348" s="27">
        <v>5548.8</v>
      </c>
      <c r="P348" s="27">
        <v>1302783</v>
      </c>
      <c r="Q348" s="27"/>
      <c r="R348" s="27">
        <v>5442</v>
      </c>
      <c r="S348" s="27"/>
      <c r="T348" s="27"/>
      <c r="U348" s="27">
        <v>26</v>
      </c>
      <c r="V348" s="27">
        <v>97.8</v>
      </c>
      <c r="W348" s="27"/>
      <c r="X348" s="27"/>
      <c r="Y348" s="27"/>
      <c r="Z348" s="27"/>
      <c r="AA348" s="27">
        <v>269714</v>
      </c>
      <c r="AB348" s="28"/>
      <c r="AC348" s="29">
        <v>0</v>
      </c>
      <c r="AD348" s="30">
        <v>15.1</v>
      </c>
      <c r="AE348" s="30">
        <v>40.1</v>
      </c>
      <c r="AF348" s="31">
        <v>11.8561</v>
      </c>
      <c r="AG348">
        <f t="shared" si="80"/>
        <v>8370.265652217</v>
      </c>
      <c r="AH348">
        <f>A348*'Simple Linear Regression'!$B$18+'Simple Linear Regression'!$B$17</f>
        <v>8181.3402150551492</v>
      </c>
      <c r="AI348">
        <f t="shared" si="81"/>
        <v>8381.5891390000015</v>
      </c>
      <c r="AJ348">
        <f t="shared" si="82"/>
        <v>8381.5891389999997</v>
      </c>
      <c r="AL348">
        <f t="shared" si="83"/>
        <v>8572.0333540047504</v>
      </c>
      <c r="AM348" s="32">
        <f t="shared" si="84"/>
        <v>8589.3054785152399</v>
      </c>
      <c r="AN348" s="33">
        <f t="shared" si="85"/>
        <v>9664.8848804772224</v>
      </c>
      <c r="AO348" s="33">
        <f t="shared" si="86"/>
        <v>8718.7381361749995</v>
      </c>
      <c r="AP348" s="33" t="str">
        <f t="shared" si="87"/>
        <v/>
      </c>
      <c r="AQ348" s="34">
        <f t="shared" si="88"/>
        <v>289973.42500000005</v>
      </c>
      <c r="AR348" s="34">
        <f t="shared" si="89"/>
        <v>388325</v>
      </c>
      <c r="AS348" s="34">
        <f t="shared" si="90"/>
        <v>0</v>
      </c>
      <c r="AT348" s="34">
        <f t="shared" si="91"/>
        <v>8436.5347598749995</v>
      </c>
      <c r="AU348" s="34">
        <f t="shared" si="92"/>
        <v>8602.3487878141332</v>
      </c>
      <c r="AV348" s="34">
        <f t="shared" si="93"/>
        <v>8480.1186025810002</v>
      </c>
      <c r="AW348" s="34">
        <f t="shared" si="94"/>
        <v>8436.5215978469987</v>
      </c>
      <c r="AX348" s="34">
        <f t="shared" si="95"/>
        <v>8644.5921745490268</v>
      </c>
    </row>
    <row r="349" spans="1:50" ht="16.5" customHeight="1" x14ac:dyDescent="0.2">
      <c r="A349" s="25">
        <v>348</v>
      </c>
      <c r="B349" s="26">
        <v>35706</v>
      </c>
      <c r="C349" s="25">
        <v>8379</v>
      </c>
      <c r="D349" s="27"/>
      <c r="E349" s="27">
        <v>317000</v>
      </c>
      <c r="F349" s="27"/>
      <c r="G349" s="27">
        <v>21.623999999999999</v>
      </c>
      <c r="H349" s="27">
        <v>20.135999999999999</v>
      </c>
      <c r="I349" s="27">
        <v>1.21</v>
      </c>
      <c r="J349" s="27">
        <v>8518.8250000000007</v>
      </c>
      <c r="K349" s="27"/>
      <c r="L349" s="27">
        <v>969</v>
      </c>
      <c r="M349" s="27">
        <v>16.148</v>
      </c>
      <c r="N349" s="27">
        <v>236713</v>
      </c>
      <c r="O349" s="27">
        <v>5548.8</v>
      </c>
      <c r="P349" s="27">
        <v>1302783</v>
      </c>
      <c r="Q349" s="27"/>
      <c r="R349" s="27">
        <v>5442</v>
      </c>
      <c r="S349" s="27"/>
      <c r="T349" s="27"/>
      <c r="U349" s="27">
        <v>26</v>
      </c>
      <c r="V349" s="27">
        <v>97.8</v>
      </c>
      <c r="W349" s="27"/>
      <c r="X349" s="27"/>
      <c r="Y349" s="27"/>
      <c r="Z349" s="27"/>
      <c r="AA349" s="27">
        <v>269714</v>
      </c>
      <c r="AB349" s="28"/>
      <c r="AC349" s="29">
        <v>0</v>
      </c>
      <c r="AD349" s="30">
        <v>16.600000000000001</v>
      </c>
      <c r="AE349" s="30">
        <v>30.9</v>
      </c>
      <c r="AF349" s="31">
        <v>11.5694</v>
      </c>
      <c r="AG349">
        <f t="shared" si="80"/>
        <v>8370.2602346987987</v>
      </c>
      <c r="AH349">
        <f>A349*'Simple Linear Regression'!$B$18+'Simple Linear Regression'!$B$17</f>
        <v>8182.1932521390536</v>
      </c>
      <c r="AI349">
        <f t="shared" si="81"/>
        <v>8381.5891390000015</v>
      </c>
      <c r="AJ349">
        <f t="shared" si="82"/>
        <v>8381.5891389999997</v>
      </c>
      <c r="AL349">
        <f t="shared" si="83"/>
        <v>8570.6360017811021</v>
      </c>
      <c r="AM349" s="32">
        <f t="shared" si="84"/>
        <v>8578.478566117059</v>
      </c>
      <c r="AN349" s="33">
        <f t="shared" si="85"/>
        <v>9628.8582831049316</v>
      </c>
      <c r="AO349" s="33">
        <f t="shared" si="86"/>
        <v>8697.6344952300005</v>
      </c>
      <c r="AP349" s="33" t="str">
        <f t="shared" si="87"/>
        <v/>
      </c>
      <c r="AQ349" s="34">
        <f t="shared" si="88"/>
        <v>286422.73</v>
      </c>
      <c r="AR349" s="34">
        <f t="shared" si="89"/>
        <v>383570</v>
      </c>
      <c r="AS349" s="34">
        <f t="shared" si="90"/>
        <v>0</v>
      </c>
      <c r="AT349" s="34">
        <f t="shared" si="91"/>
        <v>8412.0709461689985</v>
      </c>
      <c r="AU349" s="34">
        <f t="shared" si="92"/>
        <v>8572.1653456857657</v>
      </c>
      <c r="AV349" s="34">
        <f t="shared" si="93"/>
        <v>8457.0204371502023</v>
      </c>
      <c r="AW349" s="34">
        <f t="shared" si="94"/>
        <v>8411.1173272819997</v>
      </c>
      <c r="AX349" s="34">
        <f t="shared" si="95"/>
        <v>8613.0848906254905</v>
      </c>
    </row>
    <row r="350" spans="1:50" ht="16.5" customHeight="1" x14ac:dyDescent="0.2">
      <c r="A350" s="25">
        <v>349</v>
      </c>
      <c r="B350" s="26">
        <v>35713</v>
      </c>
      <c r="C350" s="25">
        <v>8221</v>
      </c>
      <c r="D350" s="27"/>
      <c r="E350" s="27">
        <v>311000</v>
      </c>
      <c r="F350" s="27"/>
      <c r="G350" s="27">
        <v>22.012</v>
      </c>
      <c r="H350" s="27">
        <v>20.754000000000001</v>
      </c>
      <c r="I350" s="27">
        <v>1.2090000000000001</v>
      </c>
      <c r="J350" s="27">
        <v>8518.8250000000007</v>
      </c>
      <c r="K350" s="27"/>
      <c r="L350" s="27">
        <v>993</v>
      </c>
      <c r="M350" s="27">
        <v>16.148</v>
      </c>
      <c r="N350" s="27">
        <v>236713</v>
      </c>
      <c r="O350" s="27">
        <v>5587</v>
      </c>
      <c r="P350" s="27">
        <v>1302783</v>
      </c>
      <c r="Q350" s="27"/>
      <c r="R350" s="27">
        <v>5442</v>
      </c>
      <c r="S350" s="27"/>
      <c r="T350" s="27"/>
      <c r="U350" s="27">
        <v>26</v>
      </c>
      <c r="V350" s="27">
        <v>97.1</v>
      </c>
      <c r="W350" s="27"/>
      <c r="X350" s="27"/>
      <c r="Y350" s="27"/>
      <c r="Z350" s="27"/>
      <c r="AA350" s="27">
        <v>269714</v>
      </c>
      <c r="AB350" s="28"/>
      <c r="AC350" s="29">
        <v>0</v>
      </c>
      <c r="AD350" s="30">
        <v>3.2</v>
      </c>
      <c r="AE350" s="30">
        <v>36.5</v>
      </c>
      <c r="AF350" s="31">
        <v>11.2865</v>
      </c>
      <c r="AG350">
        <f t="shared" si="80"/>
        <v>8390.2983303249221</v>
      </c>
      <c r="AH350">
        <f>A350*'Simple Linear Regression'!$B$18+'Simple Linear Regression'!$B$17</f>
        <v>8183.046289222958</v>
      </c>
      <c r="AI350">
        <f t="shared" si="81"/>
        <v>8416.484289</v>
      </c>
      <c r="AJ350">
        <f t="shared" si="82"/>
        <v>8416.484289</v>
      </c>
      <c r="AL350">
        <f t="shared" si="83"/>
        <v>8586.0173309661914</v>
      </c>
      <c r="AM350" s="32">
        <f t="shared" si="84"/>
        <v>8599.3898853283008</v>
      </c>
      <c r="AN350" s="33">
        <f t="shared" si="85"/>
        <v>9594.7987749011008</v>
      </c>
      <c r="AO350" s="33">
        <f t="shared" si="86"/>
        <v>8742.841177166998</v>
      </c>
      <c r="AP350" s="33" t="str">
        <f t="shared" si="87"/>
        <v/>
      </c>
      <c r="AQ350" s="34">
        <f t="shared" si="88"/>
        <v>286186.01699999999</v>
      </c>
      <c r="AR350" s="34">
        <f t="shared" si="89"/>
        <v>375999</v>
      </c>
      <c r="AS350" s="34">
        <f t="shared" si="90"/>
        <v>0</v>
      </c>
      <c r="AT350" s="34">
        <f t="shared" si="91"/>
        <v>8328.3624163589993</v>
      </c>
      <c r="AU350" s="34">
        <f t="shared" si="92"/>
        <v>8514.4858198913425</v>
      </c>
      <c r="AV350" s="34">
        <f t="shared" si="93"/>
        <v>8368.9261338932411</v>
      </c>
      <c r="AW350" s="34">
        <f t="shared" si="94"/>
        <v>8326.3093364150009</v>
      </c>
      <c r="AX350" s="34">
        <f t="shared" si="95"/>
        <v>8565.3338932615225</v>
      </c>
    </row>
    <row r="351" spans="1:50" ht="16.5" customHeight="1" x14ac:dyDescent="0.2">
      <c r="A351" s="25">
        <v>350</v>
      </c>
      <c r="B351" s="26">
        <v>35720</v>
      </c>
      <c r="C351" s="25">
        <v>8315</v>
      </c>
      <c r="D351" s="27"/>
      <c r="E351" s="27">
        <v>305000</v>
      </c>
      <c r="F351" s="27"/>
      <c r="G351" s="27">
        <v>21.026</v>
      </c>
      <c r="H351" s="27">
        <v>19.547999999999998</v>
      </c>
      <c r="I351" s="27">
        <v>1.2030000000000001</v>
      </c>
      <c r="J351" s="27">
        <v>8518.8250000000007</v>
      </c>
      <c r="K351" s="27"/>
      <c r="L351" s="27">
        <v>993</v>
      </c>
      <c r="M351" s="27">
        <v>15.096</v>
      </c>
      <c r="N351" s="27">
        <v>233496</v>
      </c>
      <c r="O351" s="27">
        <v>5587</v>
      </c>
      <c r="P351" s="27">
        <v>1302783</v>
      </c>
      <c r="Q351" s="27"/>
      <c r="R351" s="27">
        <v>5442</v>
      </c>
      <c r="S351" s="27"/>
      <c r="T351" s="27"/>
      <c r="U351" s="27">
        <v>26</v>
      </c>
      <c r="V351" s="27">
        <v>97.1</v>
      </c>
      <c r="W351" s="27"/>
      <c r="X351" s="27"/>
      <c r="Y351" s="27"/>
      <c r="Z351" s="27"/>
      <c r="AA351" s="27">
        <v>269714</v>
      </c>
      <c r="AB351" s="28"/>
      <c r="AC351" s="29">
        <v>0</v>
      </c>
      <c r="AD351" s="30">
        <v>34.700000000000003</v>
      </c>
      <c r="AE351" s="30">
        <v>18.3</v>
      </c>
      <c r="AF351" s="31">
        <v>11.0098</v>
      </c>
      <c r="AG351">
        <f t="shared" si="80"/>
        <v>8354.0418942476408</v>
      </c>
      <c r="AH351">
        <f>A351*'Simple Linear Regression'!$B$18+'Simple Linear Regression'!$B$17</f>
        <v>8183.8993263068623</v>
      </c>
      <c r="AI351">
        <f t="shared" si="81"/>
        <v>8318.3204459999997</v>
      </c>
      <c r="AJ351">
        <f t="shared" si="82"/>
        <v>8318.3204459999997</v>
      </c>
      <c r="AL351">
        <f t="shared" si="83"/>
        <v>8525.319666458161</v>
      </c>
      <c r="AM351" s="32">
        <f t="shared" si="84"/>
        <v>8501.5294324283186</v>
      </c>
      <c r="AN351" s="33">
        <f t="shared" si="85"/>
        <v>9547.7873785257289</v>
      </c>
      <c r="AO351" s="33">
        <f t="shared" si="86"/>
        <v>8600.9200112879989</v>
      </c>
      <c r="AP351" s="33" t="str">
        <f t="shared" si="87"/>
        <v/>
      </c>
      <c r="AQ351" s="34">
        <f t="shared" si="88"/>
        <v>280895.68800000002</v>
      </c>
      <c r="AR351" s="34">
        <f t="shared" si="89"/>
        <v>366915</v>
      </c>
      <c r="AS351" s="34">
        <f t="shared" si="90"/>
        <v>0</v>
      </c>
      <c r="AT351" s="34">
        <f t="shared" si="91"/>
        <v>8321.5734691170001</v>
      </c>
      <c r="AU351" s="34">
        <f t="shared" si="92"/>
        <v>8460.44474181037</v>
      </c>
      <c r="AV351" s="34">
        <f t="shared" si="93"/>
        <v>8371.810960064402</v>
      </c>
      <c r="AW351" s="34">
        <f t="shared" si="94"/>
        <v>8318.4665209899995</v>
      </c>
      <c r="AX351" s="34">
        <f t="shared" si="95"/>
        <v>8494.9149276171447</v>
      </c>
    </row>
    <row r="352" spans="1:50" ht="16.5" customHeight="1" x14ac:dyDescent="0.2">
      <c r="A352" s="25">
        <v>351</v>
      </c>
      <c r="B352" s="26">
        <v>35727</v>
      </c>
      <c r="C352" s="25">
        <v>7741</v>
      </c>
      <c r="D352" s="27"/>
      <c r="E352" s="27">
        <v>318000</v>
      </c>
      <c r="F352" s="27"/>
      <c r="G352" s="27">
        <v>20.995999999999999</v>
      </c>
      <c r="H352" s="27">
        <v>19.558</v>
      </c>
      <c r="I352" s="27">
        <v>1.1930000000000001</v>
      </c>
      <c r="J352" s="27">
        <v>8518.8250000000007</v>
      </c>
      <c r="K352" s="27"/>
      <c r="L352" s="27">
        <v>993</v>
      </c>
      <c r="M352" s="27">
        <v>15.096</v>
      </c>
      <c r="N352" s="27">
        <v>233496</v>
      </c>
      <c r="O352" s="27">
        <v>5587</v>
      </c>
      <c r="P352" s="27">
        <v>1302783</v>
      </c>
      <c r="Q352" s="27"/>
      <c r="R352" s="27">
        <v>5442</v>
      </c>
      <c r="S352" s="27"/>
      <c r="T352" s="27"/>
      <c r="U352" s="27">
        <v>26</v>
      </c>
      <c r="V352" s="27">
        <v>97.1</v>
      </c>
      <c r="W352" s="27"/>
      <c r="X352" s="27"/>
      <c r="Y352" s="27"/>
      <c r="Z352" s="27"/>
      <c r="AA352" s="27">
        <v>269714</v>
      </c>
      <c r="AB352" s="28"/>
      <c r="AC352" s="29">
        <v>0</v>
      </c>
      <c r="AD352" s="30">
        <v>65.900000000000006</v>
      </c>
      <c r="AE352" s="30">
        <v>6.7</v>
      </c>
      <c r="AF352" s="31">
        <v>10.7425</v>
      </c>
      <c r="AG352">
        <f t="shared" si="80"/>
        <v>8345.2829125688422</v>
      </c>
      <c r="AH352">
        <f>A352*'Simple Linear Regression'!$B$18+'Simple Linear Regression'!$B$17</f>
        <v>8184.7523633907658</v>
      </c>
      <c r="AI352">
        <f t="shared" si="81"/>
        <v>8310.6726759999983</v>
      </c>
      <c r="AJ352">
        <f t="shared" si="82"/>
        <v>8310.6726760000001</v>
      </c>
      <c r="AL352">
        <f t="shared" si="83"/>
        <v>8514.456244610963</v>
      </c>
      <c r="AM352" s="32">
        <f t="shared" si="84"/>
        <v>8452.4501632960819</v>
      </c>
      <c r="AN352" s="33">
        <f t="shared" si="85"/>
        <v>9501.966861521918</v>
      </c>
      <c r="AO352" s="33">
        <f t="shared" si="86"/>
        <v>8524.5049043279978</v>
      </c>
      <c r="AP352" s="33" t="str">
        <f t="shared" si="87"/>
        <v/>
      </c>
      <c r="AQ352" s="34">
        <f t="shared" si="88"/>
        <v>278560.728</v>
      </c>
      <c r="AR352" s="34">
        <f t="shared" si="89"/>
        <v>379374</v>
      </c>
      <c r="AS352" s="34">
        <f t="shared" si="90"/>
        <v>0</v>
      </c>
      <c r="AT352" s="34">
        <f t="shared" si="91"/>
        <v>8343.0528893679984</v>
      </c>
      <c r="AU352" s="34">
        <f t="shared" si="92"/>
        <v>8455.6561003409406</v>
      </c>
      <c r="AV352" s="34">
        <f t="shared" si="93"/>
        <v>8390.0540381962419</v>
      </c>
      <c r="AW352" s="34">
        <f t="shared" si="94"/>
        <v>8338.8462814749982</v>
      </c>
      <c r="AX352" s="34">
        <f t="shared" si="95"/>
        <v>8480.7160596746653</v>
      </c>
    </row>
    <row r="353" spans="1:50" ht="16.5" customHeight="1" x14ac:dyDescent="0.2">
      <c r="A353" s="25">
        <v>352</v>
      </c>
      <c r="B353" s="26">
        <v>35734</v>
      </c>
      <c r="C353" s="25">
        <v>8355</v>
      </c>
      <c r="D353" s="27"/>
      <c r="E353" s="27">
        <v>306000</v>
      </c>
      <c r="F353" s="27"/>
      <c r="G353" s="27">
        <v>20.922000000000001</v>
      </c>
      <c r="H353" s="27">
        <v>19.271999999999998</v>
      </c>
      <c r="I353" s="27">
        <v>1.1819999999999999</v>
      </c>
      <c r="J353" s="27">
        <v>8518.8250000000007</v>
      </c>
      <c r="K353" s="27"/>
      <c r="L353" s="27">
        <v>993</v>
      </c>
      <c r="M353" s="27">
        <v>15.096</v>
      </c>
      <c r="N353" s="27">
        <v>233496</v>
      </c>
      <c r="O353" s="27">
        <v>5587</v>
      </c>
      <c r="P353" s="27">
        <v>1302783</v>
      </c>
      <c r="Q353" s="27"/>
      <c r="R353" s="27">
        <v>5442</v>
      </c>
      <c r="S353" s="27"/>
      <c r="T353" s="27"/>
      <c r="U353" s="27">
        <v>26</v>
      </c>
      <c r="V353" s="27">
        <v>97.1</v>
      </c>
      <c r="W353" s="27"/>
      <c r="X353" s="27"/>
      <c r="Y353" s="27"/>
      <c r="Z353" s="27"/>
      <c r="AA353" s="27">
        <v>269714</v>
      </c>
      <c r="AB353" s="28"/>
      <c r="AC353" s="29">
        <v>0</v>
      </c>
      <c r="AD353" s="30">
        <v>74.5</v>
      </c>
      <c r="AE353" s="30">
        <v>5.5</v>
      </c>
      <c r="AF353" s="31">
        <v>10.488099999999999</v>
      </c>
      <c r="AG353">
        <f t="shared" si="80"/>
        <v>8353.360819722162</v>
      </c>
      <c r="AH353">
        <f>A353*'Simple Linear Regression'!$B$18+'Simple Linear Regression'!$B$17</f>
        <v>8185.6054004746702</v>
      </c>
      <c r="AI353">
        <f t="shared" si="81"/>
        <v>8317.732156</v>
      </c>
      <c r="AJ353">
        <f t="shared" si="82"/>
        <v>8317.732156</v>
      </c>
      <c r="AL353">
        <f t="shared" si="83"/>
        <v>8521.9723203790418</v>
      </c>
      <c r="AM353" s="32">
        <f t="shared" si="84"/>
        <v>8439.4630403085994</v>
      </c>
      <c r="AN353" s="33">
        <f t="shared" si="85"/>
        <v>9479.6986628846371</v>
      </c>
      <c r="AO353" s="33">
        <f t="shared" si="86"/>
        <v>8518.3609346719968</v>
      </c>
      <c r="AP353" s="33" t="str">
        <f t="shared" si="87"/>
        <v/>
      </c>
      <c r="AQ353" s="34">
        <f t="shared" si="88"/>
        <v>275992.272</v>
      </c>
      <c r="AR353" s="34">
        <f t="shared" si="89"/>
        <v>361692</v>
      </c>
      <c r="AS353" s="34">
        <f t="shared" si="90"/>
        <v>0</v>
      </c>
      <c r="AT353" s="34">
        <f t="shared" si="91"/>
        <v>8317.4372967629988</v>
      </c>
      <c r="AU353" s="34">
        <f t="shared" si="92"/>
        <v>8433.1656030896647</v>
      </c>
      <c r="AV353" s="34">
        <f t="shared" si="93"/>
        <v>8371.4377128759206</v>
      </c>
      <c r="AW353" s="34">
        <f t="shared" si="94"/>
        <v>8312.1749195529992</v>
      </c>
      <c r="AX353" s="34">
        <f t="shared" si="95"/>
        <v>8457.8262942663368</v>
      </c>
    </row>
    <row r="354" spans="1:50" ht="16.5" customHeight="1" x14ac:dyDescent="0.2">
      <c r="A354" s="25">
        <v>353</v>
      </c>
      <c r="B354" s="26">
        <v>35741</v>
      </c>
      <c r="C354" s="25">
        <v>8025</v>
      </c>
      <c r="D354" s="27"/>
      <c r="E354" s="27">
        <v>313000</v>
      </c>
      <c r="F354" s="27"/>
      <c r="G354" s="27">
        <v>20.65</v>
      </c>
      <c r="H354" s="27">
        <v>19.143999999999998</v>
      </c>
      <c r="I354" s="27">
        <v>1.1759999999999999</v>
      </c>
      <c r="J354" s="27">
        <v>8662.8230000000003</v>
      </c>
      <c r="K354" s="27"/>
      <c r="L354" s="27">
        <v>1009</v>
      </c>
      <c r="M354" s="27">
        <v>15.096</v>
      </c>
      <c r="N354" s="27">
        <v>233496</v>
      </c>
      <c r="O354" s="27">
        <v>5601.7</v>
      </c>
      <c r="P354" s="27">
        <v>1302783</v>
      </c>
      <c r="Q354" s="27"/>
      <c r="R354" s="27">
        <v>5442</v>
      </c>
      <c r="S354" s="27"/>
      <c r="T354" s="27"/>
      <c r="U354" s="27">
        <v>26</v>
      </c>
      <c r="V354" s="27">
        <v>98.9</v>
      </c>
      <c r="W354" s="27"/>
      <c r="X354" s="27"/>
      <c r="Y354" s="27"/>
      <c r="Z354" s="27"/>
      <c r="AA354" s="27">
        <v>269714</v>
      </c>
      <c r="AB354" s="28"/>
      <c r="AC354" s="29">
        <v>0</v>
      </c>
      <c r="AD354" s="30">
        <v>79.7</v>
      </c>
      <c r="AE354" s="30">
        <v>9.6</v>
      </c>
      <c r="AF354" s="31">
        <v>10.250299999999999</v>
      </c>
      <c r="AG354">
        <f t="shared" si="80"/>
        <v>8307.5077509588809</v>
      </c>
      <c r="AH354">
        <f>A354*'Simple Linear Regression'!$B$18+'Simple Linear Regression'!$B$17</f>
        <v>8186.4584375585746</v>
      </c>
      <c r="AI354">
        <f t="shared" si="81"/>
        <v>8256.7135859999999</v>
      </c>
      <c r="AJ354">
        <f t="shared" si="82"/>
        <v>8256.7135860000017</v>
      </c>
      <c r="AL354">
        <f t="shared" si="83"/>
        <v>8487.6742440707185</v>
      </c>
      <c r="AM354" s="32">
        <f t="shared" si="84"/>
        <v>8435.4281458719415</v>
      </c>
      <c r="AN354" s="33">
        <f t="shared" si="85"/>
        <v>9438.480225435922</v>
      </c>
      <c r="AO354" s="33">
        <f t="shared" si="86"/>
        <v>8482.2363484959988</v>
      </c>
      <c r="AP354" s="33" t="str">
        <f t="shared" si="87"/>
        <v/>
      </c>
      <c r="AQ354" s="34">
        <f t="shared" si="88"/>
        <v>274591.29599999997</v>
      </c>
      <c r="AR354" s="34">
        <f t="shared" si="89"/>
        <v>368088</v>
      </c>
      <c r="AS354" s="34">
        <f t="shared" si="90"/>
        <v>0</v>
      </c>
      <c r="AT354" s="34">
        <f t="shared" si="91"/>
        <v>8252.1867918610005</v>
      </c>
      <c r="AU354" s="34">
        <f t="shared" si="92"/>
        <v>8378.5064403746055</v>
      </c>
      <c r="AV354" s="34">
        <f t="shared" si="93"/>
        <v>8303.2892631428804</v>
      </c>
      <c r="AW354" s="34">
        <f t="shared" si="94"/>
        <v>8246.0351600009999</v>
      </c>
      <c r="AX354" s="34">
        <f t="shared" si="95"/>
        <v>8401.6242534652465</v>
      </c>
    </row>
    <row r="355" spans="1:50" ht="16.5" customHeight="1" x14ac:dyDescent="0.2">
      <c r="A355" s="25">
        <v>354</v>
      </c>
      <c r="B355" s="26">
        <v>35748</v>
      </c>
      <c r="C355" s="25">
        <v>7793</v>
      </c>
      <c r="D355" s="27"/>
      <c r="E355" s="27">
        <v>308000</v>
      </c>
      <c r="F355" s="27"/>
      <c r="G355" s="27">
        <v>20.66</v>
      </c>
      <c r="H355" s="27">
        <v>19.587499999999999</v>
      </c>
      <c r="I355" s="27">
        <v>1.177</v>
      </c>
      <c r="J355" s="27">
        <v>8662.8230000000003</v>
      </c>
      <c r="K355" s="27"/>
      <c r="L355" s="27">
        <v>1009</v>
      </c>
      <c r="M355" s="27">
        <v>15.096</v>
      </c>
      <c r="N355" s="27">
        <v>233496</v>
      </c>
      <c r="O355" s="27">
        <v>5601.7</v>
      </c>
      <c r="P355" s="27">
        <v>1302783</v>
      </c>
      <c r="Q355" s="27"/>
      <c r="R355" s="27">
        <v>5442</v>
      </c>
      <c r="S355" s="27"/>
      <c r="T355" s="27"/>
      <c r="U355" s="27">
        <v>26</v>
      </c>
      <c r="V355" s="27">
        <v>98.9</v>
      </c>
      <c r="W355" s="27"/>
      <c r="X355" s="27"/>
      <c r="Y355" s="27"/>
      <c r="Z355" s="27"/>
      <c r="AA355" s="27">
        <v>269714</v>
      </c>
      <c r="AB355" s="28"/>
      <c r="AC355" s="29">
        <v>0</v>
      </c>
      <c r="AD355" s="30">
        <v>122.5</v>
      </c>
      <c r="AE355" s="30">
        <v>0</v>
      </c>
      <c r="AF355" s="31">
        <v>10.0336</v>
      </c>
      <c r="AG355">
        <f t="shared" si="80"/>
        <v>8310.875562126761</v>
      </c>
      <c r="AH355">
        <f>A355*'Simple Linear Regression'!$B$18+'Simple Linear Regression'!$B$17</f>
        <v>8187.311474642479</v>
      </c>
      <c r="AI355">
        <f t="shared" si="81"/>
        <v>8259.6550360000001</v>
      </c>
      <c r="AJ355">
        <f t="shared" si="82"/>
        <v>8259.6550360000001</v>
      </c>
      <c r="AL355">
        <f t="shared" si="83"/>
        <v>8491.499126455441</v>
      </c>
      <c r="AM355" s="32">
        <f t="shared" si="84"/>
        <v>8374.7884279588998</v>
      </c>
      <c r="AN355" s="33">
        <f t="shared" si="85"/>
        <v>9412.2688107293325</v>
      </c>
      <c r="AO355" s="33">
        <f t="shared" si="86"/>
        <v>8409.864671192001</v>
      </c>
      <c r="AP355" s="33" t="str">
        <f t="shared" si="87"/>
        <v/>
      </c>
      <c r="AQ355" s="34">
        <f t="shared" si="88"/>
        <v>274824.79200000002</v>
      </c>
      <c r="AR355" s="34">
        <f t="shared" si="89"/>
        <v>362516</v>
      </c>
      <c r="AS355" s="34">
        <f t="shared" si="90"/>
        <v>0</v>
      </c>
      <c r="AT355" s="34">
        <f t="shared" si="91"/>
        <v>8306.1309617629995</v>
      </c>
      <c r="AU355" s="34">
        <f t="shared" si="92"/>
        <v>8404.0917719904483</v>
      </c>
      <c r="AV355" s="34">
        <f t="shared" si="93"/>
        <v>8366.0490145181593</v>
      </c>
      <c r="AW355" s="34">
        <f t="shared" si="94"/>
        <v>8298.8851294179985</v>
      </c>
      <c r="AX355" s="34">
        <f t="shared" si="95"/>
        <v>8414.2516160870964</v>
      </c>
    </row>
    <row r="356" spans="1:50" ht="16.5" customHeight="1" x14ac:dyDescent="0.2">
      <c r="A356" s="25">
        <v>355</v>
      </c>
      <c r="B356" s="26">
        <v>35755</v>
      </c>
      <c r="C356" s="25">
        <v>8043</v>
      </c>
      <c r="D356" s="27"/>
      <c r="E356" s="27">
        <v>325000</v>
      </c>
      <c r="F356" s="27"/>
      <c r="G356" s="27">
        <v>19.809999999999999</v>
      </c>
      <c r="H356" s="27">
        <v>19.198</v>
      </c>
      <c r="I356" s="27">
        <v>1.1679999999999999</v>
      </c>
      <c r="J356" s="27">
        <v>8662.8230000000003</v>
      </c>
      <c r="K356" s="27"/>
      <c r="L356" s="27">
        <v>1009</v>
      </c>
      <c r="M356" s="27">
        <v>15.430999999999999</v>
      </c>
      <c r="N356" s="27">
        <v>213547</v>
      </c>
      <c r="O356" s="27">
        <v>5601.7</v>
      </c>
      <c r="P356" s="27">
        <v>1302783</v>
      </c>
      <c r="Q356" s="27"/>
      <c r="R356" s="27">
        <v>5442</v>
      </c>
      <c r="S356" s="27"/>
      <c r="T356" s="27"/>
      <c r="U356" s="27">
        <v>26</v>
      </c>
      <c r="V356" s="27">
        <v>98.9</v>
      </c>
      <c r="W356" s="27"/>
      <c r="X356" s="27"/>
      <c r="Y356" s="27"/>
      <c r="Z356" s="27"/>
      <c r="AA356" s="27">
        <v>269714</v>
      </c>
      <c r="AB356" s="28"/>
      <c r="AC356" s="29">
        <v>0</v>
      </c>
      <c r="AD356" s="30">
        <v>151.4</v>
      </c>
      <c r="AE356" s="30">
        <v>0</v>
      </c>
      <c r="AF356" s="31">
        <v>9.8425999999999991</v>
      </c>
      <c r="AG356">
        <f t="shared" si="80"/>
        <v>8049.5475928258393</v>
      </c>
      <c r="AH356">
        <f>A356*'Simple Linear Regression'!$B$18+'Simple Linear Regression'!$B$17</f>
        <v>8188.1645117263824</v>
      </c>
      <c r="AI356">
        <f t="shared" si="81"/>
        <v>7993.5396698999994</v>
      </c>
      <c r="AJ356">
        <f t="shared" si="82"/>
        <v>7993.5396698999984</v>
      </c>
      <c r="AL356">
        <f t="shared" si="83"/>
        <v>8070.6062345827195</v>
      </c>
      <c r="AM356" s="32">
        <f t="shared" si="84"/>
        <v>8066.1810841553997</v>
      </c>
      <c r="AN356" s="33">
        <f t="shared" si="85"/>
        <v>9279.4728924613828</v>
      </c>
      <c r="AO356" s="33">
        <f t="shared" si="86"/>
        <v>7920.5870330960006</v>
      </c>
      <c r="AP356" s="33" t="str">
        <f t="shared" si="87"/>
        <v/>
      </c>
      <c r="AQ356" s="34">
        <f t="shared" si="88"/>
        <v>249422.89599999998</v>
      </c>
      <c r="AR356" s="34">
        <f t="shared" si="89"/>
        <v>379600</v>
      </c>
      <c r="AS356" s="34">
        <f t="shared" si="90"/>
        <v>0</v>
      </c>
      <c r="AT356" s="34">
        <f t="shared" si="91"/>
        <v>7923.2945795149999</v>
      </c>
      <c r="AU356" s="34">
        <f t="shared" si="92"/>
        <v>7925.2094957523241</v>
      </c>
      <c r="AV356" s="34">
        <f t="shared" si="93"/>
        <v>7962.937540459</v>
      </c>
      <c r="AW356" s="34">
        <f t="shared" si="94"/>
        <v>7915.0743188739989</v>
      </c>
      <c r="AX356" s="34">
        <f t="shared" si="95"/>
        <v>7911.7044381170472</v>
      </c>
    </row>
    <row r="357" spans="1:50" ht="16.5" customHeight="1" x14ac:dyDescent="0.2">
      <c r="A357" s="25">
        <v>356</v>
      </c>
      <c r="B357" s="26">
        <v>35762</v>
      </c>
      <c r="C357" s="25">
        <v>7578</v>
      </c>
      <c r="D357" s="27"/>
      <c r="E357" s="27">
        <v>309000</v>
      </c>
      <c r="F357" s="27"/>
      <c r="G357" s="27">
        <v>19.296666666666699</v>
      </c>
      <c r="H357" s="27">
        <v>18.850000000000001</v>
      </c>
      <c r="I357" s="27">
        <v>1.1619999999999999</v>
      </c>
      <c r="J357" s="27">
        <v>8662.8230000000003</v>
      </c>
      <c r="K357" s="27"/>
      <c r="L357" s="27">
        <v>1009</v>
      </c>
      <c r="M357" s="27">
        <v>15.430999999999999</v>
      </c>
      <c r="N357" s="27">
        <v>213547</v>
      </c>
      <c r="O357" s="27">
        <v>5601.7</v>
      </c>
      <c r="P357" s="27">
        <v>1302783</v>
      </c>
      <c r="Q357" s="27"/>
      <c r="R357" s="27">
        <v>5442</v>
      </c>
      <c r="S357" s="27"/>
      <c r="T357" s="27"/>
      <c r="U357" s="27">
        <v>26</v>
      </c>
      <c r="V357" s="27">
        <v>98.9</v>
      </c>
      <c r="W357" s="27"/>
      <c r="X357" s="27"/>
      <c r="Y357" s="27"/>
      <c r="Z357" s="27"/>
      <c r="AA357" s="27">
        <v>269714</v>
      </c>
      <c r="AB357" s="28"/>
      <c r="AC357" s="29">
        <v>1</v>
      </c>
      <c r="AD357" s="30">
        <v>116</v>
      </c>
      <c r="AE357" s="30">
        <v>2.4</v>
      </c>
      <c r="AF357" s="31">
        <v>9.6821000000000002</v>
      </c>
      <c r="AG357">
        <f t="shared" si="80"/>
        <v>8060.3212658185612</v>
      </c>
      <c r="AH357">
        <f>A357*'Simple Linear Regression'!$B$18+'Simple Linear Regression'!$B$17</f>
        <v>8189.0175488102868</v>
      </c>
      <c r="AI357">
        <f t="shared" si="81"/>
        <v>8002.9523098999998</v>
      </c>
      <c r="AJ357">
        <f t="shared" si="82"/>
        <v>8002.9523098999989</v>
      </c>
      <c r="AL357">
        <f t="shared" si="83"/>
        <v>8080.550412962979</v>
      </c>
      <c r="AM357" s="32">
        <f t="shared" si="84"/>
        <v>7977.1656236233594</v>
      </c>
      <c r="AN357" s="33">
        <f t="shared" si="85"/>
        <v>9128.0214387674314</v>
      </c>
      <c r="AO357" s="33">
        <f t="shared" si="86"/>
        <v>7862.3935379140003</v>
      </c>
      <c r="AP357" s="33" t="str">
        <f t="shared" si="87"/>
        <v/>
      </c>
      <c r="AQ357" s="34">
        <f t="shared" si="88"/>
        <v>248141.61399999997</v>
      </c>
      <c r="AR357" s="34">
        <f t="shared" si="89"/>
        <v>359058</v>
      </c>
      <c r="AS357" s="34">
        <f t="shared" si="90"/>
        <v>9.6821000000000002</v>
      </c>
      <c r="AT357" s="34">
        <f t="shared" si="91"/>
        <v>7777.1493120420009</v>
      </c>
      <c r="AU357" s="34">
        <f t="shared" si="92"/>
        <v>7811.7662568077194</v>
      </c>
      <c r="AV357" s="34">
        <f t="shared" si="93"/>
        <v>7823.2548836590804</v>
      </c>
      <c r="AW357" s="34">
        <f t="shared" si="94"/>
        <v>7810.3357804366988</v>
      </c>
      <c r="AX357" s="34">
        <f t="shared" si="95"/>
        <v>7779.2175987005812</v>
      </c>
    </row>
    <row r="358" spans="1:50" ht="16.5" customHeight="1" x14ac:dyDescent="0.2">
      <c r="A358" s="25">
        <v>357</v>
      </c>
      <c r="B358" s="26">
        <v>35769</v>
      </c>
      <c r="C358" s="25">
        <v>8437</v>
      </c>
      <c r="D358" s="27"/>
      <c r="E358" s="27">
        <v>318000</v>
      </c>
      <c r="F358" s="27"/>
      <c r="G358" s="27">
        <v>18.690000000000001</v>
      </c>
      <c r="H358" s="27">
        <v>17.920000000000002</v>
      </c>
      <c r="I358" s="27">
        <v>1.1519999999999999</v>
      </c>
      <c r="J358" s="27">
        <v>8662.8230000000003</v>
      </c>
      <c r="K358" s="27"/>
      <c r="L358" s="27">
        <v>1009</v>
      </c>
      <c r="M358" s="27">
        <v>15.430999999999999</v>
      </c>
      <c r="N358" s="27">
        <v>213547</v>
      </c>
      <c r="O358" s="27">
        <v>5601.7</v>
      </c>
      <c r="P358" s="27">
        <v>1302783</v>
      </c>
      <c r="Q358" s="27"/>
      <c r="R358" s="27">
        <v>5442</v>
      </c>
      <c r="S358" s="27"/>
      <c r="T358" s="27"/>
      <c r="U358" s="27">
        <v>26</v>
      </c>
      <c r="V358" s="27">
        <v>99.6</v>
      </c>
      <c r="W358" s="27"/>
      <c r="X358" s="27"/>
      <c r="Y358" s="27"/>
      <c r="Z358" s="27"/>
      <c r="AA358" s="27">
        <v>269714</v>
      </c>
      <c r="AB358" s="28"/>
      <c r="AC358" s="29">
        <v>0</v>
      </c>
      <c r="AD358" s="30">
        <v>128</v>
      </c>
      <c r="AE358" s="30">
        <v>0</v>
      </c>
      <c r="AF358" s="31">
        <v>9.5565999999999995</v>
      </c>
      <c r="AG358">
        <f t="shared" si="80"/>
        <v>8038.2587273457602</v>
      </c>
      <c r="AH358">
        <f>A358*'Simple Linear Regression'!$B$18+'Simple Linear Regression'!$B$17</f>
        <v>8189.8705858941912</v>
      </c>
      <c r="AI358">
        <f t="shared" si="81"/>
        <v>7973.6278898999999</v>
      </c>
      <c r="AJ358">
        <f t="shared" si="82"/>
        <v>7973.6278899000008</v>
      </c>
      <c r="AL358">
        <f t="shared" si="83"/>
        <v>8059.6918929300818</v>
      </c>
      <c r="AM358" s="32">
        <f t="shared" si="84"/>
        <v>8093.3822828304001</v>
      </c>
      <c r="AN358" s="33">
        <f t="shared" si="85"/>
        <v>9249.8258530176827</v>
      </c>
      <c r="AO358" s="33">
        <f t="shared" si="86"/>
        <v>7940.4593059439976</v>
      </c>
      <c r="AP358" s="33" t="str">
        <f t="shared" si="87"/>
        <v/>
      </c>
      <c r="AQ358" s="34">
        <f t="shared" si="88"/>
        <v>246006.14399999997</v>
      </c>
      <c r="AR358" s="34">
        <f t="shared" si="89"/>
        <v>366336</v>
      </c>
      <c r="AS358" s="34">
        <f t="shared" si="90"/>
        <v>0</v>
      </c>
      <c r="AT358" s="34">
        <f t="shared" si="91"/>
        <v>7834.7673154470003</v>
      </c>
      <c r="AU358" s="34">
        <f t="shared" si="92"/>
        <v>7854.9679767900452</v>
      </c>
      <c r="AV358" s="34">
        <f t="shared" si="93"/>
        <v>7876.513806102359</v>
      </c>
      <c r="AW358" s="34">
        <f t="shared" si="94"/>
        <v>7825.7328615719998</v>
      </c>
      <c r="AX358" s="34">
        <f t="shared" si="95"/>
        <v>7847.6453840964732</v>
      </c>
    </row>
    <row r="359" spans="1:50" ht="16.5" customHeight="1" x14ac:dyDescent="0.2">
      <c r="A359" s="25">
        <v>358</v>
      </c>
      <c r="B359" s="26">
        <v>35776</v>
      </c>
      <c r="C359" s="25">
        <v>7955</v>
      </c>
      <c r="D359" s="27"/>
      <c r="E359" s="27">
        <v>317000</v>
      </c>
      <c r="F359" s="27"/>
      <c r="G359" s="27">
        <v>18.437999999999999</v>
      </c>
      <c r="H359" s="27">
        <v>17.324000000000002</v>
      </c>
      <c r="I359" s="27">
        <v>1.141</v>
      </c>
      <c r="J359" s="27">
        <v>8662.8230000000003</v>
      </c>
      <c r="K359" s="27"/>
      <c r="L359" s="27">
        <v>996</v>
      </c>
      <c r="M359" s="27">
        <v>15.430999999999999</v>
      </c>
      <c r="N359" s="27">
        <v>213547</v>
      </c>
      <c r="O359" s="27">
        <v>5637.7</v>
      </c>
      <c r="P359" s="27">
        <v>1302783</v>
      </c>
      <c r="Q359" s="27"/>
      <c r="R359" s="27">
        <v>5442</v>
      </c>
      <c r="S359" s="27"/>
      <c r="T359" s="27"/>
      <c r="U359" s="27">
        <v>26</v>
      </c>
      <c r="V359" s="27">
        <v>99.6</v>
      </c>
      <c r="W359" s="27"/>
      <c r="X359" s="27"/>
      <c r="Y359" s="27"/>
      <c r="Z359" s="27"/>
      <c r="AA359" s="27">
        <v>269714</v>
      </c>
      <c r="AB359" s="28"/>
      <c r="AC359" s="29">
        <v>0</v>
      </c>
      <c r="AD359" s="30">
        <v>166.3</v>
      </c>
      <c r="AE359" s="30">
        <v>0</v>
      </c>
      <c r="AF359" s="31">
        <v>9.4699000000000009</v>
      </c>
      <c r="AG359">
        <f t="shared" si="80"/>
        <v>8038.9282444990804</v>
      </c>
      <c r="AH359">
        <f>A359*'Simple Linear Regression'!$B$18+'Simple Linear Regression'!$B$17</f>
        <v>8190.7236229780956</v>
      </c>
      <c r="AI359">
        <f t="shared" si="81"/>
        <v>7970.242729900001</v>
      </c>
      <c r="AJ359">
        <f t="shared" si="82"/>
        <v>7970.2427298999992</v>
      </c>
      <c r="AL359">
        <f t="shared" si="83"/>
        <v>8056.9520832938906</v>
      </c>
      <c r="AM359" s="32">
        <f t="shared" si="84"/>
        <v>8044.3213463202992</v>
      </c>
      <c r="AN359" s="33">
        <f t="shared" si="85"/>
        <v>9241.5081457432916</v>
      </c>
      <c r="AO359" s="33">
        <f t="shared" si="86"/>
        <v>7884.6494047769993</v>
      </c>
      <c r="AP359" s="33" t="str">
        <f t="shared" si="87"/>
        <v/>
      </c>
      <c r="AQ359" s="34">
        <f t="shared" si="88"/>
        <v>243657.12700000001</v>
      </c>
      <c r="AR359" s="34">
        <f t="shared" si="89"/>
        <v>361697</v>
      </c>
      <c r="AS359" s="34">
        <f t="shared" si="90"/>
        <v>0</v>
      </c>
      <c r="AT359" s="34">
        <f t="shared" si="91"/>
        <v>7872.7199755730007</v>
      </c>
      <c r="AU359" s="34">
        <f t="shared" si="92"/>
        <v>7874.409866764101</v>
      </c>
      <c r="AV359" s="34">
        <f t="shared" si="93"/>
        <v>7918.3125791637194</v>
      </c>
      <c r="AW359" s="34">
        <f t="shared" si="94"/>
        <v>7862.9645731149985</v>
      </c>
      <c r="AX359" s="34">
        <f t="shared" si="95"/>
        <v>7858.83257421095</v>
      </c>
    </row>
    <row r="360" spans="1:50" ht="16.5" customHeight="1" x14ac:dyDescent="0.2">
      <c r="A360" s="25">
        <v>359</v>
      </c>
      <c r="B360" s="26">
        <v>35783</v>
      </c>
      <c r="C360" s="25">
        <v>8151</v>
      </c>
      <c r="D360" s="27"/>
      <c r="E360" s="27">
        <v>323000</v>
      </c>
      <c r="F360" s="27"/>
      <c r="G360" s="27">
        <v>18.312000000000001</v>
      </c>
      <c r="H360" s="27">
        <v>17.042000000000002</v>
      </c>
      <c r="I360" s="27">
        <v>1.131</v>
      </c>
      <c r="J360" s="27">
        <v>8662.8230000000003</v>
      </c>
      <c r="K360" s="27"/>
      <c r="L360" s="27">
        <v>996</v>
      </c>
      <c r="M360" s="27">
        <v>15.824999999999999</v>
      </c>
      <c r="N360" s="27">
        <v>221219</v>
      </c>
      <c r="O360" s="27">
        <v>5637.7</v>
      </c>
      <c r="P360" s="27">
        <v>1321301</v>
      </c>
      <c r="Q360" s="27"/>
      <c r="R360" s="27">
        <v>5442</v>
      </c>
      <c r="S360" s="27"/>
      <c r="T360" s="27"/>
      <c r="U360" s="27">
        <v>26</v>
      </c>
      <c r="V360" s="27">
        <v>99.6</v>
      </c>
      <c r="W360" s="27"/>
      <c r="X360" s="27"/>
      <c r="Y360" s="27"/>
      <c r="Z360" s="27"/>
      <c r="AA360" s="27">
        <v>269714</v>
      </c>
      <c r="AB360" s="28"/>
      <c r="AC360" s="29">
        <v>0</v>
      </c>
      <c r="AD360" s="30">
        <v>163.69999999999999</v>
      </c>
      <c r="AE360" s="30">
        <v>0</v>
      </c>
      <c r="AF360" s="31">
        <v>9.4251000000000005</v>
      </c>
      <c r="AG360">
        <f t="shared" si="80"/>
        <v>8130.9809399402811</v>
      </c>
      <c r="AH360">
        <f>A360*'Simple Linear Regression'!$B$18+'Simple Linear Regression'!$B$17</f>
        <v>8191.5766600619991</v>
      </c>
      <c r="AI360">
        <f t="shared" si="81"/>
        <v>8093.7580400999996</v>
      </c>
      <c r="AJ360">
        <f t="shared" si="82"/>
        <v>8093.7580401000014</v>
      </c>
      <c r="AL360">
        <f t="shared" si="83"/>
        <v>8208.6811969332302</v>
      </c>
      <c r="AM360" s="32">
        <f t="shared" si="84"/>
        <v>8150.7545122000993</v>
      </c>
      <c r="AN360" s="33">
        <f t="shared" si="85"/>
        <v>9268.8761770250785</v>
      </c>
      <c r="AO360" s="33">
        <f t="shared" si="86"/>
        <v>8049.8934422389993</v>
      </c>
      <c r="AP360" s="33" t="str">
        <f t="shared" si="87"/>
        <v/>
      </c>
      <c r="AQ360" s="34">
        <f t="shared" si="88"/>
        <v>250198.68900000001</v>
      </c>
      <c r="AR360" s="34">
        <f t="shared" si="89"/>
        <v>365313</v>
      </c>
      <c r="AS360" s="34">
        <f t="shared" si="90"/>
        <v>0</v>
      </c>
      <c r="AT360" s="34">
        <f t="shared" si="91"/>
        <v>8000.2861316469998</v>
      </c>
      <c r="AU360" s="34">
        <f t="shared" si="92"/>
        <v>8037.5863547256849</v>
      </c>
      <c r="AV360" s="34">
        <f t="shared" si="93"/>
        <v>8045.2617344598812</v>
      </c>
      <c r="AW360" s="34">
        <f t="shared" si="94"/>
        <v>7990.3925077629992</v>
      </c>
      <c r="AX360" s="34">
        <f t="shared" si="95"/>
        <v>8031.3529189630563</v>
      </c>
    </row>
    <row r="361" spans="1:50" ht="16.5" customHeight="1" x14ac:dyDescent="0.2">
      <c r="A361" s="25">
        <v>360</v>
      </c>
      <c r="B361" s="26">
        <v>35790</v>
      </c>
      <c r="C361" s="25">
        <v>8201</v>
      </c>
      <c r="D361" s="27"/>
      <c r="E361" s="27">
        <v>310000</v>
      </c>
      <c r="F361" s="27"/>
      <c r="G361" s="27">
        <v>18.307500000000001</v>
      </c>
      <c r="H361" s="27">
        <v>17.0566666666667</v>
      </c>
      <c r="I361" s="27">
        <v>1.121</v>
      </c>
      <c r="J361" s="27">
        <v>8662.8230000000003</v>
      </c>
      <c r="K361" s="27"/>
      <c r="L361" s="27">
        <v>996</v>
      </c>
      <c r="M361" s="27">
        <v>15.824999999999999</v>
      </c>
      <c r="N361" s="27">
        <v>221219</v>
      </c>
      <c r="O361" s="27">
        <v>5637.7</v>
      </c>
      <c r="P361" s="27">
        <v>1321301</v>
      </c>
      <c r="Q361" s="27"/>
      <c r="R361" s="27">
        <v>5442</v>
      </c>
      <c r="S361" s="27"/>
      <c r="T361" s="27"/>
      <c r="U361" s="27">
        <v>26</v>
      </c>
      <c r="V361" s="27">
        <v>99.6</v>
      </c>
      <c r="W361" s="27"/>
      <c r="X361" s="27"/>
      <c r="Y361" s="27"/>
      <c r="Z361" s="27"/>
      <c r="AA361" s="27">
        <v>269714</v>
      </c>
      <c r="AB361" s="28"/>
      <c r="AC361" s="29">
        <v>1</v>
      </c>
      <c r="AD361" s="30">
        <v>149.69999999999999</v>
      </c>
      <c r="AE361" s="30">
        <v>0</v>
      </c>
      <c r="AF361" s="31">
        <v>9.4235000000000007</v>
      </c>
      <c r="AG361">
        <f t="shared" si="80"/>
        <v>8139.7326982614813</v>
      </c>
      <c r="AH361">
        <f>A361*'Simple Linear Regression'!$B$18+'Simple Linear Regression'!$B$17</f>
        <v>8192.4296971459044</v>
      </c>
      <c r="AI361">
        <f t="shared" si="81"/>
        <v>8101.4058100999991</v>
      </c>
      <c r="AJ361">
        <f t="shared" si="82"/>
        <v>8101.405810100001</v>
      </c>
      <c r="AL361">
        <f t="shared" si="83"/>
        <v>8215.8786907299273</v>
      </c>
      <c r="AM361" s="32">
        <f t="shared" si="84"/>
        <v>8032.7291469701004</v>
      </c>
      <c r="AN361" s="33">
        <f t="shared" si="85"/>
        <v>9138.0855215654537</v>
      </c>
      <c r="AO361" s="33">
        <f t="shared" si="86"/>
        <v>7954.8387295489974</v>
      </c>
      <c r="AP361" s="33" t="str">
        <f t="shared" si="87"/>
        <v/>
      </c>
      <c r="AQ361" s="34">
        <f t="shared" si="88"/>
        <v>247986.49900000001</v>
      </c>
      <c r="AR361" s="34">
        <f t="shared" si="89"/>
        <v>347510</v>
      </c>
      <c r="AS361" s="34">
        <f t="shared" si="90"/>
        <v>9.4235000000000007</v>
      </c>
      <c r="AT361" s="34">
        <f t="shared" si="91"/>
        <v>7920.469251509001</v>
      </c>
      <c r="AU361" s="34">
        <f t="shared" si="92"/>
        <v>7969.9962788635848</v>
      </c>
      <c r="AV361" s="34">
        <f t="shared" si="93"/>
        <v>7975.0270507566001</v>
      </c>
      <c r="AW361" s="34">
        <f t="shared" si="94"/>
        <v>7957.5623441724993</v>
      </c>
      <c r="AX361" s="34">
        <f t="shared" si="95"/>
        <v>7937.4039620715848</v>
      </c>
    </row>
    <row r="362" spans="1:50" ht="16.5" customHeight="1" x14ac:dyDescent="0.2">
      <c r="A362" s="25">
        <v>361</v>
      </c>
      <c r="B362" s="26">
        <v>35797</v>
      </c>
      <c r="C362" s="25">
        <v>7832</v>
      </c>
      <c r="D362" s="27"/>
      <c r="E362" s="27">
        <v>303000</v>
      </c>
      <c r="F362" s="27"/>
      <c r="G362" s="27">
        <v>17.574999999999999</v>
      </c>
      <c r="H362" s="27">
        <v>15.9975</v>
      </c>
      <c r="I362" s="27">
        <v>1.1120000000000001</v>
      </c>
      <c r="J362" s="27">
        <v>8662.8230000000003</v>
      </c>
      <c r="K362" s="27"/>
      <c r="L362" s="27">
        <v>996</v>
      </c>
      <c r="M362" s="27">
        <v>15.824999999999999</v>
      </c>
      <c r="N362" s="27">
        <v>221219</v>
      </c>
      <c r="O362" s="27">
        <v>5637.7</v>
      </c>
      <c r="P362" s="27">
        <v>1321301</v>
      </c>
      <c r="Q362" s="27"/>
      <c r="R362" s="27">
        <v>5442</v>
      </c>
      <c r="S362" s="27"/>
      <c r="T362" s="27"/>
      <c r="U362" s="27">
        <v>26</v>
      </c>
      <c r="V362" s="27">
        <v>99.6</v>
      </c>
      <c r="W362" s="27"/>
      <c r="X362" s="27"/>
      <c r="Y362" s="27"/>
      <c r="Z362" s="27"/>
      <c r="AA362" s="27">
        <v>269714</v>
      </c>
      <c r="AB362" s="28"/>
      <c r="AC362" s="29">
        <v>1</v>
      </c>
      <c r="AD362" s="30">
        <v>180</v>
      </c>
      <c r="AE362" s="30">
        <v>0</v>
      </c>
      <c r="AF362" s="31">
        <v>9.4652999999999992</v>
      </c>
      <c r="AG362">
        <f t="shared" si="80"/>
        <v>8144.4438777505602</v>
      </c>
      <c r="AH362">
        <f>A362*'Simple Linear Regression'!$B$18+'Simple Linear Regression'!$B$17</f>
        <v>8193.2827342298078</v>
      </c>
      <c r="AI362">
        <f t="shared" si="81"/>
        <v>8105.5238400999988</v>
      </c>
      <c r="AJ362">
        <f t="shared" si="82"/>
        <v>8105.5238400999988</v>
      </c>
      <c r="AL362">
        <f t="shared" si="83"/>
        <v>8218.8777489469594</v>
      </c>
      <c r="AM362" s="32">
        <f t="shared" si="84"/>
        <v>7993.8795933223992</v>
      </c>
      <c r="AN362" s="33">
        <f t="shared" si="85"/>
        <v>9152.3267379260142</v>
      </c>
      <c r="AO362" s="33">
        <f t="shared" si="86"/>
        <v>7916.315698127999</v>
      </c>
      <c r="AP362" s="33" t="str">
        <f t="shared" si="87"/>
        <v/>
      </c>
      <c r="AQ362" s="34">
        <f t="shared" si="88"/>
        <v>245995.52800000002</v>
      </c>
      <c r="AR362" s="34">
        <f t="shared" si="89"/>
        <v>336936.00000000006</v>
      </c>
      <c r="AS362" s="34">
        <f t="shared" si="90"/>
        <v>9.4652999999999992</v>
      </c>
      <c r="AT362" s="34">
        <f t="shared" si="91"/>
        <v>7975.5356243760007</v>
      </c>
      <c r="AU362" s="34">
        <f t="shared" si="92"/>
        <v>8007.688580431095</v>
      </c>
      <c r="AV362" s="34">
        <f t="shared" si="93"/>
        <v>8038.7796212723597</v>
      </c>
      <c r="AW362" s="34">
        <f t="shared" si="94"/>
        <v>8011.6338041770996</v>
      </c>
      <c r="AX362" s="34">
        <f t="shared" si="95"/>
        <v>7967.4245999680643</v>
      </c>
    </row>
    <row r="363" spans="1:50" ht="16.5" customHeight="1" x14ac:dyDescent="0.2">
      <c r="A363" s="25">
        <v>362</v>
      </c>
      <c r="B363" s="26">
        <v>35804</v>
      </c>
      <c r="C363" s="25">
        <v>7673</v>
      </c>
      <c r="D363" s="27"/>
      <c r="E363" s="27">
        <v>312000</v>
      </c>
      <c r="F363" s="27"/>
      <c r="G363" s="27">
        <v>16.832000000000001</v>
      </c>
      <c r="H363" s="27">
        <v>15.38</v>
      </c>
      <c r="I363" s="27">
        <v>1.1020000000000001</v>
      </c>
      <c r="J363" s="27">
        <v>8662.8230000000003</v>
      </c>
      <c r="K363" s="27"/>
      <c r="L363" s="27">
        <v>983</v>
      </c>
      <c r="M363" s="27">
        <v>15.824999999999999</v>
      </c>
      <c r="N363" s="27">
        <v>221219</v>
      </c>
      <c r="O363" s="27">
        <v>5661.1</v>
      </c>
      <c r="P363" s="27">
        <v>1321301</v>
      </c>
      <c r="Q363" s="27"/>
      <c r="R363" s="27">
        <v>5442</v>
      </c>
      <c r="S363" s="27"/>
      <c r="T363" s="27"/>
      <c r="U363" s="27">
        <v>26</v>
      </c>
      <c r="V363" s="27">
        <v>97</v>
      </c>
      <c r="W363" s="27"/>
      <c r="X363" s="27"/>
      <c r="Y363" s="27"/>
      <c r="Z363" s="27"/>
      <c r="AA363" s="27">
        <v>269714</v>
      </c>
      <c r="AB363" s="28"/>
      <c r="AC363" s="29">
        <v>0</v>
      </c>
      <c r="AD363" s="30">
        <v>103.4</v>
      </c>
      <c r="AE363" s="30">
        <v>0.4</v>
      </c>
      <c r="AF363" s="31">
        <v>9.5490999999999993</v>
      </c>
      <c r="AG363">
        <f t="shared" si="80"/>
        <v>8197.7982041637588</v>
      </c>
      <c r="AH363">
        <f>A363*'Simple Linear Regression'!$B$18+'Simple Linear Regression'!$B$17</f>
        <v>8194.1357713137113</v>
      </c>
      <c r="AI363">
        <f t="shared" si="81"/>
        <v>8185.5093600999971</v>
      </c>
      <c r="AJ363">
        <f t="shared" si="82"/>
        <v>8185.509360099999</v>
      </c>
      <c r="AL363">
        <f t="shared" si="83"/>
        <v>8250.7740107436584</v>
      </c>
      <c r="AM363" s="32">
        <f t="shared" si="84"/>
        <v>8222.6527178023589</v>
      </c>
      <c r="AN363" s="33">
        <f t="shared" si="85"/>
        <v>9303.3413550171754</v>
      </c>
      <c r="AO363" s="33">
        <f t="shared" si="86"/>
        <v>8176.9474854380005</v>
      </c>
      <c r="AP363" s="33" t="str">
        <f t="shared" si="87"/>
        <v/>
      </c>
      <c r="AQ363" s="34">
        <f t="shared" si="88"/>
        <v>243783.33800000002</v>
      </c>
      <c r="AR363" s="34">
        <f t="shared" si="89"/>
        <v>343824</v>
      </c>
      <c r="AS363" s="34">
        <f t="shared" si="90"/>
        <v>0</v>
      </c>
      <c r="AT363" s="34">
        <f t="shared" si="91"/>
        <v>7954.0989234799999</v>
      </c>
      <c r="AU363" s="34">
        <f t="shared" si="92"/>
        <v>8014.7115526869984</v>
      </c>
      <c r="AV363" s="34">
        <f t="shared" si="93"/>
        <v>7996.2438823472385</v>
      </c>
      <c r="AW363" s="34">
        <f t="shared" si="94"/>
        <v>7945.0725415749994</v>
      </c>
      <c r="AX363" s="34">
        <f t="shared" si="95"/>
        <v>8029.2355194285956</v>
      </c>
    </row>
    <row r="364" spans="1:50" ht="16.5" customHeight="1" x14ac:dyDescent="0.2">
      <c r="A364" s="25">
        <v>363</v>
      </c>
      <c r="B364" s="26">
        <v>35811</v>
      </c>
      <c r="C364" s="25">
        <v>7779</v>
      </c>
      <c r="D364" s="27"/>
      <c r="E364" s="27">
        <v>331000</v>
      </c>
      <c r="F364" s="27"/>
      <c r="G364" s="27">
        <v>16.468</v>
      </c>
      <c r="H364" s="27">
        <v>14.92</v>
      </c>
      <c r="I364" s="27">
        <v>1.0940000000000001</v>
      </c>
      <c r="J364" s="27">
        <v>8662.8230000000003</v>
      </c>
      <c r="K364" s="27"/>
      <c r="L364" s="27">
        <v>983</v>
      </c>
      <c r="M364" s="27">
        <v>16.474</v>
      </c>
      <c r="N364" s="27">
        <v>202422</v>
      </c>
      <c r="O364" s="27">
        <v>5661.1</v>
      </c>
      <c r="P364" s="27">
        <v>1321301</v>
      </c>
      <c r="Q364" s="27"/>
      <c r="R364" s="27">
        <v>5442</v>
      </c>
      <c r="S364" s="27"/>
      <c r="T364" s="27"/>
      <c r="U364" s="27">
        <v>26</v>
      </c>
      <c r="V364" s="27">
        <v>97</v>
      </c>
      <c r="W364" s="27"/>
      <c r="X364" s="27"/>
      <c r="Y364" s="27"/>
      <c r="Z364" s="27"/>
      <c r="AA364" s="27">
        <v>269714</v>
      </c>
      <c r="AB364" s="28"/>
      <c r="AC364" s="29">
        <v>0</v>
      </c>
      <c r="AD364" s="30">
        <v>160.5</v>
      </c>
      <c r="AE364" s="30">
        <v>0.2</v>
      </c>
      <c r="AF364" s="31">
        <v>9.6720000000000006</v>
      </c>
      <c r="AG364">
        <f t="shared" si="80"/>
        <v>7949.553233950719</v>
      </c>
      <c r="AH364">
        <f>A364*'Simple Linear Regression'!$B$18+'Simple Linear Regression'!$B$17</f>
        <v>8194.9888083976166</v>
      </c>
      <c r="AI364">
        <f t="shared" si="81"/>
        <v>7951.2090081999995</v>
      </c>
      <c r="AJ364">
        <f t="shared" si="82"/>
        <v>7951.2090081999995</v>
      </c>
      <c r="AL364">
        <f t="shared" si="83"/>
        <v>7837.6909797367589</v>
      </c>
      <c r="AM364" s="32">
        <f t="shared" si="84"/>
        <v>7894.5564257963797</v>
      </c>
      <c r="AN364" s="33">
        <f t="shared" si="85"/>
        <v>9217.7927978262596</v>
      </c>
      <c r="AO364" s="33">
        <f t="shared" si="86"/>
        <v>7655.8879742680019</v>
      </c>
      <c r="AP364" s="33" t="str">
        <f t="shared" si="87"/>
        <v/>
      </c>
      <c r="AQ364" s="34">
        <f t="shared" si="88"/>
        <v>221449.66800000001</v>
      </c>
      <c r="AR364" s="34">
        <f t="shared" si="89"/>
        <v>362114</v>
      </c>
      <c r="AS364" s="34">
        <f t="shared" si="90"/>
        <v>0</v>
      </c>
      <c r="AT364" s="34">
        <f t="shared" si="91"/>
        <v>7692.663014660001</v>
      </c>
      <c r="AU364" s="34">
        <f t="shared" si="92"/>
        <v>7623.835590386886</v>
      </c>
      <c r="AV364" s="34">
        <f t="shared" si="93"/>
        <v>7718.511698144639</v>
      </c>
      <c r="AW364" s="34">
        <f t="shared" si="94"/>
        <v>7683.5745685060001</v>
      </c>
      <c r="AX364" s="34">
        <f t="shared" si="95"/>
        <v>7604.2204500508833</v>
      </c>
    </row>
    <row r="365" spans="1:50" ht="16.5" customHeight="1" x14ac:dyDescent="0.2">
      <c r="A365" s="25">
        <v>364</v>
      </c>
      <c r="B365" s="26">
        <v>35818</v>
      </c>
      <c r="C365" s="25">
        <v>7940</v>
      </c>
      <c r="D365" s="27"/>
      <c r="E365" s="27">
        <v>341000</v>
      </c>
      <c r="F365" s="27"/>
      <c r="G365" s="27">
        <v>16.015000000000001</v>
      </c>
      <c r="H365" s="27">
        <v>14.722</v>
      </c>
      <c r="I365" s="27">
        <v>1.083</v>
      </c>
      <c r="J365" s="27">
        <v>8662.8230000000003</v>
      </c>
      <c r="K365" s="27"/>
      <c r="L365" s="27">
        <v>983</v>
      </c>
      <c r="M365" s="27">
        <v>16.474</v>
      </c>
      <c r="N365" s="27">
        <v>202422</v>
      </c>
      <c r="O365" s="27">
        <v>5661.1</v>
      </c>
      <c r="P365" s="27">
        <v>1321301</v>
      </c>
      <c r="Q365" s="27"/>
      <c r="R365" s="27">
        <v>5442</v>
      </c>
      <c r="S365" s="27"/>
      <c r="T365" s="27"/>
      <c r="U365" s="27">
        <v>26</v>
      </c>
      <c r="V365" s="27">
        <v>97</v>
      </c>
      <c r="W365" s="27"/>
      <c r="X365" s="27"/>
      <c r="Y365" s="27"/>
      <c r="Z365" s="27"/>
      <c r="AA365" s="27">
        <v>269714</v>
      </c>
      <c r="AB365" s="28"/>
      <c r="AC365" s="29">
        <v>0</v>
      </c>
      <c r="AD365" s="30">
        <v>159.4</v>
      </c>
      <c r="AE365" s="30">
        <v>0</v>
      </c>
      <c r="AF365" s="31">
        <v>9.8300999999999998</v>
      </c>
      <c r="AG365">
        <f t="shared" si="80"/>
        <v>7942.8143611040387</v>
      </c>
      <c r="AH365">
        <f>A365*'Simple Linear Regression'!$B$18+'Simple Linear Regression'!$B$17</f>
        <v>8195.8418454815201</v>
      </c>
      <c r="AI365">
        <f t="shared" si="81"/>
        <v>7945.3261082000008</v>
      </c>
      <c r="AJ365">
        <f t="shared" si="82"/>
        <v>7945.3261082000008</v>
      </c>
      <c r="AL365">
        <f t="shared" si="83"/>
        <v>7825.6304895418198</v>
      </c>
      <c r="AM365" s="32">
        <f t="shared" si="84"/>
        <v>7894.4292836593995</v>
      </c>
      <c r="AN365" s="33">
        <f t="shared" si="85"/>
        <v>9234.1857665255302</v>
      </c>
      <c r="AO365" s="33">
        <f t="shared" si="86"/>
        <v>7643.4726717260019</v>
      </c>
      <c r="AP365" s="33" t="str">
        <f t="shared" si="87"/>
        <v/>
      </c>
      <c r="AQ365" s="34">
        <f t="shared" si="88"/>
        <v>219223.02599999998</v>
      </c>
      <c r="AR365" s="34">
        <f t="shared" si="89"/>
        <v>369303</v>
      </c>
      <c r="AS365" s="34">
        <f t="shared" si="90"/>
        <v>0</v>
      </c>
      <c r="AT365" s="34">
        <f t="shared" si="91"/>
        <v>7714.4517218500005</v>
      </c>
      <c r="AU365" s="34">
        <f t="shared" si="92"/>
        <v>7635.8255743201698</v>
      </c>
      <c r="AV365" s="34">
        <f t="shared" si="93"/>
        <v>7734.8150441752805</v>
      </c>
      <c r="AW365" s="34">
        <f t="shared" si="94"/>
        <v>7705.9960148290002</v>
      </c>
      <c r="AX365" s="34">
        <f t="shared" si="95"/>
        <v>7615.417716890739</v>
      </c>
    </row>
    <row r="366" spans="1:50" ht="16.5" customHeight="1" x14ac:dyDescent="0.2">
      <c r="A366" s="25">
        <v>365</v>
      </c>
      <c r="B366" s="26">
        <v>35825</v>
      </c>
      <c r="C366" s="25">
        <v>7670</v>
      </c>
      <c r="D366" s="27"/>
      <c r="E366" s="27">
        <v>307000</v>
      </c>
      <c r="F366" s="27"/>
      <c r="G366" s="27">
        <v>17.302</v>
      </c>
      <c r="H366" s="27">
        <v>15.608000000000001</v>
      </c>
      <c r="I366" s="27">
        <v>1.0660000000000001</v>
      </c>
      <c r="J366" s="27">
        <v>8662.8230000000003</v>
      </c>
      <c r="K366" s="27"/>
      <c r="L366" s="27">
        <v>983</v>
      </c>
      <c r="M366" s="27">
        <v>16.474</v>
      </c>
      <c r="N366" s="27">
        <v>202422</v>
      </c>
      <c r="O366" s="27">
        <v>5661.1</v>
      </c>
      <c r="P366" s="27">
        <v>1321301</v>
      </c>
      <c r="Q366" s="27"/>
      <c r="R366" s="27">
        <v>5442</v>
      </c>
      <c r="S366" s="27"/>
      <c r="T366" s="27"/>
      <c r="U366" s="27">
        <v>26</v>
      </c>
      <c r="V366" s="27">
        <v>97</v>
      </c>
      <c r="W366" s="27"/>
      <c r="X366" s="27"/>
      <c r="Y366" s="27"/>
      <c r="Z366" s="27"/>
      <c r="AA366" s="27">
        <v>269714</v>
      </c>
      <c r="AB366" s="28"/>
      <c r="AC366" s="29">
        <v>0</v>
      </c>
      <c r="AD366" s="30">
        <v>156.19999999999999</v>
      </c>
      <c r="AE366" s="30">
        <v>0</v>
      </c>
      <c r="AF366" s="31">
        <v>10.0191</v>
      </c>
      <c r="AG366">
        <f t="shared" si="80"/>
        <v>7965.7068812500793</v>
      </c>
      <c r="AH366">
        <f>A366*'Simple Linear Regression'!$B$18+'Simple Linear Regression'!$B$17</f>
        <v>8196.6948825654254</v>
      </c>
      <c r="AI366">
        <f t="shared" si="81"/>
        <v>7965.3279681999993</v>
      </c>
      <c r="AJ366">
        <f t="shared" si="82"/>
        <v>7965.3279682000011</v>
      </c>
      <c r="AL366">
        <f t="shared" si="83"/>
        <v>7843.5951341496402</v>
      </c>
      <c r="AM366" s="32">
        <f t="shared" si="84"/>
        <v>7896.3410993985999</v>
      </c>
      <c r="AN366" s="33">
        <f t="shared" si="85"/>
        <v>9294.3012736588316</v>
      </c>
      <c r="AO366" s="33">
        <f t="shared" si="86"/>
        <v>7666.5793032520014</v>
      </c>
      <c r="AP366" s="33" t="str">
        <f t="shared" si="87"/>
        <v/>
      </c>
      <c r="AQ366" s="34">
        <f t="shared" si="88"/>
        <v>215781.85200000001</v>
      </c>
      <c r="AR366" s="34">
        <f t="shared" si="89"/>
        <v>327262</v>
      </c>
      <c r="AS366" s="34">
        <f t="shared" si="90"/>
        <v>0</v>
      </c>
      <c r="AT366" s="34">
        <f t="shared" si="91"/>
        <v>7766.3632521690006</v>
      </c>
      <c r="AU366" s="34">
        <f t="shared" si="92"/>
        <v>7680.2809314936985</v>
      </c>
      <c r="AV366" s="34">
        <f t="shared" si="93"/>
        <v>7814.21177700512</v>
      </c>
      <c r="AW366" s="34">
        <f t="shared" si="94"/>
        <v>7758.5905049449984</v>
      </c>
      <c r="AX366" s="34">
        <f t="shared" si="95"/>
        <v>7657.5144072928761</v>
      </c>
    </row>
    <row r="367" spans="1:50" ht="16.5" customHeight="1" x14ac:dyDescent="0.2">
      <c r="A367" s="25">
        <v>366</v>
      </c>
      <c r="B367" s="26">
        <v>35832</v>
      </c>
      <c r="C367" s="25">
        <v>7673</v>
      </c>
      <c r="D367" s="27"/>
      <c r="E367" s="27">
        <v>315000</v>
      </c>
      <c r="F367" s="27"/>
      <c r="G367" s="27">
        <v>16.654</v>
      </c>
      <c r="H367" s="27">
        <v>14.917999999999999</v>
      </c>
      <c r="I367" s="27">
        <v>1.0609999999999999</v>
      </c>
      <c r="J367" s="27">
        <v>8765.9069999999992</v>
      </c>
      <c r="K367" s="27"/>
      <c r="L367" s="27">
        <v>1013</v>
      </c>
      <c r="M367" s="27">
        <v>16.474</v>
      </c>
      <c r="N367" s="27">
        <v>202422</v>
      </c>
      <c r="O367" s="27">
        <v>5692.1</v>
      </c>
      <c r="P367" s="27">
        <v>1321301</v>
      </c>
      <c r="Q367" s="27"/>
      <c r="R367" s="27">
        <v>5442</v>
      </c>
      <c r="S367" s="27"/>
      <c r="T367" s="27"/>
      <c r="U367" s="27">
        <v>26</v>
      </c>
      <c r="V367" s="27">
        <v>95.8</v>
      </c>
      <c r="W367" s="27"/>
      <c r="X367" s="27"/>
      <c r="Y367" s="27"/>
      <c r="Z367" s="27"/>
      <c r="AA367" s="27">
        <v>269714</v>
      </c>
      <c r="AB367" s="28"/>
      <c r="AC367" s="29">
        <v>0</v>
      </c>
      <c r="AD367" s="30">
        <v>161.1</v>
      </c>
      <c r="AE367" s="30">
        <v>0</v>
      </c>
      <c r="AF367" s="31">
        <v>10.2341</v>
      </c>
      <c r="AG367">
        <f t="shared" si="80"/>
        <v>7987.7414699146793</v>
      </c>
      <c r="AH367">
        <f>A367*'Simple Linear Regression'!$B$18+'Simple Linear Regression'!$B$17</f>
        <v>8197.5479196493288</v>
      </c>
      <c r="AI367">
        <f t="shared" si="81"/>
        <v>8010.9851082000005</v>
      </c>
      <c r="AJ367">
        <f t="shared" si="82"/>
        <v>8010.9851082000005</v>
      </c>
      <c r="AL367">
        <f t="shared" si="83"/>
        <v>7854.4709851519383</v>
      </c>
      <c r="AM367" s="32">
        <f t="shared" si="84"/>
        <v>7889.6258361758992</v>
      </c>
      <c r="AN367" s="33">
        <f t="shared" si="85"/>
        <v>9316.1764577740832</v>
      </c>
      <c r="AO367" s="33">
        <f t="shared" si="86"/>
        <v>7671.0086166420006</v>
      </c>
      <c r="AP367" s="33" t="str">
        <f t="shared" si="87"/>
        <v/>
      </c>
      <c r="AQ367" s="34">
        <f t="shared" si="88"/>
        <v>214769.742</v>
      </c>
      <c r="AR367" s="34">
        <f t="shared" si="89"/>
        <v>334215</v>
      </c>
      <c r="AS367" s="34">
        <f t="shared" si="90"/>
        <v>0</v>
      </c>
      <c r="AT367" s="34">
        <f t="shared" si="91"/>
        <v>7814.8921290640001</v>
      </c>
      <c r="AU367" s="34">
        <f t="shared" si="92"/>
        <v>7716.884194948736</v>
      </c>
      <c r="AV367" s="34">
        <f t="shared" si="93"/>
        <v>7856.2762800064002</v>
      </c>
      <c r="AW367" s="34">
        <f t="shared" si="94"/>
        <v>7807.8158178949989</v>
      </c>
      <c r="AX367" s="34">
        <f t="shared" si="95"/>
        <v>7694.615999180447</v>
      </c>
    </row>
    <row r="368" spans="1:50" ht="16.5" customHeight="1" x14ac:dyDescent="0.2">
      <c r="A368" s="25">
        <v>367</v>
      </c>
      <c r="B368" s="26">
        <v>35839</v>
      </c>
      <c r="C368" s="25">
        <v>8201</v>
      </c>
      <c r="D368" s="27"/>
      <c r="E368" s="27">
        <v>311000</v>
      </c>
      <c r="F368" s="27"/>
      <c r="G368" s="27">
        <v>16.248000000000001</v>
      </c>
      <c r="H368" s="27">
        <v>14.362</v>
      </c>
      <c r="I368" s="27">
        <v>1.0529999999999999</v>
      </c>
      <c r="J368" s="27">
        <v>8765.9069999999992</v>
      </c>
      <c r="K368" s="27"/>
      <c r="L368" s="27">
        <v>1013</v>
      </c>
      <c r="M368" s="27">
        <v>16.474</v>
      </c>
      <c r="N368" s="27">
        <v>202422</v>
      </c>
      <c r="O368" s="27">
        <v>5692.1</v>
      </c>
      <c r="P368" s="27">
        <v>1321301</v>
      </c>
      <c r="Q368" s="27"/>
      <c r="R368" s="27">
        <v>5442</v>
      </c>
      <c r="S368" s="27"/>
      <c r="T368" s="27"/>
      <c r="U368" s="27">
        <v>26</v>
      </c>
      <c r="V368" s="27">
        <v>95.8</v>
      </c>
      <c r="W368" s="27"/>
      <c r="X368" s="27"/>
      <c r="Y368" s="27"/>
      <c r="Z368" s="27"/>
      <c r="AA368" s="27">
        <v>269714</v>
      </c>
      <c r="AB368" s="28"/>
      <c r="AC368" s="29">
        <v>0</v>
      </c>
      <c r="AD368" s="30">
        <v>145.69999999999999</v>
      </c>
      <c r="AE368" s="30">
        <v>0</v>
      </c>
      <c r="AF368" s="31">
        <v>10.470499999999999</v>
      </c>
      <c r="AG368">
        <f t="shared" si="80"/>
        <v>7990.4325405716381</v>
      </c>
      <c r="AH368">
        <f>A368*'Simple Linear Regression'!$B$18+'Simple Linear Regression'!$B$17</f>
        <v>8198.4009567332323</v>
      </c>
      <c r="AI368">
        <f t="shared" si="81"/>
        <v>8013.338268200001</v>
      </c>
      <c r="AJ368">
        <f t="shared" si="82"/>
        <v>8013.338268200001</v>
      </c>
      <c r="AL368">
        <f t="shared" si="83"/>
        <v>7854.0431835556192</v>
      </c>
      <c r="AM368" s="32">
        <f t="shared" si="84"/>
        <v>7907.8362909805001</v>
      </c>
      <c r="AN368" s="33">
        <f t="shared" si="85"/>
        <v>9354.7322618255621</v>
      </c>
      <c r="AO368" s="33">
        <f t="shared" si="86"/>
        <v>7691.2807620659987</v>
      </c>
      <c r="AP368" s="33" t="str">
        <f t="shared" si="87"/>
        <v/>
      </c>
      <c r="AQ368" s="34">
        <f t="shared" si="88"/>
        <v>213150.36599999998</v>
      </c>
      <c r="AR368" s="34">
        <f t="shared" si="89"/>
        <v>327483</v>
      </c>
      <c r="AS368" s="34">
        <f t="shared" si="90"/>
        <v>0</v>
      </c>
      <c r="AT368" s="34">
        <f t="shared" si="91"/>
        <v>7839.8142294119989</v>
      </c>
      <c r="AU368" s="34">
        <f t="shared" si="92"/>
        <v>7738.9906482183978</v>
      </c>
      <c r="AV368" s="34">
        <f t="shared" si="93"/>
        <v>7885.5188565860808</v>
      </c>
      <c r="AW368" s="34">
        <f t="shared" si="94"/>
        <v>7833.783010479</v>
      </c>
      <c r="AX368" s="34">
        <f t="shared" si="95"/>
        <v>7718.1443068381577</v>
      </c>
    </row>
    <row r="369" spans="1:50" ht="16.5" customHeight="1" x14ac:dyDescent="0.2">
      <c r="A369" s="25">
        <v>368</v>
      </c>
      <c r="B369" s="26">
        <v>35846</v>
      </c>
      <c r="C369" s="25">
        <v>8005</v>
      </c>
      <c r="D369" s="27"/>
      <c r="E369" s="27">
        <v>321000</v>
      </c>
      <c r="F369" s="27"/>
      <c r="G369" s="27">
        <v>16.032499999999999</v>
      </c>
      <c r="H369" s="27">
        <v>13.678000000000001</v>
      </c>
      <c r="I369" s="27">
        <v>1.038</v>
      </c>
      <c r="J369" s="27">
        <v>8765.9069999999992</v>
      </c>
      <c r="K369" s="27"/>
      <c r="L369" s="27">
        <v>1013</v>
      </c>
      <c r="M369" s="27">
        <v>14.789</v>
      </c>
      <c r="N369" s="27">
        <v>207322</v>
      </c>
      <c r="O369" s="27">
        <v>5692.1</v>
      </c>
      <c r="P369" s="27">
        <v>1321301</v>
      </c>
      <c r="Q369" s="27"/>
      <c r="R369" s="27">
        <v>5442</v>
      </c>
      <c r="S369" s="27"/>
      <c r="T369" s="27"/>
      <c r="U369" s="27">
        <v>26</v>
      </c>
      <c r="V369" s="27">
        <v>95.8</v>
      </c>
      <c r="W369" s="27"/>
      <c r="X369" s="27"/>
      <c r="Y369" s="27"/>
      <c r="Z369" s="27"/>
      <c r="AA369" s="27">
        <v>269714</v>
      </c>
      <c r="AB369" s="28"/>
      <c r="AC369" s="29">
        <v>0</v>
      </c>
      <c r="AD369" s="30">
        <v>143.80000000000001</v>
      </c>
      <c r="AE369" s="30">
        <v>0</v>
      </c>
      <c r="AF369" s="31">
        <v>10.7239</v>
      </c>
      <c r="AG369">
        <f t="shared" si="80"/>
        <v>8045.0682020534387</v>
      </c>
      <c r="AH369">
        <f>A369*'Simple Linear Regression'!$B$18+'Simple Linear Regression'!$B$17</f>
        <v>8199.2539938171376</v>
      </c>
      <c r="AI369">
        <f t="shared" si="81"/>
        <v>7982.8506047000001</v>
      </c>
      <c r="AJ369">
        <f t="shared" si="82"/>
        <v>7982.8506046999992</v>
      </c>
      <c r="AL369">
        <f t="shared" si="83"/>
        <v>7946.4432895965183</v>
      </c>
      <c r="AM369" s="32">
        <f t="shared" si="84"/>
        <v>7975.060614770201</v>
      </c>
      <c r="AN369" s="33">
        <f t="shared" si="85"/>
        <v>9408.5576056359441</v>
      </c>
      <c r="AO369" s="33">
        <f t="shared" si="86"/>
        <v>7792.122838436002</v>
      </c>
      <c r="AP369" s="33" t="str">
        <f t="shared" si="87"/>
        <v/>
      </c>
      <c r="AQ369" s="34">
        <f t="shared" si="88"/>
        <v>215200.236</v>
      </c>
      <c r="AR369" s="34">
        <f t="shared" si="89"/>
        <v>333198</v>
      </c>
      <c r="AS369" s="34">
        <f t="shared" si="90"/>
        <v>0</v>
      </c>
      <c r="AT369" s="34">
        <f t="shared" si="91"/>
        <v>7969.9956005290005</v>
      </c>
      <c r="AU369" s="34">
        <f t="shared" si="92"/>
        <v>7882.1982315155528</v>
      </c>
      <c r="AV369" s="34">
        <f t="shared" si="93"/>
        <v>8013.5042487284809</v>
      </c>
      <c r="AW369" s="34">
        <f t="shared" si="94"/>
        <v>7964.9598993289992</v>
      </c>
      <c r="AX369" s="34">
        <f t="shared" si="95"/>
        <v>7865.6833091134686</v>
      </c>
    </row>
    <row r="370" spans="1:50" ht="16.5" customHeight="1" x14ac:dyDescent="0.2">
      <c r="A370" s="25">
        <v>369</v>
      </c>
      <c r="B370" s="26">
        <v>35853</v>
      </c>
      <c r="C370" s="25">
        <v>7662</v>
      </c>
      <c r="D370" s="27"/>
      <c r="E370" s="27">
        <v>327000</v>
      </c>
      <c r="F370" s="27"/>
      <c r="G370" s="27">
        <v>15.3</v>
      </c>
      <c r="H370" s="27">
        <v>13.32</v>
      </c>
      <c r="I370" s="27">
        <v>1.044</v>
      </c>
      <c r="J370" s="27">
        <v>8765.9069999999992</v>
      </c>
      <c r="K370" s="27"/>
      <c r="L370" s="27">
        <v>1013</v>
      </c>
      <c r="M370" s="27">
        <v>14.789</v>
      </c>
      <c r="N370" s="27">
        <v>207322</v>
      </c>
      <c r="O370" s="27">
        <v>5692.1</v>
      </c>
      <c r="P370" s="27">
        <v>1321301</v>
      </c>
      <c r="Q370" s="27"/>
      <c r="R370" s="27">
        <v>5442</v>
      </c>
      <c r="S370" s="27"/>
      <c r="T370" s="27"/>
      <c r="U370" s="27">
        <v>26</v>
      </c>
      <c r="V370" s="27">
        <v>95.8</v>
      </c>
      <c r="W370" s="27"/>
      <c r="X370" s="27"/>
      <c r="Y370" s="27"/>
      <c r="Z370" s="27"/>
      <c r="AA370" s="27">
        <v>269714</v>
      </c>
      <c r="AB370" s="28"/>
      <c r="AC370" s="29">
        <v>0</v>
      </c>
      <c r="AD370" s="30">
        <v>118.6</v>
      </c>
      <c r="AE370" s="30">
        <v>0.3</v>
      </c>
      <c r="AF370" s="31">
        <v>10.990399999999999</v>
      </c>
      <c r="AG370">
        <f t="shared" si="80"/>
        <v>8041.0294290607189</v>
      </c>
      <c r="AH370">
        <f>A370*'Simple Linear Regression'!$B$18+'Simple Linear Regression'!$B$17</f>
        <v>8200.1070309010411</v>
      </c>
      <c r="AI370">
        <f t="shared" si="81"/>
        <v>7979.3208647000001</v>
      </c>
      <c r="AJ370">
        <f t="shared" si="82"/>
        <v>7979.3208646999992</v>
      </c>
      <c r="AL370">
        <f t="shared" si="83"/>
        <v>7944.2604358517583</v>
      </c>
      <c r="AM370" s="32">
        <f t="shared" si="84"/>
        <v>8007.4222568426203</v>
      </c>
      <c r="AN370" s="33">
        <f t="shared" si="85"/>
        <v>9438.9997539030937</v>
      </c>
      <c r="AO370" s="33">
        <f t="shared" si="86"/>
        <v>7825.0630437679984</v>
      </c>
      <c r="AP370" s="33" t="str">
        <f t="shared" si="87"/>
        <v/>
      </c>
      <c r="AQ370" s="34">
        <f t="shared" si="88"/>
        <v>216444.16800000001</v>
      </c>
      <c r="AR370" s="34">
        <f t="shared" si="89"/>
        <v>341388</v>
      </c>
      <c r="AS370" s="34">
        <f t="shared" si="90"/>
        <v>0</v>
      </c>
      <c r="AT370" s="34">
        <f t="shared" si="91"/>
        <v>7980.4627308319996</v>
      </c>
      <c r="AU370" s="34">
        <f t="shared" si="92"/>
        <v>7897.5934065687889</v>
      </c>
      <c r="AV370" s="34">
        <f t="shared" si="93"/>
        <v>8019.3606381228801</v>
      </c>
      <c r="AW370" s="34">
        <f t="shared" si="94"/>
        <v>7976.7012258059985</v>
      </c>
      <c r="AX370" s="34">
        <f t="shared" si="95"/>
        <v>7885.0978793533832</v>
      </c>
    </row>
    <row r="371" spans="1:50" ht="16.5" customHeight="1" x14ac:dyDescent="0.2">
      <c r="A371" s="25">
        <v>370</v>
      </c>
      <c r="B371" s="26">
        <v>35860</v>
      </c>
      <c r="C371" s="25">
        <v>7744</v>
      </c>
      <c r="D371" s="27"/>
      <c r="E371" s="27">
        <v>317000</v>
      </c>
      <c r="F371" s="27"/>
      <c r="G371" s="27">
        <v>15.234</v>
      </c>
      <c r="H371" s="27">
        <v>13.134</v>
      </c>
      <c r="I371" s="27">
        <v>1.028</v>
      </c>
      <c r="J371" s="27">
        <v>8765.9069999999992</v>
      </c>
      <c r="K371" s="27"/>
      <c r="L371" s="27">
        <v>1013</v>
      </c>
      <c r="M371" s="27">
        <v>14.789</v>
      </c>
      <c r="N371" s="27">
        <v>207322</v>
      </c>
      <c r="O371" s="27">
        <v>5692.1</v>
      </c>
      <c r="P371" s="27">
        <v>1321301</v>
      </c>
      <c r="Q371" s="27"/>
      <c r="R371" s="27">
        <v>4631</v>
      </c>
      <c r="S371" s="27"/>
      <c r="T371" s="27"/>
      <c r="U371" s="27">
        <v>26</v>
      </c>
      <c r="V371" s="27">
        <v>95.8</v>
      </c>
      <c r="W371" s="27"/>
      <c r="X371" s="27"/>
      <c r="Y371" s="27"/>
      <c r="Z371" s="27"/>
      <c r="AA371" s="27">
        <v>272958</v>
      </c>
      <c r="AB371" s="28"/>
      <c r="AC371" s="29">
        <v>0</v>
      </c>
      <c r="AD371" s="30">
        <v>130.69999999999999</v>
      </c>
      <c r="AE371" s="30">
        <v>1.2</v>
      </c>
      <c r="AF371" s="31">
        <v>11.266500000000001</v>
      </c>
      <c r="AG371">
        <f t="shared" si="80"/>
        <v>8060.9879392146395</v>
      </c>
      <c r="AH371">
        <f>A371*'Simple Linear Regression'!$B$18+'Simple Linear Regression'!$B$17</f>
        <v>8200.9600679849445</v>
      </c>
      <c r="AI371">
        <f t="shared" si="81"/>
        <v>7985.2037647000006</v>
      </c>
      <c r="AJ371">
        <f t="shared" si="82"/>
        <v>7985.2037646999997</v>
      </c>
      <c r="AL371">
        <f t="shared" si="83"/>
        <v>7952.2065538111201</v>
      </c>
      <c r="AM371" s="32">
        <f t="shared" si="84"/>
        <v>7991.0909768479796</v>
      </c>
      <c r="AN371" s="33">
        <f t="shared" si="85"/>
        <v>9490.3785341649655</v>
      </c>
      <c r="AO371" s="33">
        <f t="shared" si="86"/>
        <v>7811.0253762159991</v>
      </c>
      <c r="AP371" s="33" t="str">
        <f t="shared" si="87"/>
        <v/>
      </c>
      <c r="AQ371" s="34">
        <f t="shared" si="88"/>
        <v>213127.016</v>
      </c>
      <c r="AR371" s="34">
        <f t="shared" si="89"/>
        <v>325876</v>
      </c>
      <c r="AS371" s="34">
        <f t="shared" si="90"/>
        <v>0</v>
      </c>
      <c r="AT371" s="34">
        <f t="shared" si="91"/>
        <v>8052.6079140970014</v>
      </c>
      <c r="AU371" s="34">
        <f t="shared" si="92"/>
        <v>7951.8762026918284</v>
      </c>
      <c r="AV371" s="34">
        <f t="shared" si="93"/>
        <v>8103.419213091759</v>
      </c>
      <c r="AW371" s="34">
        <f t="shared" si="94"/>
        <v>8049.7346471689998</v>
      </c>
      <c r="AX371" s="34">
        <f t="shared" si="95"/>
        <v>7934.1475751696071</v>
      </c>
    </row>
    <row r="372" spans="1:50" ht="16.5" customHeight="1" x14ac:dyDescent="0.2">
      <c r="A372" s="25">
        <v>371</v>
      </c>
      <c r="B372" s="26">
        <v>35867</v>
      </c>
      <c r="C372" s="25">
        <v>8103</v>
      </c>
      <c r="D372" s="27"/>
      <c r="E372" s="27">
        <v>308000</v>
      </c>
      <c r="F372" s="27"/>
      <c r="G372" s="27">
        <v>14.401999999999999</v>
      </c>
      <c r="H372" s="27">
        <v>12.311999999999999</v>
      </c>
      <c r="I372" s="27">
        <v>1.018</v>
      </c>
      <c r="J372" s="27">
        <v>8765.9069999999992</v>
      </c>
      <c r="K372" s="27"/>
      <c r="L372" s="27">
        <v>993</v>
      </c>
      <c r="M372" s="27">
        <v>14.789</v>
      </c>
      <c r="N372" s="27">
        <v>207322</v>
      </c>
      <c r="O372" s="27">
        <v>5689.9</v>
      </c>
      <c r="P372" s="27">
        <v>1321301</v>
      </c>
      <c r="Q372" s="27"/>
      <c r="R372" s="27">
        <v>4631</v>
      </c>
      <c r="S372" s="27"/>
      <c r="T372" s="27"/>
      <c r="U372" s="27">
        <v>26</v>
      </c>
      <c r="V372" s="27">
        <v>97.2</v>
      </c>
      <c r="W372" s="27"/>
      <c r="X372" s="27"/>
      <c r="Y372" s="27"/>
      <c r="Z372" s="27"/>
      <c r="AA372" s="27">
        <v>272958</v>
      </c>
      <c r="AB372" s="28"/>
      <c r="AC372" s="29">
        <v>0</v>
      </c>
      <c r="AD372" s="30">
        <v>165.2</v>
      </c>
      <c r="AE372" s="30">
        <v>0.1</v>
      </c>
      <c r="AF372" s="31">
        <v>11.549099999999999</v>
      </c>
      <c r="AG372">
        <f t="shared" si="80"/>
        <v>8035.0507039478416</v>
      </c>
      <c r="AH372">
        <f>A372*'Simple Linear Regression'!$B$18+'Simple Linear Regression'!$B$17</f>
        <v>8201.8131050688498</v>
      </c>
      <c r="AI372">
        <f t="shared" si="81"/>
        <v>7936.3257546999994</v>
      </c>
      <c r="AJ372">
        <f t="shared" si="82"/>
        <v>7936.3257546999994</v>
      </c>
      <c r="AL372">
        <f t="shared" si="83"/>
        <v>7933.0372773857189</v>
      </c>
      <c r="AM372" s="32">
        <f t="shared" si="84"/>
        <v>7946.0343978985402</v>
      </c>
      <c r="AN372" s="33">
        <f t="shared" si="85"/>
        <v>9540.2107495574837</v>
      </c>
      <c r="AO372" s="33">
        <f t="shared" si="86"/>
        <v>7741.0590239960011</v>
      </c>
      <c r="AP372" s="33" t="str">
        <f t="shared" si="87"/>
        <v/>
      </c>
      <c r="AQ372" s="34">
        <f t="shared" si="88"/>
        <v>211053.796</v>
      </c>
      <c r="AR372" s="34">
        <f t="shared" si="89"/>
        <v>313544</v>
      </c>
      <c r="AS372" s="34">
        <f t="shared" si="90"/>
        <v>0</v>
      </c>
      <c r="AT372" s="34">
        <f t="shared" si="91"/>
        <v>8157.2148103149993</v>
      </c>
      <c r="AU372" s="34">
        <f t="shared" si="92"/>
        <v>8025.3144969841042</v>
      </c>
      <c r="AV372" s="34">
        <f t="shared" si="93"/>
        <v>8225.9429288874398</v>
      </c>
      <c r="AW372" s="34">
        <f t="shared" si="94"/>
        <v>8155.1645581390003</v>
      </c>
      <c r="AX372" s="34">
        <f t="shared" si="95"/>
        <v>7992.2722654917452</v>
      </c>
    </row>
    <row r="373" spans="1:50" ht="16.5" customHeight="1" x14ac:dyDescent="0.2">
      <c r="A373" s="25">
        <v>372</v>
      </c>
      <c r="B373" s="26">
        <v>35874</v>
      </c>
      <c r="C373" s="25">
        <v>7753</v>
      </c>
      <c r="D373" s="27"/>
      <c r="E373" s="27">
        <v>319000</v>
      </c>
      <c r="F373" s="27"/>
      <c r="G373" s="27">
        <v>14.036</v>
      </c>
      <c r="H373" s="27">
        <v>11.952</v>
      </c>
      <c r="I373" s="27">
        <v>1.008</v>
      </c>
      <c r="J373" s="27">
        <v>8765.9069999999992</v>
      </c>
      <c r="K373" s="27"/>
      <c r="L373" s="27">
        <v>993</v>
      </c>
      <c r="M373" s="27">
        <v>15.231999999999999</v>
      </c>
      <c r="N373" s="27">
        <v>196870</v>
      </c>
      <c r="O373" s="27">
        <v>5689.9</v>
      </c>
      <c r="P373" s="27">
        <v>1344165</v>
      </c>
      <c r="Q373" s="27"/>
      <c r="R373" s="27">
        <v>4631</v>
      </c>
      <c r="S373" s="27"/>
      <c r="T373" s="27"/>
      <c r="U373" s="27">
        <v>26</v>
      </c>
      <c r="V373" s="27">
        <v>97.2</v>
      </c>
      <c r="W373" s="27"/>
      <c r="X373" s="27"/>
      <c r="Y373" s="27"/>
      <c r="Z373" s="27"/>
      <c r="AA373" s="27">
        <v>272958</v>
      </c>
      <c r="AB373" s="28"/>
      <c r="AC373" s="29">
        <v>0</v>
      </c>
      <c r="AD373" s="30">
        <v>125.9</v>
      </c>
      <c r="AE373" s="30">
        <v>0.1</v>
      </c>
      <c r="AF373" s="31">
        <v>11.8355</v>
      </c>
      <c r="AG373">
        <f t="shared" si="80"/>
        <v>7896.7199813490406</v>
      </c>
      <c r="AH373">
        <f>A373*'Simple Linear Regression'!$B$18+'Simple Linear Regression'!$B$17</f>
        <v>8202.6661421527533</v>
      </c>
      <c r="AI373">
        <f t="shared" si="81"/>
        <v>7810.2722971999992</v>
      </c>
      <c r="AJ373">
        <f t="shared" si="82"/>
        <v>7810.272297200001</v>
      </c>
      <c r="AL373">
        <f t="shared" si="83"/>
        <v>7691.6765080272025</v>
      </c>
      <c r="AM373" s="32">
        <f t="shared" si="84"/>
        <v>7851.5281861924395</v>
      </c>
      <c r="AN373" s="33">
        <f t="shared" si="85"/>
        <v>9524.1759912343587</v>
      </c>
      <c r="AO373" s="33">
        <f t="shared" si="86"/>
        <v>7535.3558469600021</v>
      </c>
      <c r="AP373" s="33" t="str">
        <f t="shared" si="87"/>
        <v/>
      </c>
      <c r="AQ373" s="34">
        <f t="shared" si="88"/>
        <v>198444.96</v>
      </c>
      <c r="AR373" s="34">
        <f t="shared" si="89"/>
        <v>321552</v>
      </c>
      <c r="AS373" s="34">
        <f t="shared" si="90"/>
        <v>0</v>
      </c>
      <c r="AT373" s="34">
        <f t="shared" si="91"/>
        <v>7950.6034459089997</v>
      </c>
      <c r="AU373" s="34">
        <f t="shared" si="92"/>
        <v>7764.661570839432</v>
      </c>
      <c r="AV373" s="34">
        <f t="shared" si="93"/>
        <v>8004.9276250875218</v>
      </c>
      <c r="AW373" s="34">
        <f t="shared" si="94"/>
        <v>7950.0655435809995</v>
      </c>
      <c r="AX373" s="34">
        <f t="shared" si="95"/>
        <v>7726.4686211224789</v>
      </c>
    </row>
    <row r="374" spans="1:50" ht="16.5" customHeight="1" x14ac:dyDescent="0.2">
      <c r="A374" s="25">
        <v>373</v>
      </c>
      <c r="B374" s="26">
        <v>35881</v>
      </c>
      <c r="C374" s="25">
        <v>7996</v>
      </c>
      <c r="D374" s="27"/>
      <c r="E374" s="27">
        <v>321000</v>
      </c>
      <c r="F374" s="27"/>
      <c r="G374" s="27">
        <v>16.422000000000001</v>
      </c>
      <c r="H374" s="27">
        <v>14.612</v>
      </c>
      <c r="I374" s="27">
        <v>1</v>
      </c>
      <c r="J374" s="27">
        <v>8765.9069999999992</v>
      </c>
      <c r="K374" s="27"/>
      <c r="L374" s="27">
        <v>993</v>
      </c>
      <c r="M374" s="27">
        <v>15.231999999999999</v>
      </c>
      <c r="N374" s="27">
        <v>196870</v>
      </c>
      <c r="O374" s="27">
        <v>5689.9</v>
      </c>
      <c r="P374" s="27">
        <v>1344165</v>
      </c>
      <c r="Q374" s="27"/>
      <c r="R374" s="27">
        <v>4631</v>
      </c>
      <c r="S374" s="27"/>
      <c r="T374" s="27"/>
      <c r="U374" s="27">
        <v>26</v>
      </c>
      <c r="V374" s="27">
        <v>97.2</v>
      </c>
      <c r="W374" s="27"/>
      <c r="X374" s="27"/>
      <c r="Y374" s="27"/>
      <c r="Z374" s="27"/>
      <c r="AA374" s="27">
        <v>272958</v>
      </c>
      <c r="AB374" s="28"/>
      <c r="AC374" s="29">
        <v>0</v>
      </c>
      <c r="AD374" s="30">
        <v>102.7</v>
      </c>
      <c r="AE374" s="30">
        <v>2.1</v>
      </c>
      <c r="AF374" s="31">
        <v>12.1234</v>
      </c>
      <c r="AG374">
        <f t="shared" si="80"/>
        <v>7895.3701120059995</v>
      </c>
      <c r="AH374">
        <f>A374*'Simple Linear Regression'!$B$18+'Simple Linear Regression'!$B$17</f>
        <v>8203.5191792366586</v>
      </c>
      <c r="AI374">
        <f t="shared" si="81"/>
        <v>7809.0957171999999</v>
      </c>
      <c r="AJ374">
        <f t="shared" si="82"/>
        <v>7809.0957171999999</v>
      </c>
      <c r="AL374">
        <f t="shared" si="83"/>
        <v>7686.3798853800008</v>
      </c>
      <c r="AM374" s="32">
        <f t="shared" si="84"/>
        <v>7881.0060828552405</v>
      </c>
      <c r="AN374" s="33">
        <f t="shared" si="85"/>
        <v>9564.7625040832881</v>
      </c>
      <c r="AO374" s="33">
        <f t="shared" si="86"/>
        <v>7564.7424200000014</v>
      </c>
      <c r="AP374" s="33" t="str">
        <f t="shared" si="87"/>
        <v/>
      </c>
      <c r="AQ374" s="34">
        <f t="shared" si="88"/>
        <v>196870</v>
      </c>
      <c r="AR374" s="34">
        <f t="shared" si="89"/>
        <v>321000</v>
      </c>
      <c r="AS374" s="34">
        <f t="shared" si="90"/>
        <v>0</v>
      </c>
      <c r="AT374" s="34">
        <f t="shared" si="91"/>
        <v>7963.9151024420007</v>
      </c>
      <c r="AU374" s="34">
        <f t="shared" si="92"/>
        <v>7779.4592303000018</v>
      </c>
      <c r="AV374" s="34">
        <f t="shared" si="93"/>
        <v>8016.8948346540019</v>
      </c>
      <c r="AW374" s="34">
        <f t="shared" si="94"/>
        <v>7964.6725445700013</v>
      </c>
      <c r="AX374" s="34">
        <f t="shared" si="95"/>
        <v>7745.2075591399998</v>
      </c>
    </row>
    <row r="375" spans="1:50" ht="16.5" customHeight="1" x14ac:dyDescent="0.2">
      <c r="A375" s="25">
        <v>374</v>
      </c>
      <c r="B375" s="26">
        <v>35888</v>
      </c>
      <c r="C375" s="25">
        <v>8992</v>
      </c>
      <c r="D375" s="27"/>
      <c r="E375" s="27">
        <v>312000</v>
      </c>
      <c r="F375" s="27"/>
      <c r="G375" s="27">
        <v>15.976000000000001</v>
      </c>
      <c r="H375" s="27">
        <v>13.79</v>
      </c>
      <c r="I375" s="27">
        <v>1.03</v>
      </c>
      <c r="J375" s="27">
        <v>8765.9069999999992</v>
      </c>
      <c r="K375" s="27"/>
      <c r="L375" s="27">
        <v>993</v>
      </c>
      <c r="M375" s="27">
        <v>15.231999999999999</v>
      </c>
      <c r="N375" s="27">
        <v>196870</v>
      </c>
      <c r="O375" s="27">
        <v>5689.9</v>
      </c>
      <c r="P375" s="27">
        <v>1344165</v>
      </c>
      <c r="Q375" s="27"/>
      <c r="R375" s="27">
        <v>4631</v>
      </c>
      <c r="S375" s="27"/>
      <c r="T375" s="27"/>
      <c r="U375" s="27">
        <v>26</v>
      </c>
      <c r="V375" s="27">
        <v>97.2</v>
      </c>
      <c r="W375" s="27"/>
      <c r="X375" s="27"/>
      <c r="Y375" s="27"/>
      <c r="Z375" s="27"/>
      <c r="AA375" s="27">
        <v>272958</v>
      </c>
      <c r="AB375" s="28"/>
      <c r="AC375" s="29">
        <v>0</v>
      </c>
      <c r="AD375" s="30">
        <v>50.9</v>
      </c>
      <c r="AE375" s="30">
        <v>7.3</v>
      </c>
      <c r="AF375" s="31">
        <v>12.4102</v>
      </c>
      <c r="AG375">
        <f t="shared" si="80"/>
        <v>7901.4423570424005</v>
      </c>
      <c r="AH375">
        <f>A375*'Simple Linear Regression'!$B$18+'Simple Linear Regression'!$B$17</f>
        <v>8204.3722163205621</v>
      </c>
      <c r="AI375">
        <f t="shared" si="81"/>
        <v>7814.3903271999989</v>
      </c>
      <c r="AJ375">
        <f t="shared" si="82"/>
        <v>7814.3903272000007</v>
      </c>
      <c r="AL375">
        <f t="shared" si="83"/>
        <v>7707.3524393070002</v>
      </c>
      <c r="AM375" s="32">
        <f t="shared" si="84"/>
        <v>7953.2343336147196</v>
      </c>
      <c r="AN375" s="33">
        <f t="shared" si="85"/>
        <v>9604.5524547203495</v>
      </c>
      <c r="AO375" s="33">
        <f t="shared" si="86"/>
        <v>7669.5144210999997</v>
      </c>
      <c r="AP375" s="33" t="str">
        <f t="shared" si="87"/>
        <v/>
      </c>
      <c r="AQ375" s="34">
        <f t="shared" si="88"/>
        <v>202776.1</v>
      </c>
      <c r="AR375" s="34">
        <f t="shared" si="89"/>
        <v>321360</v>
      </c>
      <c r="AS375" s="34">
        <f t="shared" si="90"/>
        <v>0</v>
      </c>
      <c r="AT375" s="34">
        <f t="shared" si="91"/>
        <v>7936.3312520360005</v>
      </c>
      <c r="AU375" s="34">
        <f t="shared" si="92"/>
        <v>7788.0391144266205</v>
      </c>
      <c r="AV375" s="34">
        <f t="shared" si="93"/>
        <v>7991.2716569556005</v>
      </c>
      <c r="AW375" s="34">
        <f t="shared" si="94"/>
        <v>7938.5961769299993</v>
      </c>
      <c r="AX375" s="34">
        <f t="shared" si="95"/>
        <v>7765.8425358572986</v>
      </c>
    </row>
    <row r="376" spans="1:50" ht="16.5" customHeight="1" x14ac:dyDescent="0.2">
      <c r="A376" s="25">
        <v>375</v>
      </c>
      <c r="B376" s="26">
        <v>35895</v>
      </c>
      <c r="C376" s="25">
        <v>8031</v>
      </c>
      <c r="D376" s="27"/>
      <c r="E376" s="27">
        <v>312000</v>
      </c>
      <c r="F376" s="27"/>
      <c r="G376" s="27">
        <v>15.547499999999999</v>
      </c>
      <c r="H376" s="27">
        <v>12.9925</v>
      </c>
      <c r="I376" s="27">
        <v>1.028</v>
      </c>
      <c r="J376" s="27">
        <v>8765.9069999999992</v>
      </c>
      <c r="K376" s="27"/>
      <c r="L376" s="27">
        <v>974</v>
      </c>
      <c r="M376" s="27">
        <v>15.231999999999999</v>
      </c>
      <c r="N376" s="27">
        <v>196870</v>
      </c>
      <c r="O376" s="27">
        <v>5723.8</v>
      </c>
      <c r="P376" s="27">
        <v>1344165</v>
      </c>
      <c r="Q376" s="27"/>
      <c r="R376" s="27">
        <v>4631</v>
      </c>
      <c r="S376" s="27"/>
      <c r="T376" s="27"/>
      <c r="U376" s="27">
        <v>26</v>
      </c>
      <c r="V376" s="27">
        <v>93.3</v>
      </c>
      <c r="W376" s="27"/>
      <c r="X376" s="27"/>
      <c r="Y376" s="27"/>
      <c r="Z376" s="27"/>
      <c r="AA376" s="27">
        <v>272958</v>
      </c>
      <c r="AB376" s="28"/>
      <c r="AC376" s="29">
        <v>0</v>
      </c>
      <c r="AD376" s="30">
        <v>91.1</v>
      </c>
      <c r="AE376" s="30">
        <v>2.9</v>
      </c>
      <c r="AF376" s="31">
        <v>12.6935</v>
      </c>
      <c r="AG376">
        <f t="shared" si="80"/>
        <v>7990.5706568446385</v>
      </c>
      <c r="AH376">
        <f>A376*'Simple Linear Regression'!$B$18+'Simple Linear Regression'!$B$17</f>
        <v>8205.2252534044655</v>
      </c>
      <c r="AI376">
        <f t="shared" si="81"/>
        <v>7942.4633471999996</v>
      </c>
      <c r="AJ376">
        <f t="shared" si="82"/>
        <v>7942.4633472000005</v>
      </c>
      <c r="AL376">
        <f t="shared" si="83"/>
        <v>7767.8713266452014</v>
      </c>
      <c r="AM376" s="32">
        <f t="shared" si="84"/>
        <v>7899.4961391439601</v>
      </c>
      <c r="AN376" s="33">
        <f t="shared" si="85"/>
        <v>9644.6216229386591</v>
      </c>
      <c r="AO376" s="33">
        <f t="shared" si="86"/>
        <v>7670.3406743599971</v>
      </c>
      <c r="AP376" s="33" t="str">
        <f t="shared" si="87"/>
        <v/>
      </c>
      <c r="AQ376" s="34">
        <f t="shared" si="88"/>
        <v>202382.36000000002</v>
      </c>
      <c r="AR376" s="34">
        <f t="shared" si="89"/>
        <v>320736</v>
      </c>
      <c r="AS376" s="34">
        <f t="shared" si="90"/>
        <v>0</v>
      </c>
      <c r="AT376" s="34">
        <f t="shared" si="91"/>
        <v>8081.6716855489994</v>
      </c>
      <c r="AU376" s="34">
        <f t="shared" si="92"/>
        <v>7897.0279728525129</v>
      </c>
      <c r="AV376" s="34">
        <f t="shared" si="93"/>
        <v>8134.3195612033596</v>
      </c>
      <c r="AW376" s="34">
        <f t="shared" si="94"/>
        <v>8084.4074713109985</v>
      </c>
      <c r="AX376" s="34">
        <f t="shared" si="95"/>
        <v>7871.1737370506798</v>
      </c>
    </row>
    <row r="377" spans="1:50" ht="16.5" customHeight="1" x14ac:dyDescent="0.2">
      <c r="A377" s="25">
        <v>376</v>
      </c>
      <c r="B377" s="26">
        <v>35902</v>
      </c>
      <c r="C377" s="25">
        <v>8303</v>
      </c>
      <c r="D377" s="27"/>
      <c r="E377" s="27">
        <v>304000</v>
      </c>
      <c r="F377" s="27"/>
      <c r="G377" s="27">
        <v>15.526</v>
      </c>
      <c r="H377" s="27">
        <v>13.55</v>
      </c>
      <c r="I377" s="27">
        <v>1.0249999999999999</v>
      </c>
      <c r="J377" s="27">
        <v>8765.9069999999992</v>
      </c>
      <c r="K377" s="27"/>
      <c r="L377" s="27">
        <v>974</v>
      </c>
      <c r="M377" s="27">
        <v>15.404999999999999</v>
      </c>
      <c r="N377" s="27">
        <v>187167</v>
      </c>
      <c r="O377" s="27">
        <v>5723.8</v>
      </c>
      <c r="P377" s="27">
        <v>1344165</v>
      </c>
      <c r="Q377" s="27"/>
      <c r="R377" s="27">
        <v>4631</v>
      </c>
      <c r="S377" s="27"/>
      <c r="T377" s="27"/>
      <c r="U377" s="27">
        <v>26</v>
      </c>
      <c r="V377" s="27">
        <v>93.3</v>
      </c>
      <c r="W377" s="27"/>
      <c r="X377" s="27"/>
      <c r="Y377" s="27"/>
      <c r="Z377" s="27"/>
      <c r="AA377" s="27">
        <v>272958</v>
      </c>
      <c r="AB377" s="28"/>
      <c r="AC377" s="29">
        <v>0</v>
      </c>
      <c r="AD377" s="30">
        <v>65.5</v>
      </c>
      <c r="AE377" s="30">
        <v>8.1</v>
      </c>
      <c r="AF377" s="31">
        <v>12.970700000000001</v>
      </c>
      <c r="AG377">
        <f t="shared" si="80"/>
        <v>7874.420529211</v>
      </c>
      <c r="AH377">
        <f>A377*'Simple Linear Regression'!$B$18+'Simple Linear Regression'!$B$17</f>
        <v>8206.0782904883708</v>
      </c>
      <c r="AI377">
        <f t="shared" si="81"/>
        <v>7823.1473573000003</v>
      </c>
      <c r="AJ377">
        <f t="shared" si="82"/>
        <v>7823.1473573000003</v>
      </c>
      <c r="AL377">
        <f t="shared" si="83"/>
        <v>7560.9378836872493</v>
      </c>
      <c r="AM377" s="32">
        <f t="shared" si="84"/>
        <v>7802.9975538712406</v>
      </c>
      <c r="AN377" s="33">
        <f t="shared" si="85"/>
        <v>9645.2987995271433</v>
      </c>
      <c r="AO377" s="33">
        <f t="shared" si="86"/>
        <v>7493.0959034249991</v>
      </c>
      <c r="AP377" s="33" t="str">
        <f t="shared" si="87"/>
        <v/>
      </c>
      <c r="AQ377" s="34">
        <f t="shared" si="88"/>
        <v>191846.17499999999</v>
      </c>
      <c r="AR377" s="34">
        <f t="shared" si="89"/>
        <v>311600</v>
      </c>
      <c r="AS377" s="34">
        <f t="shared" si="90"/>
        <v>0</v>
      </c>
      <c r="AT377" s="34">
        <f t="shared" si="91"/>
        <v>7903.2968704589994</v>
      </c>
      <c r="AU377" s="34">
        <f t="shared" si="92"/>
        <v>7675.4957553181857</v>
      </c>
      <c r="AV377" s="34">
        <f t="shared" si="93"/>
        <v>7955.8207588850009</v>
      </c>
      <c r="AW377" s="34">
        <f t="shared" si="94"/>
        <v>7907.2419036829997</v>
      </c>
      <c r="AX377" s="34">
        <f t="shared" si="95"/>
        <v>7643.8971568077768</v>
      </c>
    </row>
    <row r="378" spans="1:50" ht="16.5" customHeight="1" x14ac:dyDescent="0.2">
      <c r="A378" s="25">
        <v>377</v>
      </c>
      <c r="B378" s="26">
        <v>35909</v>
      </c>
      <c r="C378" s="25">
        <v>8118</v>
      </c>
      <c r="D378" s="27"/>
      <c r="E378" s="27">
        <v>317000</v>
      </c>
      <c r="F378" s="27"/>
      <c r="G378" s="27">
        <v>14.496</v>
      </c>
      <c r="H378" s="27">
        <v>13.644</v>
      </c>
      <c r="I378" s="27">
        <v>1.028</v>
      </c>
      <c r="J378" s="27">
        <v>8765.9069999999992</v>
      </c>
      <c r="K378" s="27"/>
      <c r="L378" s="27">
        <v>974</v>
      </c>
      <c r="M378" s="27">
        <v>15.404999999999999</v>
      </c>
      <c r="N378" s="27">
        <v>187167</v>
      </c>
      <c r="O378" s="27">
        <v>5723.8</v>
      </c>
      <c r="P378" s="27">
        <v>1344165</v>
      </c>
      <c r="Q378" s="27"/>
      <c r="R378" s="27">
        <v>4631</v>
      </c>
      <c r="S378" s="27"/>
      <c r="T378" s="27"/>
      <c r="U378" s="27">
        <v>26</v>
      </c>
      <c r="V378" s="27">
        <v>93.3</v>
      </c>
      <c r="W378" s="27"/>
      <c r="X378" s="27"/>
      <c r="Y378" s="27"/>
      <c r="Z378" s="27"/>
      <c r="AA378" s="27">
        <v>272958</v>
      </c>
      <c r="AB378" s="28"/>
      <c r="AC378" s="29">
        <v>0</v>
      </c>
      <c r="AD378" s="30">
        <v>55.8</v>
      </c>
      <c r="AE378" s="30">
        <v>2.8</v>
      </c>
      <c r="AF378" s="31">
        <v>13.2387</v>
      </c>
      <c r="AG378">
        <f t="shared" si="80"/>
        <v>7865.6662427146412</v>
      </c>
      <c r="AH378">
        <f>A378*'Simple Linear Regression'!$B$18+'Simple Linear Regression'!$B$17</f>
        <v>8206.9313275722743</v>
      </c>
      <c r="AI378">
        <f t="shared" si="81"/>
        <v>7815.4995873000007</v>
      </c>
      <c r="AJ378">
        <f t="shared" si="82"/>
        <v>7815.4995872999989</v>
      </c>
      <c r="AL378">
        <f t="shared" si="83"/>
        <v>7553.0275728573215</v>
      </c>
      <c r="AM378" s="32">
        <f t="shared" si="84"/>
        <v>7811.34321668132</v>
      </c>
      <c r="AN378" s="33">
        <f t="shared" si="85"/>
        <v>9670.7312672320422</v>
      </c>
      <c r="AO378" s="33">
        <f t="shared" si="86"/>
        <v>7488.0570988759991</v>
      </c>
      <c r="AP378" s="33" t="str">
        <f t="shared" si="87"/>
        <v/>
      </c>
      <c r="AQ378" s="34">
        <f t="shared" si="88"/>
        <v>192407.67600000001</v>
      </c>
      <c r="AR378" s="34">
        <f t="shared" si="89"/>
        <v>325876</v>
      </c>
      <c r="AS378" s="34">
        <f t="shared" si="90"/>
        <v>0</v>
      </c>
      <c r="AT378" s="34">
        <f t="shared" si="91"/>
        <v>7949.3587071580005</v>
      </c>
      <c r="AU378" s="34">
        <f t="shared" si="92"/>
        <v>7708.936667377202</v>
      </c>
      <c r="AV378" s="34">
        <f t="shared" si="93"/>
        <v>7995.4353034987607</v>
      </c>
      <c r="AW378" s="34">
        <f t="shared" si="94"/>
        <v>7954.5398026289986</v>
      </c>
      <c r="AX378" s="34">
        <f t="shared" si="95"/>
        <v>7675.4853443371876</v>
      </c>
    </row>
    <row r="379" spans="1:50" ht="16.5" customHeight="1" x14ac:dyDescent="0.2">
      <c r="A379" s="25">
        <v>378</v>
      </c>
      <c r="B379" s="26">
        <v>35916</v>
      </c>
      <c r="C379" s="25">
        <v>8190</v>
      </c>
      <c r="D379" s="27"/>
      <c r="E379" s="27">
        <v>311000</v>
      </c>
      <c r="F379" s="27"/>
      <c r="G379" s="27">
        <v>15.714</v>
      </c>
      <c r="H379" s="27">
        <v>14.002000000000001</v>
      </c>
      <c r="I379" s="27">
        <v>1.04</v>
      </c>
      <c r="J379" s="27">
        <v>8765.9069999999992</v>
      </c>
      <c r="K379" s="27"/>
      <c r="L379" s="27">
        <v>974</v>
      </c>
      <c r="M379" s="27">
        <v>15.404999999999999</v>
      </c>
      <c r="N379" s="27">
        <v>187167</v>
      </c>
      <c r="O379" s="27">
        <v>5723.8</v>
      </c>
      <c r="P379" s="27">
        <v>1344165</v>
      </c>
      <c r="Q379" s="27"/>
      <c r="R379" s="27">
        <v>4631</v>
      </c>
      <c r="S379" s="27"/>
      <c r="T379" s="27"/>
      <c r="U379" s="27">
        <v>26</v>
      </c>
      <c r="V379" s="27">
        <v>93.3</v>
      </c>
      <c r="W379" s="27"/>
      <c r="X379" s="27"/>
      <c r="Y379" s="27"/>
      <c r="Z379" s="27"/>
      <c r="AA379" s="27">
        <v>272958</v>
      </c>
      <c r="AB379" s="28"/>
      <c r="AC379" s="29">
        <v>0</v>
      </c>
      <c r="AD379" s="30">
        <v>48.4</v>
      </c>
      <c r="AE379" s="30">
        <v>9.1999999999999993</v>
      </c>
      <c r="AF379" s="31">
        <v>13.494300000000001</v>
      </c>
      <c r="AG379">
        <f t="shared" si="80"/>
        <v>7869.7115167292013</v>
      </c>
      <c r="AH379">
        <f>A379*'Simple Linear Regression'!$B$18+'Simple Linear Regression'!$B$17</f>
        <v>8207.7843646561796</v>
      </c>
      <c r="AI379">
        <f t="shared" si="81"/>
        <v>7819.0293273000007</v>
      </c>
      <c r="AJ379">
        <f t="shared" si="82"/>
        <v>7819.0293272999988</v>
      </c>
      <c r="AL379">
        <f t="shared" si="83"/>
        <v>7564.3147975376005</v>
      </c>
      <c r="AM379" s="32">
        <f t="shared" si="84"/>
        <v>7826.9856725524805</v>
      </c>
      <c r="AN379" s="33">
        <f t="shared" si="85"/>
        <v>9708.3713402447629</v>
      </c>
      <c r="AO379" s="33">
        <f t="shared" si="86"/>
        <v>7523.0153006799992</v>
      </c>
      <c r="AP379" s="33" t="str">
        <f t="shared" si="87"/>
        <v/>
      </c>
      <c r="AQ379" s="34">
        <f t="shared" si="88"/>
        <v>194653.68</v>
      </c>
      <c r="AR379" s="34">
        <f t="shared" si="89"/>
        <v>323440</v>
      </c>
      <c r="AS379" s="34">
        <f t="shared" si="90"/>
        <v>0</v>
      </c>
      <c r="AT379" s="34">
        <f t="shared" si="91"/>
        <v>7972.0038132219997</v>
      </c>
      <c r="AU379" s="34">
        <f t="shared" si="92"/>
        <v>7742.5625381732552</v>
      </c>
      <c r="AV379" s="34">
        <f t="shared" si="93"/>
        <v>8021.6710334793997</v>
      </c>
      <c r="AW379" s="34">
        <f t="shared" si="94"/>
        <v>7978.1055398529988</v>
      </c>
      <c r="AX379" s="34">
        <f t="shared" si="95"/>
        <v>7711.5410844908401</v>
      </c>
    </row>
    <row r="380" spans="1:50" ht="16.5" customHeight="1" x14ac:dyDescent="0.2">
      <c r="A380" s="25">
        <v>379</v>
      </c>
      <c r="B380" s="26">
        <v>35923</v>
      </c>
      <c r="C380" s="25">
        <v>7503</v>
      </c>
      <c r="D380" s="27"/>
      <c r="E380" s="27">
        <v>304000</v>
      </c>
      <c r="F380" s="27"/>
      <c r="G380" s="27">
        <v>15.476000000000001</v>
      </c>
      <c r="H380" s="27">
        <v>13.9475</v>
      </c>
      <c r="I380" s="27">
        <v>1.0489999999999999</v>
      </c>
      <c r="J380" s="27">
        <v>8866.48</v>
      </c>
      <c r="K380" s="27"/>
      <c r="L380" s="27">
        <v>932</v>
      </c>
      <c r="M380" s="27">
        <v>15.404999999999999</v>
      </c>
      <c r="N380" s="27">
        <v>187167</v>
      </c>
      <c r="O380" s="27">
        <v>5750.3</v>
      </c>
      <c r="P380" s="27">
        <v>1344165</v>
      </c>
      <c r="Q380" s="27"/>
      <c r="R380" s="27">
        <v>4631</v>
      </c>
      <c r="S380" s="27"/>
      <c r="T380" s="27"/>
      <c r="U380" s="27">
        <v>26</v>
      </c>
      <c r="V380" s="27">
        <v>90.7</v>
      </c>
      <c r="W380" s="27"/>
      <c r="X380" s="27"/>
      <c r="Y380" s="27"/>
      <c r="Z380" s="27"/>
      <c r="AA380" s="27">
        <v>272958</v>
      </c>
      <c r="AB380" s="28"/>
      <c r="AC380" s="29">
        <v>0</v>
      </c>
      <c r="AD380" s="30">
        <v>31.8</v>
      </c>
      <c r="AE380" s="30">
        <v>18.399999999999999</v>
      </c>
      <c r="AF380" s="31">
        <v>13.7334</v>
      </c>
      <c r="AG380">
        <f t="shared" si="80"/>
        <v>7933.84854533212</v>
      </c>
      <c r="AH380">
        <f>A380*'Simple Linear Regression'!$B$18+'Simple Linear Regression'!$B$17</f>
        <v>8208.6374017400831</v>
      </c>
      <c r="AI380">
        <f t="shared" si="81"/>
        <v>7899.5636372999988</v>
      </c>
      <c r="AJ380">
        <f t="shared" si="82"/>
        <v>7899.5636372999979</v>
      </c>
      <c r="AL380">
        <f t="shared" si="83"/>
        <v>7615.6125610478084</v>
      </c>
      <c r="AM380" s="32">
        <f t="shared" si="84"/>
        <v>7855.8933954887598</v>
      </c>
      <c r="AN380" s="33">
        <f t="shared" si="85"/>
        <v>9742.8446958332825</v>
      </c>
      <c r="AO380" s="33">
        <f t="shared" si="86"/>
        <v>7618.0687470330013</v>
      </c>
      <c r="AP380" s="33" t="str">
        <f t="shared" si="87"/>
        <v/>
      </c>
      <c r="AQ380" s="34">
        <f t="shared" si="88"/>
        <v>196338.18299999999</v>
      </c>
      <c r="AR380" s="34">
        <f t="shared" si="89"/>
        <v>318896</v>
      </c>
      <c r="AS380" s="34">
        <f t="shared" si="90"/>
        <v>0</v>
      </c>
      <c r="AT380" s="34">
        <f t="shared" si="91"/>
        <v>7982.9946384619998</v>
      </c>
      <c r="AU380" s="34">
        <f t="shared" si="92"/>
        <v>7773.5694677412985</v>
      </c>
      <c r="AV380" s="34">
        <f t="shared" si="93"/>
        <v>8027.7547221359609</v>
      </c>
      <c r="AW380" s="34">
        <f t="shared" si="94"/>
        <v>7989.8115984959995</v>
      </c>
      <c r="AX380" s="34">
        <f t="shared" si="95"/>
        <v>7755.4777279110795</v>
      </c>
    </row>
    <row r="381" spans="1:50" ht="16.5" customHeight="1" x14ac:dyDescent="0.2">
      <c r="A381" s="25">
        <v>380</v>
      </c>
      <c r="B381" s="26">
        <v>35930</v>
      </c>
      <c r="C381" s="25">
        <v>8524</v>
      </c>
      <c r="D381" s="27"/>
      <c r="E381" s="27">
        <v>306000</v>
      </c>
      <c r="F381" s="27"/>
      <c r="G381" s="27">
        <v>15.028</v>
      </c>
      <c r="H381" s="27">
        <v>14.385999999999999</v>
      </c>
      <c r="I381" s="27">
        <v>1.0629999999999999</v>
      </c>
      <c r="J381" s="27">
        <v>8866.48</v>
      </c>
      <c r="K381" s="27"/>
      <c r="L381" s="27">
        <v>932</v>
      </c>
      <c r="M381" s="27">
        <v>15.404999999999999</v>
      </c>
      <c r="N381" s="27">
        <v>187167</v>
      </c>
      <c r="O381" s="27">
        <v>5750.3</v>
      </c>
      <c r="P381" s="27">
        <v>1344165</v>
      </c>
      <c r="Q381" s="27"/>
      <c r="R381" s="27">
        <v>4631</v>
      </c>
      <c r="S381" s="27"/>
      <c r="T381" s="27"/>
      <c r="U381" s="27">
        <v>26</v>
      </c>
      <c r="V381" s="27">
        <v>90.7</v>
      </c>
      <c r="W381" s="27"/>
      <c r="X381" s="27"/>
      <c r="Y381" s="27"/>
      <c r="Z381" s="27"/>
      <c r="AA381" s="27">
        <v>272958</v>
      </c>
      <c r="AB381" s="28"/>
      <c r="AC381" s="29">
        <v>0</v>
      </c>
      <c r="AD381" s="30">
        <v>35.1</v>
      </c>
      <c r="AE381" s="30">
        <v>27.5</v>
      </c>
      <c r="AF381" s="31">
        <v>13.951700000000001</v>
      </c>
      <c r="AG381">
        <f t="shared" si="80"/>
        <v>7932.5066216824389</v>
      </c>
      <c r="AH381">
        <f>A381*'Simple Linear Regression'!$B$18+'Simple Linear Regression'!$B$17</f>
        <v>8209.4904388239866</v>
      </c>
      <c r="AI381">
        <f t="shared" si="81"/>
        <v>7898.3870572999995</v>
      </c>
      <c r="AJ381">
        <f t="shared" si="82"/>
        <v>7898.3870572999986</v>
      </c>
      <c r="AL381">
        <f t="shared" si="83"/>
        <v>7622.1196758414699</v>
      </c>
      <c r="AM381" s="32">
        <f t="shared" si="84"/>
        <v>7860.5404225408001</v>
      </c>
      <c r="AN381" s="33">
        <f t="shared" si="85"/>
        <v>9767.8721021670917</v>
      </c>
      <c r="AO381" s="33">
        <f t="shared" si="86"/>
        <v>7638.3502524709984</v>
      </c>
      <c r="AP381" s="33" t="str">
        <f t="shared" si="87"/>
        <v/>
      </c>
      <c r="AQ381" s="34">
        <f t="shared" si="88"/>
        <v>198958.52099999998</v>
      </c>
      <c r="AR381" s="34">
        <f t="shared" si="89"/>
        <v>325278</v>
      </c>
      <c r="AS381" s="34">
        <f t="shared" si="90"/>
        <v>0</v>
      </c>
      <c r="AT381" s="34">
        <f t="shared" si="91"/>
        <v>8000.2205285029995</v>
      </c>
      <c r="AU381" s="34">
        <f t="shared" si="92"/>
        <v>7802.1878851836991</v>
      </c>
      <c r="AV381" s="34">
        <f t="shared" si="93"/>
        <v>8041.7971670822808</v>
      </c>
      <c r="AW381" s="34">
        <f t="shared" si="94"/>
        <v>8007.6750733089993</v>
      </c>
      <c r="AX381" s="34">
        <f t="shared" si="95"/>
        <v>7785.9190710416742</v>
      </c>
    </row>
    <row r="382" spans="1:50" ht="16.5" customHeight="1" x14ac:dyDescent="0.2">
      <c r="A382" s="25">
        <v>381</v>
      </c>
      <c r="B382" s="26">
        <v>35937</v>
      </c>
      <c r="C382" s="25">
        <v>8337</v>
      </c>
      <c r="D382" s="27"/>
      <c r="E382" s="27">
        <v>315000</v>
      </c>
      <c r="F382" s="27"/>
      <c r="G382" s="27">
        <v>13.907999999999999</v>
      </c>
      <c r="H382" s="27">
        <v>14.558</v>
      </c>
      <c r="I382" s="27">
        <v>1.0720000000000001</v>
      </c>
      <c r="J382" s="27">
        <v>8866.48</v>
      </c>
      <c r="K382" s="27"/>
      <c r="L382" s="27">
        <v>932</v>
      </c>
      <c r="M382" s="27">
        <v>15.923</v>
      </c>
      <c r="N382" s="27">
        <v>214222</v>
      </c>
      <c r="O382" s="27">
        <v>5750.3</v>
      </c>
      <c r="P382" s="27">
        <v>1344165</v>
      </c>
      <c r="Q382" s="27"/>
      <c r="R382" s="27">
        <v>4631</v>
      </c>
      <c r="S382" s="27"/>
      <c r="T382" s="27"/>
      <c r="U382" s="27">
        <v>26</v>
      </c>
      <c r="V382" s="27">
        <v>90.7</v>
      </c>
      <c r="W382" s="27"/>
      <c r="X382" s="27"/>
      <c r="Y382" s="27"/>
      <c r="Z382" s="27"/>
      <c r="AA382" s="27">
        <v>272958</v>
      </c>
      <c r="AB382" s="28"/>
      <c r="AC382" s="29">
        <v>0</v>
      </c>
      <c r="AD382" s="30">
        <v>9.9</v>
      </c>
      <c r="AE382" s="30">
        <v>44.5</v>
      </c>
      <c r="AF382" s="31">
        <v>14.1447</v>
      </c>
      <c r="AG382">
        <f t="shared" si="80"/>
        <v>8265.3315462433602</v>
      </c>
      <c r="AH382">
        <f>A382*'Simple Linear Regression'!$B$18+'Simple Linear Regression'!$B$17</f>
        <v>8210.3434759078918</v>
      </c>
      <c r="AI382">
        <f t="shared" si="81"/>
        <v>8293.5292000999998</v>
      </c>
      <c r="AJ382">
        <f t="shared" si="82"/>
        <v>8293.5292000999998</v>
      </c>
      <c r="AL382">
        <f t="shared" si="83"/>
        <v>8197.8563254588771</v>
      </c>
      <c r="AM382" s="32">
        <f t="shared" si="84"/>
        <v>8274.4188359770014</v>
      </c>
      <c r="AN382" s="33">
        <f t="shared" si="85"/>
        <v>9912.0566643889524</v>
      </c>
      <c r="AO382" s="33">
        <f t="shared" si="86"/>
        <v>8321.6131487839993</v>
      </c>
      <c r="AP382" s="33" t="str">
        <f t="shared" si="87"/>
        <v/>
      </c>
      <c r="AQ382" s="34">
        <f t="shared" si="88"/>
        <v>229645.98400000003</v>
      </c>
      <c r="AR382" s="34">
        <f t="shared" si="89"/>
        <v>337680</v>
      </c>
      <c r="AS382" s="34">
        <f t="shared" si="90"/>
        <v>0</v>
      </c>
      <c r="AT382" s="34">
        <f t="shared" si="91"/>
        <v>8451.5192527250001</v>
      </c>
      <c r="AU382" s="34">
        <f t="shared" si="92"/>
        <v>8429.0183405787739</v>
      </c>
      <c r="AV382" s="34">
        <f t="shared" si="93"/>
        <v>8492.6684024008009</v>
      </c>
      <c r="AW382" s="34">
        <f t="shared" si="94"/>
        <v>8459.6587060069996</v>
      </c>
      <c r="AX382" s="34">
        <f t="shared" si="95"/>
        <v>8455.5191207513926</v>
      </c>
    </row>
    <row r="383" spans="1:50" ht="16.5" customHeight="1" x14ac:dyDescent="0.2">
      <c r="A383" s="25">
        <v>382</v>
      </c>
      <c r="B383" s="26">
        <v>35944</v>
      </c>
      <c r="C383" s="25">
        <v>8205</v>
      </c>
      <c r="D383" s="27"/>
      <c r="E383" s="27">
        <v>309000</v>
      </c>
      <c r="F383" s="27"/>
      <c r="G383" s="27">
        <v>14.9925</v>
      </c>
      <c r="H383" s="27">
        <v>14.4475</v>
      </c>
      <c r="I383" s="27">
        <v>1.07</v>
      </c>
      <c r="J383" s="27">
        <v>8866.48</v>
      </c>
      <c r="K383" s="27"/>
      <c r="L383" s="27">
        <v>932</v>
      </c>
      <c r="M383" s="27">
        <v>15.923</v>
      </c>
      <c r="N383" s="27">
        <v>214222</v>
      </c>
      <c r="O383" s="27">
        <v>5750.3</v>
      </c>
      <c r="P383" s="27">
        <v>1344165</v>
      </c>
      <c r="Q383" s="27"/>
      <c r="R383" s="27">
        <v>4631</v>
      </c>
      <c r="S383" s="27"/>
      <c r="T383" s="27"/>
      <c r="U383" s="27">
        <v>26</v>
      </c>
      <c r="V383" s="27">
        <v>90.7</v>
      </c>
      <c r="W383" s="27"/>
      <c r="X383" s="27"/>
      <c r="Y383" s="27"/>
      <c r="Z383" s="27"/>
      <c r="AA383" s="27">
        <v>272958</v>
      </c>
      <c r="AB383" s="28"/>
      <c r="AC383" s="29">
        <v>1</v>
      </c>
      <c r="AD383" s="30">
        <v>10.3</v>
      </c>
      <c r="AE383" s="30">
        <v>48.1</v>
      </c>
      <c r="AF383" s="31">
        <v>14.307499999999999</v>
      </c>
      <c r="AG383">
        <f t="shared" si="80"/>
        <v>8269.3717639075985</v>
      </c>
      <c r="AH383">
        <f>A383*'Simple Linear Regression'!$B$18+'Simple Linear Regression'!$B$17</f>
        <v>8211.1965129917953</v>
      </c>
      <c r="AI383">
        <f t="shared" si="81"/>
        <v>8297.0589400999997</v>
      </c>
      <c r="AJ383">
        <f t="shared" si="82"/>
        <v>8297.0589400999997</v>
      </c>
      <c r="AL383">
        <f t="shared" si="83"/>
        <v>8201.6774894078007</v>
      </c>
      <c r="AM383" s="32">
        <f t="shared" si="84"/>
        <v>8142.21778553284</v>
      </c>
      <c r="AN383" s="33">
        <f t="shared" si="85"/>
        <v>9796.0680656095137</v>
      </c>
      <c r="AO383" s="33">
        <f t="shared" si="86"/>
        <v>8210.1620265399997</v>
      </c>
      <c r="AP383" s="33" t="str">
        <f t="shared" si="87"/>
        <v/>
      </c>
      <c r="AQ383" s="34">
        <f t="shared" si="88"/>
        <v>229217.54</v>
      </c>
      <c r="AR383" s="34">
        <f t="shared" si="89"/>
        <v>330630</v>
      </c>
      <c r="AS383" s="34">
        <f t="shared" si="90"/>
        <v>14.307499999999999</v>
      </c>
      <c r="AT383" s="34">
        <f t="shared" si="91"/>
        <v>8408.3599996030007</v>
      </c>
      <c r="AU383" s="34">
        <f t="shared" si="92"/>
        <v>8391.4373433480705</v>
      </c>
      <c r="AV383" s="34">
        <f t="shared" si="93"/>
        <v>8455.7716146208004</v>
      </c>
      <c r="AW383" s="34">
        <f t="shared" si="94"/>
        <v>8366.7329058204996</v>
      </c>
      <c r="AX383" s="34">
        <f t="shared" si="95"/>
        <v>8388.4072787780206</v>
      </c>
    </row>
    <row r="384" spans="1:50" ht="16.5" customHeight="1" x14ac:dyDescent="0.2">
      <c r="A384" s="25">
        <v>383</v>
      </c>
      <c r="B384" s="26">
        <v>35951</v>
      </c>
      <c r="C384" s="25">
        <v>8312</v>
      </c>
      <c r="D384" s="27"/>
      <c r="E384" s="27">
        <v>322000</v>
      </c>
      <c r="F384" s="27"/>
      <c r="G384" s="27">
        <v>15.022</v>
      </c>
      <c r="H384" s="27">
        <v>13.634</v>
      </c>
      <c r="I384" s="27">
        <v>1.0660000000000001</v>
      </c>
      <c r="J384" s="27">
        <v>8866.48</v>
      </c>
      <c r="K384" s="27"/>
      <c r="L384" s="27">
        <v>886</v>
      </c>
      <c r="M384" s="27">
        <v>15.923</v>
      </c>
      <c r="N384" s="27">
        <v>214222</v>
      </c>
      <c r="O384" s="27">
        <v>5788.1</v>
      </c>
      <c r="P384" s="27">
        <v>1344165</v>
      </c>
      <c r="Q384" s="27"/>
      <c r="R384" s="27">
        <v>4631</v>
      </c>
      <c r="S384" s="27"/>
      <c r="T384" s="27"/>
      <c r="U384" s="27">
        <v>26</v>
      </c>
      <c r="V384" s="27">
        <v>94.7</v>
      </c>
      <c r="W384" s="27"/>
      <c r="X384" s="27"/>
      <c r="Y384" s="27"/>
      <c r="Z384" s="27"/>
      <c r="AA384" s="27">
        <v>272958</v>
      </c>
      <c r="AB384" s="28"/>
      <c r="AC384" s="29">
        <v>0</v>
      </c>
      <c r="AD384" s="30">
        <v>11.3</v>
      </c>
      <c r="AE384" s="30">
        <v>53.8</v>
      </c>
      <c r="AF384" s="31">
        <v>14.435700000000001</v>
      </c>
      <c r="AG384">
        <f t="shared" si="80"/>
        <v>8169.2005675560795</v>
      </c>
      <c r="AH384">
        <f>A384*'Simple Linear Regression'!$B$18+'Simple Linear Regression'!$B$17</f>
        <v>8212.0495500756988</v>
      </c>
      <c r="AI384">
        <f t="shared" si="81"/>
        <v>8138.0380701000013</v>
      </c>
      <c r="AJ384">
        <f t="shared" si="82"/>
        <v>8138.0380701000004</v>
      </c>
      <c r="AL384">
        <f t="shared" si="83"/>
        <v>8127.7669673056398</v>
      </c>
      <c r="AM384" s="32">
        <f t="shared" si="84"/>
        <v>8279.1467449398206</v>
      </c>
      <c r="AN384" s="33">
        <f t="shared" si="85"/>
        <v>9948.247143345754</v>
      </c>
      <c r="AO384" s="33">
        <f t="shared" si="86"/>
        <v>8262.3443120519987</v>
      </c>
      <c r="AP384" s="33" t="str">
        <f t="shared" si="87"/>
        <v/>
      </c>
      <c r="AQ384" s="34">
        <f t="shared" si="88"/>
        <v>228360.652</v>
      </c>
      <c r="AR384" s="34">
        <f t="shared" si="89"/>
        <v>343252</v>
      </c>
      <c r="AS384" s="34">
        <f t="shared" si="90"/>
        <v>0</v>
      </c>
      <c r="AT384" s="34">
        <f t="shared" si="91"/>
        <v>8453.8774556070002</v>
      </c>
      <c r="AU384" s="34">
        <f t="shared" si="92"/>
        <v>8432.0136787646588</v>
      </c>
      <c r="AV384" s="34">
        <f t="shared" si="93"/>
        <v>8500.5469672135187</v>
      </c>
      <c r="AW384" s="34">
        <f t="shared" si="94"/>
        <v>8463.2358362550003</v>
      </c>
      <c r="AX384" s="34">
        <f t="shared" si="95"/>
        <v>8449.5231386252744</v>
      </c>
    </row>
    <row r="385" spans="1:50" ht="16.5" customHeight="1" x14ac:dyDescent="0.2">
      <c r="A385" s="25">
        <v>384</v>
      </c>
      <c r="B385" s="26">
        <v>35958</v>
      </c>
      <c r="C385" s="25">
        <v>8103</v>
      </c>
      <c r="D385" s="27"/>
      <c r="E385" s="27">
        <v>306000</v>
      </c>
      <c r="F385" s="27"/>
      <c r="G385" s="27">
        <v>13.423999999999999</v>
      </c>
      <c r="H385" s="27">
        <v>12.458</v>
      </c>
      <c r="I385" s="27">
        <v>1.075</v>
      </c>
      <c r="J385" s="27">
        <v>8866.48</v>
      </c>
      <c r="K385" s="27"/>
      <c r="L385" s="27">
        <v>886</v>
      </c>
      <c r="M385" s="27">
        <v>15.923</v>
      </c>
      <c r="N385" s="27">
        <v>214222</v>
      </c>
      <c r="O385" s="27">
        <v>5788.1</v>
      </c>
      <c r="P385" s="27">
        <v>1344165</v>
      </c>
      <c r="Q385" s="27"/>
      <c r="R385" s="27">
        <v>4631</v>
      </c>
      <c r="S385" s="27"/>
      <c r="T385" s="27"/>
      <c r="U385" s="27">
        <v>26</v>
      </c>
      <c r="V385" s="27">
        <v>94.7</v>
      </c>
      <c r="W385" s="27"/>
      <c r="X385" s="27"/>
      <c r="Y385" s="27"/>
      <c r="Z385" s="27"/>
      <c r="AA385" s="27">
        <v>272958</v>
      </c>
      <c r="AB385" s="28"/>
      <c r="AC385" s="29">
        <v>0</v>
      </c>
      <c r="AD385" s="30">
        <v>16.2</v>
      </c>
      <c r="AE385" s="30">
        <v>36</v>
      </c>
      <c r="AF385" s="31">
        <v>14.5252</v>
      </c>
      <c r="AG385">
        <f t="shared" si="80"/>
        <v>8179.9796580669981</v>
      </c>
      <c r="AH385">
        <f>A385*'Simple Linear Regression'!$B$18+'Simple Linear Regression'!$B$17</f>
        <v>8212.9025871596041</v>
      </c>
      <c r="AI385">
        <f t="shared" si="81"/>
        <v>8147.4507101000017</v>
      </c>
      <c r="AJ385">
        <f t="shared" si="82"/>
        <v>8147.4507101000008</v>
      </c>
      <c r="AL385">
        <f t="shared" si="83"/>
        <v>8142.3980075355003</v>
      </c>
      <c r="AM385" s="32">
        <f t="shared" si="84"/>
        <v>8260.3509995858003</v>
      </c>
      <c r="AN385" s="33">
        <f t="shared" si="85"/>
        <v>9972.0977043248022</v>
      </c>
      <c r="AO385" s="33">
        <f t="shared" si="86"/>
        <v>8238.5468321499975</v>
      </c>
      <c r="AP385" s="33" t="str">
        <f t="shared" si="87"/>
        <v/>
      </c>
      <c r="AQ385" s="34">
        <f t="shared" si="88"/>
        <v>230288.65</v>
      </c>
      <c r="AR385" s="34">
        <f t="shared" si="89"/>
        <v>328950</v>
      </c>
      <c r="AS385" s="34">
        <f t="shared" si="90"/>
        <v>0</v>
      </c>
      <c r="AT385" s="34">
        <f t="shared" si="91"/>
        <v>8546.0165797989994</v>
      </c>
      <c r="AU385" s="34">
        <f t="shared" si="92"/>
        <v>8494.1068822958296</v>
      </c>
      <c r="AV385" s="34">
        <f t="shared" si="93"/>
        <v>8612.524903726</v>
      </c>
      <c r="AW385" s="34">
        <f t="shared" si="94"/>
        <v>8555.9546814879996</v>
      </c>
      <c r="AX385" s="34">
        <f t="shared" si="95"/>
        <v>8500.680695739451</v>
      </c>
    </row>
    <row r="386" spans="1:50" ht="16.5" customHeight="1" x14ac:dyDescent="0.2">
      <c r="A386" s="25">
        <v>385</v>
      </c>
      <c r="B386" s="26">
        <v>35965</v>
      </c>
      <c r="C386" s="25">
        <v>8160</v>
      </c>
      <c r="D386" s="27"/>
      <c r="E386" s="27">
        <v>321000</v>
      </c>
      <c r="F386" s="27"/>
      <c r="G386" s="27">
        <v>12.044</v>
      </c>
      <c r="H386" s="27">
        <v>10.922000000000001</v>
      </c>
      <c r="I386" s="27">
        <v>1.0660000000000001</v>
      </c>
      <c r="J386" s="27">
        <v>8866.48</v>
      </c>
      <c r="K386" s="27"/>
      <c r="L386" s="27">
        <v>886</v>
      </c>
      <c r="M386" s="27">
        <v>17.056999999999999</v>
      </c>
      <c r="N386" s="27">
        <v>217921</v>
      </c>
      <c r="O386" s="27">
        <v>5788.1</v>
      </c>
      <c r="P386" s="27">
        <v>1352528</v>
      </c>
      <c r="Q386" s="27"/>
      <c r="R386" s="27">
        <v>4631</v>
      </c>
      <c r="S386" s="27"/>
      <c r="T386" s="27"/>
      <c r="U386" s="27">
        <v>26</v>
      </c>
      <c r="V386" s="27">
        <v>94.7</v>
      </c>
      <c r="W386" s="27"/>
      <c r="X386" s="27"/>
      <c r="Y386" s="27"/>
      <c r="Z386" s="27"/>
      <c r="AA386" s="27">
        <v>272958</v>
      </c>
      <c r="AB386" s="28"/>
      <c r="AC386" s="29">
        <v>0</v>
      </c>
      <c r="AD386" s="30">
        <v>0.7</v>
      </c>
      <c r="AE386" s="30">
        <v>69.099999999999994</v>
      </c>
      <c r="AF386" s="31">
        <v>14.5732</v>
      </c>
      <c r="AG386">
        <f t="shared" ref="AG386:AG449" si="96">6753.47943187+0.36116788*I386+0.01252571*N386-22.85359542*V386+0.00407811*AA386-0.00067349*E386</f>
        <v>8216.2066588460784</v>
      </c>
      <c r="AH386">
        <f>A386*'Simple Linear Regression'!$B$18+'Simple Linear Regression'!$B$17</f>
        <v>8213.7556242435076</v>
      </c>
      <c r="AI386">
        <f t="shared" ref="AI386:AI449" si="97">7491.3971+0.0137554*N386-0.00058829*E386-34.3283*V386+0.30565*L386+54.6031*M386</f>
        <v>8251.4275001000005</v>
      </c>
      <c r="AJ386">
        <f t="shared" ref="AJ386:AJ449" si="98">7491.3971-0.00058829*E386+0.30565*L386+54.6031*M386+0.0137554*N386-34.3283*V386</f>
        <v>8251.4275000999987</v>
      </c>
      <c r="AL386">
        <f t="shared" ref="AL386:AL449" si="99">2192.59+2373.87*I386+0.0316653*N386-15.7623*V386+0.00202406*AA386-0.000740146*E386-0.00963493*(I386*N386)</f>
        <v>8207.6452379350212</v>
      </c>
      <c r="AM386" s="32">
        <f t="shared" ref="AM386:AM449" si="100">5205.907083+122.0638992*I386+13.609808*(N386/1000)-1.245906883*AD386+0.7746840854*AE386-134.2474226*AC386-1547.125689*IF(AND(B386&gt;=DATE(2020,3,20),B386&lt;=DATE(2020,6,26)),1,0)</f>
        <v>8354.5487041982378</v>
      </c>
      <c r="AN386" s="33">
        <f t="shared" ref="AN386:AN449" si="101">7707.2178-144.397321*AC386+139.5614087*AF386-0.0008594506251*E386-265.7105668*I386-0.02506176117*J386+0.004708026652*N386</f>
        <v>9985.7112782528511</v>
      </c>
      <c r="AO386" s="33">
        <f t="shared" ref="AO386:AO449" si="102">IF(N386="","",2190.39 + 2739.06*I386 + 0.034693*N386 - 16.722*V386 - 0.000802*E386 - 1.3691*AD386 + 1.8691*AE386 - 121.7*AC386 + 209.88*IF(AND(B386&gt;=DATE(2020,3,20),B386&lt;=DATE(2020,6,26)),1,0) - 0.011049*(I386*N386))</f>
        <v>8391.0177214859996</v>
      </c>
      <c r="AP386" s="33" t="str">
        <f t="shared" ref="AP386:AP449" si="103">IF(B386&lt;DATE(2008,1,1),"",3929.06 + 1212.53*I386 - 0.0003097*N386 + 59.426*V386 - 0.0006734*E386 - 1.036*AD386 + 1.2076*AE386 + 94.923*AF386 - 131.43*AC386 - 759.61*IF(AND(B386&gt;=DATE(2020,3,20),B386&lt;=DATE(2020,6,26)),1,0) - 17.324*(I386*V386))</f>
        <v/>
      </c>
      <c r="AQ386" s="34">
        <f t="shared" ref="AQ386:AQ449" si="104">IF(N386="","",I386*N386)</f>
        <v>232303.78600000002</v>
      </c>
      <c r="AR386" s="34">
        <f t="shared" ref="AR386:AR449" si="105">I386*E386</f>
        <v>342186</v>
      </c>
      <c r="AS386" s="34">
        <f t="shared" ref="AS386:AS449" si="106">AC386*AF386</f>
        <v>0</v>
      </c>
      <c r="AT386" s="34">
        <f t="shared" ref="AT386:AT449" si="107">IF(N386="","",2413.3773+89.103503*I386+0.018847679*N386-5.0917058*V386-0.00064564578*E386+1.4315076*AD386-3.1976817*AE386-66.972905*AC386-217.08397*IF(AND(B386&gt;=DATE(2020,3,20),B386&lt;=DATE(2020,6,26)),1,0)+190.76803*AF386)</f>
        <v>8486.3727595630007</v>
      </c>
      <c r="AU386" s="34">
        <f t="shared" ref="AU386:AU449" si="108">IF(N386="","",-480.76297+2186.3009*I386+0.033368804*N386-5.3903106*V386-0.00073731439*E386+0.93396876*AD386-1.6242981*AE386-61.304389*AC386-95.472727*IF(AND(B386&gt;=DATE(2020,3,20),B386&lt;=DATE(2020,6,26)),1,0)+156.04851*AF386-0.0087322858*AQ386)</f>
        <v>8508.4544664539626</v>
      </c>
      <c r="AV386" s="34">
        <f t="shared" ref="AV386:AV449" si="109">IF(N386="","",2518.0489-204.66184*I386+0.019354281*N386-2.3328708*V386-0.0022533804*E386+1.5259709*AD386-3.5842757*AE386-65.580099*AC386-62.828483*IF(AND(B386&gt;=DATE(2020,3,20),B386&lt;=DATE(2020,6,26)),1,0)+200.94286*AF386+0.00080379976*AR386)</f>
        <v>8530.1499159883588</v>
      </c>
      <c r="AW386" s="34">
        <f t="shared" ref="AW386:AW449" si="110">IF(N386="","",2361.7153+89.223162*I386+0.018847054*N386-5.0210815*V386-0.0006437347*E386+1.4213619*AD386-3.2156123*AE386+167.41121*AC386-224.35191*IF(AND(B386&gt;=DATE(2020,3,20),B386&lt;=DATE(2020,6,26)),1,0)+194.56435*AF386-19.897843*AS386)</f>
        <v>8496.0821174960001</v>
      </c>
      <c r="AX386" s="34">
        <f t="shared" ref="AX386:AX449" si="111">IF(N386="","",-654.03928+2464.5589*I386+0.035956453*N386-8.0754527*V386-0.00069441316*E386+0.69511606*AD386-1.1669613*AE386-90.724569*AC386-211.24919*IF(AND(B386&gt;=DATE(2020,3,20),B386&lt;=DATE(2020,6,26)),1,0)+147.22132*AF386-0.010108087*AQ386)</f>
        <v>8538.3831232816174</v>
      </c>
    </row>
    <row r="387" spans="1:50" ht="16.5" customHeight="1" x14ac:dyDescent="0.2">
      <c r="A387" s="25">
        <v>386</v>
      </c>
      <c r="B387" s="26">
        <v>35972</v>
      </c>
      <c r="C387" s="25">
        <v>8644</v>
      </c>
      <c r="D387" s="27"/>
      <c r="E387" s="27">
        <v>349000</v>
      </c>
      <c r="F387" s="27"/>
      <c r="G387" s="27">
        <v>14.167999999999999</v>
      </c>
      <c r="H387" s="27">
        <v>11.96</v>
      </c>
      <c r="I387" s="27">
        <v>1.0580000000000001</v>
      </c>
      <c r="J387" s="27">
        <v>8866.48</v>
      </c>
      <c r="K387" s="27"/>
      <c r="L387" s="27">
        <v>886</v>
      </c>
      <c r="M387" s="27">
        <v>17.056999999999999</v>
      </c>
      <c r="N387" s="27">
        <v>217921</v>
      </c>
      <c r="O387" s="27">
        <v>5788.1</v>
      </c>
      <c r="P387" s="27">
        <v>1352528</v>
      </c>
      <c r="Q387" s="27"/>
      <c r="R387" s="27">
        <v>4631</v>
      </c>
      <c r="S387" s="27"/>
      <c r="T387" s="27"/>
      <c r="U387" s="27">
        <v>26</v>
      </c>
      <c r="V387" s="27">
        <v>94.7</v>
      </c>
      <c r="W387" s="27"/>
      <c r="X387" s="27"/>
      <c r="Y387" s="27"/>
      <c r="Z387" s="27"/>
      <c r="AA387" s="27">
        <v>272958</v>
      </c>
      <c r="AB387" s="28"/>
      <c r="AC387" s="29">
        <v>0</v>
      </c>
      <c r="AD387" s="30">
        <v>0</v>
      </c>
      <c r="AE387" s="30">
        <v>85</v>
      </c>
      <c r="AF387" s="31">
        <v>14.5778</v>
      </c>
      <c r="AG387">
        <f t="shared" si="96"/>
        <v>8197.3460495030376</v>
      </c>
      <c r="AH387">
        <f>A387*'Simple Linear Regression'!$B$18+'Simple Linear Regression'!$B$17</f>
        <v>8214.6086613274128</v>
      </c>
      <c r="AI387">
        <f t="shared" si="97"/>
        <v>8234.9553801000002</v>
      </c>
      <c r="AJ387">
        <f t="shared" si="98"/>
        <v>8234.9553801000002</v>
      </c>
      <c r="AL387">
        <f t="shared" si="99"/>
        <v>8184.7274185792576</v>
      </c>
      <c r="AM387" s="32">
        <f t="shared" si="100"/>
        <v>8366.761804780599</v>
      </c>
      <c r="AN387" s="33">
        <f t="shared" si="101"/>
        <v>9964.4143277644707</v>
      </c>
      <c r="AO387" s="33">
        <f t="shared" si="102"/>
        <v>8396.5887745180007</v>
      </c>
      <c r="AP387" s="33" t="str">
        <f t="shared" si="103"/>
        <v/>
      </c>
      <c r="AQ387" s="34">
        <f t="shared" si="104"/>
        <v>230560.41800000001</v>
      </c>
      <c r="AR387" s="34">
        <f t="shared" si="105"/>
        <v>369242</v>
      </c>
      <c r="AS387" s="34">
        <f t="shared" si="106"/>
        <v>0</v>
      </c>
      <c r="AT387" s="34">
        <f t="shared" si="107"/>
        <v>8416.6141882869997</v>
      </c>
      <c r="AU387" s="34">
        <f t="shared" si="108"/>
        <v>8459.7805491885356</v>
      </c>
      <c r="AV387" s="34">
        <f t="shared" si="109"/>
        <v>8433.3063397109199</v>
      </c>
      <c r="AW387" s="34">
        <f t="shared" si="110"/>
        <v>8426.1155677099996</v>
      </c>
      <c r="AX387" s="34">
        <f t="shared" si="111"/>
        <v>8498.4811511786338</v>
      </c>
    </row>
    <row r="388" spans="1:50" ht="16.5" customHeight="1" x14ac:dyDescent="0.2">
      <c r="A388" s="25">
        <v>387</v>
      </c>
      <c r="B388" s="26">
        <v>35979</v>
      </c>
      <c r="C388" s="25">
        <v>8755</v>
      </c>
      <c r="D388" s="27"/>
      <c r="E388" s="27">
        <v>376000</v>
      </c>
      <c r="F388" s="27"/>
      <c r="G388" s="27">
        <v>14.41</v>
      </c>
      <c r="H388" s="27">
        <v>11.868</v>
      </c>
      <c r="I388" s="27">
        <v>1.0569999999999999</v>
      </c>
      <c r="J388" s="27">
        <v>8866.48</v>
      </c>
      <c r="K388" s="27"/>
      <c r="L388" s="27">
        <v>886</v>
      </c>
      <c r="M388" s="27">
        <v>17.056999999999999</v>
      </c>
      <c r="N388" s="27">
        <v>217921</v>
      </c>
      <c r="O388" s="27">
        <v>5788.1</v>
      </c>
      <c r="P388" s="27">
        <v>1352528</v>
      </c>
      <c r="Q388" s="27"/>
      <c r="R388" s="27">
        <v>4631</v>
      </c>
      <c r="S388" s="27"/>
      <c r="T388" s="27"/>
      <c r="U388" s="27">
        <v>26</v>
      </c>
      <c r="V388" s="27">
        <v>94.7</v>
      </c>
      <c r="W388" s="27"/>
      <c r="X388" s="27"/>
      <c r="Y388" s="27"/>
      <c r="Z388" s="27"/>
      <c r="AA388" s="27">
        <v>272958</v>
      </c>
      <c r="AB388" s="28"/>
      <c r="AC388" s="29">
        <v>1</v>
      </c>
      <c r="AD388" s="30">
        <v>0</v>
      </c>
      <c r="AE388" s="30">
        <v>87.3</v>
      </c>
      <c r="AF388" s="31">
        <v>14.539099999999999</v>
      </c>
      <c r="AG388">
        <f t="shared" si="96"/>
        <v>8179.1614583351593</v>
      </c>
      <c r="AH388">
        <f>A388*'Simple Linear Regression'!$B$18+'Simple Linear Regression'!$B$17</f>
        <v>8215.4616984113163</v>
      </c>
      <c r="AI388">
        <f t="shared" si="97"/>
        <v>8219.0715501000013</v>
      </c>
      <c r="AJ388">
        <f t="shared" si="98"/>
        <v>8219.0715501000013</v>
      </c>
      <c r="AL388">
        <f t="shared" si="99"/>
        <v>8164.4692601597899</v>
      </c>
      <c r="AM388" s="32">
        <f t="shared" si="100"/>
        <v>8234.1740916778199</v>
      </c>
      <c r="AN388" s="33">
        <f t="shared" si="101"/>
        <v>9791.6765239368815</v>
      </c>
      <c r="AO388" s="33">
        <f t="shared" si="102"/>
        <v>8257.2024536470017</v>
      </c>
      <c r="AP388" s="33" t="str">
        <f t="shared" si="103"/>
        <v/>
      </c>
      <c r="AQ388" s="34">
        <f t="shared" si="104"/>
        <v>230342.49699999997</v>
      </c>
      <c r="AR388" s="34">
        <f t="shared" si="105"/>
        <v>397432</v>
      </c>
      <c r="AS388" s="34">
        <f t="shared" si="106"/>
        <v>14.539099999999999</v>
      </c>
      <c r="AT388" s="34">
        <f t="shared" si="107"/>
        <v>8317.3823530530008</v>
      </c>
      <c r="AU388" s="34">
        <f t="shared" si="108"/>
        <v>8368.5103562453587</v>
      </c>
      <c r="AV388" s="34">
        <f t="shared" si="109"/>
        <v>8313.7284241933194</v>
      </c>
      <c r="AW388" s="34">
        <f t="shared" si="110"/>
        <v>8271.8344398516983</v>
      </c>
      <c r="AX388" s="34">
        <f t="shared" si="111"/>
        <v>8380.3641563117599</v>
      </c>
    </row>
    <row r="389" spans="1:50" ht="16.5" customHeight="1" x14ac:dyDescent="0.2">
      <c r="A389" s="25">
        <v>388</v>
      </c>
      <c r="B389" s="26">
        <v>35986</v>
      </c>
      <c r="C389" s="25">
        <v>8234</v>
      </c>
      <c r="D389" s="27"/>
      <c r="E389" s="27">
        <v>362000</v>
      </c>
      <c r="F389" s="27"/>
      <c r="G389" s="27">
        <v>13.936</v>
      </c>
      <c r="H389" s="27">
        <v>11.657999999999999</v>
      </c>
      <c r="I389" s="27">
        <v>1.0580000000000001</v>
      </c>
      <c r="J389" s="27">
        <v>8866.48</v>
      </c>
      <c r="K389" s="27"/>
      <c r="L389" s="27">
        <v>855</v>
      </c>
      <c r="M389" s="27">
        <v>17.056999999999999</v>
      </c>
      <c r="N389" s="27">
        <v>217921</v>
      </c>
      <c r="O389" s="27">
        <v>5837.9</v>
      </c>
      <c r="P389" s="27">
        <v>1352528</v>
      </c>
      <c r="Q389" s="27"/>
      <c r="R389" s="27">
        <v>4631</v>
      </c>
      <c r="S389" s="27"/>
      <c r="T389" s="27"/>
      <c r="U389" s="27">
        <v>26</v>
      </c>
      <c r="V389" s="27">
        <v>97.5</v>
      </c>
      <c r="W389" s="27"/>
      <c r="X389" s="27"/>
      <c r="Y389" s="27"/>
      <c r="Z389" s="27"/>
      <c r="AA389" s="27">
        <v>272958</v>
      </c>
      <c r="AB389" s="28"/>
      <c r="AC389" s="29">
        <v>1</v>
      </c>
      <c r="AD389" s="30">
        <v>0</v>
      </c>
      <c r="AE389" s="30">
        <v>85.5</v>
      </c>
      <c r="AF389" s="31">
        <v>14.4582</v>
      </c>
      <c r="AG389">
        <f t="shared" si="96"/>
        <v>8124.600612327039</v>
      </c>
      <c r="AH389">
        <f>A389*'Simple Linear Regression'!$B$18+'Simple Linear Regression'!$B$17</f>
        <v>8216.3147354952198</v>
      </c>
      <c r="AI389">
        <f t="shared" si="97"/>
        <v>8121.7132201000004</v>
      </c>
      <c r="AJ389">
        <f t="shared" si="98"/>
        <v>8121.7132200999995</v>
      </c>
      <c r="AL389">
        <f t="shared" si="99"/>
        <v>8130.9710805792583</v>
      </c>
      <c r="AM389" s="32">
        <f t="shared" si="100"/>
        <v>8232.9017242233003</v>
      </c>
      <c r="AN389" s="33">
        <f t="shared" si="101"/>
        <v>9792.1526041576508</v>
      </c>
      <c r="AO389" s="33">
        <f t="shared" si="102"/>
        <v>8218.5757245179975</v>
      </c>
      <c r="AP389" s="33" t="str">
        <f t="shared" si="103"/>
        <v/>
      </c>
      <c r="AQ389" s="34">
        <f t="shared" si="104"/>
        <v>230560.41800000001</v>
      </c>
      <c r="AR389" s="34">
        <f t="shared" si="105"/>
        <v>382996</v>
      </c>
      <c r="AS389" s="34">
        <f t="shared" si="106"/>
        <v>14.4582</v>
      </c>
      <c r="AT389" s="34">
        <f t="shared" si="107"/>
        <v>8302.5764146689999</v>
      </c>
      <c r="AU389" s="34">
        <f t="shared" si="108"/>
        <v>8354.3226525925365</v>
      </c>
      <c r="AV389" s="34">
        <f t="shared" si="109"/>
        <v>8317.1308152639594</v>
      </c>
      <c r="AW389" s="34">
        <f t="shared" si="110"/>
        <v>8258.5345023373975</v>
      </c>
      <c r="AX389" s="34">
        <f t="shared" si="111"/>
        <v>8357.9267930166352</v>
      </c>
    </row>
    <row r="390" spans="1:50" ht="16.5" customHeight="1" x14ac:dyDescent="0.2">
      <c r="A390" s="25">
        <v>389</v>
      </c>
      <c r="B390" s="26">
        <v>35993</v>
      </c>
      <c r="C390" s="25">
        <v>8749</v>
      </c>
      <c r="D390" s="27"/>
      <c r="E390" s="27">
        <v>320000</v>
      </c>
      <c r="F390" s="27"/>
      <c r="G390" s="27">
        <v>14.478</v>
      </c>
      <c r="H390" s="27">
        <v>12.042</v>
      </c>
      <c r="I390" s="27">
        <v>1.054</v>
      </c>
      <c r="J390" s="27">
        <v>8866.48</v>
      </c>
      <c r="K390" s="27"/>
      <c r="L390" s="27">
        <v>855</v>
      </c>
      <c r="M390" s="27">
        <v>16.771000000000001</v>
      </c>
      <c r="N390" s="27">
        <v>227899</v>
      </c>
      <c r="O390" s="27">
        <v>5837.9</v>
      </c>
      <c r="P390" s="27">
        <v>1352528</v>
      </c>
      <c r="Q390" s="27"/>
      <c r="R390" s="27">
        <v>4631</v>
      </c>
      <c r="S390" s="27"/>
      <c r="T390" s="27"/>
      <c r="U390" s="27">
        <v>26</v>
      </c>
      <c r="V390" s="27">
        <v>97.5</v>
      </c>
      <c r="W390" s="27"/>
      <c r="X390" s="27"/>
      <c r="Y390" s="27"/>
      <c r="Z390" s="27"/>
      <c r="AA390" s="27">
        <v>272958</v>
      </c>
      <c r="AB390" s="28"/>
      <c r="AC390" s="29">
        <v>0</v>
      </c>
      <c r="AD390" s="30">
        <v>0</v>
      </c>
      <c r="AE390" s="30">
        <v>100.5</v>
      </c>
      <c r="AF390" s="31">
        <v>14.337999999999999</v>
      </c>
      <c r="AG390">
        <f t="shared" si="96"/>
        <v>8277.8672820355205</v>
      </c>
      <c r="AH390">
        <f>A390*'Simple Linear Regression'!$B$18+'Simple Linear Regression'!$B$17</f>
        <v>8217.1677725791251</v>
      </c>
      <c r="AI390">
        <f t="shared" si="97"/>
        <v>8268.0562946999999</v>
      </c>
      <c r="AJ390">
        <f t="shared" si="98"/>
        <v>8268.0562946999999</v>
      </c>
      <c r="AL390">
        <f t="shared" si="99"/>
        <v>8375.5879628582225</v>
      </c>
      <c r="AM390" s="32">
        <f t="shared" si="100"/>
        <v>8514.0798167314988</v>
      </c>
      <c r="AN390" s="33">
        <f t="shared" si="101"/>
        <v>10003.911102286967</v>
      </c>
      <c r="AO390" s="33">
        <f t="shared" si="102"/>
        <v>8630.6377192460004</v>
      </c>
      <c r="AP390" s="33" t="str">
        <f t="shared" si="103"/>
        <v/>
      </c>
      <c r="AQ390" s="34">
        <f t="shared" si="104"/>
        <v>240205.546</v>
      </c>
      <c r="AR390" s="34">
        <f t="shared" si="105"/>
        <v>337280</v>
      </c>
      <c r="AS390" s="34">
        <f t="shared" si="106"/>
        <v>0</v>
      </c>
      <c r="AT390" s="34">
        <f t="shared" si="107"/>
        <v>8513.4766267729992</v>
      </c>
      <c r="AU390" s="34">
        <f t="shared" si="108"/>
        <v>8643.4574520089554</v>
      </c>
      <c r="AV390" s="34">
        <f t="shared" si="109"/>
        <v>8556.6245771417998</v>
      </c>
      <c r="AW390" s="34">
        <f t="shared" si="110"/>
        <v>8521.9253361939973</v>
      </c>
      <c r="AX390" s="34">
        <f t="shared" si="111"/>
        <v>8694.037752056498</v>
      </c>
    </row>
    <row r="391" spans="1:50" ht="16.5" customHeight="1" x14ac:dyDescent="0.2">
      <c r="A391" s="25">
        <v>390</v>
      </c>
      <c r="B391" s="26">
        <v>36000</v>
      </c>
      <c r="C391" s="25">
        <v>8125</v>
      </c>
      <c r="D391" s="27"/>
      <c r="E391" s="27">
        <v>315000</v>
      </c>
      <c r="F391" s="27"/>
      <c r="G391" s="27">
        <v>13.891999999999999</v>
      </c>
      <c r="H391" s="27">
        <v>12.122</v>
      </c>
      <c r="I391" s="27">
        <v>1.0589999999999999</v>
      </c>
      <c r="J391" s="27">
        <v>8866.48</v>
      </c>
      <c r="K391" s="27"/>
      <c r="L391" s="27">
        <v>855</v>
      </c>
      <c r="M391" s="27">
        <v>16.771000000000001</v>
      </c>
      <c r="N391" s="27">
        <v>227899</v>
      </c>
      <c r="O391" s="27">
        <v>5837.9</v>
      </c>
      <c r="P391" s="27">
        <v>1352528</v>
      </c>
      <c r="Q391" s="27"/>
      <c r="R391" s="27">
        <v>4631</v>
      </c>
      <c r="S391" s="27"/>
      <c r="T391" s="27"/>
      <c r="U391" s="27">
        <v>26</v>
      </c>
      <c r="V391" s="27">
        <v>97.5</v>
      </c>
      <c r="W391" s="27"/>
      <c r="X391" s="27"/>
      <c r="Y391" s="27"/>
      <c r="Z391" s="27"/>
      <c r="AA391" s="27">
        <v>272958</v>
      </c>
      <c r="AB391" s="28"/>
      <c r="AC391" s="29">
        <v>0</v>
      </c>
      <c r="AD391" s="30">
        <v>0</v>
      </c>
      <c r="AE391" s="30">
        <v>108</v>
      </c>
      <c r="AF391" s="31">
        <v>14.1823</v>
      </c>
      <c r="AG391">
        <f t="shared" si="96"/>
        <v>8281.23653787492</v>
      </c>
      <c r="AH391">
        <f>A391*'Simple Linear Regression'!$B$18+'Simple Linear Regression'!$B$17</f>
        <v>8218.0208096630286</v>
      </c>
      <c r="AI391">
        <f t="shared" si="97"/>
        <v>8270.9977447000001</v>
      </c>
      <c r="AJ391">
        <f t="shared" si="98"/>
        <v>8270.9977446999983</v>
      </c>
      <c r="AL391">
        <f t="shared" si="99"/>
        <v>8380.1790882978694</v>
      </c>
      <c r="AM391" s="32">
        <f t="shared" si="100"/>
        <v>8520.500266867999</v>
      </c>
      <c r="AN391" s="33">
        <f t="shared" si="101"/>
        <v>9985.1500912438769</v>
      </c>
      <c r="AO391" s="33">
        <f t="shared" si="102"/>
        <v>8649.7709889910002</v>
      </c>
      <c r="AP391" s="33" t="str">
        <f t="shared" si="103"/>
        <v/>
      </c>
      <c r="AQ391" s="34">
        <f t="shared" si="104"/>
        <v>241345.041</v>
      </c>
      <c r="AR391" s="34">
        <f t="shared" si="105"/>
        <v>333585</v>
      </c>
      <c r="AS391" s="34">
        <f t="shared" si="106"/>
        <v>0</v>
      </c>
      <c r="AT391" s="34">
        <f t="shared" si="107"/>
        <v>8463.465178167</v>
      </c>
      <c r="AU391" s="34">
        <f t="shared" si="108"/>
        <v>8611.6461436942827</v>
      </c>
      <c r="AV391" s="34">
        <f t="shared" si="109"/>
        <v>8505.7292587766005</v>
      </c>
      <c r="AW391" s="34">
        <f t="shared" si="110"/>
        <v>8471.1793639589978</v>
      </c>
      <c r="AX391" s="34">
        <f t="shared" si="111"/>
        <v>8666.6399284864347</v>
      </c>
    </row>
    <row r="392" spans="1:50" ht="16.5" customHeight="1" x14ac:dyDescent="0.2">
      <c r="A392" s="25">
        <v>391</v>
      </c>
      <c r="B392" s="26">
        <v>36007</v>
      </c>
      <c r="C392" s="25">
        <v>8997</v>
      </c>
      <c r="D392" s="27"/>
      <c r="E392" s="27">
        <v>335000</v>
      </c>
      <c r="F392" s="27"/>
      <c r="G392" s="27">
        <v>14.244</v>
      </c>
      <c r="H392" s="27">
        <v>12.61</v>
      </c>
      <c r="I392" s="27">
        <v>1.05</v>
      </c>
      <c r="J392" s="27">
        <v>8866.48</v>
      </c>
      <c r="K392" s="27"/>
      <c r="L392" s="27">
        <v>855</v>
      </c>
      <c r="M392" s="27">
        <v>16.771000000000001</v>
      </c>
      <c r="N392" s="27">
        <v>227899</v>
      </c>
      <c r="O392" s="27">
        <v>5837.9</v>
      </c>
      <c r="P392" s="27">
        <v>1352528</v>
      </c>
      <c r="Q392" s="27"/>
      <c r="R392" s="27">
        <v>4631</v>
      </c>
      <c r="S392" s="27"/>
      <c r="T392" s="27"/>
      <c r="U392" s="27">
        <v>26</v>
      </c>
      <c r="V392" s="27">
        <v>97.5</v>
      </c>
      <c r="W392" s="27"/>
      <c r="X392" s="27"/>
      <c r="Y392" s="27"/>
      <c r="Z392" s="27"/>
      <c r="AA392" s="27">
        <v>272958</v>
      </c>
      <c r="AB392" s="28"/>
      <c r="AC392" s="29">
        <v>0</v>
      </c>
      <c r="AD392" s="30">
        <v>0</v>
      </c>
      <c r="AE392" s="30">
        <v>98</v>
      </c>
      <c r="AF392" s="31">
        <v>13.9954</v>
      </c>
      <c r="AG392">
        <f t="shared" si="96"/>
        <v>8267.763487364</v>
      </c>
      <c r="AH392">
        <f>A392*'Simple Linear Regression'!$B$18+'Simple Linear Regression'!$B$17</f>
        <v>8218.8738467469339</v>
      </c>
      <c r="AI392">
        <f t="shared" si="97"/>
        <v>8259.2319447000009</v>
      </c>
      <c r="AJ392">
        <f t="shared" si="98"/>
        <v>8259.2319447000009</v>
      </c>
      <c r="AL392">
        <f t="shared" si="99"/>
        <v>8363.7734565065002</v>
      </c>
      <c r="AM392" s="32">
        <f t="shared" si="100"/>
        <v>8511.6548509211989</v>
      </c>
      <c r="AN392" s="33">
        <f t="shared" si="101"/>
        <v>9944.2684465570474</v>
      </c>
      <c r="AO392" s="33">
        <f t="shared" si="102"/>
        <v>8613.0509534499997</v>
      </c>
      <c r="AP392" s="33" t="str">
        <f t="shared" si="103"/>
        <v/>
      </c>
      <c r="AQ392" s="34">
        <f t="shared" si="104"/>
        <v>239293.95</v>
      </c>
      <c r="AR392" s="34">
        <f t="shared" si="105"/>
        <v>351750</v>
      </c>
      <c r="AS392" s="34">
        <f t="shared" si="106"/>
        <v>0</v>
      </c>
      <c r="AT392" s="34">
        <f t="shared" si="107"/>
        <v>8446.0726032329985</v>
      </c>
      <c r="AU392" s="34">
        <f t="shared" si="108"/>
        <v>8582.2113750890894</v>
      </c>
      <c r="AV392" s="34">
        <f t="shared" si="109"/>
        <v>8475.3911664429997</v>
      </c>
      <c r="AW392" s="34">
        <f t="shared" si="110"/>
        <v>8453.2937074859983</v>
      </c>
      <c r="AX392" s="34">
        <f t="shared" si="111"/>
        <v>8635.4571897513506</v>
      </c>
    </row>
    <row r="393" spans="1:50" ht="16.5" customHeight="1" x14ac:dyDescent="0.2">
      <c r="A393" s="25">
        <v>392</v>
      </c>
      <c r="B393" s="26">
        <v>36014</v>
      </c>
      <c r="C393" s="25">
        <v>8317</v>
      </c>
      <c r="D393" s="27"/>
      <c r="E393" s="27">
        <v>327000</v>
      </c>
      <c r="F393" s="27"/>
      <c r="G393" s="27">
        <v>13.827999999999999</v>
      </c>
      <c r="H393" s="27">
        <v>12.103999999999999</v>
      </c>
      <c r="I393" s="27">
        <v>1.0389999999999999</v>
      </c>
      <c r="J393" s="27">
        <v>8969.6990000000005</v>
      </c>
      <c r="K393" s="27"/>
      <c r="L393" s="27">
        <v>854</v>
      </c>
      <c r="M393" s="27">
        <v>16.771000000000001</v>
      </c>
      <c r="N393" s="27">
        <v>227899</v>
      </c>
      <c r="O393" s="27">
        <v>5871.7</v>
      </c>
      <c r="P393" s="27">
        <v>1352528</v>
      </c>
      <c r="Q393" s="27"/>
      <c r="R393" s="27">
        <v>4631</v>
      </c>
      <c r="S393" s="27"/>
      <c r="T393" s="27"/>
      <c r="U393" s="27">
        <v>26</v>
      </c>
      <c r="V393" s="27">
        <v>98.4</v>
      </c>
      <c r="W393" s="27"/>
      <c r="X393" s="27"/>
      <c r="Y393" s="27"/>
      <c r="Z393" s="27"/>
      <c r="AA393" s="27">
        <v>272958</v>
      </c>
      <c r="AB393" s="28"/>
      <c r="AC393" s="29">
        <v>0</v>
      </c>
      <c r="AD393" s="30">
        <v>0</v>
      </c>
      <c r="AE393" s="30">
        <v>93.7</v>
      </c>
      <c r="AF393" s="31">
        <v>13.782</v>
      </c>
      <c r="AG393">
        <f t="shared" si="96"/>
        <v>8252.5791986393197</v>
      </c>
      <c r="AH393">
        <f>A393*'Simple Linear Regression'!$B$18+'Simple Linear Regression'!$B$17</f>
        <v>8219.7268838308373</v>
      </c>
      <c r="AI393">
        <f t="shared" si="97"/>
        <v>8232.7371447000005</v>
      </c>
      <c r="AJ393">
        <f t="shared" si="98"/>
        <v>8232.7371447000005</v>
      </c>
      <c r="AL393">
        <f t="shared" si="99"/>
        <v>8353.5496845392699</v>
      </c>
      <c r="AM393" s="32">
        <f t="shared" si="100"/>
        <v>8506.98100646278</v>
      </c>
      <c r="AN393" s="33">
        <f t="shared" si="101"/>
        <v>9921.6976132498603</v>
      </c>
      <c r="AO393" s="33">
        <f t="shared" si="102"/>
        <v>8593.9489800110005</v>
      </c>
      <c r="AP393" s="33" t="str">
        <f t="shared" si="103"/>
        <v/>
      </c>
      <c r="AQ393" s="34">
        <f t="shared" si="104"/>
        <v>236787.06099999999</v>
      </c>
      <c r="AR393" s="34">
        <f t="shared" si="105"/>
        <v>339753</v>
      </c>
      <c r="AS393" s="34">
        <f t="shared" si="106"/>
        <v>0</v>
      </c>
      <c r="AT393" s="34">
        <f t="shared" si="107"/>
        <v>8418.7152294280004</v>
      </c>
      <c r="AU393" s="34">
        <f t="shared" si="108"/>
        <v>8554.7839017819679</v>
      </c>
      <c r="AV393" s="34">
        <f t="shared" si="109"/>
        <v>8456.4578996282798</v>
      </c>
      <c r="AW393" s="34">
        <f t="shared" si="110"/>
        <v>8425.2502575539984</v>
      </c>
      <c r="AX393" s="34">
        <f t="shared" si="111"/>
        <v>8605.5751957146913</v>
      </c>
    </row>
    <row r="394" spans="1:50" ht="16.5" customHeight="1" x14ac:dyDescent="0.2">
      <c r="A394" s="25">
        <v>393</v>
      </c>
      <c r="B394" s="26">
        <v>36021</v>
      </c>
      <c r="C394" s="25">
        <v>8981</v>
      </c>
      <c r="D394" s="27"/>
      <c r="E394" s="27">
        <v>316000</v>
      </c>
      <c r="F394" s="27"/>
      <c r="G394" s="27">
        <v>13.116</v>
      </c>
      <c r="H394" s="27">
        <v>11.391999999999999</v>
      </c>
      <c r="I394" s="27">
        <v>1.0329999999999999</v>
      </c>
      <c r="J394" s="27">
        <v>8969.6990000000005</v>
      </c>
      <c r="K394" s="27"/>
      <c r="L394" s="27">
        <v>854</v>
      </c>
      <c r="M394" s="27">
        <v>16.771000000000001</v>
      </c>
      <c r="N394" s="27">
        <v>227899</v>
      </c>
      <c r="O394" s="27">
        <v>5871.7</v>
      </c>
      <c r="P394" s="27">
        <v>1352528</v>
      </c>
      <c r="Q394" s="27"/>
      <c r="R394" s="27">
        <v>4631</v>
      </c>
      <c r="S394" s="27"/>
      <c r="T394" s="27"/>
      <c r="U394" s="27">
        <v>28</v>
      </c>
      <c r="V394" s="27">
        <v>98.4</v>
      </c>
      <c r="W394" s="27"/>
      <c r="X394" s="27"/>
      <c r="Y394" s="27"/>
      <c r="Z394" s="27"/>
      <c r="AA394" s="27">
        <v>272958</v>
      </c>
      <c r="AB394" s="28"/>
      <c r="AC394" s="29">
        <v>0</v>
      </c>
      <c r="AD394" s="30">
        <v>0</v>
      </c>
      <c r="AE394" s="30">
        <v>95.6</v>
      </c>
      <c r="AF394" s="31">
        <v>13.547000000000001</v>
      </c>
      <c r="AG394">
        <f t="shared" si="96"/>
        <v>8259.9854216320382</v>
      </c>
      <c r="AH394">
        <f>A394*'Simple Linear Regression'!$B$18+'Simple Linear Regression'!$B$17</f>
        <v>8220.5799209147408</v>
      </c>
      <c r="AI394">
        <f t="shared" si="97"/>
        <v>8239.2083347000007</v>
      </c>
      <c r="AJ394">
        <f t="shared" si="98"/>
        <v>8239.2083347000007</v>
      </c>
      <c r="AL394">
        <f t="shared" si="99"/>
        <v>8360.6228160116916</v>
      </c>
      <c r="AM394" s="32">
        <f t="shared" si="100"/>
        <v>8507.720522829839</v>
      </c>
      <c r="AN394" s="33">
        <f t="shared" si="101"/>
        <v>9899.9489024822615</v>
      </c>
      <c r="AO394" s="33">
        <f t="shared" si="102"/>
        <v>8604.9962463169977</v>
      </c>
      <c r="AP394" s="33" t="str">
        <f t="shared" si="103"/>
        <v/>
      </c>
      <c r="AQ394" s="34">
        <f t="shared" si="104"/>
        <v>235419.66699999999</v>
      </c>
      <c r="AR394" s="34">
        <f t="shared" si="105"/>
        <v>326428</v>
      </c>
      <c r="AS394" s="34">
        <f t="shared" si="106"/>
        <v>0</v>
      </c>
      <c r="AT394" s="34">
        <f t="shared" si="107"/>
        <v>8374.3766297099992</v>
      </c>
      <c r="AU394" s="34">
        <f t="shared" si="108"/>
        <v>8521.9594636411712</v>
      </c>
      <c r="AV394" s="34">
        <f t="shared" si="109"/>
        <v>8417.7307273362803</v>
      </c>
      <c r="AW394" s="34">
        <f t="shared" si="110"/>
        <v>8379.9637146619989</v>
      </c>
      <c r="AX394" s="34">
        <f t="shared" si="111"/>
        <v>8575.4338879199695</v>
      </c>
    </row>
    <row r="395" spans="1:50" ht="16.5" customHeight="1" x14ac:dyDescent="0.2">
      <c r="A395" s="25">
        <v>394</v>
      </c>
      <c r="B395" s="26">
        <v>36028</v>
      </c>
      <c r="C395" s="25">
        <v>8288</v>
      </c>
      <c r="D395" s="27"/>
      <c r="E395" s="27">
        <v>308000</v>
      </c>
      <c r="F395" s="27"/>
      <c r="G395" s="27">
        <v>13.332000000000001</v>
      </c>
      <c r="H395" s="27">
        <v>12.004</v>
      </c>
      <c r="I395" s="27">
        <v>1.026</v>
      </c>
      <c r="J395" s="27">
        <v>8969.6990000000005</v>
      </c>
      <c r="K395" s="27"/>
      <c r="L395" s="27">
        <v>854</v>
      </c>
      <c r="M395" s="27">
        <v>14.667999999999999</v>
      </c>
      <c r="N395" s="27">
        <v>228733</v>
      </c>
      <c r="O395" s="27">
        <v>5871.7</v>
      </c>
      <c r="P395" s="27">
        <v>1352528</v>
      </c>
      <c r="Q395" s="27"/>
      <c r="R395" s="27">
        <v>4631</v>
      </c>
      <c r="S395" s="27"/>
      <c r="T395" s="27"/>
      <c r="U395" s="27">
        <v>28</v>
      </c>
      <c r="V395" s="27">
        <v>98.4</v>
      </c>
      <c r="W395" s="27"/>
      <c r="X395" s="27"/>
      <c r="Y395" s="27"/>
      <c r="Z395" s="27"/>
      <c r="AA395" s="27">
        <v>272958</v>
      </c>
      <c r="AB395" s="28"/>
      <c r="AC395" s="29">
        <v>0</v>
      </c>
      <c r="AD395" s="30">
        <v>0</v>
      </c>
      <c r="AE395" s="30">
        <v>74.8</v>
      </c>
      <c r="AF395" s="31">
        <v>13.294700000000001</v>
      </c>
      <c r="AG395">
        <f t="shared" si="96"/>
        <v>8275.8172555968795</v>
      </c>
      <c r="AH395">
        <f>A395*'Simple Linear Regression'!$B$18+'Simple Linear Regression'!$B$17</f>
        <v>8221.4329579986461</v>
      </c>
      <c r="AI395">
        <f t="shared" si="97"/>
        <v>8140.5563389999988</v>
      </c>
      <c r="AJ395">
        <f t="shared" si="98"/>
        <v>8140.5563389999988</v>
      </c>
      <c r="AL395">
        <f t="shared" si="99"/>
        <v>8383.4618351540594</v>
      </c>
      <c r="AM395" s="32">
        <f t="shared" si="100"/>
        <v>8502.1032264311216</v>
      </c>
      <c r="AN395" s="33">
        <f t="shared" si="101"/>
        <v>9877.3996322634193</v>
      </c>
      <c r="AO395" s="33">
        <f t="shared" si="102"/>
        <v>8590.4674481579987</v>
      </c>
      <c r="AP395" s="33" t="str">
        <f t="shared" si="103"/>
        <v/>
      </c>
      <c r="AQ395" s="34">
        <f t="shared" si="104"/>
        <v>234680.05800000002</v>
      </c>
      <c r="AR395" s="34">
        <f t="shared" si="105"/>
        <v>316008</v>
      </c>
      <c r="AS395" s="34">
        <f t="shared" si="106"/>
        <v>0</v>
      </c>
      <c r="AT395" s="34">
        <f t="shared" si="107"/>
        <v>8413.018041106001</v>
      </c>
      <c r="AU395" s="34">
        <f t="shared" si="108"/>
        <v>8541.2562935724254</v>
      </c>
      <c r="AV395" s="34">
        <f t="shared" si="109"/>
        <v>8468.8113312530804</v>
      </c>
      <c r="AW395" s="34">
        <f t="shared" si="110"/>
        <v>8418.0036234989984</v>
      </c>
      <c r="AX395" s="34">
        <f t="shared" si="111"/>
        <v>8588.3298508239532</v>
      </c>
    </row>
    <row r="396" spans="1:50" ht="16.5" customHeight="1" x14ac:dyDescent="0.2">
      <c r="A396" s="25">
        <v>395</v>
      </c>
      <c r="B396" s="26">
        <v>36035</v>
      </c>
      <c r="C396" s="25">
        <v>8607</v>
      </c>
      <c r="D396" s="27"/>
      <c r="E396" s="27">
        <v>302000</v>
      </c>
      <c r="F396" s="27"/>
      <c r="G396" s="27">
        <v>13.648</v>
      </c>
      <c r="H396" s="27">
        <v>12.156000000000001</v>
      </c>
      <c r="I396" s="27">
        <v>1.0189999999999999</v>
      </c>
      <c r="J396" s="27">
        <v>8969.6990000000005</v>
      </c>
      <c r="K396" s="27"/>
      <c r="L396" s="27">
        <v>854</v>
      </c>
      <c r="M396" s="27">
        <v>14.667999999999999</v>
      </c>
      <c r="N396" s="27">
        <v>228733</v>
      </c>
      <c r="O396" s="27">
        <v>5871.7</v>
      </c>
      <c r="P396" s="27">
        <v>1352528</v>
      </c>
      <c r="Q396" s="27"/>
      <c r="R396" s="27">
        <v>4631</v>
      </c>
      <c r="S396" s="27"/>
      <c r="T396" s="27"/>
      <c r="U396" s="27">
        <v>28</v>
      </c>
      <c r="V396" s="27">
        <v>98.4</v>
      </c>
      <c r="W396" s="27"/>
      <c r="X396" s="27"/>
      <c r="Y396" s="27"/>
      <c r="Z396" s="27"/>
      <c r="AA396" s="27">
        <v>272958</v>
      </c>
      <c r="AB396" s="28"/>
      <c r="AC396" s="29">
        <v>0</v>
      </c>
      <c r="AD396" s="30">
        <v>0</v>
      </c>
      <c r="AE396" s="30">
        <v>101.5</v>
      </c>
      <c r="AF396" s="31">
        <v>13.029</v>
      </c>
      <c r="AG396">
        <f t="shared" si="96"/>
        <v>8279.855667421718</v>
      </c>
      <c r="AH396">
        <f>A396*'Simple Linear Regression'!$B$18+'Simple Linear Regression'!$B$17</f>
        <v>8222.2859950825496</v>
      </c>
      <c r="AI396">
        <f t="shared" si="97"/>
        <v>8144.0860789999988</v>
      </c>
      <c r="AJ396">
        <f t="shared" si="98"/>
        <v>8144.0860789999988</v>
      </c>
      <c r="AL396">
        <f t="shared" si="99"/>
        <v>8386.7124062598923</v>
      </c>
      <c r="AM396" s="32">
        <f t="shared" si="100"/>
        <v>8521.9328442169008</v>
      </c>
      <c r="AN396" s="33">
        <f t="shared" si="101"/>
        <v>9847.3348436900287</v>
      </c>
      <c r="AO396" s="33">
        <f t="shared" si="102"/>
        <v>8643.7018945769996</v>
      </c>
      <c r="AP396" s="33" t="str">
        <f t="shared" si="103"/>
        <v/>
      </c>
      <c r="AQ396" s="34">
        <f t="shared" si="104"/>
        <v>233078.92699999997</v>
      </c>
      <c r="AR396" s="34">
        <f t="shared" si="105"/>
        <v>307738</v>
      </c>
      <c r="AS396" s="34">
        <f t="shared" si="106"/>
        <v>0</v>
      </c>
      <c r="AT396" s="34">
        <f t="shared" si="107"/>
        <v>8280.203024303999</v>
      </c>
      <c r="AU396" s="34">
        <f t="shared" si="108"/>
        <v>8459.5267587306644</v>
      </c>
      <c r="AV396" s="34">
        <f t="shared" si="109"/>
        <v>8328.0261434258791</v>
      </c>
      <c r="AW396" s="34">
        <f t="shared" si="110"/>
        <v>8283.6888733600008</v>
      </c>
      <c r="AX396" s="34">
        <f t="shared" si="111"/>
        <v>8521.1542174963506</v>
      </c>
    </row>
    <row r="397" spans="1:50" ht="16.5" customHeight="1" x14ac:dyDescent="0.2">
      <c r="A397" s="25">
        <v>396</v>
      </c>
      <c r="B397" s="26">
        <v>36042</v>
      </c>
      <c r="C397" s="25">
        <v>8713</v>
      </c>
      <c r="D397" s="27"/>
      <c r="E397" s="27">
        <v>310000</v>
      </c>
      <c r="F397" s="27"/>
      <c r="G397" s="27">
        <v>13.984</v>
      </c>
      <c r="H397" s="27">
        <v>12.414999999999999</v>
      </c>
      <c r="I397" s="27">
        <v>1.0129999999999999</v>
      </c>
      <c r="J397" s="27">
        <v>8969.6990000000005</v>
      </c>
      <c r="K397" s="27"/>
      <c r="L397" s="27">
        <v>854</v>
      </c>
      <c r="M397" s="27">
        <v>14.667999999999999</v>
      </c>
      <c r="N397" s="27">
        <v>228733</v>
      </c>
      <c r="O397" s="27">
        <v>5871.7</v>
      </c>
      <c r="P397" s="27">
        <v>1352528</v>
      </c>
      <c r="Q397" s="27"/>
      <c r="R397" s="27">
        <v>4631</v>
      </c>
      <c r="S397" s="27"/>
      <c r="T397" s="27"/>
      <c r="U397" s="27">
        <v>28</v>
      </c>
      <c r="V397" s="27">
        <v>99.1</v>
      </c>
      <c r="W397" s="27"/>
      <c r="X397" s="27"/>
      <c r="Y397" s="27"/>
      <c r="Z397" s="27"/>
      <c r="AA397" s="27">
        <v>272958</v>
      </c>
      <c r="AB397" s="28"/>
      <c r="AC397" s="29">
        <v>0</v>
      </c>
      <c r="AD397" s="30">
        <v>0</v>
      </c>
      <c r="AE397" s="30">
        <v>98</v>
      </c>
      <c r="AF397" s="31">
        <v>12.753500000000001</v>
      </c>
      <c r="AG397">
        <f t="shared" si="96"/>
        <v>8258.4680636204412</v>
      </c>
      <c r="AH397">
        <f>A397*'Simple Linear Regression'!$B$18+'Simple Linear Regression'!$B$17</f>
        <v>8223.1390321664549</v>
      </c>
      <c r="AI397">
        <f t="shared" si="97"/>
        <v>8115.3499490000004</v>
      </c>
      <c r="AJ397">
        <f t="shared" si="98"/>
        <v>8115.3499490000004</v>
      </c>
      <c r="AL397">
        <f t="shared" si="99"/>
        <v>8368.7373669220287</v>
      </c>
      <c r="AM397" s="32">
        <f t="shared" si="100"/>
        <v>8518.4890665227995</v>
      </c>
      <c r="AN397" s="33">
        <f t="shared" si="101"/>
        <v>9803.6043339931784</v>
      </c>
      <c r="AO397" s="33">
        <f t="shared" si="102"/>
        <v>8617.767910079001</v>
      </c>
      <c r="AP397" s="33" t="str">
        <f t="shared" si="103"/>
        <v/>
      </c>
      <c r="AQ397" s="34">
        <f t="shared" si="104"/>
        <v>231706.52899999998</v>
      </c>
      <c r="AR397" s="34">
        <f t="shared" si="105"/>
        <v>314029.99999999994</v>
      </c>
      <c r="AS397" s="34">
        <f t="shared" si="106"/>
        <v>0</v>
      </c>
      <c r="AT397" s="34">
        <f t="shared" si="107"/>
        <v>8229.5743366709994</v>
      </c>
      <c r="AU397" s="34">
        <f t="shared" si="108"/>
        <v>8411.4150712030132</v>
      </c>
      <c r="AV397" s="34">
        <f t="shared" si="109"/>
        <v>8271.8367768158005</v>
      </c>
      <c r="AW397" s="34">
        <f t="shared" si="110"/>
        <v>8232.1410643630006</v>
      </c>
      <c r="AX397" s="34">
        <f t="shared" si="111"/>
        <v>8472.5559511989777</v>
      </c>
    </row>
    <row r="398" spans="1:50" ht="16.5" customHeight="1" x14ac:dyDescent="0.2">
      <c r="A398" s="25">
        <v>397</v>
      </c>
      <c r="B398" s="26">
        <v>36049</v>
      </c>
      <c r="C398" s="25">
        <v>8722</v>
      </c>
      <c r="D398" s="27"/>
      <c r="E398" s="27">
        <v>313000</v>
      </c>
      <c r="F398" s="27"/>
      <c r="G398" s="27">
        <v>14.452500000000001</v>
      </c>
      <c r="H398" s="27">
        <v>12.61</v>
      </c>
      <c r="I398" s="27">
        <v>1.0069999999999999</v>
      </c>
      <c r="J398" s="27">
        <v>8969.6990000000005</v>
      </c>
      <c r="K398" s="27"/>
      <c r="L398" s="27">
        <v>816</v>
      </c>
      <c r="M398" s="27">
        <v>14.667999999999999</v>
      </c>
      <c r="N398" s="27">
        <v>228733</v>
      </c>
      <c r="O398" s="27">
        <v>5890</v>
      </c>
      <c r="P398" s="27">
        <v>1352528</v>
      </c>
      <c r="Q398" s="27"/>
      <c r="R398" s="27">
        <v>4631</v>
      </c>
      <c r="S398" s="27"/>
      <c r="T398" s="27"/>
      <c r="U398" s="27">
        <v>28</v>
      </c>
      <c r="V398" s="27">
        <v>99.1</v>
      </c>
      <c r="W398" s="27"/>
      <c r="X398" s="27"/>
      <c r="Y398" s="27"/>
      <c r="Z398" s="27"/>
      <c r="AA398" s="27">
        <v>272958</v>
      </c>
      <c r="AB398" s="28"/>
      <c r="AC398" s="29">
        <v>1</v>
      </c>
      <c r="AD398" s="30">
        <v>1.6</v>
      </c>
      <c r="AE398" s="30">
        <v>60</v>
      </c>
      <c r="AF398" s="31">
        <v>12.471299999999999</v>
      </c>
      <c r="AG398">
        <f t="shared" si="96"/>
        <v>8256.4454266131597</v>
      </c>
      <c r="AH398">
        <f>A398*'Simple Linear Regression'!$B$18+'Simple Linear Regression'!$B$17</f>
        <v>8223.9920692503583</v>
      </c>
      <c r="AI398">
        <f t="shared" si="97"/>
        <v>8101.9703789999994</v>
      </c>
      <c r="AJ398">
        <f t="shared" si="98"/>
        <v>8101.9703790000012</v>
      </c>
      <c r="AL398">
        <f t="shared" si="99"/>
        <v>8365.4966675841697</v>
      </c>
      <c r="AM398" s="32">
        <f t="shared" si="100"/>
        <v>8352.0778142695999</v>
      </c>
      <c r="AN398" s="33">
        <f t="shared" si="101"/>
        <v>9618.8386949835385</v>
      </c>
      <c r="AO398" s="33">
        <f t="shared" si="102"/>
        <v>8419.1748155810019</v>
      </c>
      <c r="AP398" s="33" t="str">
        <f t="shared" si="103"/>
        <v/>
      </c>
      <c r="AQ398" s="34">
        <f t="shared" si="104"/>
        <v>230334.13099999996</v>
      </c>
      <c r="AR398" s="34">
        <f t="shared" si="105"/>
        <v>315190.99999999994</v>
      </c>
      <c r="AS398" s="34">
        <f t="shared" si="106"/>
        <v>12.471299999999999</v>
      </c>
      <c r="AT398" s="34">
        <f t="shared" si="107"/>
        <v>8230.0974520070013</v>
      </c>
      <c r="AU398" s="34">
        <f t="shared" si="108"/>
        <v>8365.9458934943632</v>
      </c>
      <c r="AV398" s="34">
        <f t="shared" si="109"/>
        <v>8283.5956741251593</v>
      </c>
      <c r="AW398" s="34">
        <f t="shared" si="110"/>
        <v>8218.4951487550989</v>
      </c>
      <c r="AX398" s="34">
        <f t="shared" si="111"/>
        <v>8382.7439662936013</v>
      </c>
    </row>
    <row r="399" spans="1:50" ht="16.5" customHeight="1" x14ac:dyDescent="0.2">
      <c r="A399" s="25">
        <v>398</v>
      </c>
      <c r="B399" s="26">
        <v>36056</v>
      </c>
      <c r="C399" s="25">
        <v>7873</v>
      </c>
      <c r="D399" s="27"/>
      <c r="E399" s="27">
        <v>304000</v>
      </c>
      <c r="F399" s="27"/>
      <c r="G399" s="27">
        <v>14.875999999999999</v>
      </c>
      <c r="H399" s="27">
        <v>12.923999999999999</v>
      </c>
      <c r="I399" s="27">
        <v>1.002</v>
      </c>
      <c r="J399" s="27">
        <v>8969.6990000000005</v>
      </c>
      <c r="K399" s="27"/>
      <c r="L399" s="27">
        <v>816</v>
      </c>
      <c r="M399" s="27">
        <v>14.795999999999999</v>
      </c>
      <c r="N399" s="27">
        <v>239944</v>
      </c>
      <c r="O399" s="27">
        <v>5890</v>
      </c>
      <c r="P399" s="27">
        <v>1393784</v>
      </c>
      <c r="Q399" s="27"/>
      <c r="R399" s="27">
        <v>4631</v>
      </c>
      <c r="S399" s="27"/>
      <c r="T399" s="27"/>
      <c r="U399" s="27">
        <v>28</v>
      </c>
      <c r="V399" s="27">
        <v>99.1</v>
      </c>
      <c r="W399" s="27"/>
      <c r="X399" s="27"/>
      <c r="Y399" s="27"/>
      <c r="Z399" s="27"/>
      <c r="AA399" s="27">
        <v>272958</v>
      </c>
      <c r="AB399" s="28"/>
      <c r="AC399" s="29">
        <v>0</v>
      </c>
      <c r="AD399" s="30">
        <v>0</v>
      </c>
      <c r="AE399" s="30">
        <v>63</v>
      </c>
      <c r="AF399" s="31">
        <v>12.185</v>
      </c>
      <c r="AG399">
        <f t="shared" si="96"/>
        <v>8402.9307655837601</v>
      </c>
      <c r="AH399">
        <f>A399*'Simple Linear Regression'!$B$18+'Simple Linear Regression'!$B$17</f>
        <v>8224.8451063342618</v>
      </c>
      <c r="AI399">
        <f t="shared" si="97"/>
        <v>8268.4659752000007</v>
      </c>
      <c r="AJ399">
        <f t="shared" si="98"/>
        <v>8268.4659752000007</v>
      </c>
      <c r="AL399">
        <f t="shared" si="99"/>
        <v>8618.074207472162</v>
      </c>
      <c r="AM399" s="32">
        <f t="shared" si="100"/>
        <v>8642.6119781306006</v>
      </c>
      <c r="AN399" s="33">
        <f t="shared" si="101"/>
        <v>9785.1248799282002</v>
      </c>
      <c r="AO399" s="33">
        <f t="shared" si="102"/>
        <v>8819.6568734880002</v>
      </c>
      <c r="AP399" s="33" t="str">
        <f t="shared" si="103"/>
        <v/>
      </c>
      <c r="AQ399" s="34">
        <f t="shared" si="104"/>
        <v>240423.88800000001</v>
      </c>
      <c r="AR399" s="34">
        <f t="shared" si="105"/>
        <v>304608</v>
      </c>
      <c r="AS399" s="34">
        <f t="shared" si="106"/>
        <v>0</v>
      </c>
      <c r="AT399" s="34">
        <f t="shared" si="107"/>
        <v>8447.2366365319995</v>
      </c>
      <c r="AU399" s="34">
        <f t="shared" si="108"/>
        <v>8657.901694642811</v>
      </c>
      <c r="AV399" s="34">
        <f t="shared" si="109"/>
        <v>8508.2294159980811</v>
      </c>
      <c r="AW399" s="34">
        <f t="shared" si="110"/>
        <v>8448.2529376999992</v>
      </c>
      <c r="AX399" s="34">
        <f t="shared" si="111"/>
        <v>8721.7525787397426</v>
      </c>
    </row>
    <row r="400" spans="1:50" ht="16.5" customHeight="1" x14ac:dyDescent="0.2">
      <c r="A400" s="25">
        <v>399</v>
      </c>
      <c r="B400" s="26">
        <v>36063</v>
      </c>
      <c r="C400" s="25">
        <v>8359</v>
      </c>
      <c r="D400" s="27"/>
      <c r="E400" s="27">
        <v>305000</v>
      </c>
      <c r="F400" s="27"/>
      <c r="G400" s="27">
        <v>15.78</v>
      </c>
      <c r="H400" s="27">
        <v>14.545999999999999</v>
      </c>
      <c r="I400" s="27">
        <v>1.014</v>
      </c>
      <c r="J400" s="27">
        <v>8969.6990000000005</v>
      </c>
      <c r="K400" s="27"/>
      <c r="L400" s="27">
        <v>816</v>
      </c>
      <c r="M400" s="27">
        <v>14.795999999999999</v>
      </c>
      <c r="N400" s="27">
        <v>239944</v>
      </c>
      <c r="O400" s="27">
        <v>5890</v>
      </c>
      <c r="P400" s="27">
        <v>1393784</v>
      </c>
      <c r="Q400" s="27"/>
      <c r="R400" s="27">
        <v>4631</v>
      </c>
      <c r="S400" s="27"/>
      <c r="T400" s="27"/>
      <c r="U400" s="27">
        <v>28</v>
      </c>
      <c r="V400" s="27">
        <v>99.1</v>
      </c>
      <c r="W400" s="27"/>
      <c r="X400" s="27"/>
      <c r="Y400" s="27"/>
      <c r="Z400" s="27"/>
      <c r="AA400" s="27">
        <v>272958</v>
      </c>
      <c r="AB400" s="28"/>
      <c r="AC400" s="29">
        <v>0</v>
      </c>
      <c r="AD400" s="30">
        <v>6.4</v>
      </c>
      <c r="AE400" s="30">
        <v>45.2</v>
      </c>
      <c r="AF400" s="31">
        <v>11.8972</v>
      </c>
      <c r="AG400">
        <f t="shared" si="96"/>
        <v>8402.2616095983194</v>
      </c>
      <c r="AH400">
        <f>A400*'Simple Linear Regression'!$B$18+'Simple Linear Regression'!$B$17</f>
        <v>8225.6981434181671</v>
      </c>
      <c r="AI400">
        <f t="shared" si="97"/>
        <v>8267.877685200001</v>
      </c>
      <c r="AJ400">
        <f t="shared" si="98"/>
        <v>8267.877685200001</v>
      </c>
      <c r="AL400">
        <f t="shared" si="99"/>
        <v>8618.0783777451215</v>
      </c>
      <c r="AM400" s="32">
        <f t="shared" si="100"/>
        <v>8622.3135641496792</v>
      </c>
      <c r="AN400" s="33">
        <f t="shared" si="101"/>
        <v>9740.91112907764</v>
      </c>
      <c r="AO400" s="33">
        <f t="shared" si="102"/>
        <v>8777.8776784159982</v>
      </c>
      <c r="AP400" s="33" t="str">
        <f t="shared" si="103"/>
        <v/>
      </c>
      <c r="AQ400" s="34">
        <f t="shared" si="104"/>
        <v>243303.21600000001</v>
      </c>
      <c r="AR400" s="34">
        <f t="shared" si="105"/>
        <v>309270</v>
      </c>
      <c r="AS400" s="34">
        <f t="shared" si="106"/>
        <v>0</v>
      </c>
      <c r="AT400" s="34">
        <f t="shared" si="107"/>
        <v>8458.8375766539993</v>
      </c>
      <c r="AU400" s="34">
        <f t="shared" si="108"/>
        <v>8648.2360211108717</v>
      </c>
      <c r="AV400" s="34">
        <f t="shared" si="109"/>
        <v>8523.0023741112</v>
      </c>
      <c r="AW400" s="34">
        <f t="shared" si="110"/>
        <v>8459.0188761139998</v>
      </c>
      <c r="AX400" s="34">
        <f t="shared" si="111"/>
        <v>8704.3787324822079</v>
      </c>
    </row>
    <row r="401" spans="1:50" ht="16.5" customHeight="1" x14ac:dyDescent="0.2">
      <c r="A401" s="25">
        <v>400</v>
      </c>
      <c r="B401" s="26">
        <v>36070</v>
      </c>
      <c r="C401" s="25">
        <v>8058</v>
      </c>
      <c r="D401" s="27"/>
      <c r="E401" s="27">
        <v>294000</v>
      </c>
      <c r="F401" s="27"/>
      <c r="G401" s="27">
        <v>15.834</v>
      </c>
      <c r="H401" s="27">
        <v>14.433999999999999</v>
      </c>
      <c r="I401" s="27">
        <v>1.014</v>
      </c>
      <c r="J401" s="27">
        <v>8969.6990000000005</v>
      </c>
      <c r="K401" s="27"/>
      <c r="L401" s="27">
        <v>816</v>
      </c>
      <c r="M401" s="27">
        <v>14.795999999999999</v>
      </c>
      <c r="N401" s="27">
        <v>239944</v>
      </c>
      <c r="O401" s="27">
        <v>5890</v>
      </c>
      <c r="P401" s="27">
        <v>1393784</v>
      </c>
      <c r="Q401" s="27"/>
      <c r="R401" s="27">
        <v>4631</v>
      </c>
      <c r="S401" s="27"/>
      <c r="T401" s="27"/>
      <c r="U401" s="27">
        <v>28</v>
      </c>
      <c r="V401" s="27">
        <v>99.1</v>
      </c>
      <c r="W401" s="27"/>
      <c r="X401" s="27"/>
      <c r="Y401" s="27"/>
      <c r="Z401" s="27"/>
      <c r="AA401" s="27">
        <v>272958</v>
      </c>
      <c r="AB401" s="28"/>
      <c r="AC401" s="29">
        <v>0</v>
      </c>
      <c r="AD401" s="30">
        <v>8.6</v>
      </c>
      <c r="AE401" s="30">
        <v>43.3</v>
      </c>
      <c r="AF401" s="31">
        <v>11.610200000000001</v>
      </c>
      <c r="AG401">
        <f t="shared" si="96"/>
        <v>8409.6699995983199</v>
      </c>
      <c r="AH401">
        <f>A401*'Simple Linear Regression'!$B$18+'Simple Linear Regression'!$B$17</f>
        <v>8226.5511805020706</v>
      </c>
      <c r="AI401">
        <f t="shared" si="97"/>
        <v>8274.3488752000012</v>
      </c>
      <c r="AJ401">
        <f t="shared" si="98"/>
        <v>8274.3488752000012</v>
      </c>
      <c r="AL401">
        <f t="shared" si="99"/>
        <v>8626.2199837451208</v>
      </c>
      <c r="AM401" s="32">
        <f t="shared" si="100"/>
        <v>8618.1006692448191</v>
      </c>
      <c r="AN401" s="33">
        <f t="shared" si="101"/>
        <v>9710.3109616568399</v>
      </c>
      <c r="AO401" s="33">
        <f t="shared" si="102"/>
        <v>8780.1363684159987</v>
      </c>
      <c r="AP401" s="33" t="str">
        <f t="shared" si="103"/>
        <v/>
      </c>
      <c r="AQ401" s="34">
        <f t="shared" si="104"/>
        <v>243303.21600000001</v>
      </c>
      <c r="AR401" s="34">
        <f t="shared" si="105"/>
        <v>298116</v>
      </c>
      <c r="AS401" s="34">
        <f t="shared" si="106"/>
        <v>0</v>
      </c>
      <c r="AT401" s="34">
        <f t="shared" si="107"/>
        <v>8420.4141675739993</v>
      </c>
      <c r="AU401" s="34">
        <f t="shared" si="108"/>
        <v>8616.7014546928676</v>
      </c>
      <c r="AV401" s="34">
        <f t="shared" si="109"/>
        <v>8491.3206349781613</v>
      </c>
      <c r="AW401" s="34">
        <f t="shared" si="110"/>
        <v>8419.4966489139988</v>
      </c>
      <c r="AX401" s="34">
        <f t="shared" si="111"/>
        <v>8673.5112402042087</v>
      </c>
    </row>
    <row r="402" spans="1:50" ht="16.5" customHeight="1" x14ac:dyDescent="0.2">
      <c r="A402" s="25">
        <v>401</v>
      </c>
      <c r="B402" s="26">
        <v>36077</v>
      </c>
      <c r="C402" s="25">
        <v>8797</v>
      </c>
      <c r="D402" s="27"/>
      <c r="E402" s="27">
        <v>302000</v>
      </c>
      <c r="F402" s="27"/>
      <c r="G402" s="27">
        <v>15.016</v>
      </c>
      <c r="H402" s="27">
        <v>13.612</v>
      </c>
      <c r="I402" s="27">
        <v>1.0189999999999999</v>
      </c>
      <c r="J402" s="27">
        <v>8969.6990000000005</v>
      </c>
      <c r="K402" s="27"/>
      <c r="L402" s="27">
        <v>792</v>
      </c>
      <c r="M402" s="27">
        <v>14.795999999999999</v>
      </c>
      <c r="N402" s="27">
        <v>239944</v>
      </c>
      <c r="O402" s="27">
        <v>5925</v>
      </c>
      <c r="P402" s="27">
        <v>1393784</v>
      </c>
      <c r="Q402" s="27"/>
      <c r="R402" s="27">
        <v>4631</v>
      </c>
      <c r="S402" s="27"/>
      <c r="T402" s="27"/>
      <c r="U402" s="27">
        <v>28</v>
      </c>
      <c r="V402" s="27">
        <v>99.2</v>
      </c>
      <c r="W402" s="27"/>
      <c r="X402" s="27"/>
      <c r="Y402" s="27"/>
      <c r="Z402" s="27"/>
      <c r="AA402" s="27">
        <v>272958</v>
      </c>
      <c r="AB402" s="28"/>
      <c r="AC402" s="29">
        <v>0</v>
      </c>
      <c r="AD402" s="30">
        <v>24.2</v>
      </c>
      <c r="AE402" s="30">
        <v>22.4</v>
      </c>
      <c r="AF402" s="31">
        <v>11.326599999999999</v>
      </c>
      <c r="AG402">
        <f t="shared" si="96"/>
        <v>8401.9985258957186</v>
      </c>
      <c r="AH402">
        <f>A402*'Simple Linear Regression'!$B$18+'Simple Linear Regression'!$B$17</f>
        <v>8227.404217585974</v>
      </c>
      <c r="AI402">
        <f t="shared" si="97"/>
        <v>8258.8741252</v>
      </c>
      <c r="AJ402">
        <f t="shared" si="98"/>
        <v>8258.8741252</v>
      </c>
      <c r="AL402">
        <f t="shared" si="99"/>
        <v>8619.0327175255188</v>
      </c>
      <c r="AM402" s="32">
        <f t="shared" si="100"/>
        <v>8583.0839439811607</v>
      </c>
      <c r="AN402" s="33">
        <f t="shared" si="101"/>
        <v>9662.5271883147216</v>
      </c>
      <c r="AO402" s="33">
        <f t="shared" si="102"/>
        <v>8712.0656121359989</v>
      </c>
      <c r="AP402" s="33" t="str">
        <f t="shared" si="103"/>
        <v/>
      </c>
      <c r="AQ402" s="34">
        <f t="shared" si="104"/>
        <v>244502.93599999999</v>
      </c>
      <c r="AR402" s="34">
        <f t="shared" si="105"/>
        <v>307738</v>
      </c>
      <c r="AS402" s="34">
        <f t="shared" si="106"/>
        <v>0</v>
      </c>
      <c r="AT402" s="34">
        <f t="shared" si="107"/>
        <v>8450.2466010509997</v>
      </c>
      <c r="AU402" s="34">
        <f t="shared" si="108"/>
        <v>8614.9815006028912</v>
      </c>
      <c r="AV402" s="34">
        <f t="shared" si="109"/>
        <v>8521.5002698628796</v>
      </c>
      <c r="AW402" s="34">
        <f t="shared" si="110"/>
        <v>8448.4918720240003</v>
      </c>
      <c r="AX402" s="34">
        <f t="shared" si="111"/>
        <v>8660.8256453725662</v>
      </c>
    </row>
    <row r="403" spans="1:50" ht="16.5" customHeight="1" x14ac:dyDescent="0.2">
      <c r="A403" s="25">
        <v>402</v>
      </c>
      <c r="B403" s="26">
        <v>36084</v>
      </c>
      <c r="C403" s="25">
        <v>8049</v>
      </c>
      <c r="D403" s="27"/>
      <c r="E403" s="27">
        <v>316000</v>
      </c>
      <c r="F403" s="27"/>
      <c r="G403" s="27">
        <v>14.214</v>
      </c>
      <c r="H403" s="27">
        <v>12.452</v>
      </c>
      <c r="I403" s="27">
        <v>1.022</v>
      </c>
      <c r="J403" s="27">
        <v>8969.6990000000005</v>
      </c>
      <c r="K403" s="27"/>
      <c r="L403" s="27">
        <v>792</v>
      </c>
      <c r="M403" s="27">
        <v>16.312999999999999</v>
      </c>
      <c r="N403" s="27">
        <v>237143</v>
      </c>
      <c r="O403" s="27">
        <v>5925</v>
      </c>
      <c r="P403" s="27">
        <v>1393784</v>
      </c>
      <c r="Q403" s="27"/>
      <c r="R403" s="27">
        <v>4631</v>
      </c>
      <c r="S403" s="27"/>
      <c r="T403" s="27"/>
      <c r="U403" s="27">
        <v>28</v>
      </c>
      <c r="V403" s="27">
        <v>99.2</v>
      </c>
      <c r="W403" s="27"/>
      <c r="X403" s="27"/>
      <c r="Y403" s="27"/>
      <c r="Z403" s="27"/>
      <c r="AA403" s="27">
        <v>272958</v>
      </c>
      <c r="AB403" s="28"/>
      <c r="AC403" s="29">
        <v>0</v>
      </c>
      <c r="AD403" s="30">
        <v>27.5</v>
      </c>
      <c r="AE403" s="30">
        <v>10.6</v>
      </c>
      <c r="AF403" s="31">
        <v>11.0488</v>
      </c>
      <c r="AG403">
        <f t="shared" si="96"/>
        <v>8357.4862356893591</v>
      </c>
      <c r="AH403">
        <f>A403*'Simple Linear Regression'!$B$18+'Simple Linear Regression'!$B$17</f>
        <v>8228.2572546698793</v>
      </c>
      <c r="AI403">
        <f t="shared" si="97"/>
        <v>8294.9420925000013</v>
      </c>
      <c r="AJ403">
        <f t="shared" si="98"/>
        <v>8294.9420925000013</v>
      </c>
      <c r="AL403">
        <f t="shared" si="99"/>
        <v>8547.7434098802187</v>
      </c>
      <c r="AM403" s="32">
        <f t="shared" si="100"/>
        <v>8532.0762985491401</v>
      </c>
      <c r="AN403" s="33">
        <f t="shared" si="101"/>
        <v>9597.7404058738084</v>
      </c>
      <c r="AO403" s="33">
        <f t="shared" si="102"/>
        <v>8608.9819758459962</v>
      </c>
      <c r="AP403" s="33" t="str">
        <f t="shared" si="103"/>
        <v/>
      </c>
      <c r="AQ403" s="34">
        <f t="shared" si="104"/>
        <v>242360.14600000001</v>
      </c>
      <c r="AR403" s="34">
        <f t="shared" si="105"/>
        <v>322952</v>
      </c>
      <c r="AS403" s="34">
        <f t="shared" si="106"/>
        <v>0</v>
      </c>
      <c r="AT403" s="34">
        <f t="shared" si="107"/>
        <v>8378.1437821670006</v>
      </c>
      <c r="AU403" s="34">
        <f t="shared" si="108"/>
        <v>8515.3619749382742</v>
      </c>
      <c r="AV403" s="34">
        <f t="shared" si="109"/>
        <v>8438.86485793252</v>
      </c>
      <c r="AW403" s="34">
        <f t="shared" si="110"/>
        <v>8375.5414004359991</v>
      </c>
      <c r="AX403" s="34">
        <f t="shared" si="111"/>
        <v>8554.608964364299</v>
      </c>
    </row>
    <row r="404" spans="1:50" ht="16.5" customHeight="1" x14ac:dyDescent="0.2">
      <c r="A404" s="25">
        <v>403</v>
      </c>
      <c r="B404" s="26">
        <v>36091</v>
      </c>
      <c r="C404" s="25">
        <v>8099</v>
      </c>
      <c r="D404" s="27"/>
      <c r="E404" s="27">
        <v>318000</v>
      </c>
      <c r="F404" s="27"/>
      <c r="G404" s="27">
        <v>13.808</v>
      </c>
      <c r="H404" s="27">
        <v>11.738</v>
      </c>
      <c r="I404" s="27">
        <v>1.0189999999999999</v>
      </c>
      <c r="J404" s="27">
        <v>8969.6990000000005</v>
      </c>
      <c r="K404" s="27"/>
      <c r="L404" s="27">
        <v>792</v>
      </c>
      <c r="M404" s="27">
        <v>16.312999999999999</v>
      </c>
      <c r="N404" s="27">
        <v>237143</v>
      </c>
      <c r="O404" s="27">
        <v>5925</v>
      </c>
      <c r="P404" s="27">
        <v>1393784</v>
      </c>
      <c r="Q404" s="27"/>
      <c r="R404" s="27">
        <v>4631</v>
      </c>
      <c r="S404" s="27"/>
      <c r="T404" s="27"/>
      <c r="U404" s="27">
        <v>28</v>
      </c>
      <c r="V404" s="27">
        <v>99.2</v>
      </c>
      <c r="W404" s="27"/>
      <c r="X404" s="27"/>
      <c r="Y404" s="27"/>
      <c r="Z404" s="27"/>
      <c r="AA404" s="27">
        <v>272958</v>
      </c>
      <c r="AB404" s="28"/>
      <c r="AC404" s="29">
        <v>0</v>
      </c>
      <c r="AD404" s="30">
        <v>40.799999999999997</v>
      </c>
      <c r="AE404" s="30">
        <v>12.1</v>
      </c>
      <c r="AF404" s="31">
        <v>10.78</v>
      </c>
      <c r="AG404">
        <f t="shared" si="96"/>
        <v>8356.1381721857197</v>
      </c>
      <c r="AH404">
        <f>A404*'Simple Linear Regression'!$B$18+'Simple Linear Regression'!$B$17</f>
        <v>8229.1102917537828</v>
      </c>
      <c r="AI404">
        <f t="shared" si="97"/>
        <v>8293.7655125000001</v>
      </c>
      <c r="AJ404">
        <f t="shared" si="98"/>
        <v>8293.7655124999983</v>
      </c>
      <c r="AL404">
        <f t="shared" si="99"/>
        <v>8545.9960764951902</v>
      </c>
      <c r="AM404" s="32">
        <f t="shared" si="100"/>
        <v>8516.3015714357389</v>
      </c>
      <c r="AN404" s="33">
        <f t="shared" si="101"/>
        <v>9559.3045296654491</v>
      </c>
      <c r="AO404" s="33">
        <f t="shared" si="102"/>
        <v>8591.6159948669992</v>
      </c>
      <c r="AP404" s="33" t="str">
        <f t="shared" si="103"/>
        <v/>
      </c>
      <c r="AQ404" s="34">
        <f t="shared" si="104"/>
        <v>241648.71699999998</v>
      </c>
      <c r="AR404" s="34">
        <f t="shared" si="105"/>
        <v>324041.99999999994</v>
      </c>
      <c r="AS404" s="34">
        <f t="shared" si="106"/>
        <v>0</v>
      </c>
      <c r="AT404" s="34">
        <f t="shared" si="107"/>
        <v>8339.5492621640005</v>
      </c>
      <c r="AU404" s="34">
        <f t="shared" si="108"/>
        <v>8481.5803426826824</v>
      </c>
      <c r="AV404" s="34">
        <f t="shared" si="109"/>
        <v>8396.7537830429192</v>
      </c>
      <c r="AW404" s="34">
        <f t="shared" si="110"/>
        <v>8335.7680590899981</v>
      </c>
      <c r="AX404" s="34">
        <f t="shared" si="111"/>
        <v>8520.9391584026198</v>
      </c>
    </row>
    <row r="405" spans="1:50" ht="16.5" customHeight="1" x14ac:dyDescent="0.2">
      <c r="A405" s="25">
        <v>404</v>
      </c>
      <c r="B405" s="26">
        <v>36098</v>
      </c>
      <c r="C405" s="25">
        <v>8360</v>
      </c>
      <c r="D405" s="27"/>
      <c r="E405" s="27">
        <v>309000</v>
      </c>
      <c r="F405" s="27"/>
      <c r="G405" s="27">
        <v>14.343999999999999</v>
      </c>
      <c r="H405" s="27">
        <v>12.353999999999999</v>
      </c>
      <c r="I405" s="27">
        <v>1.0149999999999999</v>
      </c>
      <c r="J405" s="27">
        <v>8969.6990000000005</v>
      </c>
      <c r="K405" s="27"/>
      <c r="L405" s="27">
        <v>792</v>
      </c>
      <c r="M405" s="27">
        <v>16.312999999999999</v>
      </c>
      <c r="N405" s="27">
        <v>237143</v>
      </c>
      <c r="O405" s="27">
        <v>5925</v>
      </c>
      <c r="P405" s="27">
        <v>1393784</v>
      </c>
      <c r="Q405" s="27"/>
      <c r="R405" s="27">
        <v>4631</v>
      </c>
      <c r="S405" s="27"/>
      <c r="T405" s="27"/>
      <c r="U405" s="27">
        <v>28</v>
      </c>
      <c r="V405" s="27">
        <v>99.2</v>
      </c>
      <c r="W405" s="27"/>
      <c r="X405" s="27"/>
      <c r="Y405" s="27"/>
      <c r="Z405" s="27"/>
      <c r="AA405" s="27">
        <v>272958</v>
      </c>
      <c r="AB405" s="28"/>
      <c r="AC405" s="29">
        <v>0</v>
      </c>
      <c r="AD405" s="30">
        <v>39.4</v>
      </c>
      <c r="AE405" s="30">
        <v>7.8</v>
      </c>
      <c r="AF405" s="31">
        <v>10.5235</v>
      </c>
      <c r="AG405">
        <f t="shared" si="96"/>
        <v>8362.1981375141986</v>
      </c>
      <c r="AH405">
        <f>A405*'Simple Linear Regression'!$B$18+'Simple Linear Regression'!$B$17</f>
        <v>8229.9633288376881</v>
      </c>
      <c r="AI405">
        <f t="shared" si="97"/>
        <v>8299.0601225000009</v>
      </c>
      <c r="AJ405">
        <f t="shared" si="98"/>
        <v>8299.0601224999991</v>
      </c>
      <c r="AL405">
        <f t="shared" si="99"/>
        <v>8552.3013353151491</v>
      </c>
      <c r="AM405" s="32">
        <f t="shared" si="100"/>
        <v>8514.226443907919</v>
      </c>
      <c r="AN405" s="33">
        <f t="shared" si="101"/>
        <v>9532.3049262269997</v>
      </c>
      <c r="AO405" s="33">
        <f t="shared" si="102"/>
        <v>8592.2381368949991</v>
      </c>
      <c r="AP405" s="33" t="str">
        <f t="shared" si="103"/>
        <v/>
      </c>
      <c r="AQ405" s="34">
        <f t="shared" si="104"/>
        <v>240700.14499999999</v>
      </c>
      <c r="AR405" s="34">
        <f t="shared" si="105"/>
        <v>313634.99999999994</v>
      </c>
      <c r="AS405" s="34">
        <f t="shared" si="106"/>
        <v>0</v>
      </c>
      <c r="AT405" s="34">
        <f t="shared" si="107"/>
        <v>8307.817581147001</v>
      </c>
      <c r="AU405" s="34">
        <f t="shared" si="108"/>
        <v>8453.4046531495605</v>
      </c>
      <c r="AV405" s="34">
        <f t="shared" si="109"/>
        <v>8371.2218925606012</v>
      </c>
      <c r="AW405" s="34">
        <f t="shared" si="110"/>
        <v>8303.1362491969994</v>
      </c>
      <c r="AX405" s="34">
        <f t="shared" si="111"/>
        <v>8493.2013920703866</v>
      </c>
    </row>
    <row r="406" spans="1:50" ht="16.5" customHeight="1" x14ac:dyDescent="0.2">
      <c r="A406" s="25">
        <v>405</v>
      </c>
      <c r="B406" s="26">
        <v>36105</v>
      </c>
      <c r="C406" s="25">
        <v>8195</v>
      </c>
      <c r="D406" s="27"/>
      <c r="E406" s="27">
        <v>308000</v>
      </c>
      <c r="F406" s="27"/>
      <c r="G406" s="27">
        <v>14.128</v>
      </c>
      <c r="H406" s="27">
        <v>11.896000000000001</v>
      </c>
      <c r="I406" s="27">
        <v>1.01</v>
      </c>
      <c r="J406" s="27">
        <v>9121.0969999999998</v>
      </c>
      <c r="K406" s="27"/>
      <c r="L406" s="27">
        <v>774</v>
      </c>
      <c r="M406" s="27">
        <v>16.312999999999999</v>
      </c>
      <c r="N406" s="27">
        <v>237143</v>
      </c>
      <c r="O406" s="27">
        <v>5965.6</v>
      </c>
      <c r="P406" s="27">
        <v>1393784</v>
      </c>
      <c r="Q406" s="27"/>
      <c r="R406" s="27">
        <v>4631</v>
      </c>
      <c r="S406" s="27"/>
      <c r="T406" s="27"/>
      <c r="U406" s="27">
        <v>28</v>
      </c>
      <c r="V406" s="27">
        <v>99.9</v>
      </c>
      <c r="W406" s="27"/>
      <c r="X406" s="27"/>
      <c r="Y406" s="27"/>
      <c r="Z406" s="27"/>
      <c r="AA406" s="27">
        <v>272958</v>
      </c>
      <c r="AB406" s="28"/>
      <c r="AC406" s="29">
        <v>0</v>
      </c>
      <c r="AD406" s="30">
        <v>78.400000000000006</v>
      </c>
      <c r="AE406" s="30">
        <v>4</v>
      </c>
      <c r="AF406" s="31">
        <v>10.283099999999999</v>
      </c>
      <c r="AG406">
        <f t="shared" si="96"/>
        <v>8346.8723048808006</v>
      </c>
      <c r="AH406">
        <f>A406*'Simple Linear Regression'!$B$18+'Simple Linear Regression'!$B$17</f>
        <v>8230.8163659215916</v>
      </c>
      <c r="AI406">
        <f t="shared" si="97"/>
        <v>8270.1169024999999</v>
      </c>
      <c r="AJ406">
        <f t="shared" si="98"/>
        <v>8270.1169024999981</v>
      </c>
      <c r="AL406">
        <f t="shared" si="99"/>
        <v>8541.5628023401005</v>
      </c>
      <c r="AM406" s="32">
        <f t="shared" si="100"/>
        <v>8462.0819564504</v>
      </c>
      <c r="AN406" s="33">
        <f t="shared" si="101"/>
        <v>9497.148066517002</v>
      </c>
      <c r="AO406" s="33">
        <f t="shared" si="102"/>
        <v>8520.2429219300011</v>
      </c>
      <c r="AP406" s="33" t="str">
        <f t="shared" si="103"/>
        <v/>
      </c>
      <c r="AQ406" s="34">
        <f t="shared" si="104"/>
        <v>239514.43</v>
      </c>
      <c r="AR406" s="34">
        <f t="shared" si="105"/>
        <v>311080</v>
      </c>
      <c r="AS406" s="34">
        <f t="shared" si="106"/>
        <v>0</v>
      </c>
      <c r="AT406" s="34">
        <f t="shared" si="107"/>
        <v>8326.5728677999996</v>
      </c>
      <c r="AU406" s="34">
        <f t="shared" si="108"/>
        <v>8454.8743004929056</v>
      </c>
      <c r="AV406" s="34">
        <f t="shared" si="109"/>
        <v>8395.6383134298012</v>
      </c>
      <c r="AW406" s="34">
        <f t="shared" si="110"/>
        <v>8320.6982821369984</v>
      </c>
      <c r="AX406" s="34">
        <f t="shared" si="111"/>
        <v>8484.0574781695941</v>
      </c>
    </row>
    <row r="407" spans="1:50" ht="16.5" customHeight="1" x14ac:dyDescent="0.2">
      <c r="A407" s="25">
        <v>406</v>
      </c>
      <c r="B407" s="26">
        <v>36112</v>
      </c>
      <c r="C407" s="25">
        <v>7711</v>
      </c>
      <c r="D407" s="27"/>
      <c r="E407" s="27">
        <v>316000</v>
      </c>
      <c r="F407" s="27"/>
      <c r="G407" s="27">
        <v>13.634</v>
      </c>
      <c r="H407" s="27">
        <v>11.36</v>
      </c>
      <c r="I407" s="27">
        <v>1.008</v>
      </c>
      <c r="J407" s="27">
        <v>9121.0969999999998</v>
      </c>
      <c r="K407" s="27"/>
      <c r="L407" s="27">
        <v>774</v>
      </c>
      <c r="M407" s="27">
        <v>16.312999999999999</v>
      </c>
      <c r="N407" s="27">
        <v>237143</v>
      </c>
      <c r="O407" s="27">
        <v>5965.6</v>
      </c>
      <c r="P407" s="27">
        <v>1393784</v>
      </c>
      <c r="Q407" s="27"/>
      <c r="R407" s="27">
        <v>4631</v>
      </c>
      <c r="S407" s="27"/>
      <c r="T407" s="27"/>
      <c r="U407" s="27">
        <v>28</v>
      </c>
      <c r="V407" s="27">
        <v>99.9</v>
      </c>
      <c r="W407" s="27"/>
      <c r="X407" s="27"/>
      <c r="Y407" s="27"/>
      <c r="Z407" s="27"/>
      <c r="AA407" s="27">
        <v>272958</v>
      </c>
      <c r="AB407" s="28"/>
      <c r="AC407" s="29">
        <v>0</v>
      </c>
      <c r="AD407" s="30">
        <v>93.2</v>
      </c>
      <c r="AE407" s="30">
        <v>3.2</v>
      </c>
      <c r="AF407" s="31">
        <v>10.0631</v>
      </c>
      <c r="AG407">
        <f t="shared" si="96"/>
        <v>8341.4836625450389</v>
      </c>
      <c r="AH407">
        <f>A407*'Simple Linear Regression'!$B$18+'Simple Linear Regression'!$B$17</f>
        <v>8231.669403005495</v>
      </c>
      <c r="AI407">
        <f t="shared" si="97"/>
        <v>8265.4105825000006</v>
      </c>
      <c r="AJ407">
        <f t="shared" si="98"/>
        <v>8265.4105825000006</v>
      </c>
      <c r="AL407">
        <f t="shared" si="99"/>
        <v>8535.4636067500796</v>
      </c>
      <c r="AM407" s="32">
        <f t="shared" si="100"/>
        <v>8442.7786595152793</v>
      </c>
      <c r="AN407" s="33">
        <f t="shared" si="101"/>
        <v>9460.100372735802</v>
      </c>
      <c r="AO407" s="33">
        <f t="shared" si="102"/>
        <v>8491.8312279439997</v>
      </c>
      <c r="AP407" s="33" t="str">
        <f t="shared" si="103"/>
        <v/>
      </c>
      <c r="AQ407" s="34">
        <f t="shared" si="104"/>
        <v>239040.144</v>
      </c>
      <c r="AR407" s="34">
        <f t="shared" si="105"/>
        <v>318528</v>
      </c>
      <c r="AS407" s="34">
        <f t="shared" si="106"/>
        <v>0</v>
      </c>
      <c r="AT407" s="34">
        <f t="shared" si="107"/>
        <v>8303.0049857939994</v>
      </c>
      <c r="AU407" s="34">
        <f t="shared" si="108"/>
        <v>8429.5362884038441</v>
      </c>
      <c r="AV407" s="34">
        <f t="shared" si="109"/>
        <v>8365.2516552022807</v>
      </c>
      <c r="AW407" s="34">
        <f t="shared" si="110"/>
        <v>8296.1744471729999</v>
      </c>
      <c r="AX407" s="34">
        <f t="shared" si="111"/>
        <v>8457.1997755684752</v>
      </c>
    </row>
    <row r="408" spans="1:50" ht="16.5" customHeight="1" x14ac:dyDescent="0.2">
      <c r="A408" s="25">
        <v>407</v>
      </c>
      <c r="B408" s="26">
        <v>36119</v>
      </c>
      <c r="C408" s="25">
        <v>8381</v>
      </c>
      <c r="D408" s="27"/>
      <c r="E408" s="27">
        <v>334000</v>
      </c>
      <c r="F408" s="27"/>
      <c r="G408" s="27">
        <v>12.401999999999999</v>
      </c>
      <c r="H408" s="27">
        <v>10.564</v>
      </c>
      <c r="I408" s="27">
        <v>0.996</v>
      </c>
      <c r="J408" s="27">
        <v>9121.0969999999998</v>
      </c>
      <c r="K408" s="27"/>
      <c r="L408" s="27">
        <v>774</v>
      </c>
      <c r="M408" s="27">
        <v>17.131</v>
      </c>
      <c r="N408" s="27">
        <v>219461</v>
      </c>
      <c r="O408" s="27">
        <v>5965.6</v>
      </c>
      <c r="P408" s="27">
        <v>1393784</v>
      </c>
      <c r="Q408" s="27"/>
      <c r="R408" s="27">
        <v>4631</v>
      </c>
      <c r="S408" s="27"/>
      <c r="T408" s="27"/>
      <c r="U408" s="27">
        <v>28</v>
      </c>
      <c r="V408" s="27">
        <v>99.9</v>
      </c>
      <c r="W408" s="27"/>
      <c r="X408" s="27"/>
      <c r="Y408" s="27"/>
      <c r="Z408" s="27"/>
      <c r="AA408" s="27">
        <v>272958</v>
      </c>
      <c r="AB408" s="28"/>
      <c r="AC408" s="29">
        <v>0</v>
      </c>
      <c r="AD408" s="30">
        <v>81.7</v>
      </c>
      <c r="AE408" s="30">
        <v>1</v>
      </c>
      <c r="AF408" s="31">
        <v>9.8681999999999999</v>
      </c>
      <c r="AG408">
        <f t="shared" si="96"/>
        <v>8107.8769043104794</v>
      </c>
      <c r="AH408">
        <f>A408*'Simple Linear Regression'!$B$18+'Simple Linear Regression'!$B$17</f>
        <v>8232.5224400894003</v>
      </c>
      <c r="AI408">
        <f t="shared" si="97"/>
        <v>8056.2637154999993</v>
      </c>
      <c r="AJ408">
        <f t="shared" si="98"/>
        <v>8056.2637154999975</v>
      </c>
      <c r="AL408">
        <f t="shared" si="99"/>
        <v>8130.8503515409193</v>
      </c>
      <c r="AM408" s="32">
        <f t="shared" si="100"/>
        <v>8213.2888918355002</v>
      </c>
      <c r="AN408" s="33">
        <f t="shared" si="101"/>
        <v>9337.3709424693079</v>
      </c>
      <c r="AO408" s="33">
        <f t="shared" si="102"/>
        <v>8068.7467723559985</v>
      </c>
      <c r="AP408" s="33" t="str">
        <f t="shared" si="103"/>
        <v/>
      </c>
      <c r="AQ408" s="34">
        <f t="shared" si="104"/>
        <v>218583.15599999999</v>
      </c>
      <c r="AR408" s="34">
        <f t="shared" si="105"/>
        <v>332664</v>
      </c>
      <c r="AS408" s="34">
        <f t="shared" si="106"/>
        <v>0</v>
      </c>
      <c r="AT408" s="34">
        <f t="shared" si="107"/>
        <v>7910.441332933</v>
      </c>
      <c r="AU408" s="34">
        <f t="shared" si="108"/>
        <v>7941.057052560016</v>
      </c>
      <c r="AV408" s="34">
        <f t="shared" si="109"/>
        <v>7947.4598446236405</v>
      </c>
      <c r="AW408" s="34">
        <f t="shared" si="110"/>
        <v>7903.0710291959986</v>
      </c>
      <c r="AX408" s="34">
        <f t="shared" si="111"/>
        <v>7952.0046893064291</v>
      </c>
    </row>
    <row r="409" spans="1:50" ht="16.5" customHeight="1" x14ac:dyDescent="0.2">
      <c r="A409" s="25">
        <v>408</v>
      </c>
      <c r="B409" s="26">
        <v>36126</v>
      </c>
      <c r="C409" s="25">
        <v>8313</v>
      </c>
      <c r="D409" s="27"/>
      <c r="E409" s="27">
        <v>304000</v>
      </c>
      <c r="F409" s="27"/>
      <c r="G409" s="27">
        <v>11.616666666666699</v>
      </c>
      <c r="H409" s="27">
        <v>10.561999999999999</v>
      </c>
      <c r="I409" s="27">
        <v>0.98899999999999999</v>
      </c>
      <c r="J409" s="27">
        <v>9121.0969999999998</v>
      </c>
      <c r="K409" s="27"/>
      <c r="L409" s="27">
        <v>774</v>
      </c>
      <c r="M409" s="27">
        <v>17.131</v>
      </c>
      <c r="N409" s="27">
        <v>219461</v>
      </c>
      <c r="O409" s="27">
        <v>5965.6</v>
      </c>
      <c r="P409" s="27">
        <v>1393784</v>
      </c>
      <c r="Q409" s="27"/>
      <c r="R409" s="27">
        <v>4631</v>
      </c>
      <c r="S409" s="27"/>
      <c r="T409" s="27"/>
      <c r="U409" s="27">
        <v>28</v>
      </c>
      <c r="V409" s="27">
        <v>99.9</v>
      </c>
      <c r="W409" s="27"/>
      <c r="X409" s="27"/>
      <c r="Y409" s="27"/>
      <c r="Z409" s="27"/>
      <c r="AA409" s="27">
        <v>272958</v>
      </c>
      <c r="AB409" s="28"/>
      <c r="AC409" s="29">
        <v>1</v>
      </c>
      <c r="AD409" s="30">
        <v>84.1</v>
      </c>
      <c r="AE409" s="30">
        <v>3.9</v>
      </c>
      <c r="AF409" s="31">
        <v>9.7029999999999994</v>
      </c>
      <c r="AG409">
        <f t="shared" si="96"/>
        <v>8128.079076135321</v>
      </c>
      <c r="AH409">
        <f>A409*'Simple Linear Regression'!$B$18+'Simple Linear Regression'!$B$17</f>
        <v>8233.3754771733038</v>
      </c>
      <c r="AI409">
        <f t="shared" si="97"/>
        <v>8073.912415499999</v>
      </c>
      <c r="AJ409">
        <f t="shared" si="98"/>
        <v>8073.912415499999</v>
      </c>
      <c r="AL409">
        <f t="shared" si="99"/>
        <v>8151.23908115003</v>
      </c>
      <c r="AM409" s="32">
        <f t="shared" si="100"/>
        <v>8077.4434292695596</v>
      </c>
      <c r="AN409" s="33">
        <f t="shared" si="101"/>
        <v>9197.5615694726675</v>
      </c>
      <c r="AO409" s="33">
        <f t="shared" si="102"/>
        <v>7971.0416744789973</v>
      </c>
      <c r="AP409" s="33" t="str">
        <f t="shared" si="103"/>
        <v/>
      </c>
      <c r="AQ409" s="34">
        <f t="shared" si="104"/>
        <v>217046.929</v>
      </c>
      <c r="AR409" s="34">
        <f t="shared" si="105"/>
        <v>300656</v>
      </c>
      <c r="AS409" s="34">
        <f t="shared" si="106"/>
        <v>9.7029999999999994</v>
      </c>
      <c r="AT409" s="34">
        <f t="shared" si="107"/>
        <v>7824.8615395659999</v>
      </c>
      <c r="AU409" s="34">
        <f t="shared" si="108"/>
        <v>7871.7346088596905</v>
      </c>
      <c r="AV409" s="34">
        <f t="shared" si="109"/>
        <v>7885.257937943561</v>
      </c>
      <c r="AW409" s="34">
        <f t="shared" si="110"/>
        <v>7858.0449097029996</v>
      </c>
      <c r="AX409" s="34">
        <f t="shared" si="111"/>
        <v>7854.3520476841777</v>
      </c>
    </row>
    <row r="410" spans="1:50" ht="16.5" customHeight="1" x14ac:dyDescent="0.2">
      <c r="A410" s="25">
        <v>409</v>
      </c>
      <c r="B410" s="26">
        <v>36133</v>
      </c>
      <c r="C410" s="25">
        <v>8162</v>
      </c>
      <c r="D410" s="27"/>
      <c r="E410" s="27">
        <v>310000</v>
      </c>
      <c r="F410" s="27"/>
      <c r="G410" s="27">
        <v>11.28</v>
      </c>
      <c r="H410" s="27">
        <v>9.8539999999999992</v>
      </c>
      <c r="I410" s="27">
        <v>0.97399999999999998</v>
      </c>
      <c r="J410" s="27">
        <v>9121.0969999999998</v>
      </c>
      <c r="K410" s="27"/>
      <c r="L410" s="27">
        <v>774</v>
      </c>
      <c r="M410" s="27">
        <v>17.131</v>
      </c>
      <c r="N410" s="27">
        <v>219461</v>
      </c>
      <c r="O410" s="27">
        <v>5965.6</v>
      </c>
      <c r="P410" s="27">
        <v>1393784</v>
      </c>
      <c r="Q410" s="27"/>
      <c r="R410" s="27">
        <v>4631</v>
      </c>
      <c r="S410" s="27"/>
      <c r="T410" s="27"/>
      <c r="U410" s="27">
        <v>28</v>
      </c>
      <c r="V410" s="27">
        <v>99.9</v>
      </c>
      <c r="W410" s="27"/>
      <c r="X410" s="27"/>
      <c r="Y410" s="27"/>
      <c r="Z410" s="27"/>
      <c r="AA410" s="27">
        <v>272958</v>
      </c>
      <c r="AB410" s="28"/>
      <c r="AC410" s="29">
        <v>0</v>
      </c>
      <c r="AD410" s="30">
        <v>62.7</v>
      </c>
      <c r="AE410" s="30">
        <v>6.2</v>
      </c>
      <c r="AF410" s="31">
        <v>9.5722000000000005</v>
      </c>
      <c r="AG410">
        <f t="shared" si="96"/>
        <v>8124.0327186171198</v>
      </c>
      <c r="AH410">
        <f>A410*'Simple Linear Regression'!$B$18+'Simple Linear Regression'!$B$17</f>
        <v>8234.2285142572091</v>
      </c>
      <c r="AI410">
        <f t="shared" si="97"/>
        <v>8070.3826754999991</v>
      </c>
      <c r="AJ410">
        <f t="shared" si="98"/>
        <v>8070.3826755000009</v>
      </c>
      <c r="AL410">
        <f t="shared" si="99"/>
        <v>8142.9075257409786</v>
      </c>
      <c r="AM410" s="32">
        <f t="shared" si="100"/>
        <v>8238.3040740741799</v>
      </c>
      <c r="AN410" s="33">
        <f t="shared" si="101"/>
        <v>9322.5332129661092</v>
      </c>
      <c r="AO410" s="33">
        <f t="shared" si="102"/>
        <v>8116.8138133139992</v>
      </c>
      <c r="AP410" s="33" t="str">
        <f t="shared" si="103"/>
        <v/>
      </c>
      <c r="AQ410" s="34">
        <f t="shared" si="104"/>
        <v>213755.014</v>
      </c>
      <c r="AR410" s="34">
        <f t="shared" si="105"/>
        <v>301940</v>
      </c>
      <c r="AS410" s="34">
        <f t="shared" si="106"/>
        <v>0</v>
      </c>
      <c r="AT410" s="34">
        <f t="shared" si="107"/>
        <v>7823.6826284670005</v>
      </c>
      <c r="AU410" s="34">
        <f t="shared" si="108"/>
        <v>7880.4325784270004</v>
      </c>
      <c r="AV410" s="34">
        <f t="shared" si="109"/>
        <v>7874.2368235773993</v>
      </c>
      <c r="AW410" s="34">
        <f t="shared" si="110"/>
        <v>7815.2396447720002</v>
      </c>
      <c r="AX410" s="34">
        <f t="shared" si="111"/>
        <v>7900.4006741107833</v>
      </c>
    </row>
    <row r="411" spans="1:50" ht="16.5" customHeight="1" x14ac:dyDescent="0.2">
      <c r="A411" s="25">
        <v>410</v>
      </c>
      <c r="B411" s="26">
        <v>36140</v>
      </c>
      <c r="C411" s="25">
        <v>8314</v>
      </c>
      <c r="D411" s="27"/>
      <c r="E411" s="27">
        <v>326000</v>
      </c>
      <c r="F411" s="27"/>
      <c r="G411" s="27">
        <v>11.164</v>
      </c>
      <c r="H411" s="27">
        <v>9.44</v>
      </c>
      <c r="I411" s="27">
        <v>0.95399999999999996</v>
      </c>
      <c r="J411" s="27">
        <v>9121.0969999999998</v>
      </c>
      <c r="K411" s="27"/>
      <c r="L411" s="27">
        <v>734</v>
      </c>
      <c r="M411" s="27">
        <v>17.131</v>
      </c>
      <c r="N411" s="27">
        <v>219461</v>
      </c>
      <c r="O411" s="27">
        <v>5998.8</v>
      </c>
      <c r="P411" s="27">
        <v>1393784</v>
      </c>
      <c r="Q411" s="27"/>
      <c r="R411" s="27">
        <v>4631</v>
      </c>
      <c r="S411" s="27"/>
      <c r="T411" s="27"/>
      <c r="U411" s="27">
        <v>28</v>
      </c>
      <c r="V411" s="27">
        <v>95</v>
      </c>
      <c r="W411" s="27"/>
      <c r="X411" s="27"/>
      <c r="Y411" s="27"/>
      <c r="Z411" s="27"/>
      <c r="AA411" s="27">
        <v>272958</v>
      </c>
      <c r="AB411" s="28"/>
      <c r="AC411" s="29">
        <v>0</v>
      </c>
      <c r="AD411" s="30">
        <v>99.2</v>
      </c>
      <c r="AE411" s="30">
        <v>4.9000000000000004</v>
      </c>
      <c r="AF411" s="31">
        <v>9.4797999999999991</v>
      </c>
      <c r="AG411">
        <f t="shared" si="96"/>
        <v>8225.2322728175204</v>
      </c>
      <c r="AH411">
        <f>A411*'Simple Linear Regression'!$B$18+'Simple Linear Regression'!$B$17</f>
        <v>8235.0815513411126</v>
      </c>
      <c r="AI411">
        <f t="shared" si="97"/>
        <v>8216.952705499998</v>
      </c>
      <c r="AJ411">
        <f t="shared" si="98"/>
        <v>8216.9527054999999</v>
      </c>
      <c r="AL411">
        <f t="shared" si="99"/>
        <v>8203.1128871955789</v>
      </c>
      <c r="AM411" s="32">
        <f t="shared" si="100"/>
        <v>8189.3801055496597</v>
      </c>
      <c r="AN411" s="33">
        <f t="shared" si="101"/>
        <v>9301.2007401366282</v>
      </c>
      <c r="AO411" s="33">
        <f t="shared" si="102"/>
        <v>8127.2329250940002</v>
      </c>
      <c r="AP411" s="33" t="str">
        <f t="shared" si="103"/>
        <v/>
      </c>
      <c r="AQ411" s="34">
        <f t="shared" si="104"/>
        <v>209365.79399999999</v>
      </c>
      <c r="AR411" s="34">
        <f t="shared" si="105"/>
        <v>311004</v>
      </c>
      <c r="AS411" s="34">
        <f t="shared" si="106"/>
        <v>0</v>
      </c>
      <c r="AT411" s="34">
        <f t="shared" si="107"/>
        <v>7875.299631984999</v>
      </c>
      <c r="AU411" s="34">
        <f t="shared" si="108"/>
        <v>7911.432540552074</v>
      </c>
      <c r="AV411" s="34">
        <f t="shared" si="109"/>
        <v>7902.7830579180409</v>
      </c>
      <c r="AW411" s="34">
        <f t="shared" si="110"/>
        <v>7865.840985081999</v>
      </c>
      <c r="AX411" s="34">
        <f t="shared" si="111"/>
        <v>7937.2207573149226</v>
      </c>
    </row>
    <row r="412" spans="1:50" ht="16.5" customHeight="1" x14ac:dyDescent="0.2">
      <c r="A412" s="25">
        <v>411</v>
      </c>
      <c r="B412" s="26">
        <v>36147</v>
      </c>
      <c r="C412" s="25">
        <v>8588</v>
      </c>
      <c r="D412" s="27"/>
      <c r="E412" s="27">
        <v>305000</v>
      </c>
      <c r="F412" s="27"/>
      <c r="G412" s="27">
        <v>11.497999999999999</v>
      </c>
      <c r="H412" s="27">
        <v>9.8859999999999992</v>
      </c>
      <c r="I412" s="27">
        <v>0.94499999999999995</v>
      </c>
      <c r="J412" s="27">
        <v>9121.0969999999998</v>
      </c>
      <c r="K412" s="27"/>
      <c r="L412" s="27">
        <v>734</v>
      </c>
      <c r="M412" s="27">
        <v>16.117999999999999</v>
      </c>
      <c r="N412" s="27">
        <v>228523</v>
      </c>
      <c r="O412" s="27">
        <v>5998.8</v>
      </c>
      <c r="P412" s="27">
        <v>1417348</v>
      </c>
      <c r="Q412" s="27"/>
      <c r="R412" s="27">
        <v>4631</v>
      </c>
      <c r="S412" s="27"/>
      <c r="T412" s="27"/>
      <c r="U412" s="27">
        <v>28</v>
      </c>
      <c r="V412" s="27">
        <v>95</v>
      </c>
      <c r="W412" s="27"/>
      <c r="X412" s="27"/>
      <c r="Y412" s="27"/>
      <c r="Z412" s="27"/>
      <c r="AA412" s="27">
        <v>272958</v>
      </c>
      <c r="AB412" s="28"/>
      <c r="AC412" s="29">
        <v>0</v>
      </c>
      <c r="AD412" s="30">
        <v>137.5</v>
      </c>
      <c r="AE412" s="30">
        <v>0</v>
      </c>
      <c r="AF412" s="31">
        <v>9.4288000000000007</v>
      </c>
      <c r="AG412">
        <f t="shared" si="96"/>
        <v>8352.8802963266007</v>
      </c>
      <c r="AH412">
        <f>A412*'Simple Linear Regression'!$B$18+'Simple Linear Regression'!$B$17</f>
        <v>8235.934588425016</v>
      </c>
      <c r="AI412">
        <f t="shared" si="97"/>
        <v>8298.6452900000004</v>
      </c>
      <c r="AJ412">
        <f t="shared" si="98"/>
        <v>8298.6452900000004</v>
      </c>
      <c r="AL412">
        <f t="shared" si="99"/>
        <v>8420.7629039514486</v>
      </c>
      <c r="AM412" s="32">
        <f t="shared" si="100"/>
        <v>8260.0994249154992</v>
      </c>
      <c r="AN412" s="33">
        <f t="shared" si="101"/>
        <v>9357.1871040416536</v>
      </c>
      <c r="AO412" s="33">
        <f t="shared" si="102"/>
        <v>8299.4205464850002</v>
      </c>
      <c r="AP412" s="33" t="str">
        <f t="shared" si="103"/>
        <v/>
      </c>
      <c r="AQ412" s="34">
        <f t="shared" si="104"/>
        <v>215954.23499999999</v>
      </c>
      <c r="AR412" s="34">
        <f t="shared" si="105"/>
        <v>288225</v>
      </c>
      <c r="AS412" s="34">
        <f t="shared" si="106"/>
        <v>0</v>
      </c>
      <c r="AT412" s="34">
        <f t="shared" si="107"/>
        <v>8119.6201408159995</v>
      </c>
      <c r="AU412" s="34">
        <f t="shared" si="108"/>
        <v>8187.8669768896389</v>
      </c>
      <c r="AV412" s="34">
        <f t="shared" si="109"/>
        <v>8174.7842931070008</v>
      </c>
      <c r="AW412" s="34">
        <f t="shared" si="110"/>
        <v>8109.6202878619997</v>
      </c>
      <c r="AX412" s="34">
        <f t="shared" si="111"/>
        <v>8213.6960139865569</v>
      </c>
    </row>
    <row r="413" spans="1:50" ht="16.5" customHeight="1" x14ac:dyDescent="0.2">
      <c r="A413" s="25">
        <v>412</v>
      </c>
      <c r="B413" s="26">
        <v>36154</v>
      </c>
      <c r="C413" s="25">
        <v>8153</v>
      </c>
      <c r="D413" s="27"/>
      <c r="E413" s="27">
        <v>297000</v>
      </c>
      <c r="F413" s="27"/>
      <c r="G413" s="27">
        <v>11</v>
      </c>
      <c r="H413" s="27">
        <v>9.7750000000000004</v>
      </c>
      <c r="I413" s="27">
        <v>0.94399999999999995</v>
      </c>
      <c r="J413" s="27">
        <v>9121.0969999999998</v>
      </c>
      <c r="K413" s="27"/>
      <c r="L413" s="27">
        <v>734</v>
      </c>
      <c r="M413" s="27">
        <v>16.117999999999999</v>
      </c>
      <c r="N413" s="27">
        <v>228523</v>
      </c>
      <c r="O413" s="27">
        <v>5998.8</v>
      </c>
      <c r="P413" s="27">
        <v>1417348</v>
      </c>
      <c r="Q413" s="27"/>
      <c r="R413" s="27">
        <v>4631</v>
      </c>
      <c r="S413" s="27"/>
      <c r="T413" s="27"/>
      <c r="U413" s="27">
        <v>28</v>
      </c>
      <c r="V413" s="27">
        <v>95</v>
      </c>
      <c r="W413" s="27"/>
      <c r="X413" s="27"/>
      <c r="Y413" s="27"/>
      <c r="Z413" s="27"/>
      <c r="AA413" s="27">
        <v>272958</v>
      </c>
      <c r="AB413" s="28"/>
      <c r="AC413" s="29">
        <v>1</v>
      </c>
      <c r="AD413" s="30">
        <v>172.1</v>
      </c>
      <c r="AE413" s="30">
        <v>1.4</v>
      </c>
      <c r="AF413" s="31">
        <v>9.4209999999999994</v>
      </c>
      <c r="AG413">
        <f t="shared" si="96"/>
        <v>8358.2678551587214</v>
      </c>
      <c r="AH413">
        <f>A413*'Simple Linear Regression'!$B$18+'Simple Linear Regression'!$B$17</f>
        <v>8236.7876255089213</v>
      </c>
      <c r="AI413">
        <f t="shared" si="97"/>
        <v>8303.3516099999997</v>
      </c>
      <c r="AJ413">
        <f t="shared" si="98"/>
        <v>8303.3516099999979</v>
      </c>
      <c r="AL413">
        <f t="shared" si="99"/>
        <v>8426.5120050598398</v>
      </c>
      <c r="AM413" s="32">
        <f t="shared" si="100"/>
        <v>8083.7061179840593</v>
      </c>
      <c r="AN413" s="33">
        <f t="shared" si="101"/>
        <v>9218.8425196213939</v>
      </c>
      <c r="AO413" s="33">
        <f t="shared" si="102"/>
        <v>8139.1683171119994</v>
      </c>
      <c r="AP413" s="33" t="str">
        <f t="shared" si="103"/>
        <v/>
      </c>
      <c r="AQ413" s="34">
        <f t="shared" si="104"/>
        <v>215725.712</v>
      </c>
      <c r="AR413" s="34">
        <f t="shared" si="105"/>
        <v>280368</v>
      </c>
      <c r="AS413" s="34">
        <f t="shared" si="106"/>
        <v>9.4209999999999994</v>
      </c>
      <c r="AT413" s="34">
        <f t="shared" si="107"/>
        <v>8101.2887164989997</v>
      </c>
      <c r="AU413" s="34">
        <f t="shared" si="108"/>
        <v>8161.0944536355109</v>
      </c>
      <c r="AV413" s="34">
        <f t="shared" si="109"/>
        <v>8167.3336972846801</v>
      </c>
      <c r="AW413" s="34">
        <f t="shared" si="110"/>
        <v>8137.7942359869994</v>
      </c>
      <c r="AX413" s="34">
        <f t="shared" si="111"/>
        <v>8149.6410652920558</v>
      </c>
    </row>
    <row r="414" spans="1:50" ht="16.5" customHeight="1" x14ac:dyDescent="0.2">
      <c r="A414" s="25">
        <v>413</v>
      </c>
      <c r="B414" s="26">
        <v>36161</v>
      </c>
      <c r="C414" s="25">
        <v>8519</v>
      </c>
      <c r="D414" s="27"/>
      <c r="E414" s="27">
        <v>336000</v>
      </c>
      <c r="F414" s="27"/>
      <c r="G414" s="27">
        <v>11.824999999999999</v>
      </c>
      <c r="H414" s="27">
        <v>10.4066666666667</v>
      </c>
      <c r="I414" s="27">
        <v>0.93700000000000006</v>
      </c>
      <c r="J414" s="27">
        <v>9121.0969999999998</v>
      </c>
      <c r="K414" s="27"/>
      <c r="L414" s="27">
        <v>734</v>
      </c>
      <c r="M414" s="27">
        <v>16.117999999999999</v>
      </c>
      <c r="N414" s="27">
        <v>228523</v>
      </c>
      <c r="O414" s="27">
        <v>5998.8</v>
      </c>
      <c r="P414" s="27">
        <v>1417348</v>
      </c>
      <c r="Q414" s="27"/>
      <c r="R414" s="27">
        <v>4631</v>
      </c>
      <c r="S414" s="27"/>
      <c r="T414" s="27"/>
      <c r="U414" s="27">
        <v>28</v>
      </c>
      <c r="V414" s="27">
        <v>95</v>
      </c>
      <c r="W414" s="27"/>
      <c r="X414" s="27"/>
      <c r="Y414" s="27"/>
      <c r="Z414" s="27"/>
      <c r="AA414" s="27">
        <v>272958</v>
      </c>
      <c r="AB414" s="28"/>
      <c r="AC414" s="29">
        <v>1</v>
      </c>
      <c r="AD414" s="30">
        <v>177</v>
      </c>
      <c r="AE414" s="30">
        <v>0</v>
      </c>
      <c r="AF414" s="31">
        <v>9.4566999999999997</v>
      </c>
      <c r="AG414">
        <f t="shared" si="96"/>
        <v>8331.9992169835605</v>
      </c>
      <c r="AH414">
        <f>A414*'Simple Linear Regression'!$B$18+'Simple Linear Regression'!$B$17</f>
        <v>8237.6406625928248</v>
      </c>
      <c r="AI414">
        <f t="shared" si="97"/>
        <v>8280.4082999999991</v>
      </c>
      <c r="AJ414">
        <f t="shared" si="98"/>
        <v>8280.4082999999991</v>
      </c>
      <c r="AL414">
        <f t="shared" si="99"/>
        <v>8396.4418428185709</v>
      </c>
      <c r="AM414" s="32">
        <f t="shared" si="100"/>
        <v>8075.6621692433991</v>
      </c>
      <c r="AN414" s="33">
        <f t="shared" si="101"/>
        <v>9192.1662615006826</v>
      </c>
      <c r="AO414" s="33">
        <f t="shared" si="102"/>
        <v>8097.0662215009997</v>
      </c>
      <c r="AP414" s="33" t="str">
        <f t="shared" si="103"/>
        <v/>
      </c>
      <c r="AQ414" s="34">
        <f t="shared" si="104"/>
        <v>214126.05100000001</v>
      </c>
      <c r="AR414" s="34">
        <f t="shared" si="105"/>
        <v>314832</v>
      </c>
      <c r="AS414" s="34">
        <f t="shared" si="106"/>
        <v>9.4566999999999997</v>
      </c>
      <c r="AT414" s="34">
        <f t="shared" si="107"/>
        <v>8093.7863668489999</v>
      </c>
      <c r="AU414" s="34">
        <f t="shared" si="108"/>
        <v>8143.4251792316245</v>
      </c>
      <c r="AV414" s="34">
        <f t="shared" si="109"/>
        <v>8128.2555529853207</v>
      </c>
      <c r="AW414" s="34">
        <f t="shared" si="110"/>
        <v>8129.7661453828996</v>
      </c>
      <c r="AX414" s="34">
        <f t="shared" si="111"/>
        <v>8131.7721679485639</v>
      </c>
    </row>
    <row r="415" spans="1:50" ht="16.5" customHeight="1" x14ac:dyDescent="0.2">
      <c r="A415" s="25">
        <v>414</v>
      </c>
      <c r="B415" s="26">
        <v>36168</v>
      </c>
      <c r="C415" s="25">
        <v>7385</v>
      </c>
      <c r="D415" s="27"/>
      <c r="E415" s="27">
        <v>331000</v>
      </c>
      <c r="F415" s="27"/>
      <c r="G415" s="27">
        <v>12.67</v>
      </c>
      <c r="H415" s="27">
        <v>10.938000000000001</v>
      </c>
      <c r="I415" s="27">
        <v>0.93500000000000005</v>
      </c>
      <c r="J415" s="27">
        <v>9121.0969999999998</v>
      </c>
      <c r="K415" s="27"/>
      <c r="L415" s="27">
        <v>688</v>
      </c>
      <c r="M415" s="27">
        <v>16.117999999999999</v>
      </c>
      <c r="N415" s="27">
        <v>228523</v>
      </c>
      <c r="O415" s="27">
        <v>6015.4</v>
      </c>
      <c r="P415" s="27">
        <v>1417348</v>
      </c>
      <c r="Q415" s="27"/>
      <c r="R415" s="27">
        <v>4631</v>
      </c>
      <c r="S415" s="27"/>
      <c r="T415" s="27"/>
      <c r="U415" s="27">
        <v>28</v>
      </c>
      <c r="V415" s="27">
        <v>89.6</v>
      </c>
      <c r="W415" s="27"/>
      <c r="X415" s="27"/>
      <c r="Y415" s="27"/>
      <c r="Z415" s="27"/>
      <c r="AA415" s="27">
        <v>272958</v>
      </c>
      <c r="AB415" s="28"/>
      <c r="AC415" s="29">
        <v>0</v>
      </c>
      <c r="AD415" s="30">
        <v>209.4</v>
      </c>
      <c r="AE415" s="30">
        <v>0.5</v>
      </c>
      <c r="AF415" s="31">
        <v>9.5345999999999993</v>
      </c>
      <c r="AG415">
        <f t="shared" si="96"/>
        <v>8458.7753599158004</v>
      </c>
      <c r="AH415">
        <f>A415*'Simple Linear Regression'!$B$18+'Simple Linear Regression'!$B$17</f>
        <v>8238.4936996767283</v>
      </c>
      <c r="AI415">
        <f t="shared" si="97"/>
        <v>8454.6626699999997</v>
      </c>
      <c r="AJ415">
        <f t="shared" si="98"/>
        <v>8454.6626699999979</v>
      </c>
      <c r="AL415">
        <f t="shared" si="99"/>
        <v>8484.9148590353507</v>
      </c>
      <c r="AM415" s="32">
        <f t="shared" si="100"/>
        <v>8169.6854230785002</v>
      </c>
      <c r="AN415" s="33">
        <f t="shared" si="101"/>
        <v>9352.2640904975124</v>
      </c>
      <c r="AO415" s="33">
        <f t="shared" si="102"/>
        <v>8269.2225127550009</v>
      </c>
      <c r="AP415" s="33" t="str">
        <f t="shared" si="103"/>
        <v/>
      </c>
      <c r="AQ415" s="34">
        <f t="shared" si="104"/>
        <v>213669.005</v>
      </c>
      <c r="AR415" s="34">
        <f t="shared" si="105"/>
        <v>309485</v>
      </c>
      <c r="AS415" s="34">
        <f t="shared" si="106"/>
        <v>0</v>
      </c>
      <c r="AT415" s="34">
        <f t="shared" si="107"/>
        <v>8250.9473399899998</v>
      </c>
      <c r="AU415" s="34">
        <f t="shared" si="108"/>
        <v>8278.7468896203736</v>
      </c>
      <c r="AV415" s="34">
        <f t="shared" si="109"/>
        <v>8277.1142307726004</v>
      </c>
      <c r="AW415" s="34">
        <f t="shared" si="110"/>
        <v>8240.2778168319983</v>
      </c>
      <c r="AX415" s="34">
        <f t="shared" si="111"/>
        <v>8302.6738107815654</v>
      </c>
    </row>
    <row r="416" spans="1:50" ht="16.5" customHeight="1" x14ac:dyDescent="0.2">
      <c r="A416" s="25">
        <v>415</v>
      </c>
      <c r="B416" s="26">
        <v>36175</v>
      </c>
      <c r="C416" s="25">
        <v>7810</v>
      </c>
      <c r="D416" s="27"/>
      <c r="E416" s="27">
        <v>345000</v>
      </c>
      <c r="F416" s="27"/>
      <c r="G416" s="27">
        <v>12.622</v>
      </c>
      <c r="H416" s="27">
        <v>11.364000000000001</v>
      </c>
      <c r="I416" s="27">
        <v>0.94099999999999995</v>
      </c>
      <c r="J416" s="27">
        <v>9121.0969999999998</v>
      </c>
      <c r="K416" s="27"/>
      <c r="L416" s="27">
        <v>688</v>
      </c>
      <c r="M416" s="27">
        <v>16.117999999999999</v>
      </c>
      <c r="N416" s="27">
        <v>211178</v>
      </c>
      <c r="O416" s="27">
        <v>6015.4</v>
      </c>
      <c r="P416" s="27">
        <v>1417348</v>
      </c>
      <c r="Q416" s="27"/>
      <c r="R416" s="27">
        <v>4631</v>
      </c>
      <c r="S416" s="27"/>
      <c r="T416" s="27"/>
      <c r="U416" s="27">
        <v>28</v>
      </c>
      <c r="V416" s="27">
        <v>89.6</v>
      </c>
      <c r="W416" s="27"/>
      <c r="X416" s="27"/>
      <c r="Y416" s="27"/>
      <c r="Z416" s="27"/>
      <c r="AA416" s="27">
        <v>272958</v>
      </c>
      <c r="AB416" s="28"/>
      <c r="AC416" s="29">
        <v>0</v>
      </c>
      <c r="AD416" s="30">
        <v>188.7</v>
      </c>
      <c r="AE416" s="30">
        <v>0</v>
      </c>
      <c r="AF416" s="31">
        <v>9.6521000000000008</v>
      </c>
      <c r="AG416">
        <f t="shared" si="96"/>
        <v>8232.0902269730796</v>
      </c>
      <c r="AH416">
        <f>A416*'Simple Linear Regression'!$B$18+'Simple Linear Regression'!$B$17</f>
        <v>8239.3467367606336</v>
      </c>
      <c r="AI416">
        <f t="shared" si="97"/>
        <v>8207.8391969999993</v>
      </c>
      <c r="AJ416">
        <f t="shared" si="98"/>
        <v>8207.8391969999993</v>
      </c>
      <c r="AL416">
        <f t="shared" si="99"/>
        <v>8083.6084949448596</v>
      </c>
      <c r="AM416" s="32">
        <f t="shared" si="100"/>
        <v>7959.7586171491002</v>
      </c>
      <c r="AN416" s="33">
        <f t="shared" si="101"/>
        <v>9273.3752615886224</v>
      </c>
      <c r="AO416" s="33">
        <f t="shared" si="102"/>
        <v>7865.2727595979995</v>
      </c>
      <c r="AP416" s="33" t="str">
        <f t="shared" si="103"/>
        <v/>
      </c>
      <c r="AQ416" s="34">
        <f t="shared" si="104"/>
        <v>198718.49799999999</v>
      </c>
      <c r="AR416" s="34">
        <f t="shared" si="105"/>
        <v>324645</v>
      </c>
      <c r="AS416" s="34">
        <f t="shared" si="106"/>
        <v>0</v>
      </c>
      <c r="AT416" s="34">
        <f t="shared" si="107"/>
        <v>7909.911804888</v>
      </c>
      <c r="AU416" s="34">
        <f t="shared" si="108"/>
        <v>7833.1271838022712</v>
      </c>
      <c r="AV416" s="34">
        <f t="shared" si="109"/>
        <v>7914.6398608192003</v>
      </c>
      <c r="AW416" s="34">
        <f t="shared" si="110"/>
        <v>7899.9456443189993</v>
      </c>
      <c r="AX416" s="34">
        <f t="shared" si="111"/>
        <v>7838.6888114146732</v>
      </c>
    </row>
    <row r="417" spans="1:50" ht="16.5" customHeight="1" x14ac:dyDescent="0.2">
      <c r="A417" s="25">
        <v>416</v>
      </c>
      <c r="B417" s="26">
        <v>36182</v>
      </c>
      <c r="C417" s="25">
        <v>8186</v>
      </c>
      <c r="D417" s="27"/>
      <c r="E417" s="27">
        <v>339000</v>
      </c>
      <c r="F417" s="27"/>
      <c r="G417" s="27">
        <v>12.255000000000001</v>
      </c>
      <c r="H417" s="27">
        <v>11.044</v>
      </c>
      <c r="I417" s="27">
        <v>0.94399999999999995</v>
      </c>
      <c r="J417" s="27">
        <v>9121.0969999999998</v>
      </c>
      <c r="K417" s="27"/>
      <c r="L417" s="27">
        <v>688</v>
      </c>
      <c r="M417" s="27">
        <v>17.408999999999999</v>
      </c>
      <c r="N417" s="27">
        <v>211178</v>
      </c>
      <c r="O417" s="27">
        <v>6015.4</v>
      </c>
      <c r="P417" s="27">
        <v>1417348</v>
      </c>
      <c r="Q417" s="27"/>
      <c r="R417" s="27">
        <v>4631</v>
      </c>
      <c r="S417" s="27"/>
      <c r="T417" s="27"/>
      <c r="U417" s="27">
        <v>28</v>
      </c>
      <c r="V417" s="27">
        <v>89.6</v>
      </c>
      <c r="W417" s="27"/>
      <c r="X417" s="27"/>
      <c r="Y417" s="27"/>
      <c r="Z417" s="27"/>
      <c r="AA417" s="27">
        <v>272958</v>
      </c>
      <c r="AB417" s="28"/>
      <c r="AC417" s="29">
        <v>0</v>
      </c>
      <c r="AD417" s="30">
        <v>128.69999999999999</v>
      </c>
      <c r="AE417" s="30">
        <v>2.2999999999999998</v>
      </c>
      <c r="AF417" s="31">
        <v>9.8055000000000003</v>
      </c>
      <c r="AG417">
        <f t="shared" si="96"/>
        <v>8236.1322504767195</v>
      </c>
      <c r="AH417">
        <f>A417*'Simple Linear Regression'!$B$18+'Simple Linear Regression'!$B$17</f>
        <v>8240.199773844537</v>
      </c>
      <c r="AI417">
        <f t="shared" si="97"/>
        <v>8281.8615391000003</v>
      </c>
      <c r="AJ417">
        <f t="shared" si="98"/>
        <v>8281.8615391000003</v>
      </c>
      <c r="AL417">
        <f t="shared" si="99"/>
        <v>8089.0669252022399</v>
      </c>
      <c r="AM417" s="32">
        <f t="shared" si="100"/>
        <v>8036.6609952231202</v>
      </c>
      <c r="AN417" s="33">
        <f t="shared" si="101"/>
        <v>9299.1435537334019</v>
      </c>
      <c r="AO417" s="33">
        <f t="shared" si="102"/>
        <v>7957.7469524320013</v>
      </c>
      <c r="AP417" s="33" t="str">
        <f t="shared" si="103"/>
        <v/>
      </c>
      <c r="AQ417" s="34">
        <f t="shared" si="104"/>
        <v>199352.03199999998</v>
      </c>
      <c r="AR417" s="34">
        <f t="shared" si="105"/>
        <v>320016</v>
      </c>
      <c r="AS417" s="34">
        <f t="shared" si="106"/>
        <v>0</v>
      </c>
      <c r="AT417" s="34">
        <f t="shared" si="107"/>
        <v>7850.0716819689997</v>
      </c>
      <c r="AU417" s="34">
        <f t="shared" si="108"/>
        <v>7802.7416030942541</v>
      </c>
      <c r="AV417" s="34">
        <f t="shared" si="109"/>
        <v>7854.8479152241607</v>
      </c>
      <c r="AW417" s="34">
        <f t="shared" si="110"/>
        <v>7841.2442710049991</v>
      </c>
      <c r="AX417" s="34">
        <f t="shared" si="111"/>
        <v>7822.0379261832149</v>
      </c>
    </row>
    <row r="418" spans="1:50" ht="16.5" customHeight="1" x14ac:dyDescent="0.2">
      <c r="A418" s="25">
        <v>417</v>
      </c>
      <c r="B418" s="26">
        <v>36189</v>
      </c>
      <c r="C418" s="25">
        <v>7866</v>
      </c>
      <c r="D418" s="27"/>
      <c r="E418" s="27">
        <v>311000</v>
      </c>
      <c r="F418" s="27"/>
      <c r="G418" s="27">
        <v>12.46</v>
      </c>
      <c r="H418" s="27">
        <v>11.112</v>
      </c>
      <c r="I418" s="27">
        <v>0.93600000000000005</v>
      </c>
      <c r="J418" s="27">
        <v>9121.0969999999998</v>
      </c>
      <c r="K418" s="27"/>
      <c r="L418" s="27">
        <v>688</v>
      </c>
      <c r="M418" s="27">
        <v>17.408999999999999</v>
      </c>
      <c r="N418" s="27">
        <v>211178</v>
      </c>
      <c r="O418" s="27">
        <v>6015.4</v>
      </c>
      <c r="P418" s="27">
        <v>1417348</v>
      </c>
      <c r="Q418" s="27"/>
      <c r="R418" s="27">
        <v>4631</v>
      </c>
      <c r="S418" s="27"/>
      <c r="T418" s="27"/>
      <c r="U418" s="27">
        <v>28</v>
      </c>
      <c r="V418" s="27">
        <v>89.6</v>
      </c>
      <c r="W418" s="27"/>
      <c r="X418" s="27"/>
      <c r="Y418" s="27"/>
      <c r="Z418" s="27"/>
      <c r="AA418" s="27">
        <v>272958</v>
      </c>
      <c r="AB418" s="28"/>
      <c r="AC418" s="29">
        <v>0</v>
      </c>
      <c r="AD418" s="30">
        <v>132</v>
      </c>
      <c r="AE418" s="30">
        <v>1</v>
      </c>
      <c r="AF418" s="31">
        <v>9.9903999999999993</v>
      </c>
      <c r="AG418">
        <f t="shared" si="96"/>
        <v>8254.9870811336805</v>
      </c>
      <c r="AH418">
        <f>A418*'Simple Linear Regression'!$B$18+'Simple Linear Regression'!$B$17</f>
        <v>8241.0528109284423</v>
      </c>
      <c r="AI418">
        <f t="shared" si="97"/>
        <v>8298.3336591000007</v>
      </c>
      <c r="AJ418">
        <f t="shared" si="98"/>
        <v>8298.3336590999988</v>
      </c>
      <c r="AL418">
        <f t="shared" si="99"/>
        <v>8107.0775351825596</v>
      </c>
      <c r="AM418" s="32">
        <f t="shared" si="100"/>
        <v>8030.5659020046005</v>
      </c>
      <c r="AN418" s="33">
        <f t="shared" si="101"/>
        <v>9351.1387602392297</v>
      </c>
      <c r="AO418" s="33">
        <f t="shared" si="102"/>
        <v>7970.0090582079993</v>
      </c>
      <c r="AP418" s="33" t="str">
        <f t="shared" si="103"/>
        <v/>
      </c>
      <c r="AQ418" s="34">
        <f t="shared" si="104"/>
        <v>197662.60800000001</v>
      </c>
      <c r="AR418" s="34">
        <f t="shared" si="105"/>
        <v>291096</v>
      </c>
      <c r="AS418" s="34">
        <f t="shared" si="106"/>
        <v>0</v>
      </c>
      <c r="AT418" s="34">
        <f t="shared" si="107"/>
        <v>7911.5909058219995</v>
      </c>
      <c r="AU418" s="34">
        <f t="shared" si="108"/>
        <v>7854.6955859566342</v>
      </c>
      <c r="AV418" s="34">
        <f t="shared" si="109"/>
        <v>7943.18356927896</v>
      </c>
      <c r="AW418" s="34">
        <f t="shared" si="110"/>
        <v>7903.4007958839993</v>
      </c>
      <c r="AX418" s="34">
        <f t="shared" si="111"/>
        <v>7869.8740229911054</v>
      </c>
    </row>
    <row r="419" spans="1:50" ht="16.5" customHeight="1" x14ac:dyDescent="0.2">
      <c r="A419" s="25">
        <v>418</v>
      </c>
      <c r="B419" s="26">
        <v>36196</v>
      </c>
      <c r="C419" s="25">
        <v>7532</v>
      </c>
      <c r="D419" s="27"/>
      <c r="E419" s="27">
        <v>305000</v>
      </c>
      <c r="F419" s="27"/>
      <c r="G419" s="27">
        <v>12.156000000000001</v>
      </c>
      <c r="H419" s="27">
        <v>10.516</v>
      </c>
      <c r="I419" s="27">
        <v>0.92900000000000005</v>
      </c>
      <c r="J419" s="27">
        <v>9293.991</v>
      </c>
      <c r="K419" s="27"/>
      <c r="L419" s="27">
        <v>647</v>
      </c>
      <c r="M419" s="27">
        <v>17.408999999999999</v>
      </c>
      <c r="N419" s="27">
        <v>211178</v>
      </c>
      <c r="O419" s="27">
        <v>6070.5</v>
      </c>
      <c r="P419" s="27">
        <v>1417348</v>
      </c>
      <c r="Q419" s="27"/>
      <c r="R419" s="27">
        <v>4631</v>
      </c>
      <c r="S419" s="27"/>
      <c r="T419" s="27"/>
      <c r="U419" s="27">
        <v>28</v>
      </c>
      <c r="V419" s="27">
        <v>94.8</v>
      </c>
      <c r="W419" s="27"/>
      <c r="X419" s="27"/>
      <c r="Y419" s="27"/>
      <c r="Z419" s="27"/>
      <c r="AA419" s="27">
        <v>272958</v>
      </c>
      <c r="AB419" s="28"/>
      <c r="AC419" s="29">
        <v>0</v>
      </c>
      <c r="AD419" s="30">
        <v>140.80000000000001</v>
      </c>
      <c r="AE419" s="30">
        <v>0.5</v>
      </c>
      <c r="AF419" s="31">
        <v>10.2019</v>
      </c>
      <c r="AG419">
        <f t="shared" si="96"/>
        <v>8140.1867967745202</v>
      </c>
      <c r="AH419">
        <f>A419*'Simple Linear Regression'!$B$18+'Simple Linear Regression'!$B$17</f>
        <v>8241.9058480123458</v>
      </c>
      <c r="AI419">
        <f t="shared" si="97"/>
        <v>8110.8245891000006</v>
      </c>
      <c r="AJ419">
        <f t="shared" si="98"/>
        <v>8110.8245890999997</v>
      </c>
      <c r="AL419">
        <f t="shared" si="99"/>
        <v>8027.1801579153398</v>
      </c>
      <c r="AM419" s="32">
        <f t="shared" si="100"/>
        <v>8018.3601320970993</v>
      </c>
      <c r="AN419" s="33">
        <f t="shared" si="101"/>
        <v>9383.3396477617571</v>
      </c>
      <c r="AO419" s="33">
        <f t="shared" si="102"/>
        <v>7872.0437482619982</v>
      </c>
      <c r="AP419" s="33" t="str">
        <f t="shared" si="103"/>
        <v/>
      </c>
      <c r="AQ419" s="34">
        <f t="shared" si="104"/>
        <v>196184.36200000002</v>
      </c>
      <c r="AR419" s="34">
        <f t="shared" si="105"/>
        <v>283345</v>
      </c>
      <c r="AS419" s="34">
        <f t="shared" si="106"/>
        <v>0</v>
      </c>
      <c r="AT419" s="34">
        <f t="shared" si="107"/>
        <v>7942.9077318960008</v>
      </c>
      <c r="AU419" s="34">
        <f t="shared" si="108"/>
        <v>7870.7295514343405</v>
      </c>
      <c r="AV419" s="34">
        <f t="shared" si="109"/>
        <v>7997.4954011191994</v>
      </c>
      <c r="AW419" s="34">
        <f t="shared" si="110"/>
        <v>7935.7951690450009</v>
      </c>
      <c r="AX419" s="34">
        <f t="shared" si="111"/>
        <v>7867.5762859445058</v>
      </c>
    </row>
    <row r="420" spans="1:50" ht="16.5" customHeight="1" x14ac:dyDescent="0.2">
      <c r="A420" s="25">
        <v>419</v>
      </c>
      <c r="B420" s="26">
        <v>36203</v>
      </c>
      <c r="C420" s="25">
        <v>8756</v>
      </c>
      <c r="D420" s="27"/>
      <c r="E420" s="27">
        <v>291000</v>
      </c>
      <c r="F420" s="27"/>
      <c r="G420" s="27">
        <v>11.805999999999999</v>
      </c>
      <c r="H420" s="27">
        <v>9.8819999999999997</v>
      </c>
      <c r="I420" s="27">
        <v>0.92700000000000005</v>
      </c>
      <c r="J420" s="27">
        <v>9293.991</v>
      </c>
      <c r="K420" s="27"/>
      <c r="L420" s="27">
        <v>647</v>
      </c>
      <c r="M420" s="27">
        <v>17.408999999999999</v>
      </c>
      <c r="N420" s="27">
        <v>211178</v>
      </c>
      <c r="O420" s="27">
        <v>6070.5</v>
      </c>
      <c r="P420" s="27">
        <v>1417348</v>
      </c>
      <c r="Q420" s="27"/>
      <c r="R420" s="27">
        <v>4631</v>
      </c>
      <c r="S420" s="27"/>
      <c r="T420" s="27"/>
      <c r="U420" s="27">
        <v>28</v>
      </c>
      <c r="V420" s="27">
        <v>94.8</v>
      </c>
      <c r="W420" s="27"/>
      <c r="X420" s="27"/>
      <c r="Y420" s="27"/>
      <c r="Z420" s="27"/>
      <c r="AA420" s="27">
        <v>272958</v>
      </c>
      <c r="AB420" s="28"/>
      <c r="AC420" s="29">
        <v>0</v>
      </c>
      <c r="AD420" s="30">
        <v>117.7</v>
      </c>
      <c r="AE420" s="30">
        <v>6.8</v>
      </c>
      <c r="AF420" s="31">
        <v>10.435600000000001</v>
      </c>
      <c r="AG420">
        <f t="shared" si="96"/>
        <v>8149.6149344387613</v>
      </c>
      <c r="AH420">
        <f>A420*'Simple Linear Regression'!$B$18+'Simple Linear Regression'!$B$17</f>
        <v>8242.7588850962493</v>
      </c>
      <c r="AI420">
        <f t="shared" si="97"/>
        <v>8119.0606490999999</v>
      </c>
      <c r="AJ420">
        <f t="shared" si="98"/>
        <v>8119.060649099999</v>
      </c>
      <c r="AL420">
        <f t="shared" si="99"/>
        <v>8036.8638324104186</v>
      </c>
      <c r="AM420" s="32">
        <f t="shared" si="100"/>
        <v>8051.776963034019</v>
      </c>
      <c r="AN420" s="33">
        <f t="shared" si="101"/>
        <v>9428.5188788599462</v>
      </c>
      <c r="AO420" s="33">
        <f t="shared" si="102"/>
        <v>7925.8617797059997</v>
      </c>
      <c r="AP420" s="33" t="str">
        <f t="shared" si="103"/>
        <v/>
      </c>
      <c r="AQ420" s="34">
        <f t="shared" si="104"/>
        <v>195762.00600000002</v>
      </c>
      <c r="AR420" s="34">
        <f t="shared" si="105"/>
        <v>269757</v>
      </c>
      <c r="AS420" s="34">
        <f t="shared" si="106"/>
        <v>0</v>
      </c>
      <c r="AT420" s="34">
        <f t="shared" si="107"/>
        <v>7943.1378341510008</v>
      </c>
      <c r="AU420" s="34">
        <f t="shared" si="108"/>
        <v>7885.028264796686</v>
      </c>
      <c r="AV420" s="34">
        <f t="shared" si="109"/>
        <v>8007.659500942319</v>
      </c>
      <c r="AW420" s="34">
        <f t="shared" si="110"/>
        <v>7937.0068797360009</v>
      </c>
      <c r="AX420" s="34">
        <f t="shared" si="111"/>
        <v>7887.6347488854772</v>
      </c>
    </row>
    <row r="421" spans="1:50" ht="16.5" customHeight="1" x14ac:dyDescent="0.2">
      <c r="A421" s="25">
        <v>420</v>
      </c>
      <c r="B421" s="26">
        <v>36210</v>
      </c>
      <c r="C421" s="25">
        <v>7948</v>
      </c>
      <c r="D421" s="27"/>
      <c r="E421" s="27">
        <v>312000</v>
      </c>
      <c r="F421" s="27"/>
      <c r="G421" s="27">
        <v>11.657500000000001</v>
      </c>
      <c r="H421" s="27">
        <v>10.0725</v>
      </c>
      <c r="I421" s="27">
        <v>0.91900000000000004</v>
      </c>
      <c r="J421" s="27">
        <v>9293.991</v>
      </c>
      <c r="K421" s="27"/>
      <c r="L421" s="27">
        <v>647</v>
      </c>
      <c r="M421" s="27">
        <v>16.593</v>
      </c>
      <c r="N421" s="27">
        <v>216303</v>
      </c>
      <c r="O421" s="27">
        <v>6070.5</v>
      </c>
      <c r="P421" s="27">
        <v>1417348</v>
      </c>
      <c r="Q421" s="27"/>
      <c r="R421" s="27">
        <v>4631</v>
      </c>
      <c r="S421" s="27"/>
      <c r="T421" s="27"/>
      <c r="U421" s="27">
        <v>28</v>
      </c>
      <c r="V421" s="27">
        <v>94.8</v>
      </c>
      <c r="W421" s="27"/>
      <c r="X421" s="27"/>
      <c r="Y421" s="27"/>
      <c r="Z421" s="27"/>
      <c r="AA421" s="27">
        <v>272958</v>
      </c>
      <c r="AB421" s="28"/>
      <c r="AC421" s="29">
        <v>0</v>
      </c>
      <c r="AD421" s="30">
        <v>150.19999999999999</v>
      </c>
      <c r="AE421" s="30">
        <v>0</v>
      </c>
      <c r="AF421" s="31">
        <v>10.6868</v>
      </c>
      <c r="AG421">
        <f t="shared" si="96"/>
        <v>8199.6630188457202</v>
      </c>
      <c r="AH421">
        <f>A421*'Simple Linear Regression'!$B$18+'Simple Linear Regression'!$B$17</f>
        <v>8243.6119221801546</v>
      </c>
      <c r="AI421">
        <f t="shared" si="97"/>
        <v>8132.6468544999998</v>
      </c>
      <c r="AJ421">
        <f t="shared" si="98"/>
        <v>8132.6468544999998</v>
      </c>
      <c r="AL421">
        <f t="shared" si="99"/>
        <v>8135.5126349569891</v>
      </c>
      <c r="AM421" s="32">
        <f t="shared" si="100"/>
        <v>8074.790892362199</v>
      </c>
      <c r="AN421" s="33">
        <f t="shared" si="101"/>
        <v>9471.7825627241873</v>
      </c>
      <c r="AO421" s="33">
        <f t="shared" si="102"/>
        <v>7974.3303316069996</v>
      </c>
      <c r="AP421" s="33" t="str">
        <f t="shared" si="103"/>
        <v/>
      </c>
      <c r="AQ421" s="34">
        <f t="shared" si="104"/>
        <v>198782.45699999999</v>
      </c>
      <c r="AR421" s="34">
        <f t="shared" si="105"/>
        <v>286728</v>
      </c>
      <c r="AS421" s="34">
        <f t="shared" si="106"/>
        <v>0</v>
      </c>
      <c r="AT421" s="34">
        <f t="shared" si="107"/>
        <v>8141.6499613179985</v>
      </c>
      <c r="AU421" s="34">
        <f t="shared" si="108"/>
        <v>8077.292532021791</v>
      </c>
      <c r="AV421" s="34">
        <f t="shared" si="109"/>
        <v>8199.2517585562782</v>
      </c>
      <c r="AW421" s="34">
        <f t="shared" si="110"/>
        <v>8136.3008076000006</v>
      </c>
      <c r="AX421" s="34">
        <f t="shared" si="111"/>
        <v>8074.5900458372435</v>
      </c>
    </row>
    <row r="422" spans="1:50" ht="16.5" customHeight="1" x14ac:dyDescent="0.2">
      <c r="A422" s="25">
        <v>421</v>
      </c>
      <c r="B422" s="26">
        <v>36217</v>
      </c>
      <c r="C422" s="25">
        <v>8316</v>
      </c>
      <c r="D422" s="27"/>
      <c r="E422" s="27">
        <v>302000</v>
      </c>
      <c r="F422" s="27"/>
      <c r="G422" s="27">
        <v>12.364000000000001</v>
      </c>
      <c r="H422" s="27">
        <v>10.576000000000001</v>
      </c>
      <c r="I422" s="27">
        <v>0.90700000000000003</v>
      </c>
      <c r="J422" s="27">
        <v>9293.991</v>
      </c>
      <c r="K422" s="27"/>
      <c r="L422" s="27">
        <v>647</v>
      </c>
      <c r="M422" s="27">
        <v>16.593</v>
      </c>
      <c r="N422" s="27">
        <v>216303</v>
      </c>
      <c r="O422" s="27">
        <v>6070.5</v>
      </c>
      <c r="P422" s="27">
        <v>1417348</v>
      </c>
      <c r="Q422" s="27"/>
      <c r="R422" s="27">
        <v>4631</v>
      </c>
      <c r="S422" s="27"/>
      <c r="T422" s="27"/>
      <c r="U422" s="27">
        <v>28</v>
      </c>
      <c r="V422" s="27">
        <v>94.8</v>
      </c>
      <c r="W422" s="27"/>
      <c r="X422" s="27"/>
      <c r="Y422" s="27"/>
      <c r="Z422" s="27"/>
      <c r="AA422" s="27">
        <v>272958</v>
      </c>
      <c r="AB422" s="28"/>
      <c r="AC422" s="29">
        <v>0</v>
      </c>
      <c r="AD422" s="30">
        <v>163.4</v>
      </c>
      <c r="AE422" s="30">
        <v>0.7</v>
      </c>
      <c r="AF422" s="31">
        <v>10.951700000000001</v>
      </c>
      <c r="AG422">
        <f t="shared" si="96"/>
        <v>8206.3935848311594</v>
      </c>
      <c r="AH422">
        <f>A422*'Simple Linear Regression'!$B$18+'Simple Linear Regression'!$B$17</f>
        <v>8244.4649592640581</v>
      </c>
      <c r="AI422">
        <f t="shared" si="97"/>
        <v>8138.5297545000003</v>
      </c>
      <c r="AJ422">
        <f t="shared" si="98"/>
        <v>8138.5297545000003</v>
      </c>
      <c r="AL422">
        <f t="shared" si="99"/>
        <v>8139.43642612247</v>
      </c>
      <c r="AM422" s="32">
        <f t="shared" si="100"/>
        <v>8057.42243357598</v>
      </c>
      <c r="AN422" s="33">
        <f t="shared" si="101"/>
        <v>9520.5354129414154</v>
      </c>
      <c r="AO422" s="33">
        <f t="shared" si="102"/>
        <v>7961.3970437709995</v>
      </c>
      <c r="AP422" s="33" t="str">
        <f t="shared" si="103"/>
        <v/>
      </c>
      <c r="AQ422" s="34">
        <f t="shared" si="104"/>
        <v>196186.821</v>
      </c>
      <c r="AR422" s="34">
        <f t="shared" si="105"/>
        <v>273914</v>
      </c>
      <c r="AS422" s="34">
        <f t="shared" si="106"/>
        <v>0</v>
      </c>
      <c r="AT422" s="34">
        <f t="shared" si="107"/>
        <v>8214.2291513589989</v>
      </c>
      <c r="AU422" s="34">
        <f t="shared" si="108"/>
        <v>8133.6245297675596</v>
      </c>
      <c r="AV422" s="34">
        <f t="shared" si="109"/>
        <v>8284.8052010156389</v>
      </c>
      <c r="AW422" s="34">
        <f t="shared" si="110"/>
        <v>8209.7186214409994</v>
      </c>
      <c r="AX422" s="34">
        <f t="shared" si="111"/>
        <v>8125.5539718955733</v>
      </c>
    </row>
    <row r="423" spans="1:50" ht="16.5" customHeight="1" x14ac:dyDescent="0.2">
      <c r="A423" s="25">
        <v>422</v>
      </c>
      <c r="B423" s="26">
        <v>36224</v>
      </c>
      <c r="C423" s="25">
        <v>8273</v>
      </c>
      <c r="D423" s="27"/>
      <c r="E423" s="27">
        <v>301000</v>
      </c>
      <c r="F423" s="27"/>
      <c r="G423" s="27">
        <v>12.901999999999999</v>
      </c>
      <c r="H423" s="27">
        <v>10.792</v>
      </c>
      <c r="I423" s="27">
        <v>0.91300000000000003</v>
      </c>
      <c r="J423" s="27">
        <v>9293.991</v>
      </c>
      <c r="K423" s="27"/>
      <c r="L423" s="27">
        <v>647</v>
      </c>
      <c r="M423" s="27">
        <v>16.593</v>
      </c>
      <c r="N423" s="27">
        <v>216303</v>
      </c>
      <c r="O423" s="27">
        <v>6070.5</v>
      </c>
      <c r="P423" s="27">
        <v>1417348</v>
      </c>
      <c r="Q423" s="27"/>
      <c r="R423" s="27">
        <v>6317</v>
      </c>
      <c r="S423" s="27"/>
      <c r="T423" s="27"/>
      <c r="U423" s="27">
        <v>28</v>
      </c>
      <c r="V423" s="27">
        <v>94.8</v>
      </c>
      <c r="W423" s="27"/>
      <c r="X423" s="27"/>
      <c r="Y423" s="27"/>
      <c r="Z423" s="27"/>
      <c r="AA423" s="27">
        <v>276154</v>
      </c>
      <c r="AB423" s="28"/>
      <c r="AC423" s="29">
        <v>0</v>
      </c>
      <c r="AD423" s="30">
        <v>121.6</v>
      </c>
      <c r="AE423" s="30">
        <v>2.7</v>
      </c>
      <c r="AF423" s="31">
        <v>11.226599999999999</v>
      </c>
      <c r="AG423">
        <f t="shared" si="96"/>
        <v>8220.1028813984412</v>
      </c>
      <c r="AH423">
        <f>A423*'Simple Linear Regression'!$B$18+'Simple Linear Regression'!$B$17</f>
        <v>8245.3179963479633</v>
      </c>
      <c r="AI423">
        <f t="shared" si="97"/>
        <v>8139.1180445</v>
      </c>
      <c r="AJ423">
        <f t="shared" si="98"/>
        <v>8139.1180445</v>
      </c>
      <c r="AL423">
        <f t="shared" si="99"/>
        <v>8148.3843022997298</v>
      </c>
      <c r="AM423" s="32">
        <f t="shared" si="100"/>
        <v>8111.7830928513795</v>
      </c>
      <c r="AN423" s="33">
        <f t="shared" si="101"/>
        <v>9558.1660314173459</v>
      </c>
      <c r="AO423" s="33">
        <f t="shared" si="102"/>
        <v>8025.2603926890006</v>
      </c>
      <c r="AP423" s="33" t="str">
        <f t="shared" si="103"/>
        <v/>
      </c>
      <c r="AQ423" s="34">
        <f t="shared" si="104"/>
        <v>197484.639</v>
      </c>
      <c r="AR423" s="34">
        <f t="shared" si="105"/>
        <v>274813</v>
      </c>
      <c r="AS423" s="34">
        <f t="shared" si="106"/>
        <v>0</v>
      </c>
      <c r="AT423" s="34">
        <f t="shared" si="107"/>
        <v>8201.6191685239992</v>
      </c>
      <c r="AU423" s="34">
        <f t="shared" si="108"/>
        <v>8136.7559768961755</v>
      </c>
      <c r="AV423" s="34">
        <f t="shared" si="109"/>
        <v>8270.8382835538778</v>
      </c>
      <c r="AW423" s="34">
        <f t="shared" si="110"/>
        <v>8198.539282908001</v>
      </c>
      <c r="AX423" s="34">
        <f t="shared" si="111"/>
        <v>8136.9986481614069</v>
      </c>
    </row>
    <row r="424" spans="1:50" ht="16.5" customHeight="1" x14ac:dyDescent="0.2">
      <c r="A424" s="25">
        <v>423</v>
      </c>
      <c r="B424" s="26">
        <v>36231</v>
      </c>
      <c r="C424" s="25">
        <v>8451</v>
      </c>
      <c r="D424" s="27"/>
      <c r="E424" s="27">
        <v>300000</v>
      </c>
      <c r="F424" s="27"/>
      <c r="G424" s="27">
        <v>14.192</v>
      </c>
      <c r="H424" s="27">
        <v>11.672000000000001</v>
      </c>
      <c r="I424" s="27">
        <v>0.92100000000000004</v>
      </c>
      <c r="J424" s="27">
        <v>9293.991</v>
      </c>
      <c r="K424" s="27"/>
      <c r="L424" s="27">
        <v>587</v>
      </c>
      <c r="M424" s="27">
        <v>16.593</v>
      </c>
      <c r="N424" s="27">
        <v>216303</v>
      </c>
      <c r="O424" s="27">
        <v>6073.9</v>
      </c>
      <c r="P424" s="27">
        <v>1417348</v>
      </c>
      <c r="Q424" s="27"/>
      <c r="R424" s="27">
        <v>6317</v>
      </c>
      <c r="S424" s="27"/>
      <c r="T424" s="27"/>
      <c r="U424" s="27">
        <v>28</v>
      </c>
      <c r="V424" s="27">
        <v>95.1</v>
      </c>
      <c r="W424" s="27"/>
      <c r="X424" s="27"/>
      <c r="Y424" s="27"/>
      <c r="Z424" s="27"/>
      <c r="AA424" s="27">
        <v>276154</v>
      </c>
      <c r="AB424" s="28"/>
      <c r="AC424" s="29">
        <v>0</v>
      </c>
      <c r="AD424" s="30">
        <v>159.80000000000001</v>
      </c>
      <c r="AE424" s="30">
        <v>4.5999999999999996</v>
      </c>
      <c r="AF424" s="31">
        <v>11.5084</v>
      </c>
      <c r="AG424">
        <f t="shared" si="96"/>
        <v>8213.9231821154808</v>
      </c>
      <c r="AH424">
        <f>A424*'Simple Linear Regression'!$B$18+'Simple Linear Regression'!$B$17</f>
        <v>8246.1710334318668</v>
      </c>
      <c r="AI424">
        <f t="shared" si="97"/>
        <v>8111.0688445000014</v>
      </c>
      <c r="AJ424">
        <f t="shared" si="98"/>
        <v>8111.0688444999996</v>
      </c>
      <c r="AL424">
        <f t="shared" si="99"/>
        <v>8146.7142041894085</v>
      </c>
      <c r="AM424" s="32">
        <f t="shared" si="100"/>
        <v>8066.637860876639</v>
      </c>
      <c r="AN424" s="33">
        <f t="shared" si="101"/>
        <v>9596.2282024797078</v>
      </c>
      <c r="AO424" s="33">
        <f t="shared" si="102"/>
        <v>7975.0904879129985</v>
      </c>
      <c r="AP424" s="33" t="str">
        <f t="shared" si="103"/>
        <v/>
      </c>
      <c r="AQ424" s="34">
        <f t="shared" si="104"/>
        <v>199215.06299999999</v>
      </c>
      <c r="AR424" s="34">
        <f t="shared" si="105"/>
        <v>276300</v>
      </c>
      <c r="AS424" s="34">
        <f t="shared" si="106"/>
        <v>0</v>
      </c>
      <c r="AT424" s="34">
        <f t="shared" si="107"/>
        <v>8303.8165565319996</v>
      </c>
      <c r="AU424" s="34">
        <f t="shared" si="108"/>
        <v>8214.821958742994</v>
      </c>
      <c r="AV424" s="34">
        <f t="shared" si="109"/>
        <v>8380.0574207350001</v>
      </c>
      <c r="AW424" s="34">
        <f t="shared" si="110"/>
        <v>8301.405073494001</v>
      </c>
      <c r="AX424" s="34">
        <f t="shared" si="111"/>
        <v>8203.3187953705201</v>
      </c>
    </row>
    <row r="425" spans="1:50" ht="16.5" customHeight="1" x14ac:dyDescent="0.2">
      <c r="A425" s="25">
        <v>424</v>
      </c>
      <c r="B425" s="26">
        <v>36238</v>
      </c>
      <c r="C425" s="25">
        <v>8367</v>
      </c>
      <c r="D425" s="27"/>
      <c r="E425" s="27">
        <v>308000</v>
      </c>
      <c r="F425" s="27"/>
      <c r="G425" s="27">
        <v>14.912000000000001</v>
      </c>
      <c r="H425" s="27">
        <v>12.746</v>
      </c>
      <c r="I425" s="27">
        <v>0.97699999999999998</v>
      </c>
      <c r="J425" s="27">
        <v>9293.991</v>
      </c>
      <c r="K425" s="27"/>
      <c r="L425" s="27">
        <v>587</v>
      </c>
      <c r="M425" s="27">
        <v>17.097000000000001</v>
      </c>
      <c r="N425" s="27">
        <v>193581</v>
      </c>
      <c r="O425" s="27">
        <v>6073.9</v>
      </c>
      <c r="P425" s="27">
        <v>1441272</v>
      </c>
      <c r="Q425" s="27"/>
      <c r="R425" s="27">
        <v>6317</v>
      </c>
      <c r="S425" s="27"/>
      <c r="T425" s="27"/>
      <c r="U425" s="27">
        <v>28</v>
      </c>
      <c r="V425" s="27">
        <v>95.1</v>
      </c>
      <c r="W425" s="27"/>
      <c r="X425" s="27"/>
      <c r="Y425" s="27"/>
      <c r="Z425" s="27"/>
      <c r="AA425" s="27">
        <v>276154</v>
      </c>
      <c r="AB425" s="28"/>
      <c r="AC425" s="29">
        <v>0</v>
      </c>
      <c r="AD425" s="30">
        <v>135.80000000000001</v>
      </c>
      <c r="AE425" s="30">
        <v>0.8</v>
      </c>
      <c r="AF425" s="31">
        <v>11.794499999999999</v>
      </c>
      <c r="AG425">
        <f t="shared" si="96"/>
        <v>7923.94630489676</v>
      </c>
      <c r="AH425">
        <f>A425*'Simple Linear Regression'!$B$18+'Simple Linear Regression'!$B$17</f>
        <v>8247.0240705157703</v>
      </c>
      <c r="AI425">
        <f t="shared" si="97"/>
        <v>7821.3322880999995</v>
      </c>
      <c r="AJ425">
        <f t="shared" si="98"/>
        <v>7821.3322880999986</v>
      </c>
      <c r="AL425">
        <f t="shared" si="99"/>
        <v>7651.4128180495891</v>
      </c>
      <c r="AM425" s="32">
        <f t="shared" si="100"/>
        <v>7791.1893475233192</v>
      </c>
      <c r="AN425" s="33">
        <f t="shared" si="101"/>
        <v>9507.425543180434</v>
      </c>
      <c r="AO425" s="33">
        <f t="shared" si="102"/>
        <v>7470.9682427870011</v>
      </c>
      <c r="AP425" s="33" t="str">
        <f t="shared" si="103"/>
        <v/>
      </c>
      <c r="AQ425" s="34">
        <f t="shared" si="104"/>
        <v>189128.63699999999</v>
      </c>
      <c r="AR425" s="34">
        <f t="shared" si="105"/>
        <v>300916</v>
      </c>
      <c r="AS425" s="34">
        <f t="shared" si="106"/>
        <v>0</v>
      </c>
      <c r="AT425" s="34">
        <f t="shared" si="107"/>
        <v>7907.7579656649996</v>
      </c>
      <c r="AU425" s="34">
        <f t="shared" si="108"/>
        <v>7689.6304453185467</v>
      </c>
      <c r="AV425" s="34">
        <f t="shared" si="109"/>
        <v>7965.0743748111609</v>
      </c>
      <c r="AW425" s="34">
        <f t="shared" si="110"/>
        <v>7906.7804336529989</v>
      </c>
      <c r="AX425" s="34">
        <f t="shared" si="111"/>
        <v>7650.6024221035814</v>
      </c>
    </row>
    <row r="426" spans="1:50" ht="16.5" customHeight="1" x14ac:dyDescent="0.2">
      <c r="A426" s="25">
        <v>425</v>
      </c>
      <c r="B426" s="26">
        <v>36245</v>
      </c>
      <c r="C426" s="25">
        <v>8337</v>
      </c>
      <c r="D426" s="27"/>
      <c r="E426" s="27">
        <v>305000</v>
      </c>
      <c r="F426" s="27"/>
      <c r="G426" s="27">
        <v>15.55</v>
      </c>
      <c r="H426" s="27">
        <v>13.57</v>
      </c>
      <c r="I426" s="27">
        <v>1.0169999999999999</v>
      </c>
      <c r="J426" s="27">
        <v>9293.991</v>
      </c>
      <c r="K426" s="27"/>
      <c r="L426" s="27">
        <v>587</v>
      </c>
      <c r="M426" s="27">
        <v>17.097000000000001</v>
      </c>
      <c r="N426" s="27">
        <v>193581</v>
      </c>
      <c r="O426" s="27">
        <v>6073.9</v>
      </c>
      <c r="P426" s="27">
        <v>1441272</v>
      </c>
      <c r="Q426" s="27"/>
      <c r="R426" s="27">
        <v>6317</v>
      </c>
      <c r="S426" s="27"/>
      <c r="T426" s="27"/>
      <c r="U426" s="27">
        <v>28</v>
      </c>
      <c r="V426" s="27">
        <v>95.1</v>
      </c>
      <c r="W426" s="27"/>
      <c r="X426" s="27"/>
      <c r="Y426" s="27"/>
      <c r="Z426" s="27"/>
      <c r="AA426" s="27">
        <v>276154</v>
      </c>
      <c r="AB426" s="28"/>
      <c r="AC426" s="29">
        <v>0</v>
      </c>
      <c r="AD426" s="30">
        <v>117.8</v>
      </c>
      <c r="AE426" s="30">
        <v>1.1000000000000001</v>
      </c>
      <c r="AF426" s="31">
        <v>12.0823</v>
      </c>
      <c r="AG426">
        <f t="shared" si="96"/>
        <v>7925.9812216119599</v>
      </c>
      <c r="AH426">
        <f>A426*'Simple Linear Regression'!$B$18+'Simple Linear Regression'!$B$17</f>
        <v>8247.8771075996756</v>
      </c>
      <c r="AI426">
        <f t="shared" si="97"/>
        <v>7823.0971581000003</v>
      </c>
      <c r="AJ426">
        <f t="shared" si="98"/>
        <v>7823.0971580999994</v>
      </c>
      <c r="AL426">
        <f t="shared" si="99"/>
        <v>7673.9824806763891</v>
      </c>
      <c r="AM426" s="32">
        <f t="shared" si="100"/>
        <v>7818.7306326109401</v>
      </c>
      <c r="AN426" s="33">
        <f t="shared" si="101"/>
        <v>9539.5412458075934</v>
      </c>
      <c r="AO426" s="33">
        <f t="shared" si="102"/>
        <v>7522.5861140270008</v>
      </c>
      <c r="AP426" s="33" t="str">
        <f t="shared" si="103"/>
        <v/>
      </c>
      <c r="AQ426" s="34">
        <f t="shared" si="104"/>
        <v>196871.87699999998</v>
      </c>
      <c r="AR426" s="34">
        <f t="shared" si="105"/>
        <v>310184.99999999994</v>
      </c>
      <c r="AS426" s="34">
        <f t="shared" si="106"/>
        <v>0</v>
      </c>
      <c r="AT426" s="34">
        <f t="shared" si="107"/>
        <v>7941.4356408490003</v>
      </c>
      <c r="AU426" s="34">
        <f t="shared" si="108"/>
        <v>7739.2902738585553</v>
      </c>
      <c r="AV426" s="34">
        <f t="shared" si="109"/>
        <v>8000.3870585846016</v>
      </c>
      <c r="AW426" s="34">
        <f t="shared" si="110"/>
        <v>7941.726986273</v>
      </c>
      <c r="AX426" s="34">
        <f t="shared" si="111"/>
        <v>7702.5067924277018</v>
      </c>
    </row>
    <row r="427" spans="1:50" ht="16.5" customHeight="1" x14ac:dyDescent="0.2">
      <c r="A427" s="25">
        <v>426</v>
      </c>
      <c r="B427" s="26">
        <v>36252</v>
      </c>
      <c r="C427" s="25">
        <v>7959</v>
      </c>
      <c r="D427" s="27"/>
      <c r="E427" s="27">
        <v>298000</v>
      </c>
      <c r="F427" s="27"/>
      <c r="G427" s="27">
        <v>16.607500000000002</v>
      </c>
      <c r="H427" s="27">
        <v>14.615</v>
      </c>
      <c r="I427" s="27">
        <v>1.0820000000000001</v>
      </c>
      <c r="J427" s="27">
        <v>9293.991</v>
      </c>
      <c r="K427" s="27"/>
      <c r="L427" s="27">
        <v>587</v>
      </c>
      <c r="M427" s="27">
        <v>17.097000000000001</v>
      </c>
      <c r="N427" s="27">
        <v>193581</v>
      </c>
      <c r="O427" s="27">
        <v>6073.9</v>
      </c>
      <c r="P427" s="27">
        <v>1441272</v>
      </c>
      <c r="Q427" s="27"/>
      <c r="R427" s="27">
        <v>6317</v>
      </c>
      <c r="S427" s="27"/>
      <c r="T427" s="27"/>
      <c r="U427" s="27">
        <v>28</v>
      </c>
      <c r="V427" s="27">
        <v>95.1</v>
      </c>
      <c r="W427" s="27"/>
      <c r="X427" s="27"/>
      <c r="Y427" s="27"/>
      <c r="Z427" s="27"/>
      <c r="AA427" s="27">
        <v>276154</v>
      </c>
      <c r="AB427" s="28"/>
      <c r="AC427" s="29">
        <v>0</v>
      </c>
      <c r="AD427" s="30">
        <v>80.400000000000006</v>
      </c>
      <c r="AE427" s="30">
        <v>2.2999999999999998</v>
      </c>
      <c r="AF427" s="31">
        <v>12.369400000000001</v>
      </c>
      <c r="AG427">
        <f t="shared" si="96"/>
        <v>7930.7191275241594</v>
      </c>
      <c r="AH427">
        <f>A427*'Simple Linear Regression'!$B$18+'Simple Linear Regression'!$B$17</f>
        <v>8248.7301446835791</v>
      </c>
      <c r="AI427">
        <f t="shared" si="97"/>
        <v>7827.2151881</v>
      </c>
      <c r="AJ427">
        <f t="shared" si="98"/>
        <v>7827.2151880999991</v>
      </c>
      <c r="AL427">
        <f t="shared" si="99"/>
        <v>7712.2309926949411</v>
      </c>
      <c r="AM427" s="32">
        <f t="shared" si="100"/>
        <v>7874.1913243856197</v>
      </c>
      <c r="AN427" s="33">
        <f t="shared" si="101"/>
        <v>9568.3542937790644</v>
      </c>
      <c r="AO427" s="33">
        <f t="shared" si="102"/>
        <v>7620.6593035420019</v>
      </c>
      <c r="AP427" s="33" t="str">
        <f t="shared" si="103"/>
        <v/>
      </c>
      <c r="AQ427" s="34">
        <f t="shared" si="104"/>
        <v>209454.64200000002</v>
      </c>
      <c r="AR427" s="34">
        <f t="shared" si="105"/>
        <v>322436</v>
      </c>
      <c r="AS427" s="34">
        <f t="shared" si="106"/>
        <v>0</v>
      </c>
      <c r="AT427" s="34">
        <f t="shared" si="107"/>
        <v>7949.1407881369996</v>
      </c>
      <c r="AU427" s="34">
        <f t="shared" si="108"/>
        <v>7784.6066708313192</v>
      </c>
      <c r="AV427" s="34">
        <f t="shared" si="109"/>
        <v>8009.0233052503609</v>
      </c>
      <c r="AW427" s="34">
        <f t="shared" si="110"/>
        <v>7950.8743897679997</v>
      </c>
      <c r="AX427" s="34">
        <f t="shared" si="111"/>
        <v>7755.2458764951471</v>
      </c>
    </row>
    <row r="428" spans="1:50" ht="16.5" customHeight="1" x14ac:dyDescent="0.2">
      <c r="A428" s="25">
        <v>427</v>
      </c>
      <c r="B428" s="26">
        <v>36259</v>
      </c>
      <c r="C428" s="25">
        <v>7878</v>
      </c>
      <c r="D428" s="27"/>
      <c r="E428" s="27">
        <v>310000</v>
      </c>
      <c r="F428" s="27"/>
      <c r="G428" s="27">
        <v>16.452000000000002</v>
      </c>
      <c r="H428" s="27">
        <v>14.125</v>
      </c>
      <c r="I428" s="27">
        <v>1.1180000000000001</v>
      </c>
      <c r="J428" s="27">
        <v>9293.991</v>
      </c>
      <c r="K428" s="27"/>
      <c r="L428" s="27">
        <v>542</v>
      </c>
      <c r="M428" s="27">
        <v>17.097000000000001</v>
      </c>
      <c r="N428" s="27">
        <v>193581</v>
      </c>
      <c r="O428" s="27">
        <v>6099.2</v>
      </c>
      <c r="P428" s="27">
        <v>1441272</v>
      </c>
      <c r="Q428" s="27"/>
      <c r="R428" s="27">
        <v>6317</v>
      </c>
      <c r="S428" s="27"/>
      <c r="T428" s="27"/>
      <c r="U428" s="27">
        <v>28</v>
      </c>
      <c r="V428" s="27">
        <v>90.4</v>
      </c>
      <c r="W428" s="27"/>
      <c r="X428" s="27"/>
      <c r="Y428" s="27"/>
      <c r="Z428" s="27"/>
      <c r="AA428" s="27">
        <v>276154</v>
      </c>
      <c r="AB428" s="28"/>
      <c r="AC428" s="29">
        <v>0</v>
      </c>
      <c r="AD428" s="30">
        <v>64.3</v>
      </c>
      <c r="AE428" s="30">
        <v>16.899999999999999</v>
      </c>
      <c r="AF428" s="31">
        <v>12.6533</v>
      </c>
      <c r="AG428">
        <f t="shared" si="96"/>
        <v>8030.0621480418395</v>
      </c>
      <c r="AH428">
        <f>A428*'Simple Linear Regression'!$B$18+'Simple Linear Regression'!$B$17</f>
        <v>8249.5831817674843</v>
      </c>
      <c r="AI428">
        <f t="shared" si="97"/>
        <v>7967.7444681000006</v>
      </c>
      <c r="AJ428">
        <f t="shared" si="98"/>
        <v>7967.7444680999997</v>
      </c>
      <c r="AL428">
        <f t="shared" si="99"/>
        <v>7795.7463528590579</v>
      </c>
      <c r="AM428" s="32">
        <f t="shared" si="100"/>
        <v>7909.9551132199604</v>
      </c>
      <c r="AN428" s="33">
        <f t="shared" si="101"/>
        <v>9588.096789802994</v>
      </c>
      <c r="AO428" s="33">
        <f t="shared" si="102"/>
        <v>7760.5666806579993</v>
      </c>
      <c r="AP428" s="33" t="str">
        <f t="shared" si="103"/>
        <v/>
      </c>
      <c r="AQ428" s="34">
        <f t="shared" si="104"/>
        <v>216423.55800000002</v>
      </c>
      <c r="AR428" s="34">
        <f t="shared" si="105"/>
        <v>346580.00000000006</v>
      </c>
      <c r="AS428" s="34">
        <f t="shared" si="106"/>
        <v>0</v>
      </c>
      <c r="AT428" s="34">
        <f t="shared" si="107"/>
        <v>7952.9574006820003</v>
      </c>
      <c r="AU428" s="34">
        <f t="shared" si="108"/>
        <v>7824.4961468361244</v>
      </c>
      <c r="AV428" s="34">
        <f t="shared" si="109"/>
        <v>7985.1354696197996</v>
      </c>
      <c r="AW428" s="34">
        <f t="shared" si="110"/>
        <v>7955.3656430450001</v>
      </c>
      <c r="AX428" s="34">
        <f t="shared" si="111"/>
        <v>7816.716386643453</v>
      </c>
    </row>
    <row r="429" spans="1:50" ht="16.5" customHeight="1" x14ac:dyDescent="0.2">
      <c r="A429" s="25">
        <v>428</v>
      </c>
      <c r="B429" s="26">
        <v>36266</v>
      </c>
      <c r="C429" s="25">
        <v>8066</v>
      </c>
      <c r="D429" s="27"/>
      <c r="E429" s="27">
        <v>319000</v>
      </c>
      <c r="F429" s="27"/>
      <c r="G429" s="27">
        <v>16.774000000000001</v>
      </c>
      <c r="H429" s="27">
        <v>14.704000000000001</v>
      </c>
      <c r="I429" s="27">
        <v>1.1399999999999999</v>
      </c>
      <c r="J429" s="27">
        <v>9293.991</v>
      </c>
      <c r="K429" s="27"/>
      <c r="L429" s="27">
        <v>542</v>
      </c>
      <c r="M429" s="27">
        <v>16.832000000000001</v>
      </c>
      <c r="N429" s="27">
        <v>191485</v>
      </c>
      <c r="O429" s="27">
        <v>6099.2</v>
      </c>
      <c r="P429" s="27">
        <v>1441272</v>
      </c>
      <c r="Q429" s="27"/>
      <c r="R429" s="27">
        <v>6317</v>
      </c>
      <c r="S429" s="27"/>
      <c r="T429" s="27"/>
      <c r="U429" s="27">
        <v>28</v>
      </c>
      <c r="V429" s="27">
        <v>90.4</v>
      </c>
      <c r="W429" s="27"/>
      <c r="X429" s="27"/>
      <c r="Y429" s="27"/>
      <c r="Z429" s="27"/>
      <c r="AA429" s="27">
        <v>276154</v>
      </c>
      <c r="AB429" s="28"/>
      <c r="AC429" s="29">
        <v>0</v>
      </c>
      <c r="AD429" s="30">
        <v>76.5</v>
      </c>
      <c r="AE429" s="30">
        <v>12.7</v>
      </c>
      <c r="AF429" s="31">
        <v>12.9316</v>
      </c>
      <c r="AG429">
        <f t="shared" si="96"/>
        <v>7997.7547955751979</v>
      </c>
      <c r="AH429">
        <f>A429*'Simple Linear Regression'!$B$18+'Simple Linear Regression'!$B$17</f>
        <v>8250.4362188513878</v>
      </c>
      <c r="AI429">
        <f t="shared" si="97"/>
        <v>7919.1487182000001</v>
      </c>
      <c r="AJ429">
        <f t="shared" si="98"/>
        <v>7919.1487182000001</v>
      </c>
      <c r="AL429">
        <f t="shared" si="99"/>
        <v>7756.9287307429986</v>
      </c>
      <c r="AM429" s="32">
        <f t="shared" si="100"/>
        <v>7865.6606243030792</v>
      </c>
      <c r="AN429" s="33">
        <f t="shared" si="101"/>
        <v>9603.4880178861113</v>
      </c>
      <c r="AO429" s="33">
        <f t="shared" si="102"/>
        <v>7695.6838728999992</v>
      </c>
      <c r="AP429" s="33" t="str">
        <f t="shared" si="103"/>
        <v/>
      </c>
      <c r="AQ429" s="34">
        <f t="shared" si="104"/>
        <v>218292.9</v>
      </c>
      <c r="AR429" s="34">
        <f t="shared" si="105"/>
        <v>363659.99999999994</v>
      </c>
      <c r="AS429" s="34">
        <f t="shared" si="106"/>
        <v>0</v>
      </c>
      <c r="AT429" s="34">
        <f t="shared" si="107"/>
        <v>7993.5875291529992</v>
      </c>
      <c r="AU429" s="34">
        <f t="shared" si="108"/>
        <v>7841.3390665651796</v>
      </c>
      <c r="AV429" s="34">
        <f t="shared" si="109"/>
        <v>8023.1080133225996</v>
      </c>
      <c r="AW429" s="34">
        <f t="shared" si="110"/>
        <v>7997.0249605699992</v>
      </c>
      <c r="AX429" s="34">
        <f t="shared" si="111"/>
        <v>7824.7801136947</v>
      </c>
    </row>
    <row r="430" spans="1:50" ht="16.5" customHeight="1" x14ac:dyDescent="0.2">
      <c r="A430" s="25">
        <v>429</v>
      </c>
      <c r="B430" s="26">
        <v>36273</v>
      </c>
      <c r="C430" s="25">
        <v>8923</v>
      </c>
      <c r="D430" s="27"/>
      <c r="E430" s="27">
        <v>314000</v>
      </c>
      <c r="F430" s="27"/>
      <c r="G430" s="27">
        <v>17.928000000000001</v>
      </c>
      <c r="H430" s="27">
        <v>16.074000000000002</v>
      </c>
      <c r="I430" s="27">
        <v>1.135</v>
      </c>
      <c r="J430" s="27">
        <v>9293.991</v>
      </c>
      <c r="K430" s="27"/>
      <c r="L430" s="27">
        <v>542</v>
      </c>
      <c r="M430" s="27">
        <v>16.832000000000001</v>
      </c>
      <c r="N430" s="27">
        <v>191485</v>
      </c>
      <c r="O430" s="27">
        <v>6099.2</v>
      </c>
      <c r="P430" s="27">
        <v>1441272</v>
      </c>
      <c r="Q430" s="27"/>
      <c r="R430" s="27">
        <v>6317</v>
      </c>
      <c r="S430" s="27"/>
      <c r="T430" s="27"/>
      <c r="U430" s="27">
        <v>28</v>
      </c>
      <c r="V430" s="27">
        <v>90.4</v>
      </c>
      <c r="W430" s="27"/>
      <c r="X430" s="27"/>
      <c r="Y430" s="27"/>
      <c r="Z430" s="27"/>
      <c r="AA430" s="27">
        <v>276154</v>
      </c>
      <c r="AB430" s="28"/>
      <c r="AC430" s="29">
        <v>0</v>
      </c>
      <c r="AD430" s="30">
        <v>68.7</v>
      </c>
      <c r="AE430" s="30">
        <v>13.7</v>
      </c>
      <c r="AF430" s="31">
        <v>13.2011</v>
      </c>
      <c r="AG430">
        <f t="shared" si="96"/>
        <v>8001.1204397357997</v>
      </c>
      <c r="AH430">
        <f>A430*'Simple Linear Regression'!$B$18+'Simple Linear Regression'!$B$17</f>
        <v>8251.2892559352913</v>
      </c>
      <c r="AI430">
        <f t="shared" si="97"/>
        <v>7922.0901682000003</v>
      </c>
      <c r="AJ430">
        <f t="shared" si="98"/>
        <v>7922.0901682000003</v>
      </c>
      <c r="AL430">
        <f t="shared" si="99"/>
        <v>7757.9848335982497</v>
      </c>
      <c r="AM430" s="32">
        <f t="shared" si="100"/>
        <v>7875.543062579879</v>
      </c>
      <c r="AN430" s="33">
        <f t="shared" si="101"/>
        <v>9646.7256234902597</v>
      </c>
      <c r="AO430" s="33">
        <f t="shared" si="102"/>
        <v>7709.1252417250007</v>
      </c>
      <c r="AP430" s="33" t="str">
        <f t="shared" si="103"/>
        <v/>
      </c>
      <c r="AQ430" s="34">
        <f t="shared" si="104"/>
        <v>217335.47500000001</v>
      </c>
      <c r="AR430" s="34">
        <f t="shared" si="105"/>
        <v>356390</v>
      </c>
      <c r="AS430" s="34">
        <f t="shared" si="106"/>
        <v>0</v>
      </c>
      <c r="AT430" s="34">
        <f t="shared" si="107"/>
        <v>8033.4187836429992</v>
      </c>
      <c r="AU430" s="34">
        <f t="shared" si="108"/>
        <v>7875.6004617642438</v>
      </c>
      <c r="AV430" s="34">
        <f t="shared" si="109"/>
        <v>8068.2218523173988</v>
      </c>
      <c r="AW430" s="34">
        <f t="shared" si="110"/>
        <v>8037.9303754649991</v>
      </c>
      <c r="AX430" s="34">
        <f t="shared" si="111"/>
        <v>7858.6943993626755</v>
      </c>
    </row>
    <row r="431" spans="1:50" ht="16.5" customHeight="1" x14ac:dyDescent="0.2">
      <c r="A431" s="25">
        <v>430</v>
      </c>
      <c r="B431" s="26">
        <v>36280</v>
      </c>
      <c r="C431" s="25">
        <v>7825</v>
      </c>
      <c r="D431" s="27"/>
      <c r="E431" s="27">
        <v>291000</v>
      </c>
      <c r="F431" s="27"/>
      <c r="G431" s="27">
        <v>18.228000000000002</v>
      </c>
      <c r="H431" s="27">
        <v>16.18</v>
      </c>
      <c r="I431" s="27">
        <v>1.131</v>
      </c>
      <c r="J431" s="27">
        <v>9293.991</v>
      </c>
      <c r="K431" s="27"/>
      <c r="L431" s="27">
        <v>542</v>
      </c>
      <c r="M431" s="27">
        <v>16.832000000000001</v>
      </c>
      <c r="N431" s="27">
        <v>191485</v>
      </c>
      <c r="O431" s="27">
        <v>6099.2</v>
      </c>
      <c r="P431" s="27">
        <v>1441272</v>
      </c>
      <c r="Q431" s="27"/>
      <c r="R431" s="27">
        <v>6317</v>
      </c>
      <c r="S431" s="27"/>
      <c r="T431" s="27"/>
      <c r="U431" s="27">
        <v>28</v>
      </c>
      <c r="V431" s="27">
        <v>90.4</v>
      </c>
      <c r="W431" s="27"/>
      <c r="X431" s="27"/>
      <c r="Y431" s="27"/>
      <c r="Z431" s="27"/>
      <c r="AA431" s="27">
        <v>276154</v>
      </c>
      <c r="AB431" s="28"/>
      <c r="AC431" s="29">
        <v>0</v>
      </c>
      <c r="AD431" s="30">
        <v>65.400000000000006</v>
      </c>
      <c r="AE431" s="30">
        <v>16.100000000000001</v>
      </c>
      <c r="AF431" s="31">
        <v>13.4587</v>
      </c>
      <c r="AG431">
        <f t="shared" si="96"/>
        <v>8016.6092650642786</v>
      </c>
      <c r="AH431">
        <f>A431*'Simple Linear Regression'!$B$18+'Simple Linear Regression'!$B$17</f>
        <v>8252.1422930191966</v>
      </c>
      <c r="AI431">
        <f t="shared" si="97"/>
        <v>7935.6208382000004</v>
      </c>
      <c r="AJ431">
        <f t="shared" si="98"/>
        <v>7935.6208382000004</v>
      </c>
      <c r="AL431">
        <f t="shared" si="99"/>
        <v>7772.892489882448</v>
      </c>
      <c r="AM431" s="32">
        <f t="shared" si="100"/>
        <v>7881.0255415019401</v>
      </c>
      <c r="AN431" s="33">
        <f t="shared" si="101"/>
        <v>9703.506849015881</v>
      </c>
      <c r="AO431" s="33">
        <f t="shared" si="102"/>
        <v>7734.0817427850016</v>
      </c>
      <c r="AP431" s="33" t="str">
        <f t="shared" si="103"/>
        <v/>
      </c>
      <c r="AQ431" s="34">
        <f t="shared" si="104"/>
        <v>216569.535</v>
      </c>
      <c r="AR431" s="34">
        <f t="shared" si="105"/>
        <v>329121</v>
      </c>
      <c r="AS431" s="34">
        <f t="shared" si="106"/>
        <v>0</v>
      </c>
      <c r="AT431" s="34">
        <f t="shared" si="107"/>
        <v>8084.6556559389992</v>
      </c>
      <c r="AU431" s="34">
        <f t="shared" si="108"/>
        <v>7923.7195799478977</v>
      </c>
      <c r="AV431" s="34">
        <f t="shared" si="109"/>
        <v>8137.0743483079596</v>
      </c>
      <c r="AW431" s="34">
        <f t="shared" si="110"/>
        <v>8090.0911936869998</v>
      </c>
      <c r="AX431" s="34">
        <f t="shared" si="111"/>
        <v>7905.3794765134553</v>
      </c>
    </row>
    <row r="432" spans="1:50" ht="16.5" customHeight="1" x14ac:dyDescent="0.2">
      <c r="A432" s="25">
        <v>431</v>
      </c>
      <c r="B432" s="26">
        <v>36287</v>
      </c>
      <c r="C432" s="25">
        <v>8059</v>
      </c>
      <c r="D432" s="27"/>
      <c r="E432" s="27">
        <v>296000</v>
      </c>
      <c r="F432" s="27"/>
      <c r="G432" s="27">
        <v>18.623999999999999</v>
      </c>
      <c r="H432" s="27">
        <v>16.482500000000002</v>
      </c>
      <c r="I432" s="27">
        <v>1.1359999999999999</v>
      </c>
      <c r="J432" s="27">
        <v>9411.6820000000007</v>
      </c>
      <c r="K432" s="27"/>
      <c r="L432" s="27">
        <v>526</v>
      </c>
      <c r="M432" s="27">
        <v>16.832000000000001</v>
      </c>
      <c r="N432" s="27">
        <v>191485</v>
      </c>
      <c r="O432" s="27">
        <v>6133</v>
      </c>
      <c r="P432" s="27">
        <v>1441272</v>
      </c>
      <c r="Q432" s="27"/>
      <c r="R432" s="27">
        <v>6317</v>
      </c>
      <c r="S432" s="27"/>
      <c r="T432" s="27"/>
      <c r="U432" s="27">
        <v>28</v>
      </c>
      <c r="V432" s="27">
        <v>90</v>
      </c>
      <c r="W432" s="27"/>
      <c r="X432" s="27"/>
      <c r="Y432" s="27"/>
      <c r="Z432" s="27"/>
      <c r="AA432" s="27">
        <v>276154</v>
      </c>
      <c r="AB432" s="28"/>
      <c r="AC432" s="29">
        <v>0</v>
      </c>
      <c r="AD432" s="30">
        <v>34.9</v>
      </c>
      <c r="AE432" s="30">
        <v>15.3</v>
      </c>
      <c r="AF432" s="31">
        <v>13.7004</v>
      </c>
      <c r="AG432">
        <f t="shared" si="96"/>
        <v>8022.3850590716811</v>
      </c>
      <c r="AH432">
        <f>A432*'Simple Linear Regression'!$B$18+'Simple Linear Regression'!$B$17</f>
        <v>8252.9953301031001</v>
      </c>
      <c r="AI432">
        <f t="shared" si="97"/>
        <v>7941.5203081999989</v>
      </c>
      <c r="AJ432">
        <f t="shared" si="98"/>
        <v>7941.5203081999989</v>
      </c>
      <c r="AL432">
        <f t="shared" si="99"/>
        <v>7778.1413070271992</v>
      </c>
      <c r="AM432" s="32">
        <f t="shared" si="100"/>
        <v>7919.0162736611201</v>
      </c>
      <c r="AN432" s="33">
        <f t="shared" si="101"/>
        <v>9728.6634918053114</v>
      </c>
      <c r="AO432" s="33">
        <f t="shared" si="102"/>
        <v>7780.1395239600006</v>
      </c>
      <c r="AP432" s="33" t="str">
        <f t="shared" si="103"/>
        <v/>
      </c>
      <c r="AQ432" s="34">
        <f t="shared" si="104"/>
        <v>217526.96</v>
      </c>
      <c r="AR432" s="34">
        <f t="shared" si="105"/>
        <v>336255.99999999994</v>
      </c>
      <c r="AS432" s="34">
        <f t="shared" si="106"/>
        <v>0</v>
      </c>
      <c r="AT432" s="34">
        <f t="shared" si="107"/>
        <v>8088.9154232849996</v>
      </c>
      <c r="AU432" s="34">
        <f t="shared" si="108"/>
        <v>7935.2904441728333</v>
      </c>
      <c r="AV432" s="34">
        <f t="shared" si="109"/>
        <v>8136.3455940875592</v>
      </c>
      <c r="AW432" s="34">
        <f t="shared" si="110"/>
        <v>8095.5742238820003</v>
      </c>
      <c r="AX432" s="34">
        <f t="shared" si="111"/>
        <v>7923.0985733514808</v>
      </c>
    </row>
    <row r="433" spans="1:50" ht="16.5" customHeight="1" x14ac:dyDescent="0.2">
      <c r="A433" s="25">
        <v>432</v>
      </c>
      <c r="B433" s="26">
        <v>36294</v>
      </c>
      <c r="C433" s="25">
        <v>8761</v>
      </c>
      <c r="D433" s="27"/>
      <c r="E433" s="27">
        <v>310000</v>
      </c>
      <c r="F433" s="27"/>
      <c r="G433" s="27">
        <v>18</v>
      </c>
      <c r="H433" s="27">
        <v>15.215999999999999</v>
      </c>
      <c r="I433" s="27">
        <v>1.1399999999999999</v>
      </c>
      <c r="J433" s="27">
        <v>9411.6820000000007</v>
      </c>
      <c r="K433" s="27"/>
      <c r="L433" s="27">
        <v>526</v>
      </c>
      <c r="M433" s="27">
        <v>16.832000000000001</v>
      </c>
      <c r="N433" s="27">
        <v>191485</v>
      </c>
      <c r="O433" s="27">
        <v>6133</v>
      </c>
      <c r="P433" s="27">
        <v>1441272</v>
      </c>
      <c r="Q433" s="27"/>
      <c r="R433" s="27">
        <v>6317</v>
      </c>
      <c r="S433" s="27"/>
      <c r="T433" s="27"/>
      <c r="U433" s="27">
        <v>28</v>
      </c>
      <c r="V433" s="27">
        <v>90</v>
      </c>
      <c r="W433" s="27"/>
      <c r="X433" s="27"/>
      <c r="Y433" s="27"/>
      <c r="Z433" s="27"/>
      <c r="AA433" s="27">
        <v>276154</v>
      </c>
      <c r="AB433" s="28"/>
      <c r="AC433" s="29">
        <v>0</v>
      </c>
      <c r="AD433" s="30">
        <v>25.7</v>
      </c>
      <c r="AE433" s="30">
        <v>18.2</v>
      </c>
      <c r="AF433" s="31">
        <v>13.922000000000001</v>
      </c>
      <c r="AG433">
        <f t="shared" si="96"/>
        <v>8012.9576437431988</v>
      </c>
      <c r="AH433">
        <f>A433*'Simple Linear Regression'!$B$18+'Simple Linear Regression'!$B$17</f>
        <v>8253.8483671870035</v>
      </c>
      <c r="AI433">
        <f t="shared" si="97"/>
        <v>7933.2842481999996</v>
      </c>
      <c r="AJ433">
        <f t="shared" si="98"/>
        <v>7933.2842481999996</v>
      </c>
      <c r="AL433">
        <f t="shared" si="99"/>
        <v>7769.8949647429981</v>
      </c>
      <c r="AM433" s="32">
        <f t="shared" si="100"/>
        <v>7933.2134564291791</v>
      </c>
      <c r="AN433" s="33">
        <f t="shared" si="101"/>
        <v>9746.4951489546329</v>
      </c>
      <c r="AO433" s="33">
        <f t="shared" si="102"/>
        <v>7789.4210029000005</v>
      </c>
      <c r="AP433" s="33" t="str">
        <f t="shared" si="103"/>
        <v/>
      </c>
      <c r="AQ433" s="34">
        <f t="shared" si="104"/>
        <v>218292.9</v>
      </c>
      <c r="AR433" s="34">
        <f t="shared" si="105"/>
        <v>353399.99999999994</v>
      </c>
      <c r="AS433" s="34">
        <f t="shared" si="106"/>
        <v>0</v>
      </c>
      <c r="AT433" s="34">
        <f t="shared" si="107"/>
        <v>8100.0638449750004</v>
      </c>
      <c r="AU433" s="34">
        <f t="shared" si="108"/>
        <v>7948.3022120611813</v>
      </c>
      <c r="AV433" s="34">
        <f t="shared" si="109"/>
        <v>8137.8555701790001</v>
      </c>
      <c r="AW433" s="34">
        <f t="shared" si="110"/>
        <v>8107.6324855399998</v>
      </c>
      <c r="AX433" s="34">
        <f t="shared" si="111"/>
        <v>7938.3378255446987</v>
      </c>
    </row>
    <row r="434" spans="1:50" ht="16.5" customHeight="1" x14ac:dyDescent="0.2">
      <c r="A434" s="25">
        <v>433</v>
      </c>
      <c r="B434" s="26">
        <v>36301</v>
      </c>
      <c r="C434" s="25">
        <v>8275</v>
      </c>
      <c r="D434" s="27"/>
      <c r="E434" s="27">
        <v>301000</v>
      </c>
      <c r="F434" s="27"/>
      <c r="G434" s="27">
        <v>17.175999999999998</v>
      </c>
      <c r="H434" s="27">
        <v>14.552</v>
      </c>
      <c r="I434" s="27">
        <v>1.1399999999999999</v>
      </c>
      <c r="J434" s="27">
        <v>9411.6820000000007</v>
      </c>
      <c r="K434" s="27"/>
      <c r="L434" s="27">
        <v>526</v>
      </c>
      <c r="M434" s="27">
        <v>16.928999999999998</v>
      </c>
      <c r="N434" s="27">
        <v>220763</v>
      </c>
      <c r="O434" s="27">
        <v>6133</v>
      </c>
      <c r="P434" s="27">
        <v>1441272</v>
      </c>
      <c r="Q434" s="27"/>
      <c r="R434" s="27">
        <v>6317</v>
      </c>
      <c r="S434" s="27"/>
      <c r="T434" s="27"/>
      <c r="U434" s="27">
        <v>28</v>
      </c>
      <c r="V434" s="27">
        <v>90</v>
      </c>
      <c r="W434" s="27"/>
      <c r="X434" s="27"/>
      <c r="Y434" s="27"/>
      <c r="Z434" s="27"/>
      <c r="AA434" s="27">
        <v>276154</v>
      </c>
      <c r="AB434" s="28"/>
      <c r="AC434" s="29">
        <v>0</v>
      </c>
      <c r="AD434" s="30">
        <v>15</v>
      </c>
      <c r="AE434" s="30">
        <v>25.8</v>
      </c>
      <c r="AF434" s="31">
        <v>14.1188</v>
      </c>
      <c r="AG434">
        <f t="shared" si="96"/>
        <v>8385.7467911232015</v>
      </c>
      <c r="AH434">
        <f>A434*'Simple Linear Regression'!$B$18+'Simple Linear Regression'!$B$17</f>
        <v>8254.7014042709088</v>
      </c>
      <c r="AI434">
        <f t="shared" si="97"/>
        <v>8346.6059600999997</v>
      </c>
      <c r="AJ434">
        <f t="shared" si="98"/>
        <v>8346.6059600999997</v>
      </c>
      <c r="AL434">
        <f t="shared" si="99"/>
        <v>8382.0686443273989</v>
      </c>
      <c r="AM434" s="32">
        <f t="shared" si="100"/>
        <v>8350.9002177503189</v>
      </c>
      <c r="AN434" s="33">
        <f t="shared" si="101"/>
        <v>9919.5374941299469</v>
      </c>
      <c r="AO434" s="33">
        <f t="shared" si="102"/>
        <v>8472.453597820002</v>
      </c>
      <c r="AP434" s="33" t="str">
        <f t="shared" si="103"/>
        <v/>
      </c>
      <c r="AQ434" s="34">
        <f t="shared" si="104"/>
        <v>251669.81999999998</v>
      </c>
      <c r="AR434" s="34">
        <f t="shared" si="105"/>
        <v>343139.99999999994</v>
      </c>
      <c r="AS434" s="34">
        <f t="shared" si="106"/>
        <v>0</v>
      </c>
      <c r="AT434" s="34">
        <f t="shared" si="107"/>
        <v>8655.6206388210012</v>
      </c>
      <c r="AU434" s="34">
        <f t="shared" si="108"/>
        <v>8648.8252959954443</v>
      </c>
      <c r="AV434" s="34">
        <f t="shared" si="109"/>
        <v>8712.5208182574006</v>
      </c>
      <c r="AW434" s="34">
        <f t="shared" si="110"/>
        <v>8663.8731831219993</v>
      </c>
      <c r="AX434" s="34">
        <f t="shared" si="111"/>
        <v>8672.6102718206603</v>
      </c>
    </row>
    <row r="435" spans="1:50" ht="16.5" customHeight="1" x14ac:dyDescent="0.2">
      <c r="A435" s="25">
        <v>434</v>
      </c>
      <c r="B435" s="26">
        <v>36308</v>
      </c>
      <c r="C435" s="25">
        <v>8401</v>
      </c>
      <c r="D435" s="27"/>
      <c r="E435" s="27">
        <v>298000</v>
      </c>
      <c r="F435" s="27"/>
      <c r="G435" s="27">
        <v>17.074000000000002</v>
      </c>
      <c r="H435" s="27">
        <v>14.901999999999999</v>
      </c>
      <c r="I435" s="27">
        <v>1.1259999999999999</v>
      </c>
      <c r="J435" s="27">
        <v>9411.6820000000007</v>
      </c>
      <c r="K435" s="27"/>
      <c r="L435" s="27">
        <v>526</v>
      </c>
      <c r="M435" s="27">
        <v>16.928999999999998</v>
      </c>
      <c r="N435" s="27">
        <v>220763</v>
      </c>
      <c r="O435" s="27">
        <v>6133</v>
      </c>
      <c r="P435" s="27">
        <v>1441272</v>
      </c>
      <c r="Q435" s="27"/>
      <c r="R435" s="27">
        <v>6317</v>
      </c>
      <c r="S435" s="27"/>
      <c r="T435" s="27"/>
      <c r="U435" s="27">
        <v>28</v>
      </c>
      <c r="V435" s="27">
        <v>90</v>
      </c>
      <c r="W435" s="27"/>
      <c r="X435" s="27"/>
      <c r="Y435" s="27"/>
      <c r="Z435" s="27"/>
      <c r="AA435" s="27">
        <v>276154</v>
      </c>
      <c r="AB435" s="28"/>
      <c r="AC435" s="29">
        <v>0</v>
      </c>
      <c r="AD435" s="30">
        <v>15.4</v>
      </c>
      <c r="AE435" s="30">
        <v>29.6</v>
      </c>
      <c r="AF435" s="31">
        <v>14.286300000000001</v>
      </c>
      <c r="AG435">
        <f t="shared" si="96"/>
        <v>8387.7622047728801</v>
      </c>
      <c r="AH435">
        <f>A435*'Simple Linear Regression'!$B$18+'Simple Linear Regression'!$B$17</f>
        <v>8255.5544413548123</v>
      </c>
      <c r="AI435">
        <f t="shared" si="97"/>
        <v>8348.3708301000006</v>
      </c>
      <c r="AJ435">
        <f t="shared" si="98"/>
        <v>8348.3708301000006</v>
      </c>
      <c r="AL435">
        <f t="shared" si="99"/>
        <v>8380.8334070496603</v>
      </c>
      <c r="AM435" s="32">
        <f t="shared" si="100"/>
        <v>8351.6367599328405</v>
      </c>
      <c r="AN435" s="33">
        <f t="shared" si="101"/>
        <v>9949.2123298977003</v>
      </c>
      <c r="AO435" s="33">
        <f t="shared" si="102"/>
        <v>8477.216643238</v>
      </c>
      <c r="AP435" s="33" t="str">
        <f t="shared" si="103"/>
        <v/>
      </c>
      <c r="AQ435" s="34">
        <f t="shared" si="104"/>
        <v>248579.13799999998</v>
      </c>
      <c r="AR435" s="34">
        <f t="shared" si="105"/>
        <v>335547.99999999994</v>
      </c>
      <c r="AS435" s="34">
        <f t="shared" si="106"/>
        <v>0</v>
      </c>
      <c r="AT435" s="34">
        <f t="shared" si="107"/>
        <v>8676.6851847239996</v>
      </c>
      <c r="AU435" s="34">
        <f t="shared" si="108"/>
        <v>8667.7571252553607</v>
      </c>
      <c r="AV435" s="34">
        <f t="shared" si="109"/>
        <v>8736.6918471894787</v>
      </c>
      <c r="AW435" s="34">
        <f t="shared" si="110"/>
        <v>8685.4940095990005</v>
      </c>
      <c r="AX435" s="34">
        <f t="shared" si="111"/>
        <v>8691.9337338299938</v>
      </c>
    </row>
    <row r="436" spans="1:50" ht="16.5" customHeight="1" x14ac:dyDescent="0.2">
      <c r="A436" s="25">
        <v>435</v>
      </c>
      <c r="B436" s="26">
        <v>36315</v>
      </c>
      <c r="C436" s="25">
        <v>8193</v>
      </c>
      <c r="D436" s="27"/>
      <c r="E436" s="27">
        <v>303000</v>
      </c>
      <c r="F436" s="27"/>
      <c r="G436" s="27">
        <v>16.772500000000001</v>
      </c>
      <c r="H436" s="27">
        <v>14.4925</v>
      </c>
      <c r="I436" s="27">
        <v>1.111</v>
      </c>
      <c r="J436" s="27">
        <v>9411.6820000000007</v>
      </c>
      <c r="K436" s="27"/>
      <c r="L436" s="27">
        <v>526</v>
      </c>
      <c r="M436" s="27">
        <v>16.928999999999998</v>
      </c>
      <c r="N436" s="27">
        <v>220763</v>
      </c>
      <c r="O436" s="27">
        <v>6133</v>
      </c>
      <c r="P436" s="27">
        <v>1441272</v>
      </c>
      <c r="Q436" s="27"/>
      <c r="R436" s="27">
        <v>6317</v>
      </c>
      <c r="S436" s="27"/>
      <c r="T436" s="27"/>
      <c r="U436" s="27">
        <v>28</v>
      </c>
      <c r="V436" s="27">
        <v>90</v>
      </c>
      <c r="W436" s="27"/>
      <c r="X436" s="27"/>
      <c r="Y436" s="27"/>
      <c r="Z436" s="27"/>
      <c r="AA436" s="27">
        <v>276154</v>
      </c>
      <c r="AB436" s="28"/>
      <c r="AC436" s="29">
        <v>1</v>
      </c>
      <c r="AD436" s="30">
        <v>7.4</v>
      </c>
      <c r="AE436" s="30">
        <v>49.6</v>
      </c>
      <c r="AF436" s="31">
        <v>14.419600000000001</v>
      </c>
      <c r="AG436">
        <f t="shared" si="96"/>
        <v>8384.389337254679</v>
      </c>
      <c r="AH436">
        <f>A436*'Simple Linear Regression'!$B$18+'Simple Linear Regression'!$B$17</f>
        <v>8256.4074784387176</v>
      </c>
      <c r="AI436">
        <f t="shared" si="97"/>
        <v>8345.4293801000003</v>
      </c>
      <c r="AJ436">
        <f t="shared" si="98"/>
        <v>8345.4293801000003</v>
      </c>
      <c r="AL436">
        <f t="shared" si="99"/>
        <v>8373.4301678235097</v>
      </c>
      <c r="AM436" s="32">
        <f t="shared" si="100"/>
        <v>8241.0193156168407</v>
      </c>
      <c r="AN436" s="33">
        <f t="shared" si="101"/>
        <v>9823.106950053907</v>
      </c>
      <c r="AO436" s="33">
        <f t="shared" si="102"/>
        <v>8395.3436990430018</v>
      </c>
      <c r="AP436" s="33" t="str">
        <f t="shared" si="103"/>
        <v/>
      </c>
      <c r="AQ436" s="34">
        <f t="shared" si="104"/>
        <v>245267.693</v>
      </c>
      <c r="AR436" s="34">
        <f t="shared" si="105"/>
        <v>336633</v>
      </c>
      <c r="AS436" s="34">
        <f t="shared" si="106"/>
        <v>14.419600000000001</v>
      </c>
      <c r="AT436" s="34">
        <f t="shared" si="107"/>
        <v>8555.1711818780004</v>
      </c>
      <c r="AU436" s="34">
        <f t="shared" si="108"/>
        <v>8579.7316892593371</v>
      </c>
      <c r="AV436" s="34">
        <f t="shared" si="109"/>
        <v>8606.67929856708</v>
      </c>
      <c r="AW436" s="34">
        <f t="shared" si="110"/>
        <v>8511.6815484011986</v>
      </c>
      <c r="AX436" s="34">
        <f t="shared" si="111"/>
        <v>8584.96553716171</v>
      </c>
    </row>
    <row r="437" spans="1:50" ht="16.5" customHeight="1" x14ac:dyDescent="0.2">
      <c r="A437" s="25">
        <v>436</v>
      </c>
      <c r="B437" s="26">
        <v>36322</v>
      </c>
      <c r="C437" s="25">
        <v>8827</v>
      </c>
      <c r="D437" s="27"/>
      <c r="E437" s="27">
        <v>303000</v>
      </c>
      <c r="F437" s="27"/>
      <c r="G437" s="27">
        <v>17.963999999999999</v>
      </c>
      <c r="H437" s="27">
        <v>16.132000000000001</v>
      </c>
      <c r="I437" s="27">
        <v>1.1120000000000001</v>
      </c>
      <c r="J437" s="27">
        <v>9411.6820000000007</v>
      </c>
      <c r="K437" s="27"/>
      <c r="L437" s="27">
        <v>496</v>
      </c>
      <c r="M437" s="27">
        <v>16.928999999999998</v>
      </c>
      <c r="N437" s="27">
        <v>220763</v>
      </c>
      <c r="O437" s="27">
        <v>6199.5</v>
      </c>
      <c r="P437" s="27">
        <v>1441272</v>
      </c>
      <c r="Q437" s="27"/>
      <c r="R437" s="27">
        <v>6317</v>
      </c>
      <c r="S437" s="27"/>
      <c r="T437" s="27"/>
      <c r="U437" s="27">
        <v>28</v>
      </c>
      <c r="V437" s="27">
        <v>90.9</v>
      </c>
      <c r="W437" s="27"/>
      <c r="X437" s="27"/>
      <c r="Y437" s="27"/>
      <c r="Z437" s="27"/>
      <c r="AA437" s="27">
        <v>276154</v>
      </c>
      <c r="AB437" s="28"/>
      <c r="AC437" s="29">
        <v>0</v>
      </c>
      <c r="AD437" s="30">
        <v>2.9</v>
      </c>
      <c r="AE437" s="30">
        <v>67.3</v>
      </c>
      <c r="AF437" s="31">
        <v>14.514900000000001</v>
      </c>
      <c r="AG437">
        <f t="shared" si="96"/>
        <v>8363.8214625445598</v>
      </c>
      <c r="AH437">
        <f>A437*'Simple Linear Regression'!$B$18+'Simple Linear Regression'!$B$17</f>
        <v>8257.2605155226211</v>
      </c>
      <c r="AI437">
        <f t="shared" si="97"/>
        <v>8305.3644101000009</v>
      </c>
      <c r="AJ437">
        <f t="shared" si="98"/>
        <v>8305.3644101000009</v>
      </c>
      <c r="AL437">
        <f t="shared" si="99"/>
        <v>8359.4909317719193</v>
      </c>
      <c r="AM437" s="32">
        <f t="shared" si="100"/>
        <v>8394.7072914011187</v>
      </c>
      <c r="AN437" s="33">
        <f t="shared" si="101"/>
        <v>9980.5387627362179</v>
      </c>
      <c r="AO437" s="33">
        <f t="shared" si="102"/>
        <v>8541.5377686559987</v>
      </c>
      <c r="AP437" s="33" t="str">
        <f t="shared" si="103"/>
        <v/>
      </c>
      <c r="AQ437" s="34">
        <f t="shared" si="104"/>
        <v>245488.45600000003</v>
      </c>
      <c r="AR437" s="34">
        <f t="shared" si="105"/>
        <v>336936.00000000006</v>
      </c>
      <c r="AS437" s="34">
        <f t="shared" si="106"/>
        <v>0</v>
      </c>
      <c r="AT437" s="34">
        <f t="shared" si="107"/>
        <v>8572.7900981300008</v>
      </c>
      <c r="AU437" s="34">
        <f t="shared" si="108"/>
        <v>8618.3618212222736</v>
      </c>
      <c r="AV437" s="34">
        <f t="shared" si="109"/>
        <v>8619.0400089523609</v>
      </c>
      <c r="AW437" s="34">
        <f t="shared" si="110"/>
        <v>8581.9890414309994</v>
      </c>
      <c r="AX437" s="34">
        <f t="shared" si="111"/>
        <v>8658.9022205373276</v>
      </c>
    </row>
    <row r="438" spans="1:50" ht="16.5" customHeight="1" x14ac:dyDescent="0.2">
      <c r="A438" s="25">
        <v>437</v>
      </c>
      <c r="B438" s="26">
        <v>36329</v>
      </c>
      <c r="C438" s="25">
        <v>8522</v>
      </c>
      <c r="D438" s="27"/>
      <c r="E438" s="27">
        <v>290000</v>
      </c>
      <c r="F438" s="27"/>
      <c r="G438" s="27">
        <v>18.206</v>
      </c>
      <c r="H438" s="27">
        <v>16.12</v>
      </c>
      <c r="I438" s="27">
        <v>1.1080000000000001</v>
      </c>
      <c r="J438" s="27">
        <v>9411.6820000000007</v>
      </c>
      <c r="K438" s="27"/>
      <c r="L438" s="27">
        <v>496</v>
      </c>
      <c r="M438" s="27">
        <v>17.564</v>
      </c>
      <c r="N438" s="27">
        <v>220996</v>
      </c>
      <c r="O438" s="27">
        <v>6199.5</v>
      </c>
      <c r="P438" s="27">
        <v>1471714</v>
      </c>
      <c r="Q438" s="27"/>
      <c r="R438" s="27">
        <v>6317</v>
      </c>
      <c r="S438" s="27"/>
      <c r="T438" s="27"/>
      <c r="U438" s="27">
        <v>28</v>
      </c>
      <c r="V438" s="27">
        <v>90.9</v>
      </c>
      <c r="W438" s="27"/>
      <c r="X438" s="27"/>
      <c r="Y438" s="27"/>
      <c r="Z438" s="27"/>
      <c r="AA438" s="27">
        <v>276154</v>
      </c>
      <c r="AB438" s="28"/>
      <c r="AC438" s="29">
        <v>0</v>
      </c>
      <c r="AD438" s="30">
        <v>4.4000000000000004</v>
      </c>
      <c r="AE438" s="30">
        <v>47.5</v>
      </c>
      <c r="AF438" s="31">
        <v>14.568899999999999</v>
      </c>
      <c r="AG438">
        <f t="shared" si="96"/>
        <v>8375.4938783030411</v>
      </c>
      <c r="AH438">
        <f>A438*'Simple Linear Regression'!$B$18+'Simple Linear Regression'!$B$17</f>
        <v>8258.1135526065245</v>
      </c>
      <c r="AI438">
        <f t="shared" si="97"/>
        <v>8350.8901568000001</v>
      </c>
      <c r="AJ438">
        <f t="shared" si="98"/>
        <v>8350.8901568000019</v>
      </c>
      <c r="AL438">
        <f t="shared" si="99"/>
        <v>8373.0161168097584</v>
      </c>
      <c r="AM438" s="32">
        <f t="shared" si="100"/>
        <v>8380.1825158529009</v>
      </c>
      <c r="AN438" s="33">
        <f t="shared" si="101"/>
        <v>10001.407749409433</v>
      </c>
      <c r="AO438" s="33">
        <f t="shared" si="102"/>
        <v>8516.9335551679997</v>
      </c>
      <c r="AP438" s="33" t="str">
        <f t="shared" si="103"/>
        <v/>
      </c>
      <c r="AQ438" s="34">
        <f t="shared" si="104"/>
        <v>244863.56800000003</v>
      </c>
      <c r="AR438" s="34">
        <f t="shared" si="105"/>
        <v>321320</v>
      </c>
      <c r="AS438" s="34">
        <f t="shared" si="106"/>
        <v>0</v>
      </c>
      <c r="AT438" s="34">
        <f t="shared" si="107"/>
        <v>8660.9814211450011</v>
      </c>
      <c r="AU438" s="34">
        <f t="shared" si="108"/>
        <v>8674.4220116932684</v>
      </c>
      <c r="AV438" s="34">
        <f t="shared" si="109"/>
        <v>8725.2185415831991</v>
      </c>
      <c r="AW438" s="34">
        <f t="shared" si="110"/>
        <v>8670.6997047549994</v>
      </c>
      <c r="AX438" s="34">
        <f t="shared" si="111"/>
        <v>8704.8640909455826</v>
      </c>
    </row>
    <row r="439" spans="1:50" ht="16.5" customHeight="1" x14ac:dyDescent="0.2">
      <c r="A439" s="25">
        <v>438</v>
      </c>
      <c r="B439" s="26">
        <v>36336</v>
      </c>
      <c r="C439" s="25">
        <v>9045</v>
      </c>
      <c r="D439" s="27"/>
      <c r="E439" s="27">
        <v>292000</v>
      </c>
      <c r="F439" s="27"/>
      <c r="G439" s="27">
        <v>18.052</v>
      </c>
      <c r="H439" s="27">
        <v>16.027999999999999</v>
      </c>
      <c r="I439" s="27">
        <v>1.1240000000000001</v>
      </c>
      <c r="J439" s="27">
        <v>9411.6820000000007</v>
      </c>
      <c r="K439" s="27"/>
      <c r="L439" s="27">
        <v>496</v>
      </c>
      <c r="M439" s="27">
        <v>17.564</v>
      </c>
      <c r="N439" s="27">
        <v>220996</v>
      </c>
      <c r="O439" s="27">
        <v>6199.5</v>
      </c>
      <c r="P439" s="27">
        <v>1471714</v>
      </c>
      <c r="Q439" s="27"/>
      <c r="R439" s="27">
        <v>6317</v>
      </c>
      <c r="S439" s="27"/>
      <c r="T439" s="27"/>
      <c r="U439" s="27">
        <v>28</v>
      </c>
      <c r="V439" s="27">
        <v>90.9</v>
      </c>
      <c r="W439" s="27"/>
      <c r="X439" s="27"/>
      <c r="Y439" s="27"/>
      <c r="Z439" s="27"/>
      <c r="AA439" s="27">
        <v>276154</v>
      </c>
      <c r="AB439" s="28"/>
      <c r="AC439" s="29">
        <v>0</v>
      </c>
      <c r="AD439" s="30">
        <v>0.3</v>
      </c>
      <c r="AE439" s="30">
        <v>53.8</v>
      </c>
      <c r="AF439" s="31">
        <v>14.579800000000001</v>
      </c>
      <c r="AG439">
        <f t="shared" si="96"/>
        <v>8374.1526769891207</v>
      </c>
      <c r="AH439">
        <f>A439*'Simple Linear Regression'!$B$18+'Simple Linear Regression'!$B$17</f>
        <v>8258.9665896904298</v>
      </c>
      <c r="AI439">
        <f t="shared" si="97"/>
        <v>8349.7135768000007</v>
      </c>
      <c r="AJ439">
        <f t="shared" si="98"/>
        <v>8349.7135767999989</v>
      </c>
      <c r="AL439">
        <f t="shared" si="99"/>
        <v>8375.4492489652803</v>
      </c>
      <c r="AM439" s="32">
        <f t="shared" si="100"/>
        <v>8392.1242661984179</v>
      </c>
      <c r="AN439" s="33">
        <f t="shared" si="101"/>
        <v>9996.9586984452635</v>
      </c>
      <c r="AO439" s="33">
        <f t="shared" si="102"/>
        <v>8537.4745983040011</v>
      </c>
      <c r="AP439" s="33" t="str">
        <f t="shared" si="103"/>
        <v/>
      </c>
      <c r="AQ439" s="34">
        <f t="shared" si="104"/>
        <v>248399.50400000002</v>
      </c>
      <c r="AR439" s="34">
        <f t="shared" si="105"/>
        <v>328208.00000000006</v>
      </c>
      <c r="AS439" s="34">
        <f t="shared" si="106"/>
        <v>0</v>
      </c>
      <c r="AT439" s="34">
        <f t="shared" si="107"/>
        <v>8637.180581290002</v>
      </c>
      <c r="AU439" s="34">
        <f t="shared" si="108"/>
        <v>8664.6899724037576</v>
      </c>
      <c r="AV439" s="34">
        <f t="shared" si="109"/>
        <v>8696.3266236640793</v>
      </c>
      <c r="AW439" s="34">
        <f t="shared" si="110"/>
        <v>8646.8746160819992</v>
      </c>
      <c r="AX439" s="34">
        <f t="shared" si="111"/>
        <v>8698.5695386631487</v>
      </c>
    </row>
    <row r="440" spans="1:50" ht="16.5" customHeight="1" x14ac:dyDescent="0.2">
      <c r="A440" s="25">
        <v>439</v>
      </c>
      <c r="B440" s="26">
        <v>36343</v>
      </c>
      <c r="C440" s="25">
        <v>9076</v>
      </c>
      <c r="D440" s="27"/>
      <c r="E440" s="27">
        <v>291000</v>
      </c>
      <c r="F440" s="27"/>
      <c r="G440" s="27">
        <v>19.04</v>
      </c>
      <c r="H440" s="27">
        <v>16.884</v>
      </c>
      <c r="I440" s="27">
        <v>1.113</v>
      </c>
      <c r="J440" s="27">
        <v>9411.6820000000007</v>
      </c>
      <c r="K440" s="27"/>
      <c r="L440" s="27">
        <v>496</v>
      </c>
      <c r="M440" s="27">
        <v>17.564</v>
      </c>
      <c r="N440" s="27">
        <v>220996</v>
      </c>
      <c r="O440" s="27">
        <v>6199.5</v>
      </c>
      <c r="P440" s="27">
        <v>1471714</v>
      </c>
      <c r="Q440" s="27"/>
      <c r="R440" s="27">
        <v>6317</v>
      </c>
      <c r="S440" s="27"/>
      <c r="T440" s="27"/>
      <c r="U440" s="27">
        <v>28</v>
      </c>
      <c r="V440" s="27">
        <v>90.9</v>
      </c>
      <c r="W440" s="27"/>
      <c r="X440" s="27"/>
      <c r="Y440" s="27"/>
      <c r="Z440" s="27"/>
      <c r="AA440" s="27">
        <v>276154</v>
      </c>
      <c r="AB440" s="28"/>
      <c r="AC440" s="29">
        <v>0</v>
      </c>
      <c r="AD440" s="30">
        <v>0</v>
      </c>
      <c r="AE440" s="30">
        <v>78</v>
      </c>
      <c r="AF440" s="31">
        <v>14.5472</v>
      </c>
      <c r="AG440">
        <f t="shared" si="96"/>
        <v>8374.8221941424399</v>
      </c>
      <c r="AH440">
        <f>A440*'Simple Linear Regression'!$B$18+'Simple Linear Regression'!$B$17</f>
        <v>8259.8196267743333</v>
      </c>
      <c r="AI440">
        <f t="shared" si="97"/>
        <v>8350.3018668000004</v>
      </c>
      <c r="AJ440">
        <f t="shared" si="98"/>
        <v>8350.3018667999986</v>
      </c>
      <c r="AL440">
        <f t="shared" si="99"/>
        <v>8373.4989158583594</v>
      </c>
      <c r="AM440" s="32">
        <f t="shared" si="100"/>
        <v>8409.9026902387996</v>
      </c>
      <c r="AN440" s="33">
        <f t="shared" si="101"/>
        <v>9996.1912633815427</v>
      </c>
      <c r="AO440" s="33">
        <f t="shared" si="102"/>
        <v>8580.6495211479996</v>
      </c>
      <c r="AP440" s="33" t="str">
        <f t="shared" si="103"/>
        <v/>
      </c>
      <c r="AQ440" s="34">
        <f t="shared" si="104"/>
        <v>245968.54800000001</v>
      </c>
      <c r="AR440" s="34">
        <f t="shared" si="105"/>
        <v>323883</v>
      </c>
      <c r="AS440" s="34">
        <f t="shared" si="106"/>
        <v>0</v>
      </c>
      <c r="AT440" s="34">
        <f t="shared" si="107"/>
        <v>8552.8137013390005</v>
      </c>
      <c r="AU440" s="34">
        <f t="shared" si="108"/>
        <v>8617.9303933789834</v>
      </c>
      <c r="AV440" s="34">
        <f t="shared" si="109"/>
        <v>8603.6068498960794</v>
      </c>
      <c r="AW440" s="34">
        <f t="shared" si="110"/>
        <v>8561.9498719599997</v>
      </c>
      <c r="AX440" s="34">
        <f t="shared" si="111"/>
        <v>8663.4777053543257</v>
      </c>
    </row>
    <row r="441" spans="1:50" ht="16.5" customHeight="1" x14ac:dyDescent="0.2">
      <c r="A441" s="25">
        <v>440</v>
      </c>
      <c r="B441" s="26">
        <v>36350</v>
      </c>
      <c r="C441" s="25">
        <v>8679</v>
      </c>
      <c r="D441" s="27"/>
      <c r="E441" s="27">
        <v>287000</v>
      </c>
      <c r="F441" s="27"/>
      <c r="G441" s="27">
        <v>19.864999999999998</v>
      </c>
      <c r="H441" s="27">
        <v>18.6175</v>
      </c>
      <c r="I441" s="27">
        <v>1.125</v>
      </c>
      <c r="J441" s="27">
        <v>9411.6820000000007</v>
      </c>
      <c r="K441" s="27"/>
      <c r="L441" s="27">
        <v>516</v>
      </c>
      <c r="M441" s="27">
        <v>17.564</v>
      </c>
      <c r="N441" s="27">
        <v>220996</v>
      </c>
      <c r="O441" s="27">
        <v>6232.1</v>
      </c>
      <c r="P441" s="27">
        <v>1471714</v>
      </c>
      <c r="Q441" s="27"/>
      <c r="R441" s="27">
        <v>6317</v>
      </c>
      <c r="S441" s="27"/>
      <c r="T441" s="27"/>
      <c r="U441" s="27">
        <v>28</v>
      </c>
      <c r="V441" s="27">
        <v>94.6</v>
      </c>
      <c r="W441" s="27"/>
      <c r="X441" s="27"/>
      <c r="Y441" s="27"/>
      <c r="Z441" s="27"/>
      <c r="AA441" s="27">
        <v>276154</v>
      </c>
      <c r="AB441" s="28"/>
      <c r="AC441" s="29">
        <v>1</v>
      </c>
      <c r="AD441" s="30">
        <v>0</v>
      </c>
      <c r="AE441" s="30">
        <v>98.4</v>
      </c>
      <c r="AF441" s="31">
        <v>14.472300000000001</v>
      </c>
      <c r="AG441">
        <f t="shared" si="96"/>
        <v>8292.9621851030006</v>
      </c>
      <c r="AH441">
        <f>A441*'Simple Linear Regression'!$B$18+'Simple Linear Regression'!$B$17</f>
        <v>8260.6726638582386</v>
      </c>
      <c r="AI441">
        <f t="shared" si="97"/>
        <v>8231.7533168000027</v>
      </c>
      <c r="AJ441">
        <f t="shared" si="98"/>
        <v>8231.7533168000027</v>
      </c>
      <c r="AL441">
        <f t="shared" si="99"/>
        <v>8321.0740579750018</v>
      </c>
      <c r="AM441" s="32">
        <f t="shared" si="100"/>
        <v>8292.9235897713606</v>
      </c>
      <c r="AN441" s="33">
        <f t="shared" si="101"/>
        <v>9841.590068568712</v>
      </c>
      <c r="AO441" s="33">
        <f t="shared" si="102"/>
        <v>8441.983063499998</v>
      </c>
      <c r="AP441" s="33" t="str">
        <f t="shared" si="103"/>
        <v/>
      </c>
      <c r="AQ441" s="34">
        <f t="shared" si="104"/>
        <v>248620.5</v>
      </c>
      <c r="AR441" s="34">
        <f t="shared" si="105"/>
        <v>322875</v>
      </c>
      <c r="AS441" s="34">
        <f t="shared" si="106"/>
        <v>14.472300000000001</v>
      </c>
      <c r="AT441" s="34">
        <f t="shared" si="107"/>
        <v>8391.1320779080015</v>
      </c>
      <c r="AU441" s="34">
        <f t="shared" si="108"/>
        <v>8497.8854060881004</v>
      </c>
      <c r="AV441" s="34">
        <f t="shared" si="109"/>
        <v>8446.972633804</v>
      </c>
      <c r="AW441" s="34">
        <f t="shared" si="110"/>
        <v>8346.2897831700975</v>
      </c>
      <c r="AX441" s="34">
        <f t="shared" si="111"/>
        <v>8513.5872718805003</v>
      </c>
    </row>
    <row r="442" spans="1:50" ht="16.5" customHeight="1" x14ac:dyDescent="0.2">
      <c r="A442" s="25">
        <v>441</v>
      </c>
      <c r="B442" s="26">
        <v>36357</v>
      </c>
      <c r="C442" s="25">
        <v>8622</v>
      </c>
      <c r="D442" s="27"/>
      <c r="E442" s="27">
        <v>288000</v>
      </c>
      <c r="F442" s="27"/>
      <c r="G442" s="27">
        <v>20.212</v>
      </c>
      <c r="H442" s="27">
        <v>19.245999999999999</v>
      </c>
      <c r="I442" s="27">
        <v>1.143</v>
      </c>
      <c r="J442" s="27">
        <v>9411.6820000000007</v>
      </c>
      <c r="K442" s="27"/>
      <c r="L442" s="27">
        <v>516</v>
      </c>
      <c r="M442" s="27">
        <v>17.346</v>
      </c>
      <c r="N442" s="27">
        <v>230786</v>
      </c>
      <c r="O442" s="27">
        <v>6232.1</v>
      </c>
      <c r="P442" s="27">
        <v>1471714</v>
      </c>
      <c r="Q442" s="27"/>
      <c r="R442" s="27">
        <v>6317</v>
      </c>
      <c r="S442" s="27"/>
      <c r="T442" s="27"/>
      <c r="U442" s="27">
        <v>28</v>
      </c>
      <c r="V442" s="27">
        <v>94.6</v>
      </c>
      <c r="W442" s="27"/>
      <c r="X442" s="27"/>
      <c r="Y442" s="27"/>
      <c r="Z442" s="27"/>
      <c r="AA442" s="27">
        <v>276154</v>
      </c>
      <c r="AB442" s="28"/>
      <c r="AC442" s="29">
        <v>0</v>
      </c>
      <c r="AD442" s="30">
        <v>0</v>
      </c>
      <c r="AE442" s="30">
        <v>76.599999999999994</v>
      </c>
      <c r="AF442" s="31">
        <v>14.3575</v>
      </c>
      <c r="AG442">
        <f t="shared" si="96"/>
        <v>8414.9218970248403</v>
      </c>
      <c r="AH442">
        <f>A442*'Simple Linear Regression'!$B$18+'Simple Linear Regression'!$B$17</f>
        <v>8261.5257009421421</v>
      </c>
      <c r="AI442">
        <f t="shared" si="97"/>
        <v>8353.9269170000007</v>
      </c>
      <c r="AJ442">
        <f t="shared" si="98"/>
        <v>8353.9269170000007</v>
      </c>
      <c r="AL442">
        <f t="shared" si="99"/>
        <v>8526.9252234978594</v>
      </c>
      <c r="AM442" s="32">
        <f t="shared" si="100"/>
        <v>8545.7200698152392</v>
      </c>
      <c r="AN442" s="33">
        <f t="shared" si="101"/>
        <v>10010.415079945535</v>
      </c>
      <c r="AO442" s="33">
        <f t="shared" si="102"/>
        <v>8743.4921284979991</v>
      </c>
      <c r="AP442" s="33" t="str">
        <f t="shared" si="103"/>
        <v/>
      </c>
      <c r="AQ442" s="34">
        <f t="shared" si="104"/>
        <v>263788.39799999999</v>
      </c>
      <c r="AR442" s="34">
        <f t="shared" si="105"/>
        <v>329184</v>
      </c>
      <c r="AS442" s="34">
        <f t="shared" si="106"/>
        <v>0</v>
      </c>
      <c r="AT442" s="34">
        <f t="shared" si="107"/>
        <v>8691.3912688079999</v>
      </c>
      <c r="AU442" s="34">
        <f t="shared" si="108"/>
        <v>8809.5313973688517</v>
      </c>
      <c r="AV442" s="34">
        <f t="shared" si="109"/>
        <v>8756.2339928918391</v>
      </c>
      <c r="AW442" s="34">
        <f t="shared" si="110"/>
        <v>8700.0854280549993</v>
      </c>
      <c r="AX442" s="34">
        <f t="shared" si="111"/>
        <v>8855.2134790033742</v>
      </c>
    </row>
    <row r="443" spans="1:50" ht="16.5" customHeight="1" x14ac:dyDescent="0.2">
      <c r="A443" s="25">
        <v>442</v>
      </c>
      <c r="B443" s="26">
        <v>36364</v>
      </c>
      <c r="C443" s="25">
        <v>8639</v>
      </c>
      <c r="D443" s="27"/>
      <c r="E443" s="27">
        <v>309000</v>
      </c>
      <c r="F443" s="27"/>
      <c r="G443" s="27">
        <v>19.89</v>
      </c>
      <c r="H443" s="27">
        <v>19.28</v>
      </c>
      <c r="I443" s="27">
        <v>1.169</v>
      </c>
      <c r="J443" s="27">
        <v>9411.6820000000007</v>
      </c>
      <c r="K443" s="27"/>
      <c r="L443" s="27">
        <v>516</v>
      </c>
      <c r="M443" s="27">
        <v>17.346</v>
      </c>
      <c r="N443" s="27">
        <v>230786</v>
      </c>
      <c r="O443" s="27">
        <v>6232.1</v>
      </c>
      <c r="P443" s="27">
        <v>1471714</v>
      </c>
      <c r="Q443" s="27"/>
      <c r="R443" s="27">
        <v>6317</v>
      </c>
      <c r="S443" s="27"/>
      <c r="T443" s="27"/>
      <c r="U443" s="27">
        <v>28</v>
      </c>
      <c r="V443" s="27">
        <v>94.6</v>
      </c>
      <c r="W443" s="27"/>
      <c r="X443" s="27"/>
      <c r="Y443" s="27"/>
      <c r="Z443" s="27"/>
      <c r="AA443" s="27">
        <v>276154</v>
      </c>
      <c r="AB443" s="28"/>
      <c r="AC443" s="29">
        <v>0</v>
      </c>
      <c r="AD443" s="30">
        <v>0</v>
      </c>
      <c r="AE443" s="30">
        <v>96.3</v>
      </c>
      <c r="AF443" s="31">
        <v>14.2065</v>
      </c>
      <c r="AG443">
        <f t="shared" si="96"/>
        <v>8400.7879973897179</v>
      </c>
      <c r="AH443">
        <f>A443*'Simple Linear Regression'!$B$18+'Simple Linear Regression'!$B$17</f>
        <v>8262.3787380260455</v>
      </c>
      <c r="AI443">
        <f t="shared" si="97"/>
        <v>8341.572827</v>
      </c>
      <c r="AJ443">
        <f t="shared" si="98"/>
        <v>8341.5728270000018</v>
      </c>
      <c r="AL443">
        <f t="shared" si="99"/>
        <v>8515.2889966683797</v>
      </c>
      <c r="AM443" s="32">
        <f t="shared" si="100"/>
        <v>8564.1550076768217</v>
      </c>
      <c r="AN443" s="33">
        <f t="shared" si="101"/>
        <v>9964.3843693679337</v>
      </c>
      <c r="AO443" s="33">
        <f t="shared" si="102"/>
        <v>8768.3881411340008</v>
      </c>
      <c r="AP443" s="33" t="str">
        <f t="shared" si="103"/>
        <v/>
      </c>
      <c r="AQ443" s="34">
        <f t="shared" si="104"/>
        <v>269788.83400000003</v>
      </c>
      <c r="AR443" s="34">
        <f t="shared" si="105"/>
        <v>361221</v>
      </c>
      <c r="AS443" s="34">
        <f t="shared" si="106"/>
        <v>0</v>
      </c>
      <c r="AT443" s="34">
        <f t="shared" si="107"/>
        <v>8588.3490964859993</v>
      </c>
      <c r="AU443" s="34">
        <f t="shared" si="108"/>
        <v>8742.9320989222433</v>
      </c>
      <c r="AV443" s="34">
        <f t="shared" si="109"/>
        <v>8628.3905264129589</v>
      </c>
      <c r="AW443" s="34">
        <f t="shared" si="110"/>
        <v>8596.1600224069989</v>
      </c>
      <c r="AX443" s="34">
        <f t="shared" si="111"/>
        <v>8798.8368479874407</v>
      </c>
    </row>
    <row r="444" spans="1:50" ht="16.5" customHeight="1" x14ac:dyDescent="0.2">
      <c r="A444" s="25">
        <v>443</v>
      </c>
      <c r="B444" s="26">
        <v>36371</v>
      </c>
      <c r="C444" s="25">
        <v>8537</v>
      </c>
      <c r="D444" s="27"/>
      <c r="E444" s="27">
        <v>306000</v>
      </c>
      <c r="F444" s="27"/>
      <c r="G444" s="27">
        <v>20.622</v>
      </c>
      <c r="H444" s="27">
        <v>19.756</v>
      </c>
      <c r="I444" s="27">
        <v>1.1930000000000001</v>
      </c>
      <c r="J444" s="27">
        <v>9411.6820000000007</v>
      </c>
      <c r="K444" s="27"/>
      <c r="L444" s="27">
        <v>516</v>
      </c>
      <c r="M444" s="27">
        <v>17.346</v>
      </c>
      <c r="N444" s="27">
        <v>230786</v>
      </c>
      <c r="O444" s="27">
        <v>6232.1</v>
      </c>
      <c r="P444" s="27">
        <v>1471714</v>
      </c>
      <c r="Q444" s="27"/>
      <c r="R444" s="27">
        <v>6317</v>
      </c>
      <c r="S444" s="27"/>
      <c r="T444" s="27"/>
      <c r="U444" s="27">
        <v>28</v>
      </c>
      <c r="V444" s="27">
        <v>94.6</v>
      </c>
      <c r="W444" s="27"/>
      <c r="X444" s="27"/>
      <c r="Y444" s="27"/>
      <c r="Z444" s="27"/>
      <c r="AA444" s="27">
        <v>276154</v>
      </c>
      <c r="AB444" s="28"/>
      <c r="AC444" s="29">
        <v>0</v>
      </c>
      <c r="AD444" s="30">
        <v>0</v>
      </c>
      <c r="AE444" s="30">
        <v>110.9</v>
      </c>
      <c r="AF444" s="31">
        <v>14.0238</v>
      </c>
      <c r="AG444">
        <f t="shared" si="96"/>
        <v>8402.8171354188398</v>
      </c>
      <c r="AH444">
        <f>A444*'Simple Linear Regression'!$B$18+'Simple Linear Regression'!$B$17</f>
        <v>8263.2317751099508</v>
      </c>
      <c r="AI444">
        <f t="shared" si="97"/>
        <v>8343.3376970000027</v>
      </c>
      <c r="AJ444">
        <f t="shared" si="98"/>
        <v>8343.3376970000008</v>
      </c>
      <c r="AL444">
        <f t="shared" si="99"/>
        <v>8521.1157477488596</v>
      </c>
      <c r="AM444" s="32">
        <f t="shared" si="100"/>
        <v>8578.3949289044594</v>
      </c>
      <c r="AN444" s="33">
        <f t="shared" si="101"/>
        <v>9935.0877982705424</v>
      </c>
      <c r="AO444" s="33">
        <f t="shared" si="102"/>
        <v>8802.621532797999</v>
      </c>
      <c r="AP444" s="33" t="str">
        <f t="shared" si="103"/>
        <v/>
      </c>
      <c r="AQ444" s="34">
        <f t="shared" si="104"/>
        <v>275327.69800000003</v>
      </c>
      <c r="AR444" s="34">
        <f t="shared" si="105"/>
        <v>365058</v>
      </c>
      <c r="AS444" s="34">
        <f t="shared" si="106"/>
        <v>0</v>
      </c>
      <c r="AT444" s="34">
        <f t="shared" si="107"/>
        <v>8510.8850459969981</v>
      </c>
      <c r="AU444" s="34">
        <f t="shared" si="108"/>
        <v>8697.0235051999098</v>
      </c>
      <c r="AV444" s="34">
        <f t="shared" si="109"/>
        <v>8544.2802773900803</v>
      </c>
      <c r="AW444" s="34">
        <f t="shared" si="110"/>
        <v>8517.7377360699975</v>
      </c>
      <c r="AX444" s="34">
        <f t="shared" si="111"/>
        <v>8760.1472117302746</v>
      </c>
    </row>
    <row r="445" spans="1:50" ht="16.5" customHeight="1" x14ac:dyDescent="0.2">
      <c r="A445" s="25">
        <v>444</v>
      </c>
      <c r="B445" s="26">
        <v>36378</v>
      </c>
      <c r="C445" s="25">
        <v>8644</v>
      </c>
      <c r="D445" s="27"/>
      <c r="E445" s="27">
        <v>300000</v>
      </c>
      <c r="F445" s="27"/>
      <c r="G445" s="27">
        <v>20.544</v>
      </c>
      <c r="H445" s="27">
        <v>19.442</v>
      </c>
      <c r="I445" s="27">
        <v>1.1950000000000001</v>
      </c>
      <c r="J445" s="27">
        <v>9526.2099999999991</v>
      </c>
      <c r="K445" s="27"/>
      <c r="L445" s="27">
        <v>558</v>
      </c>
      <c r="M445" s="27">
        <v>17.346</v>
      </c>
      <c r="N445" s="27">
        <v>230786</v>
      </c>
      <c r="O445" s="27">
        <v>6260.3</v>
      </c>
      <c r="P445" s="27">
        <v>1471714</v>
      </c>
      <c r="Q445" s="27"/>
      <c r="R445" s="27">
        <v>6317</v>
      </c>
      <c r="S445" s="27"/>
      <c r="T445" s="27"/>
      <c r="U445" s="27">
        <v>28</v>
      </c>
      <c r="V445" s="27">
        <v>93.9</v>
      </c>
      <c r="W445" s="27"/>
      <c r="X445" s="27"/>
      <c r="Y445" s="27"/>
      <c r="Z445" s="27"/>
      <c r="AA445" s="27">
        <v>276154</v>
      </c>
      <c r="AB445" s="28"/>
      <c r="AC445" s="29">
        <v>0</v>
      </c>
      <c r="AD445" s="30">
        <v>0</v>
      </c>
      <c r="AE445" s="30">
        <v>102</v>
      </c>
      <c r="AF445" s="31">
        <v>13.814</v>
      </c>
      <c r="AG445">
        <f t="shared" si="96"/>
        <v>8422.8563145485987</v>
      </c>
      <c r="AH445">
        <f>A445*'Simple Linear Regression'!$B$18+'Simple Linear Regression'!$B$17</f>
        <v>8264.0848121938543</v>
      </c>
      <c r="AI445">
        <f t="shared" si="97"/>
        <v>8383.7345470000018</v>
      </c>
      <c r="AJ445">
        <f t="shared" si="98"/>
        <v>8383.7345470000018</v>
      </c>
      <c r="AL445">
        <f t="shared" si="99"/>
        <v>8536.8907598388978</v>
      </c>
      <c r="AM445" s="32">
        <f t="shared" si="100"/>
        <v>8571.7443683427991</v>
      </c>
      <c r="AN445" s="33">
        <f t="shared" si="101"/>
        <v>9907.5628239590078</v>
      </c>
      <c r="AO445" s="33">
        <f t="shared" si="102"/>
        <v>8802.8821537699987</v>
      </c>
      <c r="AP445" s="33" t="str">
        <f t="shared" si="103"/>
        <v/>
      </c>
      <c r="AQ445" s="34">
        <f t="shared" si="104"/>
        <v>275789.27</v>
      </c>
      <c r="AR445" s="34">
        <f t="shared" si="105"/>
        <v>358500</v>
      </c>
      <c r="AS445" s="34">
        <f t="shared" si="106"/>
        <v>0</v>
      </c>
      <c r="AT445" s="34">
        <f t="shared" si="107"/>
        <v>8506.9375561789984</v>
      </c>
      <c r="AU445" s="34">
        <f t="shared" si="108"/>
        <v>8687.2799078306343</v>
      </c>
      <c r="AV445" s="34">
        <f t="shared" si="109"/>
        <v>8543.4951685460001</v>
      </c>
      <c r="AW445" s="34">
        <f t="shared" si="110"/>
        <v>8513.092696484</v>
      </c>
      <c r="AX445" s="34">
        <f t="shared" si="111"/>
        <v>8749.7289380815091</v>
      </c>
    </row>
    <row r="446" spans="1:50" ht="16.5" customHeight="1" x14ac:dyDescent="0.2">
      <c r="A446" s="25">
        <v>445</v>
      </c>
      <c r="B446" s="26">
        <v>36385</v>
      </c>
      <c r="C446" s="25">
        <v>8519</v>
      </c>
      <c r="D446" s="27"/>
      <c r="E446" s="27">
        <v>295000</v>
      </c>
      <c r="F446" s="27"/>
      <c r="G446" s="27">
        <v>21.44</v>
      </c>
      <c r="H446" s="27">
        <v>20.206</v>
      </c>
      <c r="I446" s="27">
        <v>1.206</v>
      </c>
      <c r="J446" s="27">
        <v>9526.2099999999991</v>
      </c>
      <c r="K446" s="27"/>
      <c r="L446" s="27">
        <v>558</v>
      </c>
      <c r="M446" s="27">
        <v>17.346</v>
      </c>
      <c r="N446" s="27">
        <v>230786</v>
      </c>
      <c r="O446" s="27">
        <v>6260.3</v>
      </c>
      <c r="P446" s="27">
        <v>1471714</v>
      </c>
      <c r="Q446" s="27"/>
      <c r="R446" s="27">
        <v>6317</v>
      </c>
      <c r="S446" s="27"/>
      <c r="T446" s="27"/>
      <c r="U446" s="27">
        <v>28</v>
      </c>
      <c r="V446" s="27">
        <v>93.9</v>
      </c>
      <c r="W446" s="27"/>
      <c r="X446" s="27"/>
      <c r="Y446" s="27"/>
      <c r="Z446" s="27"/>
      <c r="AA446" s="27">
        <v>276154</v>
      </c>
      <c r="AB446" s="28"/>
      <c r="AC446" s="29">
        <v>0</v>
      </c>
      <c r="AD446" s="30">
        <v>0</v>
      </c>
      <c r="AE446" s="30">
        <v>86.1</v>
      </c>
      <c r="AF446" s="31">
        <v>13.581799999999999</v>
      </c>
      <c r="AG446">
        <f t="shared" si="96"/>
        <v>8426.2277373952784</v>
      </c>
      <c r="AH446">
        <f>A446*'Simple Linear Regression'!$B$18+'Simple Linear Regression'!$B$17</f>
        <v>8264.9378492777578</v>
      </c>
      <c r="AI446">
        <f t="shared" si="97"/>
        <v>8386.6759970000003</v>
      </c>
      <c r="AJ446">
        <f t="shared" si="98"/>
        <v>8386.6759970000003</v>
      </c>
      <c r="AL446">
        <f t="shared" si="99"/>
        <v>8542.2443833341167</v>
      </c>
      <c r="AM446" s="32">
        <f t="shared" si="100"/>
        <v>8560.7695942761402</v>
      </c>
      <c r="AN446" s="33">
        <f t="shared" si="101"/>
        <v>9876.531101749566</v>
      </c>
      <c r="AO446" s="33">
        <f t="shared" si="102"/>
        <v>8779.2536241160014</v>
      </c>
      <c r="AP446" s="33" t="str">
        <f t="shared" si="103"/>
        <v/>
      </c>
      <c r="AQ446" s="34">
        <f t="shared" si="104"/>
        <v>278327.91599999997</v>
      </c>
      <c r="AR446" s="34">
        <f t="shared" si="105"/>
        <v>355770</v>
      </c>
      <c r="AS446" s="34">
        <f t="shared" si="106"/>
        <v>0</v>
      </c>
      <c r="AT446" s="34">
        <f t="shared" si="107"/>
        <v>8517.6927260759985</v>
      </c>
      <c r="AU446" s="34">
        <f t="shared" si="108"/>
        <v>8682.4394830316069</v>
      </c>
      <c r="AV446" s="34">
        <f t="shared" si="109"/>
        <v>8560.6474684992008</v>
      </c>
      <c r="AW446" s="34">
        <f t="shared" si="110"/>
        <v>8523.2432182659995</v>
      </c>
      <c r="AX446" s="34">
        <f t="shared" si="111"/>
        <v>8739.0201913173078</v>
      </c>
    </row>
    <row r="447" spans="1:50" ht="16.5" customHeight="1" x14ac:dyDescent="0.2">
      <c r="A447" s="25">
        <v>446</v>
      </c>
      <c r="B447" s="26">
        <v>36392</v>
      </c>
      <c r="C447" s="25">
        <v>8415</v>
      </c>
      <c r="D447" s="27"/>
      <c r="E447" s="27">
        <v>292000</v>
      </c>
      <c r="F447" s="27"/>
      <c r="G447" s="27">
        <v>21.62</v>
      </c>
      <c r="H447" s="27">
        <v>20.802</v>
      </c>
      <c r="I447" s="27">
        <v>1.236</v>
      </c>
      <c r="J447" s="27">
        <v>9526.2099999999991</v>
      </c>
      <c r="K447" s="27"/>
      <c r="L447" s="27">
        <v>558</v>
      </c>
      <c r="M447" s="27">
        <v>17.687999999999999</v>
      </c>
      <c r="N447" s="27">
        <v>235970</v>
      </c>
      <c r="O447" s="27">
        <v>6260.3</v>
      </c>
      <c r="P447" s="27">
        <v>1471714</v>
      </c>
      <c r="Q447" s="27"/>
      <c r="R447" s="27">
        <v>6317</v>
      </c>
      <c r="S447" s="27"/>
      <c r="T447" s="27"/>
      <c r="U447" s="27">
        <v>28</v>
      </c>
      <c r="V447" s="27">
        <v>93.9</v>
      </c>
      <c r="W447" s="27"/>
      <c r="X447" s="27"/>
      <c r="Y447" s="27"/>
      <c r="Z447" s="27"/>
      <c r="AA447" s="27">
        <v>276154</v>
      </c>
      <c r="AB447" s="28"/>
      <c r="AC447" s="29">
        <v>0</v>
      </c>
      <c r="AD447" s="30">
        <v>0</v>
      </c>
      <c r="AE447" s="30">
        <v>92.3</v>
      </c>
      <c r="AF447" s="31">
        <v>13.3316</v>
      </c>
      <c r="AG447">
        <f t="shared" si="96"/>
        <v>8493.1923230716802</v>
      </c>
      <c r="AH447">
        <f>A447*'Simple Linear Regression'!$B$18+'Simple Linear Regression'!$B$17</f>
        <v>8265.7908863616631</v>
      </c>
      <c r="AI447">
        <f t="shared" si="97"/>
        <v>8478.4231208000001</v>
      </c>
      <c r="AJ447">
        <f t="shared" si="98"/>
        <v>8478.4231208000001</v>
      </c>
      <c r="AL447">
        <f t="shared" si="99"/>
        <v>8651.390546164399</v>
      </c>
      <c r="AM447" s="32">
        <f t="shared" si="100"/>
        <v>8639.7877972536207</v>
      </c>
      <c r="AN447" s="33">
        <f t="shared" si="101"/>
        <v>9860.6262823280922</v>
      </c>
      <c r="AO447" s="33">
        <f t="shared" si="102"/>
        <v>8907.9740929200034</v>
      </c>
      <c r="AP447" s="33" t="str">
        <f t="shared" si="103"/>
        <v/>
      </c>
      <c r="AQ447" s="34">
        <f t="shared" si="104"/>
        <v>291658.92</v>
      </c>
      <c r="AR447" s="34">
        <f t="shared" si="105"/>
        <v>360912</v>
      </c>
      <c r="AS447" s="34">
        <f t="shared" si="106"/>
        <v>0</v>
      </c>
      <c r="AT447" s="34">
        <f t="shared" si="107"/>
        <v>8552.4533487959998</v>
      </c>
      <c r="AU447" s="34">
        <f t="shared" si="108"/>
        <v>8757.7002107866647</v>
      </c>
      <c r="AV447" s="34">
        <f t="shared" si="109"/>
        <v>8593.2350726571203</v>
      </c>
      <c r="AW447" s="34">
        <f t="shared" si="110"/>
        <v>8556.9374485320004</v>
      </c>
      <c r="AX447" s="34">
        <f t="shared" si="111"/>
        <v>8822.6175675959603</v>
      </c>
    </row>
    <row r="448" spans="1:50" ht="16.5" customHeight="1" x14ac:dyDescent="0.2">
      <c r="A448" s="25">
        <v>447</v>
      </c>
      <c r="B448" s="26">
        <v>36399</v>
      </c>
      <c r="C448" s="25">
        <v>8810</v>
      </c>
      <c r="D448" s="27"/>
      <c r="E448" s="27">
        <v>286000</v>
      </c>
      <c r="F448" s="27"/>
      <c r="G448" s="27">
        <v>21.206</v>
      </c>
      <c r="H448" s="27">
        <v>20.254000000000001</v>
      </c>
      <c r="I448" s="27">
        <v>1.234</v>
      </c>
      <c r="J448" s="27">
        <v>9526.2099999999991</v>
      </c>
      <c r="K448" s="27"/>
      <c r="L448" s="27">
        <v>558</v>
      </c>
      <c r="M448" s="27">
        <v>17.687999999999999</v>
      </c>
      <c r="N448" s="27">
        <v>235970</v>
      </c>
      <c r="O448" s="27">
        <v>6260.3</v>
      </c>
      <c r="P448" s="27">
        <v>1471714</v>
      </c>
      <c r="Q448" s="27"/>
      <c r="R448" s="27">
        <v>6317</v>
      </c>
      <c r="S448" s="27"/>
      <c r="T448" s="27"/>
      <c r="U448" s="27">
        <v>28</v>
      </c>
      <c r="V448" s="27">
        <v>93.9</v>
      </c>
      <c r="W448" s="27"/>
      <c r="X448" s="27"/>
      <c r="Y448" s="27"/>
      <c r="Z448" s="27"/>
      <c r="AA448" s="27">
        <v>276154</v>
      </c>
      <c r="AB448" s="28"/>
      <c r="AC448" s="29">
        <v>0</v>
      </c>
      <c r="AD448" s="30">
        <v>0.1</v>
      </c>
      <c r="AE448" s="30">
        <v>85</v>
      </c>
      <c r="AF448" s="31">
        <v>13.067600000000001</v>
      </c>
      <c r="AG448">
        <f t="shared" si="96"/>
        <v>8497.2325407359185</v>
      </c>
      <c r="AH448">
        <f>A448*'Simple Linear Regression'!$B$18+'Simple Linear Regression'!$B$17</f>
        <v>8266.6439234455665</v>
      </c>
      <c r="AI448">
        <f t="shared" si="97"/>
        <v>8481.9528608000001</v>
      </c>
      <c r="AJ448">
        <f t="shared" si="98"/>
        <v>8481.9528608000001</v>
      </c>
      <c r="AL448">
        <f t="shared" si="99"/>
        <v>8655.6307910285977</v>
      </c>
      <c r="AM448" s="32">
        <f t="shared" si="100"/>
        <v>8633.7638849435007</v>
      </c>
      <c r="AN448" s="33">
        <f t="shared" si="101"/>
        <v>9829.4701953154927</v>
      </c>
      <c r="AO448" s="33">
        <f t="shared" si="102"/>
        <v>8898.7410979800043</v>
      </c>
      <c r="AP448" s="33" t="str">
        <f t="shared" si="103"/>
        <v/>
      </c>
      <c r="AQ448" s="34">
        <f t="shared" si="104"/>
        <v>291186.98</v>
      </c>
      <c r="AR448" s="34">
        <f t="shared" si="105"/>
        <v>352924</v>
      </c>
      <c r="AS448" s="34">
        <f t="shared" si="106"/>
        <v>0</v>
      </c>
      <c r="AT448" s="34">
        <f t="shared" si="107"/>
        <v>8529.2724837200003</v>
      </c>
      <c r="AU448" s="34">
        <f t="shared" si="108"/>
        <v>8732.626576653116</v>
      </c>
      <c r="AV448" s="34">
        <f t="shared" si="109"/>
        <v>8574.0128209142404</v>
      </c>
      <c r="AW448" s="34">
        <f t="shared" si="110"/>
        <v>8532.872527988</v>
      </c>
      <c r="AX448" s="34">
        <f t="shared" si="111"/>
        <v>8796.3472399507409</v>
      </c>
    </row>
    <row r="449" spans="1:50" ht="16.5" customHeight="1" x14ac:dyDescent="0.2">
      <c r="A449" s="25">
        <v>448</v>
      </c>
      <c r="B449" s="26">
        <v>36406</v>
      </c>
      <c r="C449" s="25">
        <v>8778</v>
      </c>
      <c r="D449" s="27"/>
      <c r="E449" s="27">
        <v>290000</v>
      </c>
      <c r="F449" s="27"/>
      <c r="G449" s="27">
        <v>21.882000000000001</v>
      </c>
      <c r="H449" s="27">
        <v>20.895</v>
      </c>
      <c r="I449" s="27">
        <v>1.2330000000000001</v>
      </c>
      <c r="J449" s="27">
        <v>9526.2099999999991</v>
      </c>
      <c r="K449" s="27"/>
      <c r="L449" s="27">
        <v>558</v>
      </c>
      <c r="M449" s="27">
        <v>17.687999999999999</v>
      </c>
      <c r="N449" s="27">
        <v>235970</v>
      </c>
      <c r="O449" s="27">
        <v>6260.3</v>
      </c>
      <c r="P449" s="27">
        <v>1471714</v>
      </c>
      <c r="Q449" s="27"/>
      <c r="R449" s="27">
        <v>6317</v>
      </c>
      <c r="S449" s="27"/>
      <c r="T449" s="27"/>
      <c r="U449" s="27">
        <v>28</v>
      </c>
      <c r="V449" s="27">
        <v>93.9</v>
      </c>
      <c r="W449" s="27"/>
      <c r="X449" s="27"/>
      <c r="Y449" s="27"/>
      <c r="Z449" s="27"/>
      <c r="AA449" s="27">
        <v>276154</v>
      </c>
      <c r="AB449" s="28"/>
      <c r="AC449" s="29">
        <v>0</v>
      </c>
      <c r="AD449" s="30">
        <v>0.1</v>
      </c>
      <c r="AE449" s="30">
        <v>72.3</v>
      </c>
      <c r="AF449" s="31">
        <v>12.7933</v>
      </c>
      <c r="AG449">
        <f t="shared" si="96"/>
        <v>8494.5382195680395</v>
      </c>
      <c r="AH449">
        <f>A449*'Simple Linear Regression'!$B$18+'Simple Linear Regression'!$B$17</f>
        <v>8267.4969605294718</v>
      </c>
      <c r="AI449">
        <f t="shared" si="97"/>
        <v>8479.5997007999995</v>
      </c>
      <c r="AJ449">
        <f t="shared" si="98"/>
        <v>8479.5997008000013</v>
      </c>
      <c r="AL449">
        <f t="shared" si="99"/>
        <v>8652.5698914606983</v>
      </c>
      <c r="AM449" s="32">
        <f t="shared" si="100"/>
        <v>8623.8033331597198</v>
      </c>
      <c r="AN449" s="33">
        <f t="shared" si="101"/>
        <v>9788.0164089754835</v>
      </c>
      <c r="AO449" s="33">
        <f t="shared" si="102"/>
        <v>8871.6637005100038</v>
      </c>
      <c r="AP449" s="33" t="str">
        <f t="shared" si="103"/>
        <v/>
      </c>
      <c r="AQ449" s="34">
        <f t="shared" si="104"/>
        <v>290951.01</v>
      </c>
      <c r="AR449" s="34">
        <f t="shared" si="105"/>
        <v>357570</v>
      </c>
      <c r="AS449" s="34">
        <f t="shared" si="106"/>
        <v>0</v>
      </c>
      <c r="AT449" s="34">
        <f t="shared" si="107"/>
        <v>8514.8836840580007</v>
      </c>
      <c r="AU449" s="34">
        <f t="shared" si="108"/>
        <v>8707.3760552503445</v>
      </c>
      <c r="AV449" s="34">
        <f t="shared" si="109"/>
        <v>8559.3400897312004</v>
      </c>
      <c r="AW449" s="34">
        <f t="shared" si="110"/>
        <v>8517.6776410309994</v>
      </c>
      <c r="AX449" s="34">
        <f t="shared" si="111"/>
        <v>8767.9278341341287</v>
      </c>
    </row>
    <row r="450" spans="1:50" ht="16.5" customHeight="1" x14ac:dyDescent="0.2">
      <c r="A450" s="25">
        <v>449</v>
      </c>
      <c r="B450" s="26">
        <v>36413</v>
      </c>
      <c r="C450" s="25">
        <v>8593</v>
      </c>
      <c r="D450" s="27"/>
      <c r="E450" s="27">
        <v>290000</v>
      </c>
      <c r="F450" s="27"/>
      <c r="G450" s="27">
        <v>23.002500000000001</v>
      </c>
      <c r="H450" s="27">
        <v>21.936</v>
      </c>
      <c r="I450" s="27">
        <v>1.242</v>
      </c>
      <c r="J450" s="27">
        <v>9526.2099999999991</v>
      </c>
      <c r="K450" s="27"/>
      <c r="L450" s="27">
        <v>588</v>
      </c>
      <c r="M450" s="27">
        <v>17.687999999999999</v>
      </c>
      <c r="N450" s="27">
        <v>235970</v>
      </c>
      <c r="O450" s="27">
        <v>6287.6</v>
      </c>
      <c r="P450" s="27">
        <v>1471714</v>
      </c>
      <c r="Q450" s="27"/>
      <c r="R450" s="27">
        <v>6317</v>
      </c>
      <c r="S450" s="27"/>
      <c r="T450" s="27"/>
      <c r="U450" s="27">
        <v>28</v>
      </c>
      <c r="V450" s="27">
        <v>93.5</v>
      </c>
      <c r="W450" s="27"/>
      <c r="X450" s="27"/>
      <c r="Y450" s="27"/>
      <c r="Z450" s="27"/>
      <c r="AA450" s="27">
        <v>276154</v>
      </c>
      <c r="AB450" s="28"/>
      <c r="AC450" s="29">
        <v>1</v>
      </c>
      <c r="AD450" s="30">
        <v>0.3</v>
      </c>
      <c r="AE450" s="30">
        <v>75.3</v>
      </c>
      <c r="AF450" s="31">
        <v>12.511900000000001</v>
      </c>
      <c r="AG450">
        <f t="shared" ref="AG450:AG513" si="112">6753.47943187+0.36116788*I450+0.01252571*N450-22.85359542*V450+0.00407811*AA450-0.00067349*E450</f>
        <v>8503.6829082469594</v>
      </c>
      <c r="AH450">
        <f>A450*'Simple Linear Regression'!$B$18+'Simple Linear Regression'!$B$17</f>
        <v>8268.3499976133753</v>
      </c>
      <c r="AI450">
        <f t="shared" ref="AI450:AI513" si="113">7491.3971+0.0137554*N450-0.00058829*E450-34.3283*V450+0.30565*L450+54.6031*M450</f>
        <v>8502.5005207999984</v>
      </c>
      <c r="AJ450">
        <f t="shared" ref="AJ450:AJ513" si="114">7491.3971-0.00058829*E450+0.30565*L450+54.6031*M450+0.0137554*N450-34.3283*V450</f>
        <v>8502.5005208000002</v>
      </c>
      <c r="AL450">
        <f t="shared" ref="AL450:AL513" si="115">2192.59+2373.87*I450+0.0316653*N450-15.7623*V450+0.00202406*AA450-0.000740146*E450-0.00963493*(I450*N450)</f>
        <v>8659.7776515717997</v>
      </c>
      <c r="AM450" s="32">
        <f t="shared" ref="AM450:AM513" si="116">5205.907083+122.0638992*I450+13.609808*(N450/1000)-1.245906883*AD450+0.7746840854*AE450-134.2474226*AC450-1547.125689*IF(AND(B450&gt;=DATE(2020,3,20),B450&lt;=DATE(2020,6,26)),1,0)</f>
        <v>8492.7293565321197</v>
      </c>
      <c r="AN450" s="33">
        <f t="shared" ref="AN450:AN513" si="117">7707.2178-144.397321*AC450+139.5614087*AF450-0.0008594506251*E450-265.7105668*I450-0.02506176117*J450+0.004708026652*N450</f>
        <v>9601.9551124661029</v>
      </c>
      <c r="AO450" s="33">
        <f t="shared" ref="AO450:AO513" si="118">IF(N450="","",2190.39 + 2739.06*I450 + 0.034693*N450 - 16.722*V450 - 0.000802*E450 - 1.3691*AD450 + 1.8691*AE450 - 121.7*AC450 + 209.88*IF(AND(B450&gt;=DATE(2020,3,20),B450&lt;=DATE(2020,6,26)),1,0) - 0.011049*(I450*N450))</f>
        <v>8763.1724277400008</v>
      </c>
      <c r="AP450" s="33" t="str">
        <f t="shared" ref="AP450:AP513" si="119">IF(B450&lt;DATE(2008,1,1),"",3929.06 + 1212.53*I450 - 0.0003097*N450 + 59.426*V450 - 0.0006734*E450 - 1.036*AD450 + 1.2076*AE450 + 94.923*AF450 - 131.43*AC450 - 759.61*IF(AND(B450&gt;=DATE(2020,3,20),B450&lt;=DATE(2020,6,26)),1,0) - 17.324*(I450*V450))</f>
        <v/>
      </c>
      <c r="AQ450" s="34">
        <f t="shared" ref="AQ450:AQ513" si="120">IF(N450="","",I450*N450)</f>
        <v>293074.74</v>
      </c>
      <c r="AR450" s="34">
        <f t="shared" ref="AR450:AR513" si="121">I450*E450</f>
        <v>360180</v>
      </c>
      <c r="AS450" s="34">
        <f t="shared" ref="AS450:AS513" si="122">AC450*AF450</f>
        <v>12.511900000000001</v>
      </c>
      <c r="AT450" s="34">
        <f t="shared" ref="AT450:AT513" si="123">IF(N450="","",2413.3773+89.103503*I450+0.018847679*N450-5.0917058*V450-0.00064564578*E450+1.4315076*AD450-3.1976817*AE450-66.972905*AC450-217.08397*IF(AND(B450&gt;=DATE(2020,3,20),B450&lt;=DATE(2020,6,26)),1,0)+190.76803*AF450)</f>
        <v>8387.7605256830011</v>
      </c>
      <c r="AU450" s="34">
        <f t="shared" ref="AU450:AU513" si="124">IF(N450="","",-480.76297+2186.3009*I450+0.033368804*N450-5.3903106*V450-0.00073731439*E450+0.93396876*AD450-1.6242981*AE450-61.304389*AC450-95.472727*IF(AND(B450&gt;=DATE(2020,3,20),B450&lt;=DATE(2020,6,26)),1,0)+156.04851*AF450-0.0087322858*AQ450)</f>
        <v>8600.7613300063094</v>
      </c>
      <c r="AV450" s="34">
        <f t="shared" ref="AV450:AV513" si="125">IF(N450="","",2518.0489-204.66184*I450+0.019354281*N450-2.3328708*V450-0.0022533804*E450+1.5259709*AD450-3.5842757*AE450-65.580099*AC450-62.828483*IF(AND(B450&gt;=DATE(2020,3,20),B450&lt;=DATE(2020,6,26)),1,0)+200.94286*AF450+0.00080379976*AR450)</f>
        <v>8427.9561461407993</v>
      </c>
      <c r="AW450" s="34">
        <f t="shared" ref="AW450:AW513" si="126">IF(N450="","",2361.7153+89.223162*I450+0.018847054*N450-5.0210815*V450-0.0006437347*E450+1.4213619*AD450-3.2156123*AE450+167.41121*AC450-224.35191*IF(AND(B450&gt;=DATE(2020,3,20),B450&lt;=DATE(2020,6,26)),1,0)+194.56435*AF450-19.897843*AS450)</f>
        <v>8374.8274976472985</v>
      </c>
      <c r="AX450" s="34">
        <f t="shared" ref="AX450:AX513" si="127">IF(N450="","",-654.03928+2464.5589*I450+0.035956453*N450-8.0754527*V450-0.00069441316*E450+0.69511606*AD450-1.1669613*AE450-90.724569*AC450-211.24919*IF(AND(B450&gt;=DATE(2020,3,20),B450&lt;=DATE(2020,6,26)),1,0)+147.22132*AF450-0.010108087*AQ450)</f>
        <v>8636.357688573622</v>
      </c>
    </row>
    <row r="451" spans="1:50" ht="16.5" customHeight="1" x14ac:dyDescent="0.2">
      <c r="A451" s="25">
        <v>450</v>
      </c>
      <c r="B451" s="26">
        <v>36420</v>
      </c>
      <c r="C451" s="25">
        <v>8504</v>
      </c>
      <c r="D451" s="27"/>
      <c r="E451" s="27">
        <v>281000</v>
      </c>
      <c r="F451" s="27"/>
      <c r="G451" s="27">
        <v>24.276</v>
      </c>
      <c r="H451" s="27">
        <v>23.08</v>
      </c>
      <c r="I451" s="27">
        <v>1.25</v>
      </c>
      <c r="J451" s="27">
        <v>9526.2099999999991</v>
      </c>
      <c r="K451" s="27"/>
      <c r="L451" s="27">
        <v>588</v>
      </c>
      <c r="M451" s="27">
        <v>17.640999999999998</v>
      </c>
      <c r="N451" s="27">
        <v>243116</v>
      </c>
      <c r="O451" s="27">
        <v>6287.6</v>
      </c>
      <c r="P451" s="27">
        <v>1500711</v>
      </c>
      <c r="Q451" s="27"/>
      <c r="R451" s="27">
        <v>6317</v>
      </c>
      <c r="S451" s="27"/>
      <c r="T451" s="27"/>
      <c r="U451" s="27">
        <v>28</v>
      </c>
      <c r="V451" s="27">
        <v>93.5</v>
      </c>
      <c r="W451" s="27"/>
      <c r="X451" s="27"/>
      <c r="Y451" s="27"/>
      <c r="Z451" s="27"/>
      <c r="AA451" s="27">
        <v>276154</v>
      </c>
      <c r="AB451" s="28"/>
      <c r="AC451" s="29">
        <v>0</v>
      </c>
      <c r="AD451" s="30">
        <v>4.7</v>
      </c>
      <c r="AE451" s="30">
        <v>48.8</v>
      </c>
      <c r="AF451" s="31">
        <v>12.226000000000001</v>
      </c>
      <c r="AG451">
        <f t="shared" si="112"/>
        <v>8599.255931249998</v>
      </c>
      <c r="AH451">
        <f>A451*'Simple Linear Regression'!$B$18+'Simple Linear Regression'!$B$17</f>
        <v>8269.2030346972788</v>
      </c>
      <c r="AI451">
        <f t="shared" si="113"/>
        <v>8603.5248735000005</v>
      </c>
      <c r="AJ451">
        <f t="shared" si="114"/>
        <v>8603.5248735000005</v>
      </c>
      <c r="AL451">
        <f t="shared" si="115"/>
        <v>8807.45771169</v>
      </c>
      <c r="AM451" s="32">
        <f t="shared" si="116"/>
        <v>8699.1978597454199</v>
      </c>
      <c r="AN451" s="33">
        <f t="shared" si="117"/>
        <v>9745.7047562654643</v>
      </c>
      <c r="AO451" s="33">
        <f t="shared" si="118"/>
        <v>8986.8108430000029</v>
      </c>
      <c r="AP451" s="33" t="str">
        <f t="shared" si="119"/>
        <v/>
      </c>
      <c r="AQ451" s="34">
        <f t="shared" si="120"/>
        <v>303895</v>
      </c>
      <c r="AR451" s="34">
        <f t="shared" si="121"/>
        <v>351250</v>
      </c>
      <c r="AS451" s="34">
        <f t="shared" si="122"/>
        <v>0</v>
      </c>
      <c r="AT451" s="34">
        <f t="shared" si="123"/>
        <v>8632.4392035740002</v>
      </c>
      <c r="AU451" s="34">
        <f t="shared" si="124"/>
        <v>8832.6989195349997</v>
      </c>
      <c r="AV451" s="34">
        <f t="shared" si="125"/>
        <v>8687.5551485260003</v>
      </c>
      <c r="AW451" s="34">
        <f t="shared" si="126"/>
        <v>8633.406325603999</v>
      </c>
      <c r="AX451" s="34">
        <f t="shared" si="127"/>
        <v>8892.513540635</v>
      </c>
    </row>
    <row r="452" spans="1:50" ht="16.5" customHeight="1" x14ac:dyDescent="0.2">
      <c r="A452" s="25">
        <v>451</v>
      </c>
      <c r="B452" s="26">
        <v>36427</v>
      </c>
      <c r="C452" s="25">
        <v>8865</v>
      </c>
      <c r="D452" s="27"/>
      <c r="E452" s="27">
        <v>281000</v>
      </c>
      <c r="F452" s="27"/>
      <c r="G452" s="27">
        <v>24.526</v>
      </c>
      <c r="H452" s="27">
        <v>23.018000000000001</v>
      </c>
      <c r="I452" s="27">
        <v>1.268</v>
      </c>
      <c r="J452" s="27">
        <v>9526.2099999999991</v>
      </c>
      <c r="K452" s="27"/>
      <c r="L452" s="27">
        <v>588</v>
      </c>
      <c r="M452" s="27">
        <v>17.640999999999998</v>
      </c>
      <c r="N452" s="27">
        <v>243116</v>
      </c>
      <c r="O452" s="27">
        <v>6287.6</v>
      </c>
      <c r="P452" s="27">
        <v>1500711</v>
      </c>
      <c r="Q452" s="27"/>
      <c r="R452" s="27">
        <v>6317</v>
      </c>
      <c r="S452" s="27"/>
      <c r="T452" s="27"/>
      <c r="U452" s="27">
        <v>28</v>
      </c>
      <c r="V452" s="27">
        <v>93.5</v>
      </c>
      <c r="W452" s="27"/>
      <c r="X452" s="27"/>
      <c r="Y452" s="27"/>
      <c r="Z452" s="27"/>
      <c r="AA452" s="27">
        <v>276154</v>
      </c>
      <c r="AB452" s="28"/>
      <c r="AC452" s="29">
        <v>0</v>
      </c>
      <c r="AD452" s="30">
        <v>12.2</v>
      </c>
      <c r="AE452" s="30">
        <v>26.6</v>
      </c>
      <c r="AF452" s="31">
        <v>11.9383</v>
      </c>
      <c r="AG452">
        <f t="shared" si="112"/>
        <v>8599.2624322718402</v>
      </c>
      <c r="AH452">
        <f>A452*'Simple Linear Regression'!$B$18+'Simple Linear Regression'!$B$17</f>
        <v>8270.0560717811841</v>
      </c>
      <c r="AI452">
        <f t="shared" si="113"/>
        <v>8603.5248735000005</v>
      </c>
      <c r="AJ452">
        <f t="shared" si="114"/>
        <v>8603.5248735000005</v>
      </c>
      <c r="AL452">
        <f t="shared" si="115"/>
        <v>8808.0240701361618</v>
      </c>
      <c r="AM452" s="32">
        <f t="shared" si="116"/>
        <v>8674.8527216126404</v>
      </c>
      <c r="AN452" s="33">
        <f t="shared" si="117"/>
        <v>9700.770148780075</v>
      </c>
      <c r="AO452" s="33">
        <f t="shared" si="118"/>
        <v>8936.0002566880012</v>
      </c>
      <c r="AP452" s="33" t="str">
        <f t="shared" si="119"/>
        <v/>
      </c>
      <c r="AQ452" s="34">
        <f t="shared" si="120"/>
        <v>308271.08799999999</v>
      </c>
      <c r="AR452" s="34">
        <f t="shared" si="121"/>
        <v>356308</v>
      </c>
      <c r="AS452" s="34">
        <f t="shared" si="122"/>
        <v>0</v>
      </c>
      <c r="AT452" s="34">
        <f t="shared" si="123"/>
        <v>8660.8839451370004</v>
      </c>
      <c r="AU452" s="34">
        <f t="shared" si="124"/>
        <v>8832.0081118260514</v>
      </c>
      <c r="AV452" s="34">
        <f t="shared" si="125"/>
        <v>8721.1412960600792</v>
      </c>
      <c r="AW452" s="34">
        <f t="shared" si="126"/>
        <v>8661.0829863350009</v>
      </c>
      <c r="AX452" s="34">
        <f t="shared" si="127"/>
        <v>8881.4060601573419</v>
      </c>
    </row>
    <row r="453" spans="1:50" ht="16.5" customHeight="1" x14ac:dyDescent="0.2">
      <c r="A453" s="25">
        <v>452</v>
      </c>
      <c r="B453" s="26">
        <v>36434</v>
      </c>
      <c r="C453" s="25">
        <v>8557</v>
      </c>
      <c r="D453" s="27"/>
      <c r="E453" s="27">
        <v>306000</v>
      </c>
      <c r="F453" s="27"/>
      <c r="G453" s="27">
        <v>24.577999999999999</v>
      </c>
      <c r="H453" s="27">
        <v>23.251999999999999</v>
      </c>
      <c r="I453" s="27">
        <v>1.262</v>
      </c>
      <c r="J453" s="27">
        <v>9526.2099999999991</v>
      </c>
      <c r="K453" s="27"/>
      <c r="L453" s="27">
        <v>588</v>
      </c>
      <c r="M453" s="27">
        <v>17.640999999999998</v>
      </c>
      <c r="N453" s="27">
        <v>243116</v>
      </c>
      <c r="O453" s="27">
        <v>6287.6</v>
      </c>
      <c r="P453" s="27">
        <v>1500711</v>
      </c>
      <c r="Q453" s="27"/>
      <c r="R453" s="27">
        <v>6317</v>
      </c>
      <c r="S453" s="27"/>
      <c r="T453" s="27"/>
      <c r="U453" s="27">
        <v>28</v>
      </c>
      <c r="V453" s="27">
        <v>93.5</v>
      </c>
      <c r="W453" s="27"/>
      <c r="X453" s="27"/>
      <c r="Y453" s="27"/>
      <c r="Z453" s="27"/>
      <c r="AA453" s="27">
        <v>276154</v>
      </c>
      <c r="AB453" s="28"/>
      <c r="AC453" s="29">
        <v>0</v>
      </c>
      <c r="AD453" s="30">
        <v>10.4</v>
      </c>
      <c r="AE453" s="30">
        <v>33.799999999999997</v>
      </c>
      <c r="AF453" s="31">
        <v>11.6511</v>
      </c>
      <c r="AG453">
        <f t="shared" si="112"/>
        <v>8582.4230152645596</v>
      </c>
      <c r="AH453">
        <f>A453*'Simple Linear Regression'!$B$18+'Simple Linear Regression'!$B$17</f>
        <v>8270.9091088650875</v>
      </c>
      <c r="AI453">
        <f t="shared" si="113"/>
        <v>8588.817623500001</v>
      </c>
      <c r="AJ453">
        <f t="shared" si="114"/>
        <v>8588.8176234999992</v>
      </c>
      <c r="AL453">
        <f t="shared" si="115"/>
        <v>8789.33163398744</v>
      </c>
      <c r="AM453" s="32">
        <f t="shared" si="116"/>
        <v>8681.9406960217202</v>
      </c>
      <c r="AN453" s="33">
        <f t="shared" si="117"/>
        <v>9640.7961099747354</v>
      </c>
      <c r="AO453" s="33">
        <f t="shared" si="118"/>
        <v>8931.5549287920021</v>
      </c>
      <c r="AP453" s="33" t="str">
        <f t="shared" si="119"/>
        <v/>
      </c>
      <c r="AQ453" s="34">
        <f t="shared" si="120"/>
        <v>306812.39199999999</v>
      </c>
      <c r="AR453" s="34">
        <f t="shared" si="121"/>
        <v>386172</v>
      </c>
      <c r="AS453" s="34">
        <f t="shared" si="122"/>
        <v>0</v>
      </c>
      <c r="AT453" s="34">
        <f t="shared" si="123"/>
        <v>8563.819579482999</v>
      </c>
      <c r="AU453" s="34">
        <f t="shared" si="124"/>
        <v>8755.0019748833693</v>
      </c>
      <c r="AV453" s="34">
        <f t="shared" si="125"/>
        <v>8603.7751110807203</v>
      </c>
      <c r="AW453" s="34">
        <f t="shared" si="126"/>
        <v>8562.8645385630007</v>
      </c>
      <c r="AX453" s="34">
        <f t="shared" si="127"/>
        <v>8812.0677104598963</v>
      </c>
    </row>
    <row r="454" spans="1:50" ht="16.5" customHeight="1" x14ac:dyDescent="0.2">
      <c r="A454" s="25">
        <v>453</v>
      </c>
      <c r="B454" s="26">
        <v>36441</v>
      </c>
      <c r="C454" s="25">
        <v>8433</v>
      </c>
      <c r="D454" s="27"/>
      <c r="E454" s="27">
        <v>309000</v>
      </c>
      <c r="F454" s="27"/>
      <c r="G454" s="27">
        <v>22.718</v>
      </c>
      <c r="H454" s="27">
        <v>22.423999999999999</v>
      </c>
      <c r="I454" s="27">
        <v>1.2549999999999999</v>
      </c>
      <c r="J454" s="27">
        <v>9526.2099999999991</v>
      </c>
      <c r="K454" s="27"/>
      <c r="L454" s="27">
        <v>639</v>
      </c>
      <c r="M454" s="27">
        <v>17.640999999999998</v>
      </c>
      <c r="N454" s="27">
        <v>243116</v>
      </c>
      <c r="O454" s="27">
        <v>6331.9</v>
      </c>
      <c r="P454" s="27">
        <v>1500711</v>
      </c>
      <c r="Q454" s="27"/>
      <c r="R454" s="27">
        <v>6317</v>
      </c>
      <c r="S454" s="27"/>
      <c r="T454" s="27"/>
      <c r="U454" s="27">
        <v>28</v>
      </c>
      <c r="V454" s="27">
        <v>94.9</v>
      </c>
      <c r="W454" s="27"/>
      <c r="X454" s="27"/>
      <c r="Y454" s="27"/>
      <c r="Z454" s="27"/>
      <c r="AA454" s="27">
        <v>276154</v>
      </c>
      <c r="AB454" s="28"/>
      <c r="AC454" s="29">
        <v>0</v>
      </c>
      <c r="AD454" s="30">
        <v>32.6</v>
      </c>
      <c r="AE454" s="30">
        <v>22.8</v>
      </c>
      <c r="AF454" s="31">
        <v>11.3668</v>
      </c>
      <c r="AG454">
        <f t="shared" si="112"/>
        <v>8548.4049835014011</v>
      </c>
      <c r="AH454">
        <f>A454*'Simple Linear Regression'!$B$18+'Simple Linear Regression'!$B$17</f>
        <v>8271.7621459489928</v>
      </c>
      <c r="AI454">
        <f t="shared" si="113"/>
        <v>8554.5812834999997</v>
      </c>
      <c r="AJ454">
        <f t="shared" si="114"/>
        <v>8554.5812834999997</v>
      </c>
      <c r="AL454">
        <f t="shared" si="115"/>
        <v>8764.823725480599</v>
      </c>
      <c r="AM454" s="32">
        <f t="shared" si="116"/>
        <v>8644.9055909853196</v>
      </c>
      <c r="AN454" s="33">
        <f t="shared" si="117"/>
        <v>9600.4004235736247</v>
      </c>
      <c r="AO454" s="33">
        <f t="shared" si="118"/>
        <v>8854.4139095800019</v>
      </c>
      <c r="AP454" s="33" t="str">
        <f t="shared" si="119"/>
        <v/>
      </c>
      <c r="AQ454" s="34">
        <f t="shared" si="120"/>
        <v>305110.57999999996</v>
      </c>
      <c r="AR454" s="34">
        <f t="shared" si="121"/>
        <v>387794.99999999994</v>
      </c>
      <c r="AS454" s="34">
        <f t="shared" si="122"/>
        <v>0</v>
      </c>
      <c r="AT454" s="34">
        <f t="shared" si="123"/>
        <v>8566.8491459929992</v>
      </c>
      <c r="AU454" s="34">
        <f t="shared" si="124"/>
        <v>8739.0369935142353</v>
      </c>
      <c r="AV454" s="34">
        <f t="shared" si="125"/>
        <v>8612.6616822331998</v>
      </c>
      <c r="AW454" s="34">
        <f t="shared" si="126"/>
        <v>8564.8905830039985</v>
      </c>
      <c r="AX454" s="34">
        <f t="shared" si="127"/>
        <v>8785.0421182095415</v>
      </c>
    </row>
    <row r="455" spans="1:50" ht="16.5" customHeight="1" x14ac:dyDescent="0.2">
      <c r="A455" s="25">
        <v>454</v>
      </c>
      <c r="B455" s="26">
        <v>36448</v>
      </c>
      <c r="C455" s="25">
        <v>8406</v>
      </c>
      <c r="D455" s="27"/>
      <c r="E455" s="27">
        <v>291000</v>
      </c>
      <c r="F455" s="27"/>
      <c r="G455" s="27">
        <v>22.542000000000002</v>
      </c>
      <c r="H455" s="27">
        <v>21.783999999999999</v>
      </c>
      <c r="I455" s="27">
        <v>1.2490000000000001</v>
      </c>
      <c r="J455" s="27">
        <v>9526.2099999999991</v>
      </c>
      <c r="K455" s="27"/>
      <c r="L455" s="27">
        <v>639</v>
      </c>
      <c r="M455" s="27">
        <v>17.640999999999998</v>
      </c>
      <c r="N455" s="27">
        <v>243116</v>
      </c>
      <c r="O455" s="27">
        <v>6331.9</v>
      </c>
      <c r="P455" s="27">
        <v>1500711</v>
      </c>
      <c r="Q455" s="27"/>
      <c r="R455" s="27">
        <v>6317</v>
      </c>
      <c r="S455" s="27"/>
      <c r="T455" s="27"/>
      <c r="U455" s="27">
        <v>28</v>
      </c>
      <c r="V455" s="27">
        <v>94.9</v>
      </c>
      <c r="W455" s="27"/>
      <c r="X455" s="27"/>
      <c r="Y455" s="27"/>
      <c r="Z455" s="27"/>
      <c r="AA455" s="27">
        <v>276154</v>
      </c>
      <c r="AB455" s="28"/>
      <c r="AC455" s="29">
        <v>0</v>
      </c>
      <c r="AD455" s="30">
        <v>21.7</v>
      </c>
      <c r="AE455" s="30">
        <v>32.1</v>
      </c>
      <c r="AF455" s="31">
        <v>11.088100000000001</v>
      </c>
      <c r="AG455">
        <f t="shared" si="112"/>
        <v>8560.5256364941197</v>
      </c>
      <c r="AH455">
        <f>A455*'Simple Linear Regression'!$B$18+'Simple Linear Regression'!$B$17</f>
        <v>8272.6151830328963</v>
      </c>
      <c r="AI455">
        <f t="shared" si="113"/>
        <v>8565.1705034999995</v>
      </c>
      <c r="AJ455">
        <f t="shared" si="114"/>
        <v>8565.1705034999995</v>
      </c>
      <c r="AL455">
        <f t="shared" si="115"/>
        <v>8777.9575673318795</v>
      </c>
      <c r="AM455" s="32">
        <f t="shared" si="116"/>
        <v>8664.9581546090412</v>
      </c>
      <c r="AN455" s="33">
        <f t="shared" si="117"/>
        <v>9578.5690336215357</v>
      </c>
      <c r="AO455" s="33">
        <f t="shared" si="118"/>
        <v>8900.8385016840002</v>
      </c>
      <c r="AP455" s="33" t="str">
        <f t="shared" si="119"/>
        <v/>
      </c>
      <c r="AQ455" s="34">
        <f t="shared" si="120"/>
        <v>303651.88400000002</v>
      </c>
      <c r="AR455" s="34">
        <f t="shared" si="121"/>
        <v>363459.00000000006</v>
      </c>
      <c r="AS455" s="34">
        <f t="shared" si="122"/>
        <v>0</v>
      </c>
      <c r="AT455" s="34">
        <f t="shared" si="123"/>
        <v>8479.4272264039992</v>
      </c>
      <c r="AU455" s="34">
        <f t="shared" si="124"/>
        <v>8683.1516459505528</v>
      </c>
      <c r="AV455" s="34">
        <f t="shared" si="125"/>
        <v>8528.9196076118405</v>
      </c>
      <c r="AW455" s="34">
        <f t="shared" si="126"/>
        <v>8476.3193451869993</v>
      </c>
      <c r="AX455" s="34">
        <f t="shared" si="127"/>
        <v>8738.038740736094</v>
      </c>
    </row>
    <row r="456" spans="1:50" ht="16.5" customHeight="1" x14ac:dyDescent="0.2">
      <c r="A456" s="25">
        <v>455</v>
      </c>
      <c r="B456" s="26">
        <v>36455</v>
      </c>
      <c r="C456" s="25">
        <v>8521</v>
      </c>
      <c r="D456" s="27"/>
      <c r="E456" s="27">
        <v>287000</v>
      </c>
      <c r="F456" s="27"/>
      <c r="G456" s="27">
        <v>22.646000000000001</v>
      </c>
      <c r="H456" s="27">
        <v>21.786000000000001</v>
      </c>
      <c r="I456" s="27">
        <v>1.236</v>
      </c>
      <c r="J456" s="27">
        <v>9526.2099999999991</v>
      </c>
      <c r="K456" s="27"/>
      <c r="L456" s="27">
        <v>639</v>
      </c>
      <c r="M456" s="27">
        <v>17.661999999999999</v>
      </c>
      <c r="N456" s="27">
        <v>241503</v>
      </c>
      <c r="O456" s="27">
        <v>6331.9</v>
      </c>
      <c r="P456" s="27">
        <v>1500711</v>
      </c>
      <c r="Q456" s="27"/>
      <c r="R456" s="27">
        <v>6317</v>
      </c>
      <c r="S456" s="27"/>
      <c r="T456" s="27"/>
      <c r="U456" s="27">
        <v>28</v>
      </c>
      <c r="V456" s="27">
        <v>94.9</v>
      </c>
      <c r="W456" s="27"/>
      <c r="X456" s="27"/>
      <c r="Y456" s="27"/>
      <c r="Z456" s="27"/>
      <c r="AA456" s="27">
        <v>276154</v>
      </c>
      <c r="AB456" s="28"/>
      <c r="AC456" s="29">
        <v>0</v>
      </c>
      <c r="AD456" s="30">
        <v>46.7</v>
      </c>
      <c r="AE456" s="30">
        <v>14.1</v>
      </c>
      <c r="AF456" s="31">
        <v>10.8178</v>
      </c>
      <c r="AG456">
        <f t="shared" si="112"/>
        <v>8543.0109310816806</v>
      </c>
      <c r="AH456">
        <f>A456*'Simple Linear Regression'!$B$18+'Simple Linear Regression'!$B$17</f>
        <v>8273.4682201167998</v>
      </c>
      <c r="AI456">
        <f t="shared" si="113"/>
        <v>8546.4828683999986</v>
      </c>
      <c r="AJ456">
        <f t="shared" si="114"/>
        <v>8546.4828683999986</v>
      </c>
      <c r="AL456">
        <f t="shared" si="115"/>
        <v>8748.6418373995584</v>
      </c>
      <c r="AM456" s="32">
        <f t="shared" si="116"/>
        <v>8596.3267180032399</v>
      </c>
      <c r="AN456" s="33">
        <f t="shared" si="117"/>
        <v>9540.1435777290499</v>
      </c>
      <c r="AO456" s="33">
        <f t="shared" si="118"/>
        <v>8801.5561033080012</v>
      </c>
      <c r="AP456" s="33" t="str">
        <f t="shared" si="119"/>
        <v/>
      </c>
      <c r="AQ456" s="34">
        <f t="shared" si="120"/>
        <v>298497.70799999998</v>
      </c>
      <c r="AR456" s="34">
        <f t="shared" si="121"/>
        <v>354732</v>
      </c>
      <c r="AS456" s="34">
        <f t="shared" si="122"/>
        <v>0</v>
      </c>
      <c r="AT456" s="34">
        <f t="shared" si="123"/>
        <v>8492.2315198489996</v>
      </c>
      <c r="AU456" s="34">
        <f t="shared" si="124"/>
        <v>8659.2695214010546</v>
      </c>
      <c r="AV456" s="34">
        <f t="shared" si="125"/>
        <v>8550.7118974153182</v>
      </c>
      <c r="AW456" s="34">
        <f t="shared" si="126"/>
        <v>8488.1584098740004</v>
      </c>
      <c r="AX456" s="34">
        <f t="shared" si="127"/>
        <v>8701.4675105124024</v>
      </c>
    </row>
    <row r="457" spans="1:50" ht="16.5" customHeight="1" x14ac:dyDescent="0.2">
      <c r="A457" s="25">
        <v>456</v>
      </c>
      <c r="B457" s="26">
        <v>36462</v>
      </c>
      <c r="C457" s="25">
        <v>8532</v>
      </c>
      <c r="D457" s="27"/>
      <c r="E457" s="27">
        <v>280000</v>
      </c>
      <c r="F457" s="27"/>
      <c r="G457" s="27">
        <v>22.495999999999999</v>
      </c>
      <c r="H457" s="27">
        <v>21.82</v>
      </c>
      <c r="I457" s="27">
        <v>1.2370000000000001</v>
      </c>
      <c r="J457" s="27">
        <v>9526.2099999999991</v>
      </c>
      <c r="K457" s="27"/>
      <c r="L457" s="27">
        <v>639</v>
      </c>
      <c r="M457" s="27">
        <v>17.661999999999999</v>
      </c>
      <c r="N457" s="27">
        <v>241503</v>
      </c>
      <c r="O457" s="27">
        <v>6331.9</v>
      </c>
      <c r="P457" s="27">
        <v>1500711</v>
      </c>
      <c r="Q457" s="27"/>
      <c r="R457" s="27">
        <v>6317</v>
      </c>
      <c r="S457" s="27"/>
      <c r="T457" s="27"/>
      <c r="U457" s="27">
        <v>28</v>
      </c>
      <c r="V457" s="27">
        <v>94.9</v>
      </c>
      <c r="W457" s="27"/>
      <c r="X457" s="27"/>
      <c r="Y457" s="27"/>
      <c r="Z457" s="27"/>
      <c r="AA457" s="27">
        <v>276154</v>
      </c>
      <c r="AB457" s="28"/>
      <c r="AC457" s="29">
        <v>0</v>
      </c>
      <c r="AD457" s="30">
        <v>61.5</v>
      </c>
      <c r="AE457" s="30">
        <v>7.7</v>
      </c>
      <c r="AF457" s="31">
        <v>10.5593</v>
      </c>
      <c r="AG457">
        <f t="shared" si="112"/>
        <v>8547.7257222495609</v>
      </c>
      <c r="AH457">
        <f>A457*'Simple Linear Regression'!$B$18+'Simple Linear Regression'!$B$17</f>
        <v>8274.3212572007051</v>
      </c>
      <c r="AI457">
        <f t="shared" si="113"/>
        <v>8550.6008983999982</v>
      </c>
      <c r="AJ457">
        <f t="shared" si="114"/>
        <v>8550.6008983999982</v>
      </c>
      <c r="AL457">
        <f t="shared" si="115"/>
        <v>8753.8698648997688</v>
      </c>
      <c r="AM457" s="32">
        <f t="shared" si="116"/>
        <v>8573.0513818874806</v>
      </c>
      <c r="AN457" s="33">
        <f t="shared" si="117"/>
        <v>9509.8173973889989</v>
      </c>
      <c r="AO457" s="33">
        <f t="shared" si="118"/>
        <v>8775.015876661002</v>
      </c>
      <c r="AP457" s="33" t="str">
        <f t="shared" si="119"/>
        <v/>
      </c>
      <c r="AQ457" s="34">
        <f t="shared" si="120"/>
        <v>298739.21100000001</v>
      </c>
      <c r="AR457" s="34">
        <f t="shared" si="121"/>
        <v>346360</v>
      </c>
      <c r="AS457" s="34">
        <f t="shared" si="122"/>
        <v>0</v>
      </c>
      <c r="AT457" s="34">
        <f t="shared" si="123"/>
        <v>8489.1780834170004</v>
      </c>
      <c r="AU457" s="34">
        <f t="shared" si="124"/>
        <v>8648.3878554664971</v>
      </c>
      <c r="AV457" s="34">
        <f t="shared" si="125"/>
        <v>8553.1314912746002</v>
      </c>
      <c r="AW457" s="34">
        <f t="shared" si="126"/>
        <v>8484.0749663009992</v>
      </c>
      <c r="AX457" s="34">
        <f t="shared" si="127"/>
        <v>8686.0513869856422</v>
      </c>
    </row>
    <row r="458" spans="1:50" ht="16.5" customHeight="1" x14ac:dyDescent="0.2">
      <c r="A458" s="25">
        <v>457</v>
      </c>
      <c r="B458" s="26">
        <v>36469</v>
      </c>
      <c r="C458" s="25">
        <v>8333</v>
      </c>
      <c r="D458" s="27"/>
      <c r="E458" s="27">
        <v>285000</v>
      </c>
      <c r="F458" s="27"/>
      <c r="G458" s="27">
        <v>22.724</v>
      </c>
      <c r="H458" s="27">
        <v>22.224</v>
      </c>
      <c r="I458" s="27">
        <v>1.23</v>
      </c>
      <c r="J458" s="27">
        <v>9686.6260000000002</v>
      </c>
      <c r="K458" s="27"/>
      <c r="L458" s="27">
        <v>696</v>
      </c>
      <c r="M458" s="27">
        <v>17.661999999999999</v>
      </c>
      <c r="N458" s="27">
        <v>241503</v>
      </c>
      <c r="O458" s="27">
        <v>6386.5</v>
      </c>
      <c r="P458" s="27">
        <v>1500711</v>
      </c>
      <c r="Q458" s="27"/>
      <c r="R458" s="27">
        <v>6317</v>
      </c>
      <c r="S458" s="27"/>
      <c r="T458" s="27"/>
      <c r="U458" s="27">
        <v>28</v>
      </c>
      <c r="V458" s="27">
        <v>95.5</v>
      </c>
      <c r="W458" s="27"/>
      <c r="X458" s="27"/>
      <c r="Y458" s="27"/>
      <c r="Z458" s="27"/>
      <c r="AA458" s="27">
        <v>276154</v>
      </c>
      <c r="AB458" s="28"/>
      <c r="AC458" s="29">
        <v>0</v>
      </c>
      <c r="AD458" s="30">
        <v>56.9</v>
      </c>
      <c r="AE458" s="30">
        <v>7.1</v>
      </c>
      <c r="AF458" s="31">
        <v>10.3163</v>
      </c>
      <c r="AG458">
        <f t="shared" si="112"/>
        <v>8530.6435868224016</v>
      </c>
      <c r="AH458">
        <f>A458*'Simple Linear Regression'!$B$18+'Simple Linear Regression'!$B$17</f>
        <v>8275.1742942846085</v>
      </c>
      <c r="AI458">
        <f t="shared" si="113"/>
        <v>8544.4845183999987</v>
      </c>
      <c r="AJ458">
        <f t="shared" si="114"/>
        <v>8544.4845184000005</v>
      </c>
      <c r="AL458">
        <f t="shared" si="115"/>
        <v>8740.3827163982987</v>
      </c>
      <c r="AM458" s="32">
        <f t="shared" si="116"/>
        <v>8577.46329580364</v>
      </c>
      <c r="AN458" s="33">
        <f t="shared" si="117"/>
        <v>9469.4463884371544</v>
      </c>
      <c r="AO458" s="33">
        <f t="shared" si="118"/>
        <v>8765.6542231900003</v>
      </c>
      <c r="AP458" s="33" t="str">
        <f t="shared" si="119"/>
        <v/>
      </c>
      <c r="AQ458" s="34">
        <f t="shared" si="120"/>
        <v>297048.69</v>
      </c>
      <c r="AR458" s="34">
        <f t="shared" si="121"/>
        <v>350550</v>
      </c>
      <c r="AS458" s="34">
        <f t="shared" si="122"/>
        <v>0</v>
      </c>
      <c r="AT458" s="34">
        <f t="shared" si="123"/>
        <v>8431.2481492860006</v>
      </c>
      <c r="AU458" s="34">
        <f t="shared" si="124"/>
        <v>8599.6836380133973</v>
      </c>
      <c r="AV458" s="34">
        <f t="shared" si="125"/>
        <v>8491.5674049690006</v>
      </c>
      <c r="AW458" s="34">
        <f t="shared" si="126"/>
        <v>8425.331047357</v>
      </c>
      <c r="AX458" s="34">
        <f t="shared" si="127"/>
        <v>8639.2979327529702</v>
      </c>
    </row>
    <row r="459" spans="1:50" ht="16.5" customHeight="1" x14ac:dyDescent="0.2">
      <c r="A459" s="25">
        <v>458</v>
      </c>
      <c r="B459" s="26">
        <v>36476</v>
      </c>
      <c r="C459" s="25">
        <v>8416</v>
      </c>
      <c r="D459" s="27"/>
      <c r="E459" s="27">
        <v>282000</v>
      </c>
      <c r="F459" s="27"/>
      <c r="G459" s="27">
        <v>24.22</v>
      </c>
      <c r="H459" s="27">
        <v>24.765999999999998</v>
      </c>
      <c r="I459" s="27">
        <v>1.2330000000000001</v>
      </c>
      <c r="J459" s="27">
        <v>9686.6260000000002</v>
      </c>
      <c r="K459" s="27"/>
      <c r="L459" s="27">
        <v>696</v>
      </c>
      <c r="M459" s="27">
        <v>17.661999999999999</v>
      </c>
      <c r="N459" s="27">
        <v>241503</v>
      </c>
      <c r="O459" s="27">
        <v>6386.5</v>
      </c>
      <c r="P459" s="27">
        <v>1500711</v>
      </c>
      <c r="Q459" s="27"/>
      <c r="R459" s="27">
        <v>6317</v>
      </c>
      <c r="S459" s="27"/>
      <c r="T459" s="27"/>
      <c r="U459" s="27">
        <v>23</v>
      </c>
      <c r="V459" s="27">
        <v>95.5</v>
      </c>
      <c r="W459" s="27"/>
      <c r="X459" s="27"/>
      <c r="Y459" s="27"/>
      <c r="Z459" s="27"/>
      <c r="AA459" s="27">
        <v>276154</v>
      </c>
      <c r="AB459" s="28"/>
      <c r="AC459" s="29">
        <v>0</v>
      </c>
      <c r="AD459" s="30">
        <v>59.9</v>
      </c>
      <c r="AE459" s="30">
        <v>2.8</v>
      </c>
      <c r="AF459" s="31">
        <v>10.0931</v>
      </c>
      <c r="AG459">
        <f t="shared" si="112"/>
        <v>8532.6651403260385</v>
      </c>
      <c r="AH459">
        <f>A459*'Simple Linear Regression'!$B$18+'Simple Linear Regression'!$B$17</f>
        <v>8276.027331368512</v>
      </c>
      <c r="AI459">
        <f t="shared" si="113"/>
        <v>8546.2493883999996</v>
      </c>
      <c r="AJ459">
        <f t="shared" si="114"/>
        <v>8546.2493883999996</v>
      </c>
      <c r="AL459">
        <f t="shared" si="115"/>
        <v>8742.7441708989318</v>
      </c>
      <c r="AM459" s="32">
        <f t="shared" si="116"/>
        <v>8570.7606252850201</v>
      </c>
      <c r="AN459" s="33">
        <f t="shared" si="117"/>
        <v>9440.0775021902118</v>
      </c>
      <c r="AO459" s="33">
        <f t="shared" si="118"/>
        <v>8756.1278732490009</v>
      </c>
      <c r="AP459" s="33" t="str">
        <f t="shared" si="119"/>
        <v/>
      </c>
      <c r="AQ459" s="34">
        <f t="shared" si="120"/>
        <v>297773.19900000002</v>
      </c>
      <c r="AR459" s="34">
        <f t="shared" si="121"/>
        <v>347706</v>
      </c>
      <c r="AS459" s="34">
        <f t="shared" si="122"/>
        <v>0</v>
      </c>
      <c r="AT459" s="34">
        <f t="shared" si="123"/>
        <v>8408.9175269490006</v>
      </c>
      <c r="AU459" s="34">
        <f t="shared" si="124"/>
        <v>8577.0842249087273</v>
      </c>
      <c r="AV459" s="34">
        <f t="shared" si="125"/>
        <v>8470.5674059895609</v>
      </c>
      <c r="AW459" s="34">
        <f t="shared" si="126"/>
        <v>8402.1943766129989</v>
      </c>
      <c r="AX459" s="34">
        <f t="shared" si="127"/>
        <v>8615.694932074688</v>
      </c>
    </row>
    <row r="460" spans="1:50" ht="16.5" customHeight="1" x14ac:dyDescent="0.2">
      <c r="A460" s="25">
        <v>459</v>
      </c>
      <c r="B460" s="26">
        <v>36483</v>
      </c>
      <c r="C460" s="25">
        <v>8404</v>
      </c>
      <c r="D460" s="27"/>
      <c r="E460" s="27">
        <v>281000</v>
      </c>
      <c r="F460" s="27"/>
      <c r="G460" s="27">
        <v>26.047999999999998</v>
      </c>
      <c r="H460" s="27">
        <v>25.19</v>
      </c>
      <c r="I460" s="27">
        <v>1.2509999999999999</v>
      </c>
      <c r="J460" s="27">
        <v>9686.6260000000002</v>
      </c>
      <c r="K460" s="27"/>
      <c r="L460" s="27">
        <v>696</v>
      </c>
      <c r="M460" s="27">
        <v>17.684000000000001</v>
      </c>
      <c r="N460" s="27">
        <v>224306</v>
      </c>
      <c r="O460" s="27">
        <v>6386.5</v>
      </c>
      <c r="P460" s="27">
        <v>1500711</v>
      </c>
      <c r="Q460" s="27"/>
      <c r="R460" s="27">
        <v>6317</v>
      </c>
      <c r="S460" s="27"/>
      <c r="T460" s="27"/>
      <c r="U460" s="27">
        <v>23</v>
      </c>
      <c r="V460" s="27">
        <v>95.5</v>
      </c>
      <c r="W460" s="27"/>
      <c r="X460" s="27"/>
      <c r="Y460" s="27"/>
      <c r="Z460" s="27"/>
      <c r="AA460" s="27">
        <v>276154</v>
      </c>
      <c r="AB460" s="28"/>
      <c r="AC460" s="29">
        <v>0</v>
      </c>
      <c r="AD460" s="30">
        <v>81.599999999999994</v>
      </c>
      <c r="AE460" s="30">
        <v>2.5</v>
      </c>
      <c r="AF460" s="31">
        <v>9.8942999999999994</v>
      </c>
      <c r="AG460">
        <f t="shared" si="112"/>
        <v>8317.9404964778805</v>
      </c>
      <c r="AH460">
        <f>A460*'Simple Linear Regression'!$B$18+'Simple Linear Regression'!$B$17</f>
        <v>8276.8803684524173</v>
      </c>
      <c r="AI460">
        <f t="shared" si="113"/>
        <v>8311.4873327999994</v>
      </c>
      <c r="AJ460">
        <f t="shared" si="114"/>
        <v>8311.4873327999994</v>
      </c>
      <c r="AL460">
        <f t="shared" si="115"/>
        <v>8407.0628077064175</v>
      </c>
      <c r="AM460" s="32">
        <f t="shared" si="116"/>
        <v>8311.6413227078992</v>
      </c>
      <c r="AN460" s="33">
        <f t="shared" si="117"/>
        <v>9327.4454202289089</v>
      </c>
      <c r="AO460" s="33">
        <f t="shared" si="118"/>
        <v>8369.0187085060006</v>
      </c>
      <c r="AP460" s="33" t="str">
        <f t="shared" si="119"/>
        <v/>
      </c>
      <c r="AQ460" s="34">
        <f t="shared" si="120"/>
        <v>280606.80599999998</v>
      </c>
      <c r="AR460" s="34">
        <f t="shared" si="121"/>
        <v>351530.99999999994</v>
      </c>
      <c r="AS460" s="34">
        <f t="shared" si="122"/>
        <v>0</v>
      </c>
      <c r="AT460" s="34">
        <f t="shared" si="123"/>
        <v>8081.1418350859994</v>
      </c>
      <c r="AU460" s="34">
        <f t="shared" si="124"/>
        <v>8182.965450675847</v>
      </c>
      <c r="AV460" s="34">
        <f t="shared" si="125"/>
        <v>8133.6172476665597</v>
      </c>
      <c r="AW460" s="34">
        <f t="shared" si="126"/>
        <v>8073.4601847309987</v>
      </c>
      <c r="AX460" s="34">
        <f t="shared" si="127"/>
        <v>8202.0941855898782</v>
      </c>
    </row>
    <row r="461" spans="1:50" ht="16.5" customHeight="1" x14ac:dyDescent="0.2">
      <c r="A461" s="25">
        <v>460</v>
      </c>
      <c r="B461" s="26">
        <v>36490</v>
      </c>
      <c r="C461" s="25">
        <v>8416</v>
      </c>
      <c r="D461" s="27"/>
      <c r="E461" s="27">
        <v>276000</v>
      </c>
      <c r="F461" s="27"/>
      <c r="G461" s="27">
        <v>27.344999999999999</v>
      </c>
      <c r="H461" s="27">
        <v>25.815999999999999</v>
      </c>
      <c r="I461" s="27">
        <v>1.2689999999999999</v>
      </c>
      <c r="J461" s="27">
        <v>9686.6260000000002</v>
      </c>
      <c r="K461" s="27"/>
      <c r="L461" s="27">
        <v>696</v>
      </c>
      <c r="M461" s="27">
        <v>17.684000000000001</v>
      </c>
      <c r="N461" s="27">
        <v>224306</v>
      </c>
      <c r="O461" s="27">
        <v>6386.5</v>
      </c>
      <c r="P461" s="27">
        <v>1500711</v>
      </c>
      <c r="Q461" s="27"/>
      <c r="R461" s="27">
        <v>6317</v>
      </c>
      <c r="S461" s="27"/>
      <c r="T461" s="27"/>
      <c r="U461" s="27">
        <v>23</v>
      </c>
      <c r="V461" s="27">
        <v>95.5</v>
      </c>
      <c r="W461" s="27"/>
      <c r="X461" s="27"/>
      <c r="Y461" s="27"/>
      <c r="Z461" s="27"/>
      <c r="AA461" s="27">
        <v>276154</v>
      </c>
      <c r="AB461" s="28"/>
      <c r="AC461" s="29">
        <v>1</v>
      </c>
      <c r="AD461" s="30">
        <v>68</v>
      </c>
      <c r="AE461" s="30">
        <v>3.8</v>
      </c>
      <c r="AF461" s="31">
        <v>9.7246000000000006</v>
      </c>
      <c r="AG461">
        <f t="shared" si="112"/>
        <v>8321.3144474997207</v>
      </c>
      <c r="AH461">
        <f>A461*'Simple Linear Regression'!$B$18+'Simple Linear Regression'!$B$17</f>
        <v>8277.7334055363208</v>
      </c>
      <c r="AI461">
        <f t="shared" si="113"/>
        <v>8314.4287827999997</v>
      </c>
      <c r="AJ461">
        <f t="shared" si="114"/>
        <v>8314.4287827999979</v>
      </c>
      <c r="AL461">
        <f t="shared" si="115"/>
        <v>8414.5920907519776</v>
      </c>
      <c r="AM461" s="32">
        <f t="shared" si="116"/>
        <v>8197.5424732133215</v>
      </c>
      <c r="AN461" s="33">
        <f t="shared" si="117"/>
        <v>9158.8789910956184</v>
      </c>
      <c r="AO461" s="33">
        <f t="shared" si="118"/>
        <v>8277.0709526139999</v>
      </c>
      <c r="AP461" s="33" t="str">
        <f t="shared" si="119"/>
        <v/>
      </c>
      <c r="AQ461" s="34">
        <f t="shared" si="120"/>
        <v>284644.31399999995</v>
      </c>
      <c r="AR461" s="34">
        <f t="shared" si="121"/>
        <v>350244</v>
      </c>
      <c r="AS461" s="34">
        <f t="shared" si="122"/>
        <v>9.7246000000000006</v>
      </c>
      <c r="AT461" s="34">
        <f t="shared" si="123"/>
        <v>7963.0021977790011</v>
      </c>
      <c r="AU461" s="34">
        <f t="shared" si="124"/>
        <v>8088.14938123706</v>
      </c>
      <c r="AV461" s="34">
        <f t="shared" si="125"/>
        <v>8015.0728812634397</v>
      </c>
      <c r="AW461" s="34">
        <f t="shared" si="126"/>
        <v>7995.6691330842004</v>
      </c>
      <c r="AX461" s="34">
        <f t="shared" si="127"/>
        <v>8082.4381743526828</v>
      </c>
    </row>
    <row r="462" spans="1:50" ht="16.5" customHeight="1" x14ac:dyDescent="0.2">
      <c r="A462" s="25">
        <v>461</v>
      </c>
      <c r="B462" s="26">
        <v>36497</v>
      </c>
      <c r="C462" s="25">
        <v>7670</v>
      </c>
      <c r="D462" s="27"/>
      <c r="E462" s="27">
        <v>288000</v>
      </c>
      <c r="F462" s="27"/>
      <c r="G462" s="27">
        <v>25.462</v>
      </c>
      <c r="H462" s="27">
        <v>25.352</v>
      </c>
      <c r="I462" s="27">
        <v>1.274</v>
      </c>
      <c r="J462" s="27">
        <v>9686.6260000000002</v>
      </c>
      <c r="K462" s="27"/>
      <c r="L462" s="27">
        <v>696</v>
      </c>
      <c r="M462" s="27">
        <v>17.684000000000001</v>
      </c>
      <c r="N462" s="27">
        <v>224306</v>
      </c>
      <c r="O462" s="27">
        <v>6386.5</v>
      </c>
      <c r="P462" s="27">
        <v>1500711</v>
      </c>
      <c r="Q462" s="27"/>
      <c r="R462" s="27">
        <v>6317</v>
      </c>
      <c r="S462" s="27"/>
      <c r="T462" s="27"/>
      <c r="U462" s="27">
        <v>23</v>
      </c>
      <c r="V462" s="27">
        <v>95.5</v>
      </c>
      <c r="W462" s="27"/>
      <c r="X462" s="27"/>
      <c r="Y462" s="27"/>
      <c r="Z462" s="27"/>
      <c r="AA462" s="27">
        <v>276154</v>
      </c>
      <c r="AB462" s="28"/>
      <c r="AC462" s="29">
        <v>0</v>
      </c>
      <c r="AD462" s="30">
        <v>114.6</v>
      </c>
      <c r="AE462" s="30">
        <v>1.4</v>
      </c>
      <c r="AF462" s="31">
        <v>9.5886999999999993</v>
      </c>
      <c r="AG462">
        <f t="shared" si="112"/>
        <v>8313.2343733391172</v>
      </c>
      <c r="AH462">
        <f>A462*'Simple Linear Regression'!$B$18+'Simple Linear Regression'!$B$17</f>
        <v>8278.5864426202261</v>
      </c>
      <c r="AI462">
        <f t="shared" si="113"/>
        <v>8307.3693027999998</v>
      </c>
      <c r="AJ462">
        <f t="shared" si="114"/>
        <v>8307.369302799998</v>
      </c>
      <c r="AL462">
        <f t="shared" si="115"/>
        <v>8406.7738257090787</v>
      </c>
      <c r="AM462" s="32">
        <f t="shared" si="116"/>
        <v>8272.4817127565584</v>
      </c>
      <c r="AN462" s="33">
        <f t="shared" si="117"/>
        <v>9272.6679563180915</v>
      </c>
      <c r="AO462" s="33">
        <f t="shared" si="118"/>
        <v>8322.1645676439985</v>
      </c>
      <c r="AP462" s="33" t="str">
        <f t="shared" si="119"/>
        <v/>
      </c>
      <c r="AQ462" s="34">
        <f t="shared" si="120"/>
        <v>285765.84399999998</v>
      </c>
      <c r="AR462" s="34">
        <f t="shared" si="121"/>
        <v>366912</v>
      </c>
      <c r="AS462" s="34">
        <f t="shared" si="122"/>
        <v>0</v>
      </c>
      <c r="AT462" s="34">
        <f t="shared" si="123"/>
        <v>8071.130185897</v>
      </c>
      <c r="AU462" s="34">
        <f t="shared" si="124"/>
        <v>8167.9582487107855</v>
      </c>
      <c r="AV462" s="34">
        <f t="shared" si="125"/>
        <v>8118.3912116091196</v>
      </c>
      <c r="AW462" s="34">
        <f t="shared" si="126"/>
        <v>8061.9894254270002</v>
      </c>
      <c r="AX462" s="34">
        <f t="shared" si="127"/>
        <v>8181.0017952475737</v>
      </c>
    </row>
    <row r="463" spans="1:50" ht="16.5" customHeight="1" x14ac:dyDescent="0.2">
      <c r="A463" s="25">
        <v>462</v>
      </c>
      <c r="B463" s="26">
        <v>36504</v>
      </c>
      <c r="C463" s="25">
        <v>8557</v>
      </c>
      <c r="D463" s="27"/>
      <c r="E463" s="27">
        <v>287000</v>
      </c>
      <c r="F463" s="27"/>
      <c r="G463" s="27">
        <v>26.186</v>
      </c>
      <c r="H463" s="27">
        <v>25.744</v>
      </c>
      <c r="I463" s="27">
        <v>1.2729999999999999</v>
      </c>
      <c r="J463" s="27">
        <v>9686.6260000000002</v>
      </c>
      <c r="K463" s="27"/>
      <c r="L463" s="27">
        <v>741</v>
      </c>
      <c r="M463" s="27">
        <v>17.684000000000001</v>
      </c>
      <c r="N463" s="27">
        <v>224306</v>
      </c>
      <c r="O463" s="27">
        <v>6411.4</v>
      </c>
      <c r="P463" s="27">
        <v>1500711</v>
      </c>
      <c r="Q463" s="27"/>
      <c r="R463" s="27">
        <v>6317</v>
      </c>
      <c r="S463" s="27"/>
      <c r="T463" s="27"/>
      <c r="U463" s="27">
        <v>23</v>
      </c>
      <c r="V463" s="27">
        <v>94.1</v>
      </c>
      <c r="W463" s="27"/>
      <c r="X463" s="27"/>
      <c r="Y463" s="27"/>
      <c r="Z463" s="27"/>
      <c r="AA463" s="27">
        <v>276154</v>
      </c>
      <c r="AB463" s="28"/>
      <c r="AC463" s="29">
        <v>0</v>
      </c>
      <c r="AD463" s="30">
        <v>116</v>
      </c>
      <c r="AE463" s="30">
        <v>1.1000000000000001</v>
      </c>
      <c r="AF463" s="31">
        <v>9.4905000000000008</v>
      </c>
      <c r="AG463">
        <f t="shared" si="112"/>
        <v>8345.90253575924</v>
      </c>
      <c r="AH463">
        <f>A463*'Simple Linear Regression'!$B$18+'Simple Linear Regression'!$B$17</f>
        <v>8279.4394797041296</v>
      </c>
      <c r="AI463">
        <f t="shared" si="113"/>
        <v>8369.7714627999994</v>
      </c>
      <c r="AJ463">
        <f t="shared" si="114"/>
        <v>8369.7714627999994</v>
      </c>
      <c r="AL463">
        <f t="shared" si="115"/>
        <v>8429.3684943176595</v>
      </c>
      <c r="AM463" s="32">
        <f t="shared" si="116"/>
        <v>8270.3829739955399</v>
      </c>
      <c r="AN463" s="33">
        <f t="shared" si="117"/>
        <v>9260.0881871756483</v>
      </c>
      <c r="AO463" s="33">
        <f t="shared" si="118"/>
        <v>8343.6391946380008</v>
      </c>
      <c r="AP463" s="33" t="str">
        <f t="shared" si="119"/>
        <v/>
      </c>
      <c r="AQ463" s="34">
        <f t="shared" si="120"/>
        <v>285541.538</v>
      </c>
      <c r="AR463" s="34">
        <f t="shared" si="121"/>
        <v>365351</v>
      </c>
      <c r="AS463" s="34">
        <f t="shared" si="122"/>
        <v>0</v>
      </c>
      <c r="AT463" s="34">
        <f t="shared" si="123"/>
        <v>8063.0451108980005</v>
      </c>
      <c r="AU463" s="34">
        <f t="shared" si="124"/>
        <v>8162.4852831514409</v>
      </c>
      <c r="AV463" s="34">
        <f t="shared" si="125"/>
        <v>8106.3395946617602</v>
      </c>
      <c r="AW463" s="34">
        <f t="shared" si="126"/>
        <v>8053.4218222449999</v>
      </c>
      <c r="AX463" s="34">
        <f t="shared" si="127"/>
        <v>8179.6707051001958</v>
      </c>
    </row>
    <row r="464" spans="1:50" ht="16.5" customHeight="1" x14ac:dyDescent="0.2">
      <c r="A464" s="25">
        <v>463</v>
      </c>
      <c r="B464" s="26">
        <v>36511</v>
      </c>
      <c r="C464" s="25">
        <v>8638</v>
      </c>
      <c r="D464" s="27"/>
      <c r="E464" s="27">
        <v>272000</v>
      </c>
      <c r="F464" s="27"/>
      <c r="G464" s="27">
        <v>26.204000000000001</v>
      </c>
      <c r="H464" s="27">
        <v>25.436</v>
      </c>
      <c r="I464" s="27">
        <v>1.2749999999999999</v>
      </c>
      <c r="J464" s="27">
        <v>9686.6260000000002</v>
      </c>
      <c r="K464" s="27"/>
      <c r="L464" s="27">
        <v>741</v>
      </c>
      <c r="M464" s="27">
        <v>17.62</v>
      </c>
      <c r="N464" s="27">
        <v>233631</v>
      </c>
      <c r="O464" s="27">
        <v>6411.4</v>
      </c>
      <c r="P464" s="27">
        <v>1533015</v>
      </c>
      <c r="Q464" s="27"/>
      <c r="R464" s="27">
        <v>6317</v>
      </c>
      <c r="S464" s="27"/>
      <c r="T464" s="27"/>
      <c r="U464" s="27">
        <v>23</v>
      </c>
      <c r="V464" s="27">
        <v>94.1</v>
      </c>
      <c r="W464" s="27"/>
      <c r="X464" s="27"/>
      <c r="Y464" s="27"/>
      <c r="Z464" s="27"/>
      <c r="AA464" s="27">
        <v>276154</v>
      </c>
      <c r="AB464" s="28"/>
      <c r="AC464" s="29">
        <v>0</v>
      </c>
      <c r="AD464" s="30">
        <v>133.1</v>
      </c>
      <c r="AE464" s="30">
        <v>0</v>
      </c>
      <c r="AF464" s="31">
        <v>9.4335000000000004</v>
      </c>
      <c r="AG464">
        <f t="shared" si="112"/>
        <v>8472.8078538449972</v>
      </c>
      <c r="AH464">
        <f>A464*'Simple Linear Regression'!$B$18+'Simple Linear Regression'!$B$17</f>
        <v>8280.292516788033</v>
      </c>
      <c r="AI464">
        <f t="shared" si="113"/>
        <v>8503.3703193999991</v>
      </c>
      <c r="AJ464">
        <f t="shared" si="114"/>
        <v>8503.3703194000009</v>
      </c>
      <c r="AL464">
        <f t="shared" si="115"/>
        <v>8621.6217057317517</v>
      </c>
      <c r="AM464" s="32">
        <f t="shared" si="116"/>
        <v>8375.3814012006987</v>
      </c>
      <c r="AN464" s="33">
        <f t="shared" si="117"/>
        <v>9308.395873652551</v>
      </c>
      <c r="AO464" s="33">
        <f t="shared" si="118"/>
        <v>8522.8695012749995</v>
      </c>
      <c r="AP464" s="33" t="str">
        <f t="shared" si="119"/>
        <v/>
      </c>
      <c r="AQ464" s="34">
        <f t="shared" si="120"/>
        <v>297879.52499999997</v>
      </c>
      <c r="AR464" s="34">
        <f t="shared" si="121"/>
        <v>346800</v>
      </c>
      <c r="AS464" s="34">
        <f t="shared" si="122"/>
        <v>0</v>
      </c>
      <c r="AT464" s="34">
        <f t="shared" si="123"/>
        <v>8265.7850633990001</v>
      </c>
      <c r="AU464" s="34">
        <f t="shared" si="124"/>
        <v>8390.2056980567577</v>
      </c>
      <c r="AV464" s="34">
        <f t="shared" si="125"/>
        <v>8323.8814205990002</v>
      </c>
      <c r="AW464" s="34">
        <f t="shared" si="126"/>
        <v>8255.7573616890004</v>
      </c>
      <c r="AX464" s="34">
        <f t="shared" si="127"/>
        <v>8410.3750253403232</v>
      </c>
    </row>
    <row r="465" spans="1:50" ht="16.5" customHeight="1" x14ac:dyDescent="0.2">
      <c r="A465" s="25">
        <v>464</v>
      </c>
      <c r="B465" s="26">
        <v>36518</v>
      </c>
      <c r="C465" s="25">
        <v>8590</v>
      </c>
      <c r="D465" s="27"/>
      <c r="E465" s="27">
        <v>287000</v>
      </c>
      <c r="F465" s="27"/>
      <c r="G465" s="27">
        <v>26.065000000000001</v>
      </c>
      <c r="H465" s="27">
        <v>25.41</v>
      </c>
      <c r="I465" s="27">
        <v>1.2689999999999999</v>
      </c>
      <c r="J465" s="27">
        <v>9686.6260000000002</v>
      </c>
      <c r="K465" s="27"/>
      <c r="L465" s="27">
        <v>741</v>
      </c>
      <c r="M465" s="27">
        <v>17.62</v>
      </c>
      <c r="N465" s="27">
        <v>233631</v>
      </c>
      <c r="O465" s="27">
        <v>6411.4</v>
      </c>
      <c r="P465" s="27">
        <v>1533015</v>
      </c>
      <c r="Q465" s="27"/>
      <c r="R465" s="27">
        <v>6317</v>
      </c>
      <c r="S465" s="27"/>
      <c r="T465" s="27"/>
      <c r="U465" s="27">
        <v>23</v>
      </c>
      <c r="V465" s="27">
        <v>94.1</v>
      </c>
      <c r="W465" s="27"/>
      <c r="X465" s="27"/>
      <c r="Y465" s="27"/>
      <c r="Z465" s="27"/>
      <c r="AA465" s="27">
        <v>276154</v>
      </c>
      <c r="AB465" s="28"/>
      <c r="AC465" s="29">
        <v>1</v>
      </c>
      <c r="AD465" s="30">
        <v>164.7</v>
      </c>
      <c r="AE465" s="30">
        <v>0</v>
      </c>
      <c r="AF465" s="31">
        <v>9.4194999999999993</v>
      </c>
      <c r="AG465">
        <f t="shared" si="112"/>
        <v>8462.7033368377197</v>
      </c>
      <c r="AH465">
        <f>A465*'Simple Linear Regression'!$B$18+'Simple Linear Regression'!$B$17</f>
        <v>8281.1455538719383</v>
      </c>
      <c r="AI465">
        <f t="shared" si="113"/>
        <v>8494.5459694000001</v>
      </c>
      <c r="AJ465">
        <f t="shared" si="114"/>
        <v>8494.5459694000019</v>
      </c>
      <c r="AL465">
        <f t="shared" si="115"/>
        <v>8609.7824057167309</v>
      </c>
      <c r="AM465" s="32">
        <f t="shared" si="116"/>
        <v>8201.0309377027006</v>
      </c>
      <c r="AN465" s="33">
        <f t="shared" si="117"/>
        <v>9150.7471969550497</v>
      </c>
      <c r="AO465" s="33">
        <f t="shared" si="118"/>
        <v>8344.9299147889978</v>
      </c>
      <c r="AP465" s="33" t="str">
        <f t="shared" si="119"/>
        <v/>
      </c>
      <c r="AQ465" s="34">
        <f t="shared" si="120"/>
        <v>296477.739</v>
      </c>
      <c r="AR465" s="34">
        <f t="shared" si="121"/>
        <v>364203</v>
      </c>
      <c r="AS465" s="34">
        <f t="shared" si="122"/>
        <v>9.4194999999999993</v>
      </c>
      <c r="AT465" s="34">
        <f t="shared" si="123"/>
        <v>8231.1577384210013</v>
      </c>
      <c r="AU465" s="34">
        <f t="shared" si="124"/>
        <v>8344.2933174651916</v>
      </c>
      <c r="AV465" s="34">
        <f t="shared" si="125"/>
        <v>8285.1245942622809</v>
      </c>
      <c r="AW465" s="34">
        <f t="shared" si="126"/>
        <v>8267.7406152184994</v>
      </c>
      <c r="AX465" s="34">
        <f t="shared" si="127"/>
        <v>8328.5208493997052</v>
      </c>
    </row>
    <row r="466" spans="1:50" ht="16.5" customHeight="1" x14ac:dyDescent="0.2">
      <c r="A466" s="25">
        <v>465</v>
      </c>
      <c r="B466" s="26">
        <v>36525</v>
      </c>
      <c r="C466" s="25">
        <v>8851</v>
      </c>
      <c r="D466" s="27"/>
      <c r="E466" s="27">
        <v>268000</v>
      </c>
      <c r="F466" s="27"/>
      <c r="G466" s="27">
        <v>26.335000000000001</v>
      </c>
      <c r="H466" s="27">
        <v>25.28</v>
      </c>
      <c r="I466" s="27">
        <v>1.2729999999999999</v>
      </c>
      <c r="J466" s="27">
        <v>9686.6260000000002</v>
      </c>
      <c r="K466" s="27"/>
      <c r="L466" s="27">
        <v>741</v>
      </c>
      <c r="M466" s="27">
        <v>17.62</v>
      </c>
      <c r="N466" s="27">
        <v>233631</v>
      </c>
      <c r="O466" s="27">
        <v>6411.4</v>
      </c>
      <c r="P466" s="27">
        <v>1533015</v>
      </c>
      <c r="Q466" s="27"/>
      <c r="R466" s="27">
        <v>6317</v>
      </c>
      <c r="S466" s="27"/>
      <c r="T466" s="27"/>
      <c r="U466" s="27">
        <v>23</v>
      </c>
      <c r="V466" s="27">
        <v>94.1</v>
      </c>
      <c r="W466" s="27"/>
      <c r="X466" s="27"/>
      <c r="Y466" s="27"/>
      <c r="Z466" s="27"/>
      <c r="AA466" s="27">
        <v>276154</v>
      </c>
      <c r="AB466" s="28"/>
      <c r="AC466" s="29">
        <v>1</v>
      </c>
      <c r="AD466" s="30">
        <v>167.1</v>
      </c>
      <c r="AE466" s="30">
        <v>0</v>
      </c>
      <c r="AF466" s="31">
        <v>9.4489999999999998</v>
      </c>
      <c r="AG466">
        <f t="shared" si="112"/>
        <v>8475.5010915092407</v>
      </c>
      <c r="AH466">
        <f>A466*'Simple Linear Regression'!$B$18+'Simple Linear Regression'!$B$17</f>
        <v>8281.9985909558418</v>
      </c>
      <c r="AI466">
        <f t="shared" si="113"/>
        <v>8505.7234793999996</v>
      </c>
      <c r="AJ466">
        <f t="shared" si="114"/>
        <v>8505.7234793999996</v>
      </c>
      <c r="AL466">
        <f t="shared" si="115"/>
        <v>8624.3365863934087</v>
      </c>
      <c r="AM466" s="32">
        <f t="shared" si="116"/>
        <v>8198.5290167802996</v>
      </c>
      <c r="AN466" s="33">
        <f t="shared" si="117"/>
        <v>9170.1309781213986</v>
      </c>
      <c r="AO466" s="33">
        <f t="shared" si="118"/>
        <v>8357.5127591129985</v>
      </c>
      <c r="AP466" s="33" t="str">
        <f t="shared" si="119"/>
        <v/>
      </c>
      <c r="AQ466" s="34">
        <f t="shared" si="120"/>
        <v>297412.26299999998</v>
      </c>
      <c r="AR466" s="34">
        <f t="shared" si="121"/>
        <v>341164</v>
      </c>
      <c r="AS466" s="34">
        <f t="shared" si="122"/>
        <v>9.4489999999999998</v>
      </c>
      <c r="AT466" s="34">
        <f t="shared" si="123"/>
        <v>8252.844697378001</v>
      </c>
      <c r="AU466" s="34">
        <f t="shared" si="124"/>
        <v>8365.7319198892328</v>
      </c>
      <c r="AV466" s="34">
        <f t="shared" si="125"/>
        <v>8318.1915763616416</v>
      </c>
      <c r="AW466" s="34">
        <f t="shared" si="126"/>
        <v>8288.8923976829992</v>
      </c>
      <c r="AX466" s="34">
        <f t="shared" si="127"/>
        <v>8348.137992628117</v>
      </c>
    </row>
    <row r="467" spans="1:50" ht="16.5" customHeight="1" x14ac:dyDescent="0.2">
      <c r="A467" s="25">
        <v>466</v>
      </c>
      <c r="B467" s="26">
        <v>36532</v>
      </c>
      <c r="C467" s="25">
        <v>7907</v>
      </c>
      <c r="D467" s="27"/>
      <c r="E467" s="27">
        <v>286000</v>
      </c>
      <c r="F467" s="27"/>
      <c r="G467" s="27">
        <v>24.947500000000002</v>
      </c>
      <c r="H467" s="27">
        <v>23.642499999999998</v>
      </c>
      <c r="I467" s="27">
        <v>1.272</v>
      </c>
      <c r="J467" s="27">
        <v>9686.6260000000002</v>
      </c>
      <c r="K467" s="27"/>
      <c r="L467" s="27">
        <v>782</v>
      </c>
      <c r="M467" s="27">
        <v>17.62</v>
      </c>
      <c r="N467" s="27">
        <v>233631</v>
      </c>
      <c r="O467" s="27">
        <v>6448.7</v>
      </c>
      <c r="P467" s="27">
        <v>1533015</v>
      </c>
      <c r="Q467" s="27"/>
      <c r="R467" s="27">
        <v>6317</v>
      </c>
      <c r="S467" s="27"/>
      <c r="T467" s="27"/>
      <c r="U467" s="27">
        <v>23</v>
      </c>
      <c r="V467" s="27">
        <v>91.1</v>
      </c>
      <c r="W467" s="27"/>
      <c r="X467" s="27"/>
      <c r="Y467" s="27"/>
      <c r="Z467" s="27"/>
      <c r="AA467" s="27">
        <v>276154</v>
      </c>
      <c r="AB467" s="28"/>
      <c r="AC467" s="29">
        <v>1</v>
      </c>
      <c r="AD467" s="30">
        <v>130.1</v>
      </c>
      <c r="AE467" s="30">
        <v>1.6</v>
      </c>
      <c r="AF467" s="31">
        <v>9.5210000000000008</v>
      </c>
      <c r="AG467">
        <f t="shared" si="112"/>
        <v>8531.9386966013608</v>
      </c>
      <c r="AH467">
        <f>A467*'Simple Linear Regression'!$B$18+'Simple Linear Regression'!$B$17</f>
        <v>8282.8516280397471</v>
      </c>
      <c r="AI467">
        <f t="shared" si="113"/>
        <v>8610.6508094000001</v>
      </c>
      <c r="AJ467">
        <f t="shared" si="114"/>
        <v>8610.6508094000001</v>
      </c>
      <c r="AL467">
        <f t="shared" si="115"/>
        <v>8658.178006724238</v>
      </c>
      <c r="AM467" s="32">
        <f t="shared" si="116"/>
        <v>8245.7450020887391</v>
      </c>
      <c r="AN467" s="33">
        <f t="shared" si="117"/>
        <v>9164.9749988627991</v>
      </c>
      <c r="AO467" s="33">
        <f t="shared" si="118"/>
        <v>8446.732348032001</v>
      </c>
      <c r="AP467" s="33" t="str">
        <f t="shared" si="119"/>
        <v/>
      </c>
      <c r="AQ467" s="34">
        <f t="shared" si="120"/>
        <v>297178.63199999998</v>
      </c>
      <c r="AR467" s="34">
        <f t="shared" si="121"/>
        <v>363792</v>
      </c>
      <c r="AS467" s="34">
        <f t="shared" si="122"/>
        <v>9.5210000000000008</v>
      </c>
      <c r="AT467" s="34">
        <f t="shared" si="123"/>
        <v>8212.0623134750022</v>
      </c>
      <c r="AU467" s="34">
        <f t="shared" si="124"/>
        <v>8342.564796072973</v>
      </c>
      <c r="AV467" s="34">
        <f t="shared" si="125"/>
        <v>8255.2945058709192</v>
      </c>
      <c r="AW467" s="34">
        <f t="shared" si="126"/>
        <v>8247.1198129450004</v>
      </c>
      <c r="AX467" s="34">
        <f t="shared" si="127"/>
        <v>8342.7754201620155</v>
      </c>
    </row>
    <row r="468" spans="1:50" ht="16.5" customHeight="1" x14ac:dyDescent="0.2">
      <c r="A468" s="25">
        <v>467</v>
      </c>
      <c r="B468" s="26">
        <v>36539</v>
      </c>
      <c r="C468" s="25">
        <v>7543</v>
      </c>
      <c r="D468" s="27"/>
      <c r="E468" s="27">
        <v>298000</v>
      </c>
      <c r="F468" s="27"/>
      <c r="G468" s="27">
        <v>26.268000000000001</v>
      </c>
      <c r="H468" s="27">
        <v>24.344000000000001</v>
      </c>
      <c r="I468" s="27">
        <v>1.264</v>
      </c>
      <c r="J468" s="27">
        <v>9686.6260000000002</v>
      </c>
      <c r="K468" s="27"/>
      <c r="L468" s="27">
        <v>782</v>
      </c>
      <c r="M468" s="27">
        <v>17.62</v>
      </c>
      <c r="N468" s="27">
        <v>233631</v>
      </c>
      <c r="O468" s="27">
        <v>6448.7</v>
      </c>
      <c r="P468" s="27">
        <v>1533015</v>
      </c>
      <c r="Q468" s="27"/>
      <c r="R468" s="27">
        <v>6317</v>
      </c>
      <c r="S468" s="27"/>
      <c r="T468" s="27"/>
      <c r="U468" s="27">
        <v>23</v>
      </c>
      <c r="V468" s="27">
        <v>91.1</v>
      </c>
      <c r="W468" s="27"/>
      <c r="X468" s="27"/>
      <c r="Y468" s="27"/>
      <c r="Z468" s="27"/>
      <c r="AA468" s="27">
        <v>276154</v>
      </c>
      <c r="AB468" s="28"/>
      <c r="AC468" s="29">
        <v>0</v>
      </c>
      <c r="AD468" s="30">
        <v>129.69999999999999</v>
      </c>
      <c r="AE468" s="30">
        <v>1.9</v>
      </c>
      <c r="AF468" s="31">
        <v>9.6331000000000007</v>
      </c>
      <c r="AG468">
        <f t="shared" si="112"/>
        <v>8523.8539272583184</v>
      </c>
      <c r="AH468">
        <f>A468*'Simple Linear Regression'!$B$18+'Simple Linear Regression'!$B$17</f>
        <v>8283.7046651236506</v>
      </c>
      <c r="AI468">
        <f t="shared" si="113"/>
        <v>8603.5913294000002</v>
      </c>
      <c r="AJ468">
        <f t="shared" si="114"/>
        <v>8603.5913294000002</v>
      </c>
      <c r="AL468">
        <f t="shared" si="115"/>
        <v>8648.3134413708794</v>
      </c>
      <c r="AM468" s="32">
        <f t="shared" si="116"/>
        <v>8379.7466814739601</v>
      </c>
      <c r="AN468" s="33">
        <f t="shared" si="117"/>
        <v>9316.829430811269</v>
      </c>
      <c r="AO468" s="33">
        <f t="shared" si="118"/>
        <v>8558.6553493840001</v>
      </c>
      <c r="AP468" s="33" t="str">
        <f t="shared" si="119"/>
        <v/>
      </c>
      <c r="AQ468" s="34">
        <f t="shared" si="120"/>
        <v>295309.58400000003</v>
      </c>
      <c r="AR468" s="34">
        <f t="shared" si="121"/>
        <v>376672</v>
      </c>
      <c r="AS468" s="34">
        <f t="shared" si="122"/>
        <v>0</v>
      </c>
      <c r="AT468" s="34">
        <f t="shared" si="123"/>
        <v>8290.427829704</v>
      </c>
      <c r="AU468" s="34">
        <f t="shared" si="124"/>
        <v>8410.4842275398914</v>
      </c>
      <c r="AV468" s="34">
        <f t="shared" si="125"/>
        <v>8326.664299235721</v>
      </c>
      <c r="AW468" s="34">
        <f t="shared" si="126"/>
        <v>8280.9947996370011</v>
      </c>
      <c r="AX468" s="34">
        <f t="shared" si="127"/>
        <v>8440.2184349911913</v>
      </c>
    </row>
    <row r="469" spans="1:50" ht="16.5" customHeight="1" x14ac:dyDescent="0.2">
      <c r="A469" s="25">
        <v>468</v>
      </c>
      <c r="B469" s="26">
        <v>36546</v>
      </c>
      <c r="C469" s="25">
        <v>7919</v>
      </c>
      <c r="D469" s="27"/>
      <c r="E469" s="27">
        <v>289000</v>
      </c>
      <c r="F469" s="27"/>
      <c r="G469" s="27">
        <v>29.3675</v>
      </c>
      <c r="H469" s="27">
        <v>26.382000000000001</v>
      </c>
      <c r="I469" s="27">
        <v>1.2769999999999999</v>
      </c>
      <c r="J469" s="27">
        <v>9686.6260000000002</v>
      </c>
      <c r="K469" s="27"/>
      <c r="L469" s="27">
        <v>782</v>
      </c>
      <c r="M469" s="27">
        <v>18.321999999999999</v>
      </c>
      <c r="N469" s="27">
        <v>221856</v>
      </c>
      <c r="O469" s="27">
        <v>6448.7</v>
      </c>
      <c r="P469" s="27">
        <v>1533015</v>
      </c>
      <c r="Q469" s="27"/>
      <c r="R469" s="27">
        <v>6317</v>
      </c>
      <c r="S469" s="27"/>
      <c r="T469" s="27"/>
      <c r="U469" s="27">
        <v>23</v>
      </c>
      <c r="V469" s="27">
        <v>91.1</v>
      </c>
      <c r="W469" s="27"/>
      <c r="X469" s="27"/>
      <c r="Y469" s="27"/>
      <c r="Z469" s="27"/>
      <c r="AA469" s="27">
        <v>276154</v>
      </c>
      <c r="AB469" s="28"/>
      <c r="AC469" s="29">
        <v>0</v>
      </c>
      <c r="AD469" s="30">
        <v>172.2</v>
      </c>
      <c r="AE469" s="30">
        <v>0.8</v>
      </c>
      <c r="AF469" s="31">
        <v>9.7815999999999992</v>
      </c>
      <c r="AG469">
        <f t="shared" si="112"/>
        <v>8382.4297971907599</v>
      </c>
      <c r="AH469">
        <f>A469*'Simple Linear Regression'!$B$18+'Simple Linear Regression'!$B$17</f>
        <v>8284.557702207554</v>
      </c>
      <c r="AI469">
        <f t="shared" si="113"/>
        <v>8485.2474805999991</v>
      </c>
      <c r="AJ469">
        <f t="shared" si="114"/>
        <v>8485.2474806000009</v>
      </c>
      <c r="AL469">
        <f t="shared" si="115"/>
        <v>8428.5902306278367</v>
      </c>
      <c r="AM469" s="32">
        <f t="shared" si="116"/>
        <v>8167.2748279421203</v>
      </c>
      <c r="AN469" s="33">
        <f t="shared" si="117"/>
        <v>9286.3981044334178</v>
      </c>
      <c r="AO469" s="33">
        <f t="shared" si="118"/>
        <v>8265.3104605120006</v>
      </c>
      <c r="AP469" s="33" t="str">
        <f t="shared" si="119"/>
        <v/>
      </c>
      <c r="AQ469" s="34">
        <f t="shared" si="120"/>
        <v>283310.11199999996</v>
      </c>
      <c r="AR469" s="34">
        <f t="shared" si="121"/>
        <v>369053</v>
      </c>
      <c r="AS469" s="34">
        <f t="shared" si="122"/>
        <v>0</v>
      </c>
      <c r="AT469" s="34">
        <f t="shared" si="123"/>
        <v>8168.151142363</v>
      </c>
      <c r="AU469" s="34">
        <f t="shared" si="124"/>
        <v>8222.0607245479914</v>
      </c>
      <c r="AV469" s="34">
        <f t="shared" si="125"/>
        <v>8208.8997909992795</v>
      </c>
      <c r="AW469" s="34">
        <f t="shared" si="126"/>
        <v>8158.8621124479978</v>
      </c>
      <c r="AX469" s="34">
        <f t="shared" si="127"/>
        <v>8229.1003479862557</v>
      </c>
    </row>
    <row r="470" spans="1:50" ht="16.5" customHeight="1" x14ac:dyDescent="0.2">
      <c r="A470" s="25">
        <v>469</v>
      </c>
      <c r="B470" s="26">
        <v>36553</v>
      </c>
      <c r="C470" s="25">
        <v>8385</v>
      </c>
      <c r="D470" s="27"/>
      <c r="E470" s="27">
        <v>284000</v>
      </c>
      <c r="F470" s="27"/>
      <c r="G470" s="27">
        <v>28.335999999999999</v>
      </c>
      <c r="H470" s="27">
        <v>26.988</v>
      </c>
      <c r="I470" s="27">
        <v>1.3149999999999999</v>
      </c>
      <c r="J470" s="27">
        <v>9686.6260000000002</v>
      </c>
      <c r="K470" s="27"/>
      <c r="L470" s="27">
        <v>782</v>
      </c>
      <c r="M470" s="27">
        <v>18.321999999999999</v>
      </c>
      <c r="N470" s="27">
        <v>221856</v>
      </c>
      <c r="O470" s="27">
        <v>6448.7</v>
      </c>
      <c r="P470" s="27">
        <v>1533015</v>
      </c>
      <c r="Q470" s="27"/>
      <c r="R470" s="27">
        <v>6317</v>
      </c>
      <c r="S470" s="27"/>
      <c r="T470" s="27"/>
      <c r="U470" s="27">
        <v>23</v>
      </c>
      <c r="V470" s="27">
        <v>91.1</v>
      </c>
      <c r="W470" s="27"/>
      <c r="X470" s="27"/>
      <c r="Y470" s="27"/>
      <c r="Z470" s="27"/>
      <c r="AA470" s="27">
        <v>276154</v>
      </c>
      <c r="AB470" s="28"/>
      <c r="AC470" s="29">
        <v>0</v>
      </c>
      <c r="AD470" s="30">
        <v>216.7</v>
      </c>
      <c r="AE470" s="30">
        <v>0.8</v>
      </c>
      <c r="AF470" s="31">
        <v>9.9621999999999993</v>
      </c>
      <c r="AG470">
        <f t="shared" si="112"/>
        <v>8385.8109715702012</v>
      </c>
      <c r="AH470">
        <f>A470*'Simple Linear Regression'!$B$18+'Simple Linear Regression'!$B$17</f>
        <v>8285.4107392914593</v>
      </c>
      <c r="AI470">
        <f t="shared" si="113"/>
        <v>8488.1889305999994</v>
      </c>
      <c r="AJ470">
        <f t="shared" si="114"/>
        <v>8488.1889306000012</v>
      </c>
      <c r="AL470">
        <f t="shared" si="115"/>
        <v>8441.2704734847975</v>
      </c>
      <c r="AM470" s="32">
        <f t="shared" si="116"/>
        <v>8116.4703998182194</v>
      </c>
      <c r="AN470" s="33">
        <f t="shared" si="117"/>
        <v>9305.8031464317392</v>
      </c>
      <c r="AO470" s="33">
        <f t="shared" si="118"/>
        <v>8219.3308866399984</v>
      </c>
      <c r="AP470" s="33" t="str">
        <f t="shared" si="119"/>
        <v/>
      </c>
      <c r="AQ470" s="34">
        <f t="shared" si="120"/>
        <v>291740.64</v>
      </c>
      <c r="AR470" s="34">
        <f t="shared" si="121"/>
        <v>373460</v>
      </c>
      <c r="AS470" s="34">
        <f t="shared" si="122"/>
        <v>0</v>
      </c>
      <c r="AT470" s="34">
        <f t="shared" si="123"/>
        <v>8272.9200987950007</v>
      </c>
      <c r="AU470" s="34">
        <f t="shared" si="124"/>
        <v>8304.9529214830873</v>
      </c>
      <c r="AV470" s="34">
        <f t="shared" si="125"/>
        <v>8320.1278741875994</v>
      </c>
      <c r="AW470" s="34">
        <f t="shared" si="126"/>
        <v>8263.8601922639991</v>
      </c>
      <c r="AX470" s="34">
        <f t="shared" si="127"/>
        <v>8298.5299765683176</v>
      </c>
    </row>
    <row r="471" spans="1:50" ht="16.5" customHeight="1" x14ac:dyDescent="0.2">
      <c r="A471" s="25">
        <v>470</v>
      </c>
      <c r="B471" s="26">
        <v>36560</v>
      </c>
      <c r="C471" s="25">
        <v>7642</v>
      </c>
      <c r="D471" s="27"/>
      <c r="E471" s="27">
        <v>285000</v>
      </c>
      <c r="F471" s="27"/>
      <c r="G471" s="27">
        <v>28.076000000000001</v>
      </c>
      <c r="H471" s="27">
        <v>27.332000000000001</v>
      </c>
      <c r="I471" s="27">
        <v>1.3160000000000001</v>
      </c>
      <c r="J471" s="27">
        <v>9686.6260000000002</v>
      </c>
      <c r="K471" s="27"/>
      <c r="L471" s="27">
        <v>782</v>
      </c>
      <c r="M471" s="27">
        <v>18.321999999999999</v>
      </c>
      <c r="N471" s="27">
        <v>221856</v>
      </c>
      <c r="O471" s="27">
        <v>6448.7</v>
      </c>
      <c r="P471" s="27">
        <v>1533015</v>
      </c>
      <c r="Q471" s="27"/>
      <c r="R471" s="27">
        <v>6317</v>
      </c>
      <c r="S471" s="27"/>
      <c r="T471" s="27"/>
      <c r="U471" s="27">
        <v>23</v>
      </c>
      <c r="V471" s="27">
        <v>92</v>
      </c>
      <c r="W471" s="27"/>
      <c r="X471" s="27"/>
      <c r="Y471" s="27"/>
      <c r="Z471" s="27"/>
      <c r="AA471" s="27">
        <v>276154</v>
      </c>
      <c r="AB471" s="28"/>
      <c r="AC471" s="29">
        <v>0</v>
      </c>
      <c r="AD471" s="30">
        <v>202.6</v>
      </c>
      <c r="AE471" s="30">
        <v>0</v>
      </c>
      <c r="AF471" s="31">
        <v>10.170299999999999</v>
      </c>
      <c r="AG471">
        <f t="shared" si="112"/>
        <v>8364.5696068600791</v>
      </c>
      <c r="AH471">
        <f>A471*'Simple Linear Regression'!$B$18+'Simple Linear Regression'!$B$17</f>
        <v>8286.2637763753628</v>
      </c>
      <c r="AI471">
        <f t="shared" si="113"/>
        <v>8456.7051706000002</v>
      </c>
      <c r="AJ471">
        <f t="shared" si="114"/>
        <v>8456.7051705999984</v>
      </c>
      <c r="AL471">
        <f t="shared" si="115"/>
        <v>8426.5805604547204</v>
      </c>
      <c r="AM471" s="32">
        <f t="shared" si="116"/>
        <v>8133.5400034993991</v>
      </c>
      <c r="AN471" s="33">
        <f t="shared" si="117"/>
        <v>9333.7207143903088</v>
      </c>
      <c r="AO471" s="33">
        <f t="shared" si="118"/>
        <v>8221.5758896959996</v>
      </c>
      <c r="AP471" s="33" t="str">
        <f t="shared" si="119"/>
        <v/>
      </c>
      <c r="AQ471" s="34">
        <f t="shared" si="120"/>
        <v>291962.49599999998</v>
      </c>
      <c r="AR471" s="34">
        <f t="shared" si="121"/>
        <v>375060</v>
      </c>
      <c r="AS471" s="34">
        <f t="shared" si="122"/>
        <v>0</v>
      </c>
      <c r="AT471" s="34">
        <f t="shared" si="123"/>
        <v>8289.8537365409993</v>
      </c>
      <c r="AU471" s="34">
        <f t="shared" si="124"/>
        <v>8320.2174923496441</v>
      </c>
      <c r="AV471" s="34">
        <f t="shared" si="125"/>
        <v>8340.0237678796002</v>
      </c>
      <c r="AW471" s="34">
        <f t="shared" si="126"/>
        <v>8281.8068356609983</v>
      </c>
      <c r="AX471" s="34">
        <f t="shared" si="127"/>
        <v>8312.5588644148502</v>
      </c>
    </row>
    <row r="472" spans="1:50" ht="16.5" customHeight="1" x14ac:dyDescent="0.2">
      <c r="A472" s="25">
        <v>471</v>
      </c>
      <c r="B472" s="26">
        <v>36567</v>
      </c>
      <c r="C472" s="25">
        <v>8375</v>
      </c>
      <c r="D472" s="27"/>
      <c r="E472" s="27">
        <v>312000</v>
      </c>
      <c r="F472" s="27"/>
      <c r="G472" s="27">
        <v>28.832000000000001</v>
      </c>
      <c r="H472" s="27">
        <v>27.626000000000001</v>
      </c>
      <c r="I472" s="27">
        <v>1.325</v>
      </c>
      <c r="J472" s="27">
        <v>9900.1689999999999</v>
      </c>
      <c r="K472" s="27"/>
      <c r="L472" s="27">
        <v>798</v>
      </c>
      <c r="M472" s="27">
        <v>18.321999999999999</v>
      </c>
      <c r="N472" s="27">
        <v>221856</v>
      </c>
      <c r="O472" s="27">
        <v>6541</v>
      </c>
      <c r="P472" s="27">
        <v>1533015</v>
      </c>
      <c r="Q472" s="27"/>
      <c r="R472" s="27">
        <v>6317</v>
      </c>
      <c r="S472" s="27"/>
      <c r="T472" s="27"/>
      <c r="U472" s="27">
        <v>23</v>
      </c>
      <c r="V472" s="27">
        <v>92</v>
      </c>
      <c r="W472" s="27"/>
      <c r="X472" s="27"/>
      <c r="Y472" s="27"/>
      <c r="Z472" s="27"/>
      <c r="AA472" s="27">
        <v>276154</v>
      </c>
      <c r="AB472" s="28"/>
      <c r="AC472" s="29">
        <v>0</v>
      </c>
      <c r="AD472" s="30">
        <v>164.5</v>
      </c>
      <c r="AE472" s="30">
        <v>0.7</v>
      </c>
      <c r="AF472" s="31">
        <v>10.401</v>
      </c>
      <c r="AG472">
        <f t="shared" si="112"/>
        <v>8346.3886273709977</v>
      </c>
      <c r="AH472">
        <f>A472*'Simple Linear Regression'!$B$18+'Simple Linear Regression'!$B$17</f>
        <v>8287.1168134592663</v>
      </c>
      <c r="AI472">
        <f t="shared" si="113"/>
        <v>8445.7117405999998</v>
      </c>
      <c r="AJ472">
        <f t="shared" si="114"/>
        <v>8445.7117405999998</v>
      </c>
      <c r="AL472">
        <f t="shared" si="115"/>
        <v>8408.7233451839984</v>
      </c>
      <c r="AM472" s="32">
        <f t="shared" si="116"/>
        <v>8182.6499096942807</v>
      </c>
      <c r="AN472" s="33">
        <f t="shared" si="117"/>
        <v>9334.9692057329739</v>
      </c>
      <c r="AO472" s="33">
        <f t="shared" si="118"/>
        <v>8255.9829272000025</v>
      </c>
      <c r="AP472" s="33" t="str">
        <f t="shared" si="119"/>
        <v/>
      </c>
      <c r="AQ472" s="34">
        <f t="shared" si="120"/>
        <v>293959.2</v>
      </c>
      <c r="AR472" s="34">
        <f t="shared" si="121"/>
        <v>413400</v>
      </c>
      <c r="AS472" s="34">
        <f t="shared" si="122"/>
        <v>0</v>
      </c>
      <c r="AT472" s="34">
        <f t="shared" si="123"/>
        <v>8260.4545997789992</v>
      </c>
      <c r="AU472" s="34">
        <f t="shared" si="124"/>
        <v>8301.8300947646403</v>
      </c>
      <c r="AV472" s="34">
        <f t="shared" si="125"/>
        <v>8293.8672568399998</v>
      </c>
      <c r="AW472" s="34">
        <f t="shared" si="126"/>
        <v>8253.7101857639991</v>
      </c>
      <c r="AX472" s="34">
        <f t="shared" si="127"/>
        <v>8302.4710451776009</v>
      </c>
    </row>
    <row r="473" spans="1:50" ht="16.5" customHeight="1" x14ac:dyDescent="0.2">
      <c r="A473" s="25">
        <v>472</v>
      </c>
      <c r="B473" s="26">
        <v>36574</v>
      </c>
      <c r="C473" s="25">
        <v>8524</v>
      </c>
      <c r="D473" s="27"/>
      <c r="E473" s="27">
        <v>300000</v>
      </c>
      <c r="F473" s="27"/>
      <c r="G473" s="27">
        <v>29.872</v>
      </c>
      <c r="H473" s="27">
        <v>27.812000000000001</v>
      </c>
      <c r="I473" s="27">
        <v>1.3560000000000001</v>
      </c>
      <c r="J473" s="27">
        <v>9900.1689999999999</v>
      </c>
      <c r="K473" s="27"/>
      <c r="L473" s="27">
        <v>798</v>
      </c>
      <c r="M473" s="27">
        <v>18.635000000000002</v>
      </c>
      <c r="N473" s="27">
        <v>221465</v>
      </c>
      <c r="O473" s="27">
        <v>6541</v>
      </c>
      <c r="P473" s="27">
        <v>1533015</v>
      </c>
      <c r="Q473" s="27"/>
      <c r="R473" s="27">
        <v>6317</v>
      </c>
      <c r="S473" s="27"/>
      <c r="T473" s="27"/>
      <c r="U473" s="27">
        <v>23</v>
      </c>
      <c r="V473" s="27">
        <v>92</v>
      </c>
      <c r="W473" s="27"/>
      <c r="X473" s="27"/>
      <c r="Y473" s="27"/>
      <c r="Z473" s="27"/>
      <c r="AA473" s="27">
        <v>276154</v>
      </c>
      <c r="AB473" s="28"/>
      <c r="AC473" s="29">
        <v>0</v>
      </c>
      <c r="AD473" s="30">
        <v>134.80000000000001</v>
      </c>
      <c r="AE473" s="30">
        <v>5</v>
      </c>
      <c r="AF473" s="31">
        <v>10.65</v>
      </c>
      <c r="AG473">
        <f t="shared" si="112"/>
        <v>8349.5841509652801</v>
      </c>
      <c r="AH473">
        <f>A473*'Simple Linear Regression'!$B$18+'Simple Linear Regression'!$B$17</f>
        <v>8287.9698505431716</v>
      </c>
      <c r="AI473">
        <f t="shared" si="113"/>
        <v>8464.4836295000005</v>
      </c>
      <c r="AJ473">
        <f t="shared" si="114"/>
        <v>8464.4836294999986</v>
      </c>
      <c r="AL473">
        <f t="shared" si="115"/>
        <v>8417.6577582977989</v>
      </c>
      <c r="AM473" s="32">
        <f t="shared" si="116"/>
        <v>8221.4470316337993</v>
      </c>
      <c r="AN473" s="33">
        <f t="shared" si="117"/>
        <v>9369.955538008744</v>
      </c>
      <c r="AO473" s="33">
        <f t="shared" si="118"/>
        <v>8315.5204645400008</v>
      </c>
      <c r="AP473" s="33" t="str">
        <f t="shared" si="119"/>
        <v/>
      </c>
      <c r="AQ473" s="34">
        <f t="shared" si="120"/>
        <v>300306.54000000004</v>
      </c>
      <c r="AR473" s="34">
        <f t="shared" si="121"/>
        <v>406800</v>
      </c>
      <c r="AS473" s="34">
        <f t="shared" si="122"/>
        <v>0</v>
      </c>
      <c r="AT473" s="34">
        <f t="shared" si="123"/>
        <v>8254.8305476829992</v>
      </c>
      <c r="AU473" s="34">
        <f t="shared" si="124"/>
        <v>8314.1119310188697</v>
      </c>
      <c r="AV473" s="34">
        <f t="shared" si="125"/>
        <v>8290.9917532130003</v>
      </c>
      <c r="AW473" s="34">
        <f t="shared" si="126"/>
        <v>8249.2366639020001</v>
      </c>
      <c r="AX473" s="34">
        <f t="shared" si="127"/>
        <v>8319.9821190440234</v>
      </c>
    </row>
    <row r="474" spans="1:50" ht="16.5" customHeight="1" x14ac:dyDescent="0.2">
      <c r="A474" s="25">
        <v>473</v>
      </c>
      <c r="B474" s="26">
        <v>36581</v>
      </c>
      <c r="C474" s="25">
        <v>8072</v>
      </c>
      <c r="D474" s="27"/>
      <c r="E474" s="27">
        <v>283000</v>
      </c>
      <c r="F474" s="27"/>
      <c r="G474" s="27">
        <v>30.0975</v>
      </c>
      <c r="H474" s="27">
        <v>27.762</v>
      </c>
      <c r="I474" s="27">
        <v>1.4059999999999999</v>
      </c>
      <c r="J474" s="27">
        <v>9900.1689999999999</v>
      </c>
      <c r="K474" s="27"/>
      <c r="L474" s="27">
        <v>798</v>
      </c>
      <c r="M474" s="27">
        <v>18.635000000000002</v>
      </c>
      <c r="N474" s="27">
        <v>221465</v>
      </c>
      <c r="O474" s="27">
        <v>6541</v>
      </c>
      <c r="P474" s="27">
        <v>1533015</v>
      </c>
      <c r="Q474" s="27"/>
      <c r="R474" s="27">
        <v>6317</v>
      </c>
      <c r="S474" s="27"/>
      <c r="T474" s="27"/>
      <c r="U474" s="27">
        <v>23</v>
      </c>
      <c r="V474" s="27">
        <v>92</v>
      </c>
      <c r="W474" s="27"/>
      <c r="X474" s="27"/>
      <c r="Y474" s="27"/>
      <c r="Z474" s="27"/>
      <c r="AA474" s="27">
        <v>276154</v>
      </c>
      <c r="AB474" s="28"/>
      <c r="AC474" s="29">
        <v>0</v>
      </c>
      <c r="AD474" s="30">
        <v>125.1</v>
      </c>
      <c r="AE474" s="30">
        <v>2.6</v>
      </c>
      <c r="AF474" s="31">
        <v>10.9131</v>
      </c>
      <c r="AG474">
        <f t="shared" si="112"/>
        <v>8361.0515393592796</v>
      </c>
      <c r="AH474">
        <f>A474*'Simple Linear Regression'!$B$18+'Simple Linear Regression'!$B$17</f>
        <v>8288.822887627075</v>
      </c>
      <c r="AI474">
        <f t="shared" si="113"/>
        <v>8474.4845594999988</v>
      </c>
      <c r="AJ474">
        <f t="shared" si="114"/>
        <v>8474.4845595000006</v>
      </c>
      <c r="AL474">
        <f t="shared" si="115"/>
        <v>8442.2437516752998</v>
      </c>
      <c r="AM474" s="32">
        <f t="shared" si="116"/>
        <v>8237.776281553939</v>
      </c>
      <c r="AN474" s="33">
        <f t="shared" si="117"/>
        <v>9407.9992769244127</v>
      </c>
      <c r="AO474" s="33">
        <f t="shared" si="118"/>
        <v>8352.5535552899983</v>
      </c>
      <c r="AP474" s="33" t="str">
        <f t="shared" si="119"/>
        <v/>
      </c>
      <c r="AQ474" s="34">
        <f t="shared" si="120"/>
        <v>311379.78999999998</v>
      </c>
      <c r="AR474" s="34">
        <f t="shared" si="121"/>
        <v>397898</v>
      </c>
      <c r="AS474" s="34">
        <f t="shared" si="122"/>
        <v>0</v>
      </c>
      <c r="AT474" s="34">
        <f t="shared" si="123"/>
        <v>8314.2415821459981</v>
      </c>
      <c r="AU474" s="34">
        <f t="shared" si="124"/>
        <v>8375.1617183630206</v>
      </c>
      <c r="AV474" s="34">
        <f t="shared" si="125"/>
        <v>8358.579112965479</v>
      </c>
      <c r="AW474" s="34">
        <f t="shared" si="126"/>
        <v>8309.7614514769994</v>
      </c>
      <c r="AX474" s="34">
        <f t="shared" si="127"/>
        <v>8377.8777240212694</v>
      </c>
    </row>
    <row r="475" spans="1:50" ht="16.5" customHeight="1" x14ac:dyDescent="0.2">
      <c r="A475" s="25">
        <v>474</v>
      </c>
      <c r="B475" s="26">
        <v>36588</v>
      </c>
      <c r="C475" s="25">
        <v>7608</v>
      </c>
      <c r="D475" s="27"/>
      <c r="E475" s="27">
        <v>280000</v>
      </c>
      <c r="F475" s="27"/>
      <c r="G475" s="27">
        <v>31.071999999999999</v>
      </c>
      <c r="H475" s="27">
        <v>29.488</v>
      </c>
      <c r="I475" s="27">
        <v>1.421</v>
      </c>
      <c r="J475" s="27">
        <v>9900.1689999999999</v>
      </c>
      <c r="K475" s="27"/>
      <c r="L475" s="27">
        <v>798</v>
      </c>
      <c r="M475" s="27">
        <v>18.635000000000002</v>
      </c>
      <c r="N475" s="27">
        <v>221465</v>
      </c>
      <c r="O475" s="27">
        <v>6541</v>
      </c>
      <c r="P475" s="27">
        <v>1533015</v>
      </c>
      <c r="Q475" s="27"/>
      <c r="R475" s="27">
        <v>6119</v>
      </c>
      <c r="S475" s="27"/>
      <c r="T475" s="27"/>
      <c r="U475" s="27">
        <v>23</v>
      </c>
      <c r="V475" s="27">
        <v>92</v>
      </c>
      <c r="W475" s="27"/>
      <c r="X475" s="27"/>
      <c r="Y475" s="27"/>
      <c r="Z475" s="27"/>
      <c r="AA475" s="27">
        <v>279328</v>
      </c>
      <c r="AB475" s="28"/>
      <c r="AC475" s="29">
        <v>0</v>
      </c>
      <c r="AD475" s="30">
        <v>103.4</v>
      </c>
      <c r="AE475" s="30">
        <v>4</v>
      </c>
      <c r="AF475" s="31">
        <v>11.1868</v>
      </c>
      <c r="AG475">
        <f t="shared" si="112"/>
        <v>8376.0213480174789</v>
      </c>
      <c r="AH475">
        <f>A475*'Simple Linear Regression'!$B$18+'Simple Linear Regression'!$B$17</f>
        <v>8289.6759247109803</v>
      </c>
      <c r="AI475">
        <f t="shared" si="113"/>
        <v>8476.2494294999997</v>
      </c>
      <c r="AJ475">
        <f t="shared" si="114"/>
        <v>8476.2494294999997</v>
      </c>
      <c r="AL475">
        <f t="shared" si="115"/>
        <v>8454.4896095285512</v>
      </c>
      <c r="AM475" s="32">
        <f t="shared" si="116"/>
        <v>8267.7279771225985</v>
      </c>
      <c r="AN475" s="33">
        <f t="shared" si="117"/>
        <v>9444.789927858903</v>
      </c>
      <c r="AO475" s="33">
        <f t="shared" si="118"/>
        <v>8391.6671635149996</v>
      </c>
      <c r="AP475" s="33" t="str">
        <f t="shared" si="119"/>
        <v/>
      </c>
      <c r="AQ475" s="34">
        <f t="shared" si="120"/>
        <v>314701.76500000001</v>
      </c>
      <c r="AR475" s="34">
        <f t="shared" si="121"/>
        <v>397880</v>
      </c>
      <c r="AS475" s="34">
        <f t="shared" si="122"/>
        <v>0</v>
      </c>
      <c r="AT475" s="34">
        <f t="shared" si="123"/>
        <v>8334.1878125420008</v>
      </c>
      <c r="AU475" s="34">
        <f t="shared" si="124"/>
        <v>8401.3290776675658</v>
      </c>
      <c r="AV475" s="34">
        <f t="shared" si="125"/>
        <v>8379.1213644418003</v>
      </c>
      <c r="AW475" s="34">
        <f t="shared" si="126"/>
        <v>8330.9378551519985</v>
      </c>
      <c r="AX475" s="34">
        <f t="shared" si="127"/>
        <v>8406.9272456514464</v>
      </c>
    </row>
    <row r="476" spans="1:50" ht="16.5" customHeight="1" x14ac:dyDescent="0.2">
      <c r="A476" s="25">
        <v>475</v>
      </c>
      <c r="B476" s="26">
        <v>36595</v>
      </c>
      <c r="C476" s="25">
        <v>8662</v>
      </c>
      <c r="D476" s="27"/>
      <c r="E476" s="27">
        <v>286000</v>
      </c>
      <c r="F476" s="27"/>
      <c r="G476" s="27">
        <v>32.136000000000003</v>
      </c>
      <c r="H476" s="27">
        <v>30.3</v>
      </c>
      <c r="I476" s="27">
        <v>1.5009999999999999</v>
      </c>
      <c r="J476" s="27">
        <v>9900.1689999999999</v>
      </c>
      <c r="K476" s="27"/>
      <c r="L476" s="27">
        <v>775</v>
      </c>
      <c r="M476" s="27">
        <v>18.635000000000002</v>
      </c>
      <c r="N476" s="27">
        <v>221465</v>
      </c>
      <c r="O476" s="27">
        <v>6542.9</v>
      </c>
      <c r="P476" s="27">
        <v>1533015</v>
      </c>
      <c r="Q476" s="27"/>
      <c r="R476" s="27">
        <v>6119</v>
      </c>
      <c r="S476" s="27"/>
      <c r="T476" s="27"/>
      <c r="U476" s="27">
        <v>23</v>
      </c>
      <c r="V476" s="27">
        <v>90.4</v>
      </c>
      <c r="W476" s="27"/>
      <c r="X476" s="27"/>
      <c r="Y476" s="27"/>
      <c r="Z476" s="27"/>
      <c r="AA476" s="27">
        <v>279328</v>
      </c>
      <c r="AB476" s="28"/>
      <c r="AC476" s="29">
        <v>0</v>
      </c>
      <c r="AD476" s="30">
        <v>90.5</v>
      </c>
      <c r="AE476" s="30">
        <v>7</v>
      </c>
      <c r="AF476" s="31">
        <v>11.4678</v>
      </c>
      <c r="AG476">
        <f t="shared" si="112"/>
        <v>8408.5750541198777</v>
      </c>
      <c r="AH476">
        <f>A476*'Simple Linear Regression'!$B$18+'Simple Linear Regression'!$B$17</f>
        <v>8290.5289617948838</v>
      </c>
      <c r="AI476">
        <f t="shared" si="113"/>
        <v>8520.6150195000009</v>
      </c>
      <c r="AJ476">
        <f t="shared" si="114"/>
        <v>8520.6150195000009</v>
      </c>
      <c r="AL476">
        <f t="shared" si="115"/>
        <v>8494.4740317325486</v>
      </c>
      <c r="AM476" s="32">
        <f t="shared" si="116"/>
        <v>8295.8893401054993</v>
      </c>
      <c r="AN476" s="33">
        <f t="shared" si="117"/>
        <v>9457.5931346090038</v>
      </c>
      <c r="AO476" s="33">
        <f t="shared" si="118"/>
        <v>8460.2465107150001</v>
      </c>
      <c r="AP476" s="33" t="str">
        <f t="shared" si="119"/>
        <v/>
      </c>
      <c r="AQ476" s="34">
        <f t="shared" si="120"/>
        <v>332418.96499999997</v>
      </c>
      <c r="AR476" s="34">
        <f t="shared" si="121"/>
        <v>429285.99999999994</v>
      </c>
      <c r="AS476" s="34">
        <f t="shared" si="122"/>
        <v>0</v>
      </c>
      <c r="AT476" s="34">
        <f t="shared" si="123"/>
        <v>8371.1352706720008</v>
      </c>
      <c r="AU476" s="34">
        <f t="shared" si="124"/>
        <v>8452.6506463178048</v>
      </c>
      <c r="AV476" s="34">
        <f t="shared" si="125"/>
        <v>8404.2319553343586</v>
      </c>
      <c r="AW476" s="34">
        <f t="shared" si="126"/>
        <v>8368.9372072519982</v>
      </c>
      <c r="AX476" s="34">
        <f t="shared" si="127"/>
        <v>8462.6605138610448</v>
      </c>
    </row>
    <row r="477" spans="1:50" ht="16.5" customHeight="1" x14ac:dyDescent="0.2">
      <c r="A477" s="25">
        <v>476</v>
      </c>
      <c r="B477" s="26">
        <v>36602</v>
      </c>
      <c r="C477" s="25">
        <v>8201</v>
      </c>
      <c r="D477" s="27"/>
      <c r="E477" s="27">
        <v>270000</v>
      </c>
      <c r="F477" s="27"/>
      <c r="G477" s="27">
        <v>31.294</v>
      </c>
      <c r="H477" s="27">
        <v>28.39</v>
      </c>
      <c r="I477" s="27">
        <v>1.5269999999999999</v>
      </c>
      <c r="J477" s="27">
        <v>9900.1689999999999</v>
      </c>
      <c r="K477" s="27"/>
      <c r="L477" s="27">
        <v>775</v>
      </c>
      <c r="M477" s="27">
        <v>19.401</v>
      </c>
      <c r="N477" s="27">
        <v>203442</v>
      </c>
      <c r="O477" s="27">
        <v>6542.9</v>
      </c>
      <c r="P477" s="27">
        <v>1553622</v>
      </c>
      <c r="Q477" s="27"/>
      <c r="R477" s="27">
        <v>6119</v>
      </c>
      <c r="S477" s="27"/>
      <c r="T477" s="27"/>
      <c r="U477" s="27">
        <v>23</v>
      </c>
      <c r="V477" s="27">
        <v>90.4</v>
      </c>
      <c r="W477" s="27"/>
      <c r="X477" s="27"/>
      <c r="Y477" s="27"/>
      <c r="Z477" s="27"/>
      <c r="AA477" s="27">
        <v>279328</v>
      </c>
      <c r="AB477" s="28"/>
      <c r="AC477" s="29">
        <v>0</v>
      </c>
      <c r="AD477" s="30">
        <v>103.2</v>
      </c>
      <c r="AE477" s="30">
        <v>0.2</v>
      </c>
      <c r="AF477" s="31">
        <v>11.753399999999999</v>
      </c>
      <c r="AG477">
        <f t="shared" si="112"/>
        <v>8193.6094131547597</v>
      </c>
      <c r="AH477">
        <f>A477*'Simple Linear Regression'!$B$18+'Simple Linear Regression'!$B$17</f>
        <v>8291.3819988787873</v>
      </c>
      <c r="AI477">
        <f t="shared" si="113"/>
        <v>8323.9400599000019</v>
      </c>
      <c r="AJ477">
        <f t="shared" si="114"/>
        <v>8323.9400599000001</v>
      </c>
      <c r="AL477">
        <f t="shared" si="115"/>
        <v>8207.0185661053783</v>
      </c>
      <c r="AM477" s="32">
        <f t="shared" si="116"/>
        <v>8032.6825627058797</v>
      </c>
      <c r="AN477" s="33">
        <f t="shared" si="117"/>
        <v>9419.4418438495268</v>
      </c>
      <c r="AO477" s="33">
        <f t="shared" si="118"/>
        <v>8129.3844112340012</v>
      </c>
      <c r="AP477" s="33" t="str">
        <f t="shared" si="119"/>
        <v/>
      </c>
      <c r="AQ477" s="34">
        <f t="shared" si="120"/>
        <v>310655.93400000001</v>
      </c>
      <c r="AR477" s="34">
        <f t="shared" si="121"/>
        <v>412290</v>
      </c>
      <c r="AS477" s="34">
        <f t="shared" si="122"/>
        <v>0</v>
      </c>
      <c r="AT477" s="34">
        <f t="shared" si="123"/>
        <v>8138.4983070610015</v>
      </c>
      <c r="AU477" s="34">
        <f t="shared" si="124"/>
        <v>8177.4006368200626</v>
      </c>
      <c r="AV477" s="34">
        <f t="shared" si="125"/>
        <v>8173.6234327163993</v>
      </c>
      <c r="AW477" s="34">
        <f t="shared" si="126"/>
        <v>8137.3613485519991</v>
      </c>
      <c r="AX477" s="34">
        <f t="shared" si="127"/>
        <v>8168.5988339277428</v>
      </c>
    </row>
    <row r="478" spans="1:50" ht="16.5" customHeight="1" x14ac:dyDescent="0.2">
      <c r="A478" s="25">
        <v>477</v>
      </c>
      <c r="B478" s="26">
        <v>36609</v>
      </c>
      <c r="C478" s="25">
        <v>8384</v>
      </c>
      <c r="D478" s="27"/>
      <c r="E478" s="27">
        <v>271000</v>
      </c>
      <c r="F478" s="27"/>
      <c r="G478" s="27">
        <v>27.99</v>
      </c>
      <c r="H478" s="27">
        <v>25.47</v>
      </c>
      <c r="I478" s="27">
        <v>1.5289999999999999</v>
      </c>
      <c r="J478" s="27">
        <v>9900.1689999999999</v>
      </c>
      <c r="K478" s="27"/>
      <c r="L478" s="27">
        <v>775</v>
      </c>
      <c r="M478" s="27">
        <v>19.401</v>
      </c>
      <c r="N478" s="27">
        <v>203442</v>
      </c>
      <c r="O478" s="27">
        <v>6542.9</v>
      </c>
      <c r="P478" s="27">
        <v>1553622</v>
      </c>
      <c r="Q478" s="27"/>
      <c r="R478" s="27">
        <v>6119</v>
      </c>
      <c r="S478" s="27"/>
      <c r="T478" s="27"/>
      <c r="U478" s="27">
        <v>23</v>
      </c>
      <c r="V478" s="27">
        <v>90.4</v>
      </c>
      <c r="W478" s="27"/>
      <c r="X478" s="27"/>
      <c r="Y478" s="27"/>
      <c r="Z478" s="27"/>
      <c r="AA478" s="27">
        <v>279328</v>
      </c>
      <c r="AB478" s="28"/>
      <c r="AC478" s="29">
        <v>0</v>
      </c>
      <c r="AD478" s="30">
        <v>98.4</v>
      </c>
      <c r="AE478" s="30">
        <v>3.2</v>
      </c>
      <c r="AF478" s="31">
        <v>12.0411</v>
      </c>
      <c r="AG478">
        <f t="shared" si="112"/>
        <v>8192.9366454905194</v>
      </c>
      <c r="AH478">
        <f>A478*'Simple Linear Regression'!$B$18+'Simple Linear Regression'!$B$17</f>
        <v>8292.2350359626926</v>
      </c>
      <c r="AI478">
        <f t="shared" si="113"/>
        <v>8323.3517699000022</v>
      </c>
      <c r="AJ478">
        <f t="shared" si="114"/>
        <v>8323.3517699000004</v>
      </c>
      <c r="AL478">
        <f t="shared" si="115"/>
        <v>8207.1058612472589</v>
      </c>
      <c r="AM478" s="32">
        <f t="shared" si="116"/>
        <v>8041.2310957988802</v>
      </c>
      <c r="AN478" s="33">
        <f t="shared" si="117"/>
        <v>9458.2027893738177</v>
      </c>
      <c r="AO478" s="33">
        <f t="shared" si="118"/>
        <v>8141.7438499180007</v>
      </c>
      <c r="AP478" s="33" t="str">
        <f t="shared" si="119"/>
        <v/>
      </c>
      <c r="AQ478" s="34">
        <f t="shared" si="120"/>
        <v>311062.81799999997</v>
      </c>
      <c r="AR478" s="34">
        <f t="shared" si="121"/>
        <v>414359</v>
      </c>
      <c r="AS478" s="34">
        <f t="shared" si="122"/>
        <v>0</v>
      </c>
      <c r="AT478" s="34">
        <f t="shared" si="123"/>
        <v>8176.4505489379999</v>
      </c>
      <c r="AU478" s="34">
        <f t="shared" si="124"/>
        <v>8213.0221088336166</v>
      </c>
      <c r="AV478" s="34">
        <f t="shared" si="125"/>
        <v>8212.3575637418398</v>
      </c>
      <c r="AW478" s="34">
        <f t="shared" si="126"/>
        <v>8176.4028496509991</v>
      </c>
      <c r="AX478" s="34">
        <f t="shared" si="127"/>
        <v>8204.238852472834</v>
      </c>
    </row>
    <row r="479" spans="1:50" ht="16.5" customHeight="1" x14ac:dyDescent="0.2">
      <c r="A479" s="25">
        <v>478</v>
      </c>
      <c r="B479" s="26">
        <v>36616</v>
      </c>
      <c r="C479" s="25">
        <v>7896</v>
      </c>
      <c r="D479" s="27"/>
      <c r="E479" s="27">
        <v>272000</v>
      </c>
      <c r="F479" s="27"/>
      <c r="G479" s="27">
        <v>26.916</v>
      </c>
      <c r="H479" s="27">
        <v>24.33</v>
      </c>
      <c r="I479" s="27">
        <v>1.508</v>
      </c>
      <c r="J479" s="27">
        <v>9900.1689999999999</v>
      </c>
      <c r="K479" s="27"/>
      <c r="L479" s="27">
        <v>775</v>
      </c>
      <c r="M479" s="27">
        <v>19.401</v>
      </c>
      <c r="N479" s="27">
        <v>203442</v>
      </c>
      <c r="O479" s="27">
        <v>6542.9</v>
      </c>
      <c r="P479" s="27">
        <v>1553622</v>
      </c>
      <c r="Q479" s="27"/>
      <c r="R479" s="27">
        <v>6119</v>
      </c>
      <c r="S479" s="27"/>
      <c r="T479" s="27"/>
      <c r="U479" s="27">
        <v>23</v>
      </c>
      <c r="V479" s="27">
        <v>90.4</v>
      </c>
      <c r="W479" s="27"/>
      <c r="X479" s="27"/>
      <c r="Y479" s="27"/>
      <c r="Z479" s="27"/>
      <c r="AA479" s="27">
        <v>279328</v>
      </c>
      <c r="AB479" s="28"/>
      <c r="AC479" s="29">
        <v>0</v>
      </c>
      <c r="AD479" s="30">
        <v>75.2</v>
      </c>
      <c r="AE479" s="30">
        <v>8</v>
      </c>
      <c r="AF479" s="31">
        <v>12.3285</v>
      </c>
      <c r="AG479">
        <f t="shared" si="112"/>
        <v>8192.2555709650387</v>
      </c>
      <c r="AH479">
        <f>A479*'Simple Linear Regression'!$B$18+'Simple Linear Regression'!$B$17</f>
        <v>8293.088073046596</v>
      </c>
      <c r="AI479">
        <f t="shared" si="113"/>
        <v>8322.7634799000007</v>
      </c>
      <c r="AJ479">
        <f t="shared" si="114"/>
        <v>8322.7634799000007</v>
      </c>
      <c r="AL479">
        <f t="shared" si="115"/>
        <v>8197.6775832575186</v>
      </c>
      <c r="AM479" s="32">
        <f t="shared" si="116"/>
        <v>8071.2912772112004</v>
      </c>
      <c r="AN479" s="33">
        <f t="shared" si="117"/>
        <v>9503.0332095118974</v>
      </c>
      <c r="AO479" s="33">
        <f t="shared" si="118"/>
        <v>8171.360833736001</v>
      </c>
      <c r="AP479" s="33" t="str">
        <f t="shared" si="119"/>
        <v/>
      </c>
      <c r="AQ479" s="34">
        <f t="shared" si="120"/>
        <v>306790.53600000002</v>
      </c>
      <c r="AR479" s="34">
        <f t="shared" si="121"/>
        <v>410176</v>
      </c>
      <c r="AS479" s="34">
        <f t="shared" si="122"/>
        <v>0</v>
      </c>
      <c r="AT479" s="34">
        <f t="shared" si="123"/>
        <v>8180.2006129370011</v>
      </c>
      <c r="AU479" s="34">
        <f t="shared" si="124"/>
        <v>8219.0628986478132</v>
      </c>
      <c r="AV479" s="34">
        <f t="shared" si="125"/>
        <v>8216.1837173097592</v>
      </c>
      <c r="AW479" s="34">
        <f t="shared" si="126"/>
        <v>8181.3926876189998</v>
      </c>
      <c r="AX479" s="34">
        <f t="shared" si="127"/>
        <v>8215.556601093369</v>
      </c>
    </row>
    <row r="480" spans="1:50" ht="16.5" customHeight="1" x14ac:dyDescent="0.2">
      <c r="A480" s="25">
        <v>479</v>
      </c>
      <c r="B480" s="26">
        <v>36623</v>
      </c>
      <c r="C480" s="25">
        <v>8655</v>
      </c>
      <c r="D480" s="27"/>
      <c r="E480" s="27">
        <v>266000</v>
      </c>
      <c r="F480" s="27"/>
      <c r="G480" s="27">
        <v>25.596</v>
      </c>
      <c r="H480" s="27">
        <v>23.277999999999999</v>
      </c>
      <c r="I480" s="27">
        <v>1.5029999999999999</v>
      </c>
      <c r="J480" s="27">
        <v>9900.1689999999999</v>
      </c>
      <c r="K480" s="27"/>
      <c r="L480" s="27">
        <v>763</v>
      </c>
      <c r="M480" s="27">
        <v>19.401</v>
      </c>
      <c r="N480" s="27">
        <v>203442</v>
      </c>
      <c r="O480" s="27">
        <v>6625.3</v>
      </c>
      <c r="P480" s="27">
        <v>1553622</v>
      </c>
      <c r="Q480" s="27"/>
      <c r="R480" s="27">
        <v>6119</v>
      </c>
      <c r="S480" s="27"/>
      <c r="T480" s="27"/>
      <c r="U480" s="27">
        <v>23</v>
      </c>
      <c r="V480" s="27">
        <v>85.7</v>
      </c>
      <c r="W480" s="27"/>
      <c r="X480" s="27"/>
      <c r="Y480" s="27"/>
      <c r="Z480" s="27"/>
      <c r="AA480" s="27">
        <v>279328</v>
      </c>
      <c r="AB480" s="28"/>
      <c r="AC480" s="29">
        <v>0</v>
      </c>
      <c r="AD480" s="30">
        <v>62.8</v>
      </c>
      <c r="AE480" s="30">
        <v>5</v>
      </c>
      <c r="AF480" s="31">
        <v>12.613099999999999</v>
      </c>
      <c r="AG480">
        <f t="shared" si="112"/>
        <v>8303.7066035996395</v>
      </c>
      <c r="AH480">
        <f>A480*'Simple Linear Regression'!$B$18+'Simple Linear Regression'!$B$17</f>
        <v>8293.9411101305013</v>
      </c>
      <c r="AI480">
        <f t="shared" si="113"/>
        <v>8483.9684299</v>
      </c>
      <c r="AJ480">
        <f t="shared" si="114"/>
        <v>8483.9684299</v>
      </c>
      <c r="AL480">
        <f t="shared" si="115"/>
        <v>8274.1326664028202</v>
      </c>
      <c r="AM480" s="32">
        <f t="shared" si="116"/>
        <v>8083.806150808201</v>
      </c>
      <c r="AN480" s="33">
        <f t="shared" si="117"/>
        <v>9549.2376430125169</v>
      </c>
      <c r="AO480" s="33">
        <f t="shared" si="118"/>
        <v>8263.6796270259983</v>
      </c>
      <c r="AP480" s="33" t="str">
        <f t="shared" si="119"/>
        <v/>
      </c>
      <c r="AQ480" s="34">
        <f t="shared" si="120"/>
        <v>305773.326</v>
      </c>
      <c r="AR480" s="34">
        <f t="shared" si="121"/>
        <v>399798</v>
      </c>
      <c r="AS480" s="34">
        <f t="shared" si="122"/>
        <v>0</v>
      </c>
      <c r="AT480" s="34">
        <f t="shared" si="123"/>
        <v>8253.6949195600009</v>
      </c>
      <c r="AU480" s="34">
        <f t="shared" si="124"/>
        <v>8284.4753963684288</v>
      </c>
      <c r="AV480" s="34">
        <f t="shared" si="125"/>
        <v>8282.3690936564799</v>
      </c>
      <c r="AW480" s="34">
        <f t="shared" si="126"/>
        <v>8255.8030264089994</v>
      </c>
      <c r="AX480" s="34">
        <f t="shared" si="127"/>
        <v>8292.4175928486402</v>
      </c>
    </row>
    <row r="481" spans="1:50" ht="16.5" customHeight="1" x14ac:dyDescent="0.2">
      <c r="A481" s="25">
        <v>480</v>
      </c>
      <c r="B481" s="26">
        <v>36630</v>
      </c>
      <c r="C481" s="25">
        <v>8557</v>
      </c>
      <c r="D481" s="27"/>
      <c r="E481" s="27">
        <v>268000</v>
      </c>
      <c r="F481" s="27"/>
      <c r="G481" s="27">
        <v>24.867999999999999</v>
      </c>
      <c r="H481" s="27">
        <v>21.661999999999999</v>
      </c>
      <c r="I481" s="27">
        <v>1.4750000000000001</v>
      </c>
      <c r="J481" s="27">
        <v>9900.1689999999999</v>
      </c>
      <c r="K481" s="27"/>
      <c r="L481" s="27">
        <v>763</v>
      </c>
      <c r="M481" s="27">
        <v>19.401</v>
      </c>
      <c r="N481" s="27">
        <v>203442</v>
      </c>
      <c r="O481" s="27">
        <v>6625.3</v>
      </c>
      <c r="P481" s="27">
        <v>1553622</v>
      </c>
      <c r="Q481" s="27"/>
      <c r="R481" s="27">
        <v>6119</v>
      </c>
      <c r="S481" s="27"/>
      <c r="T481" s="27"/>
      <c r="U481" s="27">
        <v>23</v>
      </c>
      <c r="V481" s="27">
        <v>85.7</v>
      </c>
      <c r="W481" s="27"/>
      <c r="X481" s="27"/>
      <c r="Y481" s="27"/>
      <c r="Z481" s="27"/>
      <c r="AA481" s="27">
        <v>279328</v>
      </c>
      <c r="AB481" s="28"/>
      <c r="AC481" s="29">
        <v>0</v>
      </c>
      <c r="AD481" s="30">
        <v>86.1</v>
      </c>
      <c r="AE481" s="30">
        <v>3.9</v>
      </c>
      <c r="AF481" s="31">
        <v>12.892300000000001</v>
      </c>
      <c r="AG481">
        <f t="shared" si="112"/>
        <v>8302.3495108989991</v>
      </c>
      <c r="AH481">
        <f>A481*'Simple Linear Regression'!$B$18+'Simple Linear Regression'!$B$17</f>
        <v>8294.7941472144048</v>
      </c>
      <c r="AI481">
        <f t="shared" si="113"/>
        <v>8482.7918499000007</v>
      </c>
      <c r="AJ481">
        <f t="shared" si="114"/>
        <v>8482.7918499000007</v>
      </c>
      <c r="AL481">
        <f t="shared" si="115"/>
        <v>8261.0681984164985</v>
      </c>
      <c r="AM481" s="32">
        <f t="shared" si="116"/>
        <v>8050.5065787627591</v>
      </c>
      <c r="AN481" s="33">
        <f t="shared" si="117"/>
        <v>9593.9241829417588</v>
      </c>
      <c r="AO481" s="33">
        <f t="shared" si="118"/>
        <v>8214.3651654500009</v>
      </c>
      <c r="AP481" s="33" t="str">
        <f t="shared" si="119"/>
        <v/>
      </c>
      <c r="AQ481" s="34">
        <f t="shared" si="120"/>
        <v>300076.95</v>
      </c>
      <c r="AR481" s="34">
        <f t="shared" si="121"/>
        <v>395300</v>
      </c>
      <c r="AS481" s="34">
        <f t="shared" si="122"/>
        <v>0</v>
      </c>
      <c r="AT481" s="34">
        <f t="shared" si="123"/>
        <v>8340.0427408420001</v>
      </c>
      <c r="AU481" s="34">
        <f t="shared" si="124"/>
        <v>8338.6436696546916</v>
      </c>
      <c r="AV481" s="34">
        <f t="shared" si="125"/>
        <v>8375.5784448079994</v>
      </c>
      <c r="AW481" s="34">
        <f t="shared" si="126"/>
        <v>8342.9945807929998</v>
      </c>
      <c r="AX481" s="34">
        <f t="shared" si="127"/>
        <v>8338.1846356933511</v>
      </c>
    </row>
    <row r="482" spans="1:50" ht="16.5" customHeight="1" x14ac:dyDescent="0.2">
      <c r="A482" s="25">
        <v>481</v>
      </c>
      <c r="B482" s="26">
        <v>36637</v>
      </c>
      <c r="C482" s="25">
        <v>8616</v>
      </c>
      <c r="D482" s="27"/>
      <c r="E482" s="27">
        <v>259000</v>
      </c>
      <c r="F482" s="27"/>
      <c r="G482" s="27">
        <v>26.662500000000001</v>
      </c>
      <c r="H482" s="27">
        <v>22.984999999999999</v>
      </c>
      <c r="I482" s="27">
        <v>1.444</v>
      </c>
      <c r="J482" s="27">
        <v>9900.1689999999999</v>
      </c>
      <c r="K482" s="27"/>
      <c r="L482" s="27">
        <v>763</v>
      </c>
      <c r="M482" s="27">
        <v>18.343</v>
      </c>
      <c r="N482" s="27">
        <v>199261</v>
      </c>
      <c r="O482" s="27">
        <v>6625.3</v>
      </c>
      <c r="P482" s="27">
        <v>1553622</v>
      </c>
      <c r="Q482" s="27"/>
      <c r="R482" s="27">
        <v>6119</v>
      </c>
      <c r="S482" s="27"/>
      <c r="T482" s="27"/>
      <c r="U482" s="27">
        <v>23</v>
      </c>
      <c r="V482" s="27">
        <v>85.7</v>
      </c>
      <c r="W482" s="27"/>
      <c r="X482" s="27"/>
      <c r="Y482" s="27"/>
      <c r="Z482" s="27"/>
      <c r="AA482" s="27">
        <v>279328</v>
      </c>
      <c r="AB482" s="28"/>
      <c r="AC482" s="29">
        <v>0</v>
      </c>
      <c r="AD482" s="30">
        <v>64.099999999999994</v>
      </c>
      <c r="AE482" s="30">
        <v>9.4</v>
      </c>
      <c r="AF482" s="31">
        <v>13.1633</v>
      </c>
      <c r="AG482">
        <f t="shared" si="112"/>
        <v>8256.0297311847189</v>
      </c>
      <c r="AH482">
        <f>A482*'Simple Linear Regression'!$B$18+'Simple Linear Regression'!$B$17</f>
        <v>8295.6471842983083</v>
      </c>
      <c r="AI482">
        <f t="shared" si="113"/>
        <v>8372.8050527000014</v>
      </c>
      <c r="AJ482">
        <f t="shared" si="114"/>
        <v>8372.8050526999978</v>
      </c>
      <c r="AL482">
        <f t="shared" si="115"/>
        <v>8180.6811349418804</v>
      </c>
      <c r="AM482" s="32">
        <f t="shared" si="116"/>
        <v>8021.4907045352602</v>
      </c>
      <c r="AN482" s="33">
        <f t="shared" si="117"/>
        <v>9628.0331484641429</v>
      </c>
      <c r="AO482" s="33">
        <f t="shared" si="118"/>
        <v>8168.410707684</v>
      </c>
      <c r="AP482" s="33" t="str">
        <f t="shared" si="119"/>
        <v/>
      </c>
      <c r="AQ482" s="34">
        <f t="shared" si="120"/>
        <v>287732.88399999996</v>
      </c>
      <c r="AR482" s="34">
        <f t="shared" si="121"/>
        <v>373996</v>
      </c>
      <c r="AS482" s="34">
        <f t="shared" si="122"/>
        <v>0</v>
      </c>
      <c r="AT482" s="34">
        <f t="shared" si="123"/>
        <v>8266.9069179500002</v>
      </c>
      <c r="AU482" s="34">
        <f t="shared" si="124"/>
        <v>8258.5893079267535</v>
      </c>
      <c r="AV482" s="34">
        <f t="shared" si="125"/>
        <v>8305.3296254099587</v>
      </c>
      <c r="AW482" s="34">
        <f t="shared" si="126"/>
        <v>8270.9938516969996</v>
      </c>
      <c r="AX482" s="34">
        <f t="shared" si="127"/>
        <v>8260.6601285520919</v>
      </c>
    </row>
    <row r="483" spans="1:50" ht="16.5" customHeight="1" x14ac:dyDescent="0.2">
      <c r="A483" s="25">
        <v>482</v>
      </c>
      <c r="B483" s="26">
        <v>36644</v>
      </c>
      <c r="C483" s="25">
        <v>8302</v>
      </c>
      <c r="D483" s="27"/>
      <c r="E483" s="27">
        <v>274000</v>
      </c>
      <c r="F483" s="27"/>
      <c r="G483" s="27">
        <v>25.95</v>
      </c>
      <c r="H483" s="27">
        <v>23.28</v>
      </c>
      <c r="I483" s="27">
        <v>1.4370000000000001</v>
      </c>
      <c r="J483" s="27">
        <v>9900.1689999999999</v>
      </c>
      <c r="K483" s="27"/>
      <c r="L483" s="27">
        <v>763</v>
      </c>
      <c r="M483" s="27">
        <v>18.343</v>
      </c>
      <c r="N483" s="27">
        <v>199261</v>
      </c>
      <c r="O483" s="27">
        <v>6625.3</v>
      </c>
      <c r="P483" s="27">
        <v>1553622</v>
      </c>
      <c r="Q483" s="27"/>
      <c r="R483" s="27">
        <v>6119</v>
      </c>
      <c r="S483" s="27"/>
      <c r="T483" s="27"/>
      <c r="U483" s="27">
        <v>23</v>
      </c>
      <c r="V483" s="27">
        <v>85.7</v>
      </c>
      <c r="W483" s="27"/>
      <c r="X483" s="27"/>
      <c r="Y483" s="27"/>
      <c r="Z483" s="27"/>
      <c r="AA483" s="27">
        <v>279328</v>
      </c>
      <c r="AB483" s="28"/>
      <c r="AC483" s="29">
        <v>0</v>
      </c>
      <c r="AD483" s="30">
        <v>65.8</v>
      </c>
      <c r="AE483" s="30">
        <v>13</v>
      </c>
      <c r="AF483" s="31">
        <v>13.422800000000001</v>
      </c>
      <c r="AG483">
        <f t="shared" si="112"/>
        <v>8245.9248530095592</v>
      </c>
      <c r="AH483">
        <f>A483*'Simple Linear Regression'!$B$18+'Simple Linear Regression'!$B$17</f>
        <v>8296.5002213822136</v>
      </c>
      <c r="AI483">
        <f t="shared" si="113"/>
        <v>8363.9807027000006</v>
      </c>
      <c r="AJ483">
        <f t="shared" si="114"/>
        <v>8363.9807026999988</v>
      </c>
      <c r="AL483">
        <f t="shared" si="115"/>
        <v>8166.4009154489886</v>
      </c>
      <c r="AM483" s="32">
        <f t="shared" si="116"/>
        <v>8021.3070782472005</v>
      </c>
      <c r="AN483" s="33">
        <f t="shared" si="117"/>
        <v>9653.2175486128926</v>
      </c>
      <c r="AO483" s="33">
        <f t="shared" si="118"/>
        <v>8157.0200212070013</v>
      </c>
      <c r="AP483" s="33" t="str">
        <f t="shared" si="119"/>
        <v/>
      </c>
      <c r="AQ483" s="34">
        <f t="shared" si="120"/>
        <v>286338.05700000003</v>
      </c>
      <c r="AR483" s="34">
        <f t="shared" si="121"/>
        <v>393738</v>
      </c>
      <c r="AS483" s="34">
        <f t="shared" si="122"/>
        <v>0</v>
      </c>
      <c r="AT483" s="34">
        <f t="shared" si="123"/>
        <v>8297.0247193140003</v>
      </c>
      <c r="AU483" s="34">
        <f t="shared" si="124"/>
        <v>8280.6403758593096</v>
      </c>
      <c r="AV483" s="34">
        <f t="shared" si="125"/>
        <v>8330.6655973318793</v>
      </c>
      <c r="AW483" s="34">
        <f t="shared" si="126"/>
        <v>8302.042828837999</v>
      </c>
      <c r="AX483" s="34">
        <f t="shared" si="127"/>
        <v>8282.2756206800404</v>
      </c>
    </row>
    <row r="484" spans="1:50" ht="16.5" customHeight="1" x14ac:dyDescent="0.2">
      <c r="A484" s="25">
        <v>483</v>
      </c>
      <c r="B484" s="26">
        <v>36651</v>
      </c>
      <c r="C484" s="25">
        <v>8679</v>
      </c>
      <c r="D484" s="27"/>
      <c r="E484" s="27">
        <v>291000</v>
      </c>
      <c r="F484" s="27"/>
      <c r="G484" s="27">
        <v>26.75</v>
      </c>
      <c r="H484" s="27">
        <v>24.962499999999999</v>
      </c>
      <c r="I484" s="27">
        <v>1.42</v>
      </c>
      <c r="J484" s="27">
        <v>9900.1689999999999</v>
      </c>
      <c r="K484" s="27"/>
      <c r="L484" s="27">
        <v>763</v>
      </c>
      <c r="M484" s="27">
        <v>18.343</v>
      </c>
      <c r="N484" s="27">
        <v>199261</v>
      </c>
      <c r="O484" s="27">
        <v>6625.3</v>
      </c>
      <c r="P484" s="27">
        <v>1553622</v>
      </c>
      <c r="Q484" s="27"/>
      <c r="R484" s="27">
        <v>6119</v>
      </c>
      <c r="S484" s="27"/>
      <c r="T484" s="27"/>
      <c r="U484" s="27">
        <v>23</v>
      </c>
      <c r="V484" s="27">
        <v>86.4</v>
      </c>
      <c r="W484" s="27"/>
      <c r="X484" s="27"/>
      <c r="Y484" s="27"/>
      <c r="Z484" s="27"/>
      <c r="AA484" s="27">
        <v>279328</v>
      </c>
      <c r="AB484" s="28"/>
      <c r="AC484" s="29">
        <v>0</v>
      </c>
      <c r="AD484" s="30">
        <v>27.8</v>
      </c>
      <c r="AE484" s="30">
        <v>22.2</v>
      </c>
      <c r="AF484" s="31">
        <v>13.667</v>
      </c>
      <c r="AG484">
        <f t="shared" si="112"/>
        <v>8218.4718663616004</v>
      </c>
      <c r="AH484">
        <f>A484*'Simple Linear Regression'!$B$18+'Simple Linear Regression'!$B$17</f>
        <v>8297.353258466117</v>
      </c>
      <c r="AI484">
        <f t="shared" si="113"/>
        <v>8329.9499626999987</v>
      </c>
      <c r="AJ484">
        <f t="shared" si="114"/>
        <v>8329.9499626999968</v>
      </c>
      <c r="AL484">
        <f t="shared" si="115"/>
        <v>8135.0667518233968</v>
      </c>
      <c r="AM484" s="32">
        <f t="shared" si="116"/>
        <v>8073.7035471004801</v>
      </c>
      <c r="AN484" s="33">
        <f t="shared" si="117"/>
        <v>9677.2048636263335</v>
      </c>
      <c r="AO484" s="33">
        <f t="shared" si="118"/>
        <v>8191.7659126199997</v>
      </c>
      <c r="AP484" s="33" t="str">
        <f t="shared" si="119"/>
        <v/>
      </c>
      <c r="AQ484" s="34">
        <f t="shared" si="120"/>
        <v>282950.62</v>
      </c>
      <c r="AR484" s="34">
        <f t="shared" si="121"/>
        <v>413220</v>
      </c>
      <c r="AS484" s="34">
        <f t="shared" si="122"/>
        <v>0</v>
      </c>
      <c r="AT484" s="34">
        <f t="shared" si="123"/>
        <v>8243.7393799290003</v>
      </c>
      <c r="AU484" s="34">
        <f t="shared" si="124"/>
        <v>8244.418457264801</v>
      </c>
      <c r="AV484" s="34">
        <f t="shared" si="125"/>
        <v>8267.9720149482</v>
      </c>
      <c r="AW484" s="34">
        <f t="shared" si="126"/>
        <v>8249.9850170440004</v>
      </c>
      <c r="AX484" s="34">
        <f t="shared" si="127"/>
        <v>8255.9617787770603</v>
      </c>
    </row>
    <row r="485" spans="1:50" ht="16.5" customHeight="1" x14ac:dyDescent="0.2">
      <c r="A485" s="25">
        <v>484</v>
      </c>
      <c r="B485" s="26">
        <v>36658</v>
      </c>
      <c r="C485" s="25">
        <v>8242</v>
      </c>
      <c r="D485" s="27"/>
      <c r="E485" s="27">
        <v>293000</v>
      </c>
      <c r="F485" s="27"/>
      <c r="G485" s="27">
        <v>28.7</v>
      </c>
      <c r="H485" s="27">
        <v>26.902000000000001</v>
      </c>
      <c r="I485" s="27">
        <v>1.4550000000000001</v>
      </c>
      <c r="J485" s="27">
        <v>10002.179</v>
      </c>
      <c r="K485" s="27">
        <v>724934</v>
      </c>
      <c r="L485" s="27">
        <v>773</v>
      </c>
      <c r="M485" s="27">
        <v>18.343</v>
      </c>
      <c r="N485" s="27">
        <v>199261</v>
      </c>
      <c r="O485" s="27">
        <v>6686.5</v>
      </c>
      <c r="P485" s="27">
        <v>1553622</v>
      </c>
      <c r="Q485" s="27"/>
      <c r="R485" s="27">
        <v>6119</v>
      </c>
      <c r="S485" s="27"/>
      <c r="T485" s="27"/>
      <c r="U485" s="27">
        <v>23</v>
      </c>
      <c r="V485" s="27">
        <v>86.4</v>
      </c>
      <c r="W485" s="27"/>
      <c r="X485" s="27"/>
      <c r="Y485" s="27"/>
      <c r="Z485" s="27"/>
      <c r="AA485" s="27">
        <v>279328</v>
      </c>
      <c r="AB485" s="28"/>
      <c r="AC485" s="29">
        <v>0</v>
      </c>
      <c r="AD485" s="30">
        <v>6.7</v>
      </c>
      <c r="AE485" s="30">
        <v>44.2</v>
      </c>
      <c r="AF485" s="31">
        <v>13.8917</v>
      </c>
      <c r="AG485">
        <f t="shared" si="112"/>
        <v>8217.1375272373989</v>
      </c>
      <c r="AH485">
        <f>A485*'Simple Linear Regression'!$B$18+'Simple Linear Regression'!$B$17</f>
        <v>8298.2062955500223</v>
      </c>
      <c r="AI485">
        <f t="shared" si="113"/>
        <v>8331.8298826999999</v>
      </c>
      <c r="AJ485">
        <f t="shared" si="114"/>
        <v>8331.8298826999999</v>
      </c>
      <c r="AL485">
        <f t="shared" si="115"/>
        <v>8149.4766072878492</v>
      </c>
      <c r="AM485" s="32">
        <f t="shared" si="116"/>
        <v>8121.3074686825803</v>
      </c>
      <c r="AN485" s="33">
        <f t="shared" si="117"/>
        <v>9694.9889908160731</v>
      </c>
      <c r="AO485" s="33">
        <f t="shared" si="118"/>
        <v>8278.980005004998</v>
      </c>
      <c r="AP485" s="33" t="str">
        <f t="shared" si="119"/>
        <v/>
      </c>
      <c r="AQ485" s="34">
        <f t="shared" si="120"/>
        <v>289924.755</v>
      </c>
      <c r="AR485" s="34">
        <f t="shared" si="121"/>
        <v>426315</v>
      </c>
      <c r="AS485" s="34">
        <f t="shared" si="122"/>
        <v>0</v>
      </c>
      <c r="AT485" s="34">
        <f t="shared" si="123"/>
        <v>8187.878479555</v>
      </c>
      <c r="AU485" s="34">
        <f t="shared" si="124"/>
        <v>8238.1870211180194</v>
      </c>
      <c r="AV485" s="34">
        <f t="shared" si="125"/>
        <v>8200.9276568573987</v>
      </c>
      <c r="AW485" s="34">
        <f t="shared" si="126"/>
        <v>8194.8047610689991</v>
      </c>
      <c r="AX485" s="34">
        <f t="shared" si="127"/>
        <v>8263.0778837653161</v>
      </c>
    </row>
    <row r="486" spans="1:50" ht="16.5" customHeight="1" x14ac:dyDescent="0.2">
      <c r="A486" s="25">
        <v>485</v>
      </c>
      <c r="B486" s="26">
        <v>36665</v>
      </c>
      <c r="C486" s="25">
        <v>8408</v>
      </c>
      <c r="D486" s="27"/>
      <c r="E486" s="27">
        <v>276000</v>
      </c>
      <c r="F486" s="27"/>
      <c r="G486" s="27">
        <v>29.878</v>
      </c>
      <c r="H486" s="27">
        <v>28.67</v>
      </c>
      <c r="I486" s="27">
        <v>1.492</v>
      </c>
      <c r="J486" s="27">
        <v>10002.179</v>
      </c>
      <c r="K486" s="27">
        <v>724934</v>
      </c>
      <c r="L486" s="27">
        <v>773</v>
      </c>
      <c r="M486" s="27">
        <v>17.939</v>
      </c>
      <c r="N486" s="27">
        <v>232490</v>
      </c>
      <c r="O486" s="27">
        <v>6686.5</v>
      </c>
      <c r="P486" s="27">
        <v>1553622</v>
      </c>
      <c r="Q486" s="27"/>
      <c r="R486" s="27">
        <v>6119</v>
      </c>
      <c r="S486" s="27"/>
      <c r="T486" s="27"/>
      <c r="U486" s="27">
        <v>23</v>
      </c>
      <c r="V486" s="27">
        <v>86.4</v>
      </c>
      <c r="W486" s="27"/>
      <c r="X486" s="27"/>
      <c r="Y486" s="27"/>
      <c r="Z486" s="27"/>
      <c r="AA486" s="27">
        <v>279328</v>
      </c>
      <c r="AB486" s="28"/>
      <c r="AC486" s="29">
        <v>0</v>
      </c>
      <c r="AD486" s="30">
        <v>21.2</v>
      </c>
      <c r="AE486" s="30">
        <v>29.8</v>
      </c>
      <c r="AF486" s="31">
        <v>14.0924</v>
      </c>
      <c r="AG486">
        <f t="shared" si="112"/>
        <v>8644.8170380389602</v>
      </c>
      <c r="AH486">
        <f>A486*'Simple Linear Regression'!$B$18+'Simple Linear Regression'!$B$17</f>
        <v>8299.0593326339258</v>
      </c>
      <c r="AI486">
        <f t="shared" si="113"/>
        <v>8776.8493469000005</v>
      </c>
      <c r="AJ486">
        <f t="shared" si="114"/>
        <v>8776.8493469000005</v>
      </c>
      <c r="AL486">
        <f t="shared" si="115"/>
        <v>8753.3861381355982</v>
      </c>
      <c r="AM486" s="32">
        <f t="shared" si="116"/>
        <v>8548.843042351722</v>
      </c>
      <c r="AN486" s="33">
        <f t="shared" si="117"/>
        <v>9884.2213528165721</v>
      </c>
      <c r="AO486" s="33">
        <f t="shared" si="118"/>
        <v>8870.7617910799981</v>
      </c>
      <c r="AP486" s="33" t="str">
        <f t="shared" si="119"/>
        <v/>
      </c>
      <c r="AQ486" s="34">
        <f t="shared" si="120"/>
        <v>346875.08</v>
      </c>
      <c r="AR486" s="34">
        <f t="shared" si="121"/>
        <v>411792</v>
      </c>
      <c r="AS486" s="34">
        <f t="shared" si="122"/>
        <v>0</v>
      </c>
      <c r="AT486" s="34">
        <f t="shared" si="123"/>
        <v>8933.5314332179987</v>
      </c>
      <c r="AU486" s="34">
        <f t="shared" si="124"/>
        <v>9011.3713484781347</v>
      </c>
      <c r="AV486" s="34">
        <f t="shared" si="125"/>
        <v>8977.1818351439215</v>
      </c>
      <c r="AW486" s="34">
        <f t="shared" si="126"/>
        <v>8941.2818950439978</v>
      </c>
      <c r="AX486" s="34">
        <f t="shared" si="127"/>
        <v>9041.6404682580378</v>
      </c>
    </row>
    <row r="487" spans="1:50" ht="16.5" customHeight="1" x14ac:dyDescent="0.2">
      <c r="A487" s="25">
        <v>486</v>
      </c>
      <c r="B487" s="26">
        <v>36672</v>
      </c>
      <c r="C487" s="25">
        <v>9075</v>
      </c>
      <c r="D487" s="27"/>
      <c r="E487" s="27">
        <v>280000</v>
      </c>
      <c r="F487" s="27"/>
      <c r="G487" s="27">
        <v>29.462</v>
      </c>
      <c r="H487" s="27">
        <v>29.05</v>
      </c>
      <c r="I487" s="27">
        <v>1.5269999999999999</v>
      </c>
      <c r="J487" s="27">
        <v>10002.179</v>
      </c>
      <c r="K487" s="27">
        <v>724934</v>
      </c>
      <c r="L487" s="27">
        <v>773</v>
      </c>
      <c r="M487" s="27">
        <v>17.939</v>
      </c>
      <c r="N487" s="27">
        <v>232490</v>
      </c>
      <c r="O487" s="27">
        <v>6686.5</v>
      </c>
      <c r="P487" s="27">
        <v>1553622</v>
      </c>
      <c r="Q487" s="27"/>
      <c r="R487" s="27">
        <v>6119</v>
      </c>
      <c r="S487" s="27"/>
      <c r="T487" s="27"/>
      <c r="U487" s="27">
        <v>23</v>
      </c>
      <c r="V487" s="27">
        <v>86.4</v>
      </c>
      <c r="W487" s="27"/>
      <c r="X487" s="27"/>
      <c r="Y487" s="27"/>
      <c r="Z487" s="27"/>
      <c r="AA487" s="27">
        <v>279328</v>
      </c>
      <c r="AB487" s="28"/>
      <c r="AC487" s="29">
        <v>0</v>
      </c>
      <c r="AD487" s="30">
        <v>15</v>
      </c>
      <c r="AE487" s="30">
        <v>43.4</v>
      </c>
      <c r="AF487" s="31">
        <v>14.2643</v>
      </c>
      <c r="AG487">
        <f t="shared" si="112"/>
        <v>8642.1357189147602</v>
      </c>
      <c r="AH487">
        <f>A487*'Simple Linear Regression'!$B$18+'Simple Linear Regression'!$B$17</f>
        <v>8299.9123697178293</v>
      </c>
      <c r="AI487">
        <f t="shared" si="113"/>
        <v>8774.4961868999999</v>
      </c>
      <c r="AJ487">
        <f t="shared" si="114"/>
        <v>8774.4961868999999</v>
      </c>
      <c r="AL487">
        <f t="shared" si="115"/>
        <v>8755.1101334860996</v>
      </c>
      <c r="AM487" s="32">
        <f t="shared" si="116"/>
        <v>8571.3756050597603</v>
      </c>
      <c r="AN487" s="33">
        <f t="shared" si="117"/>
        <v>9895.4742866337019</v>
      </c>
      <c r="AO487" s="33">
        <f t="shared" si="118"/>
        <v>8907.4217007300031</v>
      </c>
      <c r="AP487" s="33" t="str">
        <f t="shared" si="119"/>
        <v/>
      </c>
      <c r="AQ487" s="34">
        <f t="shared" si="120"/>
        <v>355012.23</v>
      </c>
      <c r="AR487" s="34">
        <f t="shared" si="121"/>
        <v>427560</v>
      </c>
      <c r="AS487" s="34">
        <f t="shared" si="122"/>
        <v>0</v>
      </c>
      <c r="AT487" s="34">
        <f t="shared" si="123"/>
        <v>8914.4966788200018</v>
      </c>
      <c r="AU487" s="34">
        <f t="shared" si="124"/>
        <v>9012.8303814176634</v>
      </c>
      <c r="AV487" s="34">
        <f t="shared" si="125"/>
        <v>8950.0143722935991</v>
      </c>
      <c r="AW487" s="34">
        <f t="shared" si="126"/>
        <v>8922.7306076189998</v>
      </c>
      <c r="AX487" s="34">
        <f t="shared" si="127"/>
        <v>9047.998308641987</v>
      </c>
    </row>
    <row r="488" spans="1:50" ht="16.5" customHeight="1" x14ac:dyDescent="0.2">
      <c r="A488" s="25">
        <v>487</v>
      </c>
      <c r="B488" s="26">
        <v>36679</v>
      </c>
      <c r="C488" s="25">
        <v>8863</v>
      </c>
      <c r="D488" s="27"/>
      <c r="E488" s="27">
        <v>280000</v>
      </c>
      <c r="F488" s="27"/>
      <c r="G488" s="27">
        <v>29.98</v>
      </c>
      <c r="H488" s="27">
        <v>29.642499999999998</v>
      </c>
      <c r="I488" s="27">
        <v>1.54</v>
      </c>
      <c r="J488" s="27">
        <v>10002.179</v>
      </c>
      <c r="K488" s="27">
        <v>724934</v>
      </c>
      <c r="L488" s="27">
        <v>773</v>
      </c>
      <c r="M488" s="27">
        <v>17.939</v>
      </c>
      <c r="N488" s="27">
        <v>232490</v>
      </c>
      <c r="O488" s="27">
        <v>6686.5</v>
      </c>
      <c r="P488" s="27">
        <v>1553622</v>
      </c>
      <c r="Q488" s="27"/>
      <c r="R488" s="27">
        <v>6119</v>
      </c>
      <c r="S488" s="27"/>
      <c r="T488" s="27"/>
      <c r="U488" s="27">
        <v>23</v>
      </c>
      <c r="V488" s="27">
        <v>86.4</v>
      </c>
      <c r="W488" s="27"/>
      <c r="X488" s="27"/>
      <c r="Y488" s="27"/>
      <c r="Z488" s="27"/>
      <c r="AA488" s="27">
        <v>279328</v>
      </c>
      <c r="AB488" s="28"/>
      <c r="AC488" s="29">
        <v>1</v>
      </c>
      <c r="AD488" s="30">
        <v>10.5</v>
      </c>
      <c r="AE488" s="30">
        <v>50.7</v>
      </c>
      <c r="AF488" s="31">
        <v>14.402799999999999</v>
      </c>
      <c r="AG488">
        <f t="shared" si="112"/>
        <v>8642.1404140972008</v>
      </c>
      <c r="AH488">
        <f>A488*'Simple Linear Regression'!$B$18+'Simple Linear Regression'!$B$17</f>
        <v>8300.7654068017346</v>
      </c>
      <c r="AI488">
        <f t="shared" si="113"/>
        <v>8774.4961868999999</v>
      </c>
      <c r="AJ488">
        <f t="shared" si="114"/>
        <v>8774.4961868999999</v>
      </c>
      <c r="AL488">
        <f t="shared" si="115"/>
        <v>8756.850120101999</v>
      </c>
      <c r="AM488" s="32">
        <f t="shared" si="116"/>
        <v>8449.9767879462815</v>
      </c>
      <c r="AN488" s="33">
        <f t="shared" si="117"/>
        <v>9766.9519833702507</v>
      </c>
      <c r="AO488" s="33">
        <f t="shared" si="118"/>
        <v>8807.7406945999992</v>
      </c>
      <c r="AP488" s="33" t="str">
        <f t="shared" si="119"/>
        <v/>
      </c>
      <c r="AQ488" s="34">
        <f t="shared" si="120"/>
        <v>358034.60000000003</v>
      </c>
      <c r="AR488" s="34">
        <f t="shared" si="121"/>
        <v>431200</v>
      </c>
      <c r="AS488" s="34">
        <f t="shared" si="122"/>
        <v>14.402799999999999</v>
      </c>
      <c r="AT488" s="34">
        <f t="shared" si="123"/>
        <v>8845.3186309039993</v>
      </c>
      <c r="AU488" s="34">
        <f t="shared" si="124"/>
        <v>8959.1081885693184</v>
      </c>
      <c r="AV488" s="34">
        <f t="shared" si="125"/>
        <v>8879.4980049499991</v>
      </c>
      <c r="AW488" s="34">
        <f t="shared" si="126"/>
        <v>8801.7941296995996</v>
      </c>
      <c r="AX488" s="34">
        <f t="shared" si="127"/>
        <v>8967.5059394957971</v>
      </c>
    </row>
    <row r="489" spans="1:50" ht="16.5" customHeight="1" x14ac:dyDescent="0.2">
      <c r="A489" s="25">
        <v>488</v>
      </c>
      <c r="B489" s="26">
        <v>36686</v>
      </c>
      <c r="C489" s="25">
        <v>8403</v>
      </c>
      <c r="D489" s="27"/>
      <c r="E489" s="27">
        <v>290000</v>
      </c>
      <c r="F489" s="27"/>
      <c r="G489" s="27">
        <v>29.788</v>
      </c>
      <c r="H489" s="27">
        <v>28.67</v>
      </c>
      <c r="I489" s="27">
        <v>1.5629999999999999</v>
      </c>
      <c r="J489" s="27">
        <v>10002.179</v>
      </c>
      <c r="K489" s="27">
        <v>756536</v>
      </c>
      <c r="L489" s="27">
        <v>805</v>
      </c>
      <c r="M489" s="27">
        <v>17.939</v>
      </c>
      <c r="N489" s="27">
        <v>232490</v>
      </c>
      <c r="O489" s="27">
        <v>6679.1</v>
      </c>
      <c r="P489" s="27">
        <v>1553622</v>
      </c>
      <c r="Q489" s="27"/>
      <c r="R489" s="27">
        <v>6119</v>
      </c>
      <c r="S489" s="27"/>
      <c r="T489" s="27"/>
      <c r="U489" s="27">
        <v>23</v>
      </c>
      <c r="V489" s="27">
        <v>89.7</v>
      </c>
      <c r="W489" s="27"/>
      <c r="X489" s="27"/>
      <c r="Y489" s="27"/>
      <c r="Z489" s="27"/>
      <c r="AA489" s="27">
        <v>279328</v>
      </c>
      <c r="AB489" s="28"/>
      <c r="AC489" s="29">
        <v>0</v>
      </c>
      <c r="AD489" s="30">
        <v>9.8000000000000007</v>
      </c>
      <c r="AE489" s="30">
        <v>42.7</v>
      </c>
      <c r="AF489" s="31">
        <v>14.5038</v>
      </c>
      <c r="AG489">
        <f t="shared" si="112"/>
        <v>8559.9969560724421</v>
      </c>
      <c r="AH489">
        <f>A489*'Simple Linear Regression'!$B$18+'Simple Linear Regression'!$B$17</f>
        <v>8301.618443885638</v>
      </c>
      <c r="AI489">
        <f t="shared" si="113"/>
        <v>8665.1106969000011</v>
      </c>
      <c r="AJ489">
        <f t="shared" si="114"/>
        <v>8665.1106969000011</v>
      </c>
      <c r="AL489">
        <f t="shared" si="115"/>
        <v>8700.5115079608986</v>
      </c>
      <c r="AM489" s="32">
        <f t="shared" si="116"/>
        <v>8581.7063423627787</v>
      </c>
      <c r="AN489" s="33">
        <f t="shared" si="117"/>
        <v>9910.7391573615514</v>
      </c>
      <c r="AO489" s="33">
        <f t="shared" si="118"/>
        <v>8856.1600583700001</v>
      </c>
      <c r="AP489" s="33" t="str">
        <f t="shared" si="119"/>
        <v/>
      </c>
      <c r="AQ489" s="34">
        <f t="shared" si="120"/>
        <v>363381.87</v>
      </c>
      <c r="AR489" s="34">
        <f t="shared" si="121"/>
        <v>453270</v>
      </c>
      <c r="AS489" s="34">
        <f t="shared" si="122"/>
        <v>0</v>
      </c>
      <c r="AT489" s="34">
        <f t="shared" si="123"/>
        <v>8934.9287988429987</v>
      </c>
      <c r="AU489" s="34">
        <f t="shared" si="124"/>
        <v>9026.9439456775563</v>
      </c>
      <c r="AV489" s="34">
        <f t="shared" si="125"/>
        <v>8975.7797195231997</v>
      </c>
      <c r="AW489" s="34">
        <f t="shared" si="126"/>
        <v>8944.3937340559987</v>
      </c>
      <c r="AX489" s="34">
        <f t="shared" si="127"/>
        <v>9050.99002979131</v>
      </c>
    </row>
    <row r="490" spans="1:50" ht="16.5" customHeight="1" x14ac:dyDescent="0.2">
      <c r="A490" s="25">
        <v>489</v>
      </c>
      <c r="B490" s="26">
        <v>36693</v>
      </c>
      <c r="C490" s="25">
        <v>8895</v>
      </c>
      <c r="D490" s="27"/>
      <c r="E490" s="27">
        <v>284000</v>
      </c>
      <c r="F490" s="27"/>
      <c r="G490" s="27">
        <v>32.451999999999998</v>
      </c>
      <c r="H490" s="27">
        <v>29.814</v>
      </c>
      <c r="I490" s="27">
        <v>1.631</v>
      </c>
      <c r="J490" s="27">
        <v>10002.179</v>
      </c>
      <c r="K490" s="27">
        <v>756536</v>
      </c>
      <c r="L490" s="27">
        <v>805</v>
      </c>
      <c r="M490" s="27">
        <v>17.943000000000001</v>
      </c>
      <c r="N490" s="27">
        <v>227698</v>
      </c>
      <c r="O490" s="27">
        <v>6679.1</v>
      </c>
      <c r="P490" s="27">
        <v>1584412</v>
      </c>
      <c r="Q490" s="27"/>
      <c r="R490" s="27">
        <v>6119</v>
      </c>
      <c r="S490" s="27"/>
      <c r="T490" s="27"/>
      <c r="U490" s="27">
        <v>23</v>
      </c>
      <c r="V490" s="27">
        <v>89.7</v>
      </c>
      <c r="W490" s="27"/>
      <c r="X490" s="27"/>
      <c r="Y490" s="27"/>
      <c r="Z490" s="27"/>
      <c r="AA490" s="27">
        <v>279328</v>
      </c>
      <c r="AB490" s="28"/>
      <c r="AC490" s="29">
        <v>0</v>
      </c>
      <c r="AD490" s="30">
        <v>2.6</v>
      </c>
      <c r="AE490" s="30">
        <v>73.2</v>
      </c>
      <c r="AF490" s="31">
        <v>14.563800000000001</v>
      </c>
      <c r="AG490">
        <f t="shared" si="112"/>
        <v>8504.039253168281</v>
      </c>
      <c r="AH490">
        <f>A490*'Simple Linear Regression'!$B$18+'Simple Linear Regression'!$B$17</f>
        <v>8302.4714809695415</v>
      </c>
      <c r="AI490">
        <f t="shared" si="113"/>
        <v>8602.9429724999991</v>
      </c>
      <c r="AJ490">
        <f t="shared" si="114"/>
        <v>8602.9429724999991</v>
      </c>
      <c r="AL490">
        <f t="shared" si="115"/>
        <v>8637.6179582306595</v>
      </c>
      <c r="AM490" s="32">
        <f t="shared" si="116"/>
        <v>8557.3868817346811</v>
      </c>
      <c r="AN490" s="33">
        <f t="shared" si="117"/>
        <v>9883.6403633753671</v>
      </c>
      <c r="AO490" s="33">
        <f t="shared" si="118"/>
        <v>8859.5234195379999</v>
      </c>
      <c r="AP490" s="33" t="str">
        <f t="shared" si="119"/>
        <v/>
      </c>
      <c r="AQ490" s="34">
        <f t="shared" si="120"/>
        <v>371375.43800000002</v>
      </c>
      <c r="AR490" s="34">
        <f t="shared" si="121"/>
        <v>463204</v>
      </c>
      <c r="AS490" s="34">
        <f t="shared" si="122"/>
        <v>0</v>
      </c>
      <c r="AT490" s="34">
        <f t="shared" si="123"/>
        <v>8758.1535691889985</v>
      </c>
      <c r="AU490" s="34">
        <f t="shared" si="124"/>
        <v>8903.428107589818</v>
      </c>
      <c r="AV490" s="34">
        <f t="shared" si="125"/>
        <v>8782.3714013370391</v>
      </c>
      <c r="AW490" s="34">
        <f t="shared" si="126"/>
        <v>8767.3721146740008</v>
      </c>
      <c r="AX490" s="34">
        <f t="shared" si="127"/>
        <v>8937.8796343088961</v>
      </c>
    </row>
    <row r="491" spans="1:50" ht="16.5" customHeight="1" x14ac:dyDescent="0.2">
      <c r="A491" s="25">
        <v>490</v>
      </c>
      <c r="B491" s="26">
        <v>36700</v>
      </c>
      <c r="C491" s="25">
        <v>8475</v>
      </c>
      <c r="D491" s="27"/>
      <c r="E491" s="27">
        <v>294000</v>
      </c>
      <c r="F491" s="27"/>
      <c r="G491" s="27">
        <v>33.552</v>
      </c>
      <c r="H491" s="27">
        <v>29.777999999999999</v>
      </c>
      <c r="I491" s="27">
        <v>1.681</v>
      </c>
      <c r="J491" s="27">
        <v>10002.179</v>
      </c>
      <c r="K491" s="27">
        <v>756536</v>
      </c>
      <c r="L491" s="27">
        <v>805</v>
      </c>
      <c r="M491" s="27">
        <v>17.943000000000001</v>
      </c>
      <c r="N491" s="27">
        <v>227698</v>
      </c>
      <c r="O491" s="27">
        <v>6679.1</v>
      </c>
      <c r="P491" s="27">
        <v>1584412</v>
      </c>
      <c r="Q491" s="27"/>
      <c r="R491" s="27">
        <v>6119</v>
      </c>
      <c r="S491" s="27"/>
      <c r="T491" s="27"/>
      <c r="U491" s="27">
        <v>23</v>
      </c>
      <c r="V491" s="27">
        <v>89.7</v>
      </c>
      <c r="W491" s="27"/>
      <c r="X491" s="27"/>
      <c r="Y491" s="27"/>
      <c r="Z491" s="27"/>
      <c r="AA491" s="27">
        <v>279328</v>
      </c>
      <c r="AB491" s="28"/>
      <c r="AC491" s="29">
        <v>0</v>
      </c>
      <c r="AD491" s="30">
        <v>0.5</v>
      </c>
      <c r="AE491" s="30">
        <v>66.900000000000006</v>
      </c>
      <c r="AF491" s="31">
        <v>14.581</v>
      </c>
      <c r="AG491">
        <f t="shared" si="112"/>
        <v>8497.3224115622816</v>
      </c>
      <c r="AH491">
        <f>A491*'Simple Linear Regression'!$B$18+'Simple Linear Regression'!$B$17</f>
        <v>8303.3245180534468</v>
      </c>
      <c r="AI491">
        <f t="shared" si="113"/>
        <v>8597.0600725000004</v>
      </c>
      <c r="AJ491">
        <f t="shared" si="114"/>
        <v>8597.0600724999986</v>
      </c>
      <c r="AL491">
        <f t="shared" si="115"/>
        <v>8639.2172836736572</v>
      </c>
      <c r="AM491" s="32">
        <f t="shared" si="116"/>
        <v>8561.2259714109605</v>
      </c>
      <c r="AN491" s="33">
        <f t="shared" si="117"/>
        <v>9864.1607850140063</v>
      </c>
      <c r="AO491" s="33">
        <f t="shared" si="118"/>
        <v>8853.7644394379986</v>
      </c>
      <c r="AP491" s="33" t="str">
        <f t="shared" si="119"/>
        <v/>
      </c>
      <c r="AQ491" s="34">
        <f t="shared" si="120"/>
        <v>382760.33799999999</v>
      </c>
      <c r="AR491" s="34">
        <f t="shared" si="121"/>
        <v>494214</v>
      </c>
      <c r="AS491" s="34">
        <f t="shared" si="122"/>
        <v>0</v>
      </c>
      <c r="AT491" s="34">
        <f t="shared" si="123"/>
        <v>8776.5727254049998</v>
      </c>
      <c r="AU491" s="34">
        <f t="shared" si="124"/>
        <v>8916.9095860913985</v>
      </c>
      <c r="AV491" s="34">
        <f t="shared" si="125"/>
        <v>8797.362951106641</v>
      </c>
      <c r="AW491" s="34">
        <f t="shared" si="126"/>
        <v>8786.0159300939995</v>
      </c>
      <c r="AX491" s="34">
        <f t="shared" si="127"/>
        <v>8947.5082071905963</v>
      </c>
    </row>
    <row r="492" spans="1:50" ht="16.5" customHeight="1" x14ac:dyDescent="0.2">
      <c r="A492" s="25">
        <v>491</v>
      </c>
      <c r="B492" s="26">
        <v>36707</v>
      </c>
      <c r="C492" s="25">
        <v>8620</v>
      </c>
      <c r="D492" s="27"/>
      <c r="E492" s="27">
        <v>296000</v>
      </c>
      <c r="F492" s="27"/>
      <c r="G492" s="27">
        <v>32.119999999999997</v>
      </c>
      <c r="H492" s="27">
        <v>31.03</v>
      </c>
      <c r="I492" s="27">
        <v>1.6579999999999999</v>
      </c>
      <c r="J492" s="27">
        <v>10002.179</v>
      </c>
      <c r="K492" s="27">
        <v>756536</v>
      </c>
      <c r="L492" s="27">
        <v>805</v>
      </c>
      <c r="M492" s="27">
        <v>17.943000000000001</v>
      </c>
      <c r="N492" s="27">
        <v>227698</v>
      </c>
      <c r="O492" s="27">
        <v>6679.1</v>
      </c>
      <c r="P492" s="27">
        <v>1584412</v>
      </c>
      <c r="Q492" s="27"/>
      <c r="R492" s="27">
        <v>6119</v>
      </c>
      <c r="S492" s="27"/>
      <c r="T492" s="27"/>
      <c r="U492" s="27">
        <v>23</v>
      </c>
      <c r="V492" s="27">
        <v>89.7</v>
      </c>
      <c r="W492" s="27"/>
      <c r="X492" s="27"/>
      <c r="Y492" s="27"/>
      <c r="Z492" s="27"/>
      <c r="AA492" s="27">
        <v>279328</v>
      </c>
      <c r="AB492" s="28"/>
      <c r="AC492" s="29">
        <v>0</v>
      </c>
      <c r="AD492" s="30">
        <v>0</v>
      </c>
      <c r="AE492" s="30">
        <v>77.900000000000006</v>
      </c>
      <c r="AF492" s="31">
        <v>14.554500000000001</v>
      </c>
      <c r="AG492">
        <f t="shared" si="112"/>
        <v>8495.967124701041</v>
      </c>
      <c r="AH492">
        <f>A492*'Simple Linear Regression'!$B$18+'Simple Linear Regression'!$B$17</f>
        <v>8304.1775551373503</v>
      </c>
      <c r="AI492">
        <f t="shared" si="113"/>
        <v>8595.8834924999992</v>
      </c>
      <c r="AJ492">
        <f t="shared" si="114"/>
        <v>8595.8834924999992</v>
      </c>
      <c r="AL492">
        <f t="shared" si="115"/>
        <v>8633.5966303698769</v>
      </c>
      <c r="AM492" s="32">
        <f t="shared" si="116"/>
        <v>8567.5629801102605</v>
      </c>
      <c r="AN492" s="33">
        <f t="shared" si="117"/>
        <v>9864.854849469657</v>
      </c>
      <c r="AO492" s="33">
        <f t="shared" si="118"/>
        <v>8868.2709190839996</v>
      </c>
      <c r="AP492" s="33" t="str">
        <f t="shared" si="119"/>
        <v/>
      </c>
      <c r="AQ492" s="34">
        <f t="shared" si="120"/>
        <v>377523.28399999999</v>
      </c>
      <c r="AR492" s="34">
        <f t="shared" si="121"/>
        <v>490768</v>
      </c>
      <c r="AS492" s="34">
        <f t="shared" si="122"/>
        <v>0</v>
      </c>
      <c r="AT492" s="34">
        <f t="shared" si="123"/>
        <v>8732.2864479809996</v>
      </c>
      <c r="AU492" s="34">
        <f t="shared" si="124"/>
        <v>8888.4119398944313</v>
      </c>
      <c r="AV492" s="34">
        <f t="shared" si="125"/>
        <v>8749.2785147136801</v>
      </c>
      <c r="AW492" s="34">
        <f t="shared" si="126"/>
        <v>8741.4379564430001</v>
      </c>
      <c r="AX492" s="34">
        <f t="shared" si="127"/>
        <v>8925.2856263162921</v>
      </c>
    </row>
    <row r="493" spans="1:50" ht="16.5" customHeight="1" x14ac:dyDescent="0.2">
      <c r="A493" s="25">
        <v>492</v>
      </c>
      <c r="B493" s="26">
        <v>36714</v>
      </c>
      <c r="C493" s="25">
        <v>8519</v>
      </c>
      <c r="D493" s="27"/>
      <c r="E493" s="27">
        <v>281000</v>
      </c>
      <c r="F493" s="27"/>
      <c r="G493" s="27">
        <v>30.4033333333333</v>
      </c>
      <c r="H493" s="27">
        <v>30.904</v>
      </c>
      <c r="I493" s="27">
        <v>1.625</v>
      </c>
      <c r="J493" s="27">
        <v>10002.179</v>
      </c>
      <c r="K493" s="27">
        <v>756536</v>
      </c>
      <c r="L493" s="27">
        <v>844</v>
      </c>
      <c r="M493" s="27">
        <v>17.943000000000001</v>
      </c>
      <c r="N493" s="27">
        <v>227698</v>
      </c>
      <c r="O493" s="27">
        <v>6709.7</v>
      </c>
      <c r="P493" s="27">
        <v>1584412</v>
      </c>
      <c r="Q493" s="27"/>
      <c r="R493" s="27">
        <v>6119</v>
      </c>
      <c r="S493" s="27"/>
      <c r="T493" s="27"/>
      <c r="U493" s="27">
        <v>23</v>
      </c>
      <c r="V493" s="27">
        <v>92.6</v>
      </c>
      <c r="W493" s="27"/>
      <c r="X493" s="27"/>
      <c r="Y493" s="27"/>
      <c r="Z493" s="27"/>
      <c r="AA493" s="27">
        <v>279328</v>
      </c>
      <c r="AB493" s="28"/>
      <c r="AC493" s="29">
        <v>1</v>
      </c>
      <c r="AD493" s="30">
        <v>0</v>
      </c>
      <c r="AE493" s="30">
        <v>78.3</v>
      </c>
      <c r="AF493" s="31">
        <v>14.4855</v>
      </c>
      <c r="AG493">
        <f t="shared" si="112"/>
        <v>8439.7821294429996</v>
      </c>
      <c r="AH493">
        <f>A493*'Simple Linear Regression'!$B$18+'Simple Linear Regression'!$B$17</f>
        <v>8305.0305922212556</v>
      </c>
      <c r="AI493">
        <f t="shared" si="113"/>
        <v>8517.0761225000006</v>
      </c>
      <c r="AJ493">
        <f t="shared" si="114"/>
        <v>8517.0761225000024</v>
      </c>
      <c r="AL493">
        <f t="shared" si="115"/>
        <v>8593.0476319774989</v>
      </c>
      <c r="AM493" s="32">
        <f t="shared" si="116"/>
        <v>8429.5973224708214</v>
      </c>
      <c r="AN493" s="33">
        <f t="shared" si="117"/>
        <v>9732.4879993502545</v>
      </c>
      <c r="AO493" s="33">
        <f t="shared" si="118"/>
        <v>8703.4883407499983</v>
      </c>
      <c r="AP493" s="33" t="str">
        <f t="shared" si="119"/>
        <v/>
      </c>
      <c r="AQ493" s="34">
        <f t="shared" si="120"/>
        <v>370009.25</v>
      </c>
      <c r="AR493" s="34">
        <f t="shared" si="121"/>
        <v>456625</v>
      </c>
      <c r="AS493" s="34">
        <f t="shared" si="122"/>
        <v>14.4855</v>
      </c>
      <c r="AT493" s="34">
        <f t="shared" si="123"/>
        <v>8642.849800512</v>
      </c>
      <c r="AU493" s="34">
        <f t="shared" si="124"/>
        <v>8804.5850622733487</v>
      </c>
      <c r="AV493" s="34">
        <f t="shared" si="125"/>
        <v>8674.7447342880005</v>
      </c>
      <c r="AW493" s="34">
        <f t="shared" si="126"/>
        <v>8598.0582964005007</v>
      </c>
      <c r="AX493" s="34">
        <f t="shared" si="127"/>
        <v>8805.5554519792495</v>
      </c>
    </row>
    <row r="494" spans="1:50" ht="16.5" customHeight="1" x14ac:dyDescent="0.2">
      <c r="A494" s="25">
        <v>493</v>
      </c>
      <c r="B494" s="26">
        <v>36721</v>
      </c>
      <c r="C494" s="25">
        <v>8844</v>
      </c>
      <c r="D494" s="27"/>
      <c r="E494" s="27">
        <v>293000</v>
      </c>
      <c r="F494" s="27"/>
      <c r="G494" s="27">
        <v>30.436</v>
      </c>
      <c r="H494" s="27">
        <v>30.53</v>
      </c>
      <c r="I494" s="27">
        <v>1.593</v>
      </c>
      <c r="J494" s="27">
        <v>10002.179</v>
      </c>
      <c r="K494" s="27">
        <v>843730</v>
      </c>
      <c r="L494" s="27">
        <v>844</v>
      </c>
      <c r="M494" s="27">
        <v>17.943000000000001</v>
      </c>
      <c r="N494" s="27">
        <v>227698</v>
      </c>
      <c r="O494" s="27">
        <v>6709.7</v>
      </c>
      <c r="P494" s="27">
        <v>1584412</v>
      </c>
      <c r="Q494" s="27"/>
      <c r="R494" s="27">
        <v>6119</v>
      </c>
      <c r="S494" s="27"/>
      <c r="T494" s="27"/>
      <c r="U494" s="27">
        <v>23</v>
      </c>
      <c r="V494" s="27">
        <v>92.6</v>
      </c>
      <c r="W494" s="27"/>
      <c r="X494" s="27"/>
      <c r="Y494" s="27"/>
      <c r="Z494" s="27"/>
      <c r="AA494" s="27">
        <v>279328</v>
      </c>
      <c r="AB494" s="28"/>
      <c r="AC494" s="29">
        <v>0</v>
      </c>
      <c r="AD494" s="30">
        <v>0</v>
      </c>
      <c r="AE494" s="30">
        <v>88.6</v>
      </c>
      <c r="AF494" s="31">
        <v>14.376200000000001</v>
      </c>
      <c r="AG494">
        <f t="shared" si="112"/>
        <v>8431.6886920708384</v>
      </c>
      <c r="AH494">
        <f>A494*'Simple Linear Regression'!$B$18+'Simple Linear Regression'!$B$17</f>
        <v>8305.883629305159</v>
      </c>
      <c r="AI494">
        <f t="shared" si="113"/>
        <v>8510.0166425000007</v>
      </c>
      <c r="AJ494">
        <f t="shared" si="114"/>
        <v>8510.0166425000025</v>
      </c>
      <c r="AL494">
        <f t="shared" si="115"/>
        <v>8578.4053772939769</v>
      </c>
      <c r="AM494" s="32">
        <f t="shared" si="116"/>
        <v>8567.9179463760393</v>
      </c>
      <c r="AN494" s="33">
        <f t="shared" si="117"/>
        <v>9859.8205890157478</v>
      </c>
      <c r="AO494" s="33">
        <f t="shared" si="118"/>
        <v>8827.6728772139977</v>
      </c>
      <c r="AP494" s="33" t="str">
        <f t="shared" si="119"/>
        <v/>
      </c>
      <c r="AQ494" s="34">
        <f t="shared" si="120"/>
        <v>362722.91399999999</v>
      </c>
      <c r="AR494" s="34">
        <f t="shared" si="121"/>
        <v>466749</v>
      </c>
      <c r="AS494" s="34">
        <f t="shared" si="122"/>
        <v>0</v>
      </c>
      <c r="AT494" s="34">
        <f t="shared" si="123"/>
        <v>8645.4365768670013</v>
      </c>
      <c r="AU494" s="34">
        <f t="shared" si="124"/>
        <v>8816.9200456071776</v>
      </c>
      <c r="AV494" s="34">
        <f t="shared" si="125"/>
        <v>8669.0900218302395</v>
      </c>
      <c r="AW494" s="34">
        <f t="shared" si="126"/>
        <v>8653.910643448</v>
      </c>
      <c r="AX494" s="34">
        <f t="shared" si="127"/>
        <v>8854.6211047924808</v>
      </c>
    </row>
    <row r="495" spans="1:50" ht="16.5" customHeight="1" x14ac:dyDescent="0.2">
      <c r="A495" s="25">
        <v>494</v>
      </c>
      <c r="B495" s="26">
        <v>36728</v>
      </c>
      <c r="C495" s="25">
        <v>8361</v>
      </c>
      <c r="D495" s="27"/>
      <c r="E495" s="27">
        <v>303000</v>
      </c>
      <c r="F495" s="27"/>
      <c r="G495" s="27">
        <v>30.65</v>
      </c>
      <c r="H495" s="27">
        <v>27.952000000000002</v>
      </c>
      <c r="I495" s="27">
        <v>1.546</v>
      </c>
      <c r="J495" s="27">
        <v>10002.179</v>
      </c>
      <c r="K495" s="27">
        <v>843730</v>
      </c>
      <c r="L495" s="27">
        <v>844</v>
      </c>
      <c r="M495" s="27">
        <v>17.596</v>
      </c>
      <c r="N495" s="27">
        <v>242501</v>
      </c>
      <c r="O495" s="27">
        <v>6709.7</v>
      </c>
      <c r="P495" s="27">
        <v>1584412</v>
      </c>
      <c r="Q495" s="27"/>
      <c r="R495" s="27">
        <v>6119</v>
      </c>
      <c r="S495" s="27"/>
      <c r="T495" s="27"/>
      <c r="U495" s="27">
        <v>23</v>
      </c>
      <c r="V495" s="27">
        <v>92.6</v>
      </c>
      <c r="W495" s="27"/>
      <c r="X495" s="27"/>
      <c r="Y495" s="27"/>
      <c r="Z495" s="27"/>
      <c r="AA495" s="27">
        <v>279328</v>
      </c>
      <c r="AB495" s="28"/>
      <c r="AC495" s="29">
        <v>0</v>
      </c>
      <c r="AD495" s="30">
        <v>0</v>
      </c>
      <c r="AE495" s="30">
        <v>89.7</v>
      </c>
      <c r="AF495" s="31">
        <v>14.2301</v>
      </c>
      <c r="AG495">
        <f t="shared" si="112"/>
        <v>8610.3549023104788</v>
      </c>
      <c r="AH495">
        <f>A495*'Simple Linear Regression'!$B$18+'Simple Linear Regression'!$B$17</f>
        <v>8306.7366663890625</v>
      </c>
      <c r="AI495">
        <f t="shared" si="113"/>
        <v>8688.8076530000017</v>
      </c>
      <c r="AJ495">
        <f t="shared" si="114"/>
        <v>8688.8076529999998</v>
      </c>
      <c r="AL495">
        <f t="shared" si="115"/>
        <v>8810.7850217282194</v>
      </c>
      <c r="AM495" s="32">
        <f t="shared" si="116"/>
        <v>8764.4990834315795</v>
      </c>
      <c r="AN495" s="33">
        <f t="shared" si="117"/>
        <v>9913.0174761228354</v>
      </c>
      <c r="AO495" s="33">
        <f t="shared" si="118"/>
        <v>9071.9165962459992</v>
      </c>
      <c r="AP495" s="33" t="str">
        <f t="shared" si="119"/>
        <v/>
      </c>
      <c r="AQ495" s="34">
        <f t="shared" si="120"/>
        <v>374906.54600000003</v>
      </c>
      <c r="AR495" s="34">
        <f t="shared" si="121"/>
        <v>468438</v>
      </c>
      <c r="AS495" s="34">
        <f t="shared" si="122"/>
        <v>0</v>
      </c>
      <c r="AT495" s="34">
        <f t="shared" si="123"/>
        <v>8882.4057876099996</v>
      </c>
      <c r="AU495" s="34">
        <f t="shared" si="124"/>
        <v>9069.7727930921537</v>
      </c>
      <c r="AV495" s="34">
        <f t="shared" si="125"/>
        <v>8910.7339086318771</v>
      </c>
      <c r="AW495" s="34">
        <f t="shared" si="126"/>
        <v>8890.3097231309985</v>
      </c>
      <c r="AX495" s="34">
        <f t="shared" si="127"/>
        <v>9118.1601741374961</v>
      </c>
    </row>
    <row r="496" spans="1:50" ht="16.5" customHeight="1" x14ac:dyDescent="0.2">
      <c r="A496" s="25">
        <v>495</v>
      </c>
      <c r="B496" s="26">
        <v>36735</v>
      </c>
      <c r="C496" s="25">
        <v>8614</v>
      </c>
      <c r="D496" s="27"/>
      <c r="E496" s="27">
        <v>300000</v>
      </c>
      <c r="F496" s="27"/>
      <c r="G496" s="27">
        <v>28.02</v>
      </c>
      <c r="H496" s="27">
        <v>26.02</v>
      </c>
      <c r="I496" s="27">
        <v>1.52</v>
      </c>
      <c r="J496" s="27">
        <v>10002.179</v>
      </c>
      <c r="K496" s="27">
        <v>843730</v>
      </c>
      <c r="L496" s="27">
        <v>844</v>
      </c>
      <c r="M496" s="27">
        <v>17.596</v>
      </c>
      <c r="N496" s="27">
        <v>242501</v>
      </c>
      <c r="O496" s="27">
        <v>6709.7</v>
      </c>
      <c r="P496" s="27">
        <v>1584412</v>
      </c>
      <c r="Q496" s="27"/>
      <c r="R496" s="27">
        <v>6119</v>
      </c>
      <c r="S496" s="27"/>
      <c r="T496" s="27"/>
      <c r="U496" s="27">
        <v>23</v>
      </c>
      <c r="V496" s="27">
        <v>92.6</v>
      </c>
      <c r="W496" s="27"/>
      <c r="X496" s="27"/>
      <c r="Y496" s="27"/>
      <c r="Z496" s="27"/>
      <c r="AA496" s="27">
        <v>279328</v>
      </c>
      <c r="AB496" s="28"/>
      <c r="AC496" s="29">
        <v>0</v>
      </c>
      <c r="AD496" s="30">
        <v>0</v>
      </c>
      <c r="AE496" s="30">
        <v>76.2</v>
      </c>
      <c r="AF496" s="31">
        <v>14.0517</v>
      </c>
      <c r="AG496">
        <f t="shared" si="112"/>
        <v>8612.3659819455988</v>
      </c>
      <c r="AH496">
        <f>A496*'Simple Linear Regression'!$B$18+'Simple Linear Regression'!$B$17</f>
        <v>8307.5897034729678</v>
      </c>
      <c r="AI496">
        <f t="shared" si="113"/>
        <v>8690.5725230000025</v>
      </c>
      <c r="AJ496">
        <f t="shared" si="114"/>
        <v>8690.5725229999989</v>
      </c>
      <c r="AL496">
        <f t="shared" si="115"/>
        <v>8812.0333238864005</v>
      </c>
      <c r="AM496" s="32">
        <f t="shared" si="116"/>
        <v>8750.8671868994807</v>
      </c>
      <c r="AN496" s="33">
        <f t="shared" si="117"/>
        <v>9897.6065474228544</v>
      </c>
      <c r="AO496" s="33">
        <f t="shared" si="118"/>
        <v>9047.5384185199982</v>
      </c>
      <c r="AP496" s="33" t="str">
        <f t="shared" si="119"/>
        <v/>
      </c>
      <c r="AQ496" s="34">
        <f t="shared" si="120"/>
        <v>368601.52</v>
      </c>
      <c r="AR496" s="34">
        <f t="shared" si="121"/>
        <v>456000</v>
      </c>
      <c r="AS496" s="34">
        <f t="shared" si="122"/>
        <v>0</v>
      </c>
      <c r="AT496" s="34">
        <f t="shared" si="123"/>
        <v>8891.1617202699999</v>
      </c>
      <c r="AU496" s="34">
        <f t="shared" si="124"/>
        <v>9064.2871720365838</v>
      </c>
      <c r="AV496" s="34">
        <f t="shared" si="125"/>
        <v>8925.3571119829994</v>
      </c>
      <c r="AW496" s="34">
        <f t="shared" si="126"/>
        <v>8898.6216110289988</v>
      </c>
      <c r="AX496" s="34">
        <f t="shared" si="127"/>
        <v>9109.3863276247612</v>
      </c>
    </row>
    <row r="497" spans="1:50" ht="16.5" customHeight="1" x14ac:dyDescent="0.2">
      <c r="A497" s="25">
        <v>496</v>
      </c>
      <c r="B497" s="26">
        <v>36742</v>
      </c>
      <c r="C497" s="25">
        <v>8759</v>
      </c>
      <c r="D497" s="27"/>
      <c r="E497" s="27">
        <v>298000</v>
      </c>
      <c r="F497" s="27"/>
      <c r="G497" s="27">
        <v>28.495999999999999</v>
      </c>
      <c r="H497" s="27">
        <v>26.478000000000002</v>
      </c>
      <c r="I497" s="27">
        <v>1.4710000000000001</v>
      </c>
      <c r="J497" s="27">
        <v>10002.179</v>
      </c>
      <c r="K497" s="27">
        <v>843730</v>
      </c>
      <c r="L497" s="27">
        <v>844</v>
      </c>
      <c r="M497" s="27">
        <v>17.596</v>
      </c>
      <c r="N497" s="27">
        <v>242501</v>
      </c>
      <c r="O497" s="27">
        <v>6709.7</v>
      </c>
      <c r="P497" s="27">
        <v>1584412</v>
      </c>
      <c r="Q497" s="27"/>
      <c r="R497" s="27">
        <v>6119</v>
      </c>
      <c r="S497" s="27"/>
      <c r="T497" s="27"/>
      <c r="U497" s="27">
        <v>23</v>
      </c>
      <c r="V497" s="27">
        <v>92.6</v>
      </c>
      <c r="W497" s="27"/>
      <c r="X497" s="27"/>
      <c r="Y497" s="27"/>
      <c r="Z497" s="27"/>
      <c r="AA497" s="27">
        <v>279328</v>
      </c>
      <c r="AB497" s="28"/>
      <c r="AC497" s="29">
        <v>0</v>
      </c>
      <c r="AD497" s="30">
        <v>0</v>
      </c>
      <c r="AE497" s="30">
        <v>78.7</v>
      </c>
      <c r="AF497" s="31">
        <v>13.8454</v>
      </c>
      <c r="AG497">
        <f t="shared" si="112"/>
        <v>8613.6952647194794</v>
      </c>
      <c r="AH497">
        <f>A497*'Simple Linear Regression'!$B$18+'Simple Linear Regression'!$B$17</f>
        <v>8308.4427405568713</v>
      </c>
      <c r="AI497">
        <f t="shared" si="113"/>
        <v>8691.7491030000019</v>
      </c>
      <c r="AJ497">
        <f t="shared" si="114"/>
        <v>8691.7491030000019</v>
      </c>
      <c r="AL497">
        <f t="shared" si="115"/>
        <v>8811.6815137229678</v>
      </c>
      <c r="AM497" s="32">
        <f t="shared" si="116"/>
        <v>8746.8227660521788</v>
      </c>
      <c r="AN497" s="33">
        <f t="shared" si="117"/>
        <v>9883.5537478314436</v>
      </c>
      <c r="AO497" s="33">
        <f t="shared" si="118"/>
        <v>9050.8915124209998</v>
      </c>
      <c r="AP497" s="33" t="str">
        <f t="shared" si="119"/>
        <v/>
      </c>
      <c r="AQ497" s="34">
        <f t="shared" si="120"/>
        <v>356718.97100000002</v>
      </c>
      <c r="AR497" s="34">
        <f t="shared" si="121"/>
        <v>438358</v>
      </c>
      <c r="AS497" s="34">
        <f t="shared" si="122"/>
        <v>0</v>
      </c>
      <c r="AT497" s="34">
        <f t="shared" si="123"/>
        <v>8840.7372913439976</v>
      </c>
      <c r="AU497" s="34">
        <f t="shared" si="124"/>
        <v>9026.141317754089</v>
      </c>
      <c r="AV497" s="34">
        <f t="shared" si="125"/>
        <v>8875.2964663090788</v>
      </c>
      <c r="AW497" s="34">
        <f t="shared" si="126"/>
        <v>8847.3594893359987</v>
      </c>
      <c r="AX497" s="34">
        <f t="shared" si="127"/>
        <v>9076.8324453525238</v>
      </c>
    </row>
    <row r="498" spans="1:50" ht="16.5" customHeight="1" x14ac:dyDescent="0.2">
      <c r="A498" s="25">
        <v>497</v>
      </c>
      <c r="B498" s="26">
        <v>36749</v>
      </c>
      <c r="C498" s="25">
        <v>8813</v>
      </c>
      <c r="D498" s="27"/>
      <c r="E498" s="27">
        <v>306000</v>
      </c>
      <c r="F498" s="27"/>
      <c r="G498" s="27">
        <v>30.135999999999999</v>
      </c>
      <c r="H498" s="27">
        <v>28.338000000000001</v>
      </c>
      <c r="I498" s="27">
        <v>1.462</v>
      </c>
      <c r="J498" s="27">
        <v>10247.719999999999</v>
      </c>
      <c r="K498" s="27">
        <v>757458</v>
      </c>
      <c r="L498" s="27">
        <v>878</v>
      </c>
      <c r="M498" s="27">
        <v>17.596</v>
      </c>
      <c r="N498" s="27">
        <v>242501</v>
      </c>
      <c r="O498" s="27">
        <v>6746.9</v>
      </c>
      <c r="P498" s="27">
        <v>1584412</v>
      </c>
      <c r="Q498" s="27"/>
      <c r="R498" s="27">
        <v>6119</v>
      </c>
      <c r="S498" s="27"/>
      <c r="T498" s="27"/>
      <c r="U498" s="27">
        <v>23</v>
      </c>
      <c r="V498" s="27">
        <v>94.7</v>
      </c>
      <c r="W498" s="27"/>
      <c r="X498" s="27"/>
      <c r="Y498" s="27"/>
      <c r="Z498" s="27"/>
      <c r="AA498" s="27">
        <v>279328</v>
      </c>
      <c r="AB498" s="28"/>
      <c r="AC498" s="29">
        <v>0</v>
      </c>
      <c r="AD498" s="30">
        <v>0</v>
      </c>
      <c r="AE498" s="30">
        <v>98.4</v>
      </c>
      <c r="AF498" s="31">
        <v>13.616099999999999</v>
      </c>
      <c r="AG498">
        <f t="shared" si="112"/>
        <v>8560.3115438265613</v>
      </c>
      <c r="AH498">
        <f>A498*'Simple Linear Regression'!$B$18+'Simple Linear Regression'!$B$17</f>
        <v>8309.2957776407766</v>
      </c>
      <c r="AI498">
        <f t="shared" si="113"/>
        <v>8625.3454530000017</v>
      </c>
      <c r="AJ498">
        <f t="shared" si="114"/>
        <v>8625.3454530000017</v>
      </c>
      <c r="AL498">
        <f t="shared" si="115"/>
        <v>8772.3230071623402</v>
      </c>
      <c r="AM498" s="32">
        <f t="shared" si="116"/>
        <v>8760.9854674417602</v>
      </c>
      <c r="AN498" s="33">
        <f t="shared" si="117"/>
        <v>9840.9144170174895</v>
      </c>
      <c r="AO498" s="33">
        <f t="shared" si="118"/>
        <v>9045.6435843619984</v>
      </c>
      <c r="AP498" s="33" t="str">
        <f t="shared" si="119"/>
        <v/>
      </c>
      <c r="AQ498" s="34">
        <f t="shared" si="120"/>
        <v>354536.462</v>
      </c>
      <c r="AR498" s="34">
        <f t="shared" si="121"/>
        <v>447372</v>
      </c>
      <c r="AS498" s="34">
        <f t="shared" si="122"/>
        <v>0</v>
      </c>
      <c r="AT498" s="34">
        <f t="shared" si="123"/>
        <v>8717.340172627999</v>
      </c>
      <c r="AU498" s="34">
        <f t="shared" si="124"/>
        <v>8940.5241387101614</v>
      </c>
      <c r="AV498" s="34">
        <f t="shared" si="125"/>
        <v>8744.7713729377192</v>
      </c>
      <c r="AW498" s="34">
        <f t="shared" si="126"/>
        <v>8722.9011643630001</v>
      </c>
      <c r="AX498" s="34">
        <f t="shared" si="127"/>
        <v>8997.4516638668065</v>
      </c>
    </row>
    <row r="499" spans="1:50" ht="16.5" customHeight="1" x14ac:dyDescent="0.2">
      <c r="A499" s="25">
        <v>498</v>
      </c>
      <c r="B499" s="26">
        <v>36756</v>
      </c>
      <c r="C499" s="25">
        <v>8786</v>
      </c>
      <c r="D499" s="27"/>
      <c r="E499" s="27">
        <v>315000</v>
      </c>
      <c r="F499" s="27"/>
      <c r="G499" s="27">
        <v>31.821999999999999</v>
      </c>
      <c r="H499" s="27">
        <v>30.074000000000002</v>
      </c>
      <c r="I499" s="27">
        <v>1.4470000000000001</v>
      </c>
      <c r="J499" s="27">
        <v>10247.719999999999</v>
      </c>
      <c r="K499" s="27">
        <v>757458</v>
      </c>
      <c r="L499" s="27">
        <v>878</v>
      </c>
      <c r="M499" s="27">
        <v>17.315999999999999</v>
      </c>
      <c r="N499" s="27">
        <v>242963</v>
      </c>
      <c r="O499" s="27">
        <v>6746.9</v>
      </c>
      <c r="P499" s="27">
        <v>1584412</v>
      </c>
      <c r="Q499" s="27"/>
      <c r="R499" s="27">
        <v>6119</v>
      </c>
      <c r="S499" s="27"/>
      <c r="T499" s="27"/>
      <c r="U499" s="27">
        <v>23</v>
      </c>
      <c r="V499" s="27">
        <v>94.7</v>
      </c>
      <c r="W499" s="27"/>
      <c r="X499" s="27"/>
      <c r="Y499" s="27"/>
      <c r="Z499" s="27"/>
      <c r="AA499" s="27">
        <v>279328</v>
      </c>
      <c r="AB499" s="28"/>
      <c r="AC499" s="29">
        <v>0</v>
      </c>
      <c r="AD499" s="30">
        <v>0.1</v>
      </c>
      <c r="AE499" s="30">
        <v>91.7</v>
      </c>
      <c r="AF499" s="31">
        <v>13.3683</v>
      </c>
      <c r="AG499">
        <f t="shared" si="112"/>
        <v>8560.0315943283604</v>
      </c>
      <c r="AH499">
        <f>A499*'Simple Linear Regression'!$B$18+'Simple Linear Regression'!$B$17</f>
        <v>8310.1488147246801</v>
      </c>
      <c r="AI499">
        <f t="shared" si="113"/>
        <v>8611.1169698000012</v>
      </c>
      <c r="AJ499">
        <f t="shared" si="114"/>
        <v>8611.1169698000012</v>
      </c>
      <c r="AL499">
        <f t="shared" si="115"/>
        <v>8773.2891285672704</v>
      </c>
      <c r="AM499" s="32">
        <f t="shared" si="116"/>
        <v>8760.1272661892799</v>
      </c>
      <c r="AN499" s="33">
        <f t="shared" si="117"/>
        <v>9804.7568111309538</v>
      </c>
      <c r="AO499" s="33">
        <f t="shared" si="118"/>
        <v>9033.5124624110013</v>
      </c>
      <c r="AP499" s="33" t="str">
        <f t="shared" si="119"/>
        <v/>
      </c>
      <c r="AQ499" s="34">
        <f t="shared" si="120"/>
        <v>351567.46100000001</v>
      </c>
      <c r="AR499" s="34">
        <f t="shared" si="121"/>
        <v>455805</v>
      </c>
      <c r="AS499" s="34">
        <f t="shared" si="122"/>
        <v>0</v>
      </c>
      <c r="AT499" s="34">
        <f t="shared" si="123"/>
        <v>8693.1957360769993</v>
      </c>
      <c r="AU499" s="34">
        <f t="shared" si="124"/>
        <v>8914.7437217886454</v>
      </c>
      <c r="AV499" s="34">
        <f t="shared" si="125"/>
        <v>8717.6546017077999</v>
      </c>
      <c r="AW499" s="34">
        <f t="shared" si="126"/>
        <v>8697.9502362509975</v>
      </c>
      <c r="AX499" s="34">
        <f t="shared" si="127"/>
        <v>8972.2630728438944</v>
      </c>
    </row>
    <row r="500" spans="1:50" ht="16.5" customHeight="1" x14ac:dyDescent="0.2">
      <c r="A500" s="25">
        <v>499</v>
      </c>
      <c r="B500" s="26">
        <v>36763</v>
      </c>
      <c r="C500" s="25">
        <v>8960</v>
      </c>
      <c r="D500" s="27"/>
      <c r="E500" s="27">
        <v>318000</v>
      </c>
      <c r="F500" s="27"/>
      <c r="G500" s="27">
        <v>32.462000000000003</v>
      </c>
      <c r="H500" s="27">
        <v>31.765999999999998</v>
      </c>
      <c r="I500" s="27">
        <v>1.468</v>
      </c>
      <c r="J500" s="27">
        <v>10247.719999999999</v>
      </c>
      <c r="K500" s="27">
        <v>757458</v>
      </c>
      <c r="L500" s="27">
        <v>878</v>
      </c>
      <c r="M500" s="27">
        <v>17.315999999999999</v>
      </c>
      <c r="N500" s="27">
        <v>242963</v>
      </c>
      <c r="O500" s="27">
        <v>6746.9</v>
      </c>
      <c r="P500" s="27">
        <v>1584412</v>
      </c>
      <c r="Q500" s="27"/>
      <c r="R500" s="27">
        <v>6119</v>
      </c>
      <c r="S500" s="27"/>
      <c r="T500" s="27"/>
      <c r="U500" s="27">
        <v>23</v>
      </c>
      <c r="V500" s="27">
        <v>94.7</v>
      </c>
      <c r="W500" s="27"/>
      <c r="X500" s="27"/>
      <c r="Y500" s="27"/>
      <c r="Z500" s="27"/>
      <c r="AA500" s="27">
        <v>279328</v>
      </c>
      <c r="AB500" s="28"/>
      <c r="AC500" s="29">
        <v>0</v>
      </c>
      <c r="AD500" s="30">
        <v>0.2</v>
      </c>
      <c r="AE500" s="30">
        <v>70.099999999999994</v>
      </c>
      <c r="AF500" s="31">
        <v>13.1061</v>
      </c>
      <c r="AG500">
        <f t="shared" si="112"/>
        <v>8558.0187088538405</v>
      </c>
      <c r="AH500">
        <f>A500*'Simple Linear Regression'!$B$18+'Simple Linear Regression'!$B$17</f>
        <v>8311.0018518085835</v>
      </c>
      <c r="AI500">
        <f t="shared" si="113"/>
        <v>8609.3520998000004</v>
      </c>
      <c r="AJ500">
        <f t="shared" si="114"/>
        <v>8609.3520998000022</v>
      </c>
      <c r="AL500">
        <f t="shared" si="115"/>
        <v>8771.7603991178803</v>
      </c>
      <c r="AM500" s="32">
        <f t="shared" si="116"/>
        <v>8745.8328411395414</v>
      </c>
      <c r="AN500" s="33">
        <f t="shared" si="117"/>
        <v>9760.0055359917133</v>
      </c>
      <c r="AO500" s="33">
        <f t="shared" si="118"/>
        <v>8991.7427904840006</v>
      </c>
      <c r="AP500" s="33" t="str">
        <f t="shared" si="119"/>
        <v/>
      </c>
      <c r="AQ500" s="34">
        <f t="shared" si="120"/>
        <v>356669.68400000001</v>
      </c>
      <c r="AR500" s="34">
        <f t="shared" si="121"/>
        <v>466824</v>
      </c>
      <c r="AS500" s="34">
        <f t="shared" si="122"/>
        <v>0</v>
      </c>
      <c r="AT500" s="34">
        <f t="shared" si="123"/>
        <v>8712.323670314001</v>
      </c>
      <c r="AU500" s="34">
        <f t="shared" si="124"/>
        <v>8908.1523445813127</v>
      </c>
      <c r="AV500" s="34">
        <f t="shared" si="125"/>
        <v>8740.3393657412398</v>
      </c>
      <c r="AW500" s="34">
        <f t="shared" si="126"/>
        <v>8716.4773078529997</v>
      </c>
      <c r="AX500" s="34">
        <f t="shared" si="127"/>
        <v>8957.0363018684911</v>
      </c>
    </row>
    <row r="501" spans="1:50" ht="16.5" customHeight="1" x14ac:dyDescent="0.2">
      <c r="A501" s="25">
        <v>500</v>
      </c>
      <c r="B501" s="26">
        <v>36770</v>
      </c>
      <c r="C501" s="25">
        <v>8644</v>
      </c>
      <c r="D501" s="27"/>
      <c r="E501" s="27">
        <v>312000</v>
      </c>
      <c r="F501" s="27"/>
      <c r="G501" s="27">
        <v>33.082000000000001</v>
      </c>
      <c r="H501" s="27">
        <v>34.323999999999998</v>
      </c>
      <c r="I501" s="27">
        <v>1.4810000000000001</v>
      </c>
      <c r="J501" s="27">
        <v>10247.719999999999</v>
      </c>
      <c r="K501" s="27">
        <v>757458</v>
      </c>
      <c r="L501" s="27">
        <v>878</v>
      </c>
      <c r="M501" s="27">
        <v>17.315999999999999</v>
      </c>
      <c r="N501" s="27">
        <v>242963</v>
      </c>
      <c r="O501" s="27">
        <v>6746.9</v>
      </c>
      <c r="P501" s="27">
        <v>1584412</v>
      </c>
      <c r="Q501" s="27"/>
      <c r="R501" s="27">
        <v>6119</v>
      </c>
      <c r="S501" s="27"/>
      <c r="T501" s="27"/>
      <c r="U501" s="27">
        <v>23</v>
      </c>
      <c r="V501" s="27">
        <v>94.7</v>
      </c>
      <c r="W501" s="27"/>
      <c r="X501" s="27"/>
      <c r="Y501" s="27"/>
      <c r="Z501" s="27"/>
      <c r="AA501" s="27">
        <v>279328</v>
      </c>
      <c r="AB501" s="28"/>
      <c r="AC501" s="29">
        <v>0</v>
      </c>
      <c r="AD501" s="30">
        <v>0</v>
      </c>
      <c r="AE501" s="30">
        <v>82.1</v>
      </c>
      <c r="AF501" s="31">
        <v>12.833</v>
      </c>
      <c r="AG501">
        <f t="shared" si="112"/>
        <v>8562.0643440362801</v>
      </c>
      <c r="AH501">
        <f>A501*'Simple Linear Regression'!$B$18+'Simple Linear Regression'!$B$17</f>
        <v>8311.8548888924888</v>
      </c>
      <c r="AI501">
        <f t="shared" si="113"/>
        <v>8612.8818398000003</v>
      </c>
      <c r="AJ501">
        <f t="shared" si="114"/>
        <v>8612.8818398000003</v>
      </c>
      <c r="AL501">
        <f t="shared" si="115"/>
        <v>8776.629475649208</v>
      </c>
      <c r="AM501" s="32">
        <f t="shared" si="116"/>
        <v>8756.965062230538</v>
      </c>
      <c r="AN501" s="33">
        <f t="shared" si="117"/>
        <v>9723.5937816579426</v>
      </c>
      <c r="AO501" s="33">
        <f t="shared" si="118"/>
        <v>9019.9671140530008</v>
      </c>
      <c r="AP501" s="33" t="str">
        <f t="shared" si="119"/>
        <v/>
      </c>
      <c r="AQ501" s="34">
        <f t="shared" si="120"/>
        <v>359828.20300000004</v>
      </c>
      <c r="AR501" s="34">
        <f t="shared" si="121"/>
        <v>462072.00000000006</v>
      </c>
      <c r="AS501" s="34">
        <f t="shared" si="122"/>
        <v>0</v>
      </c>
      <c r="AT501" s="34">
        <f t="shared" si="123"/>
        <v>8626.59865962</v>
      </c>
      <c r="AU501" s="34">
        <f t="shared" si="124"/>
        <v>8851.1218329755829</v>
      </c>
      <c r="AV501" s="34">
        <f t="shared" si="125"/>
        <v>8649.1853901157192</v>
      </c>
      <c r="AW501" s="34">
        <f t="shared" si="126"/>
        <v>8629.4924731939991</v>
      </c>
      <c r="AX501" s="34">
        <f t="shared" si="127"/>
        <v>8906.9667603813414</v>
      </c>
    </row>
    <row r="502" spans="1:50" ht="16.5" customHeight="1" x14ac:dyDescent="0.2">
      <c r="A502" s="25">
        <v>501</v>
      </c>
      <c r="B502" s="26">
        <v>36777</v>
      </c>
      <c r="C502" s="25">
        <v>8573</v>
      </c>
      <c r="D502" s="27"/>
      <c r="E502" s="27">
        <v>301000</v>
      </c>
      <c r="F502" s="27"/>
      <c r="G502" s="27">
        <v>34.422499999999999</v>
      </c>
      <c r="H502" s="27">
        <v>36.427999999999997</v>
      </c>
      <c r="I502" s="27">
        <v>1.53</v>
      </c>
      <c r="J502" s="27">
        <v>10247.719999999999</v>
      </c>
      <c r="K502" s="27">
        <v>757458</v>
      </c>
      <c r="L502" s="27">
        <v>942</v>
      </c>
      <c r="M502" s="27">
        <v>17.315999999999999</v>
      </c>
      <c r="N502" s="27">
        <v>242963</v>
      </c>
      <c r="O502" s="27">
        <v>6768.5</v>
      </c>
      <c r="P502" s="27">
        <v>1584412</v>
      </c>
      <c r="Q502" s="27"/>
      <c r="R502" s="27">
        <v>6119</v>
      </c>
      <c r="S502" s="27"/>
      <c r="T502" s="27"/>
      <c r="U502" s="27">
        <v>23</v>
      </c>
      <c r="V502" s="27">
        <v>96.2</v>
      </c>
      <c r="W502" s="27"/>
      <c r="X502" s="27"/>
      <c r="Y502" s="27"/>
      <c r="Z502" s="27"/>
      <c r="AA502" s="27">
        <v>279328</v>
      </c>
      <c r="AB502" s="28"/>
      <c r="AC502" s="29">
        <v>1</v>
      </c>
      <c r="AD502" s="30">
        <v>3.8</v>
      </c>
      <c r="AE502" s="30">
        <v>65.7</v>
      </c>
      <c r="AF502" s="31">
        <v>12.5524</v>
      </c>
      <c r="AG502">
        <f t="shared" si="112"/>
        <v>8535.2100381323999</v>
      </c>
      <c r="AH502">
        <f>A502*'Simple Linear Regression'!$B$18+'Simple Linear Regression'!$B$17</f>
        <v>8312.7079259763923</v>
      </c>
      <c r="AI502">
        <f t="shared" si="113"/>
        <v>8587.4221797999999</v>
      </c>
      <c r="AJ502">
        <f t="shared" si="114"/>
        <v>8587.4221797999999</v>
      </c>
      <c r="AL502">
        <f t="shared" si="115"/>
        <v>8762.7416182673005</v>
      </c>
      <c r="AM502" s="32">
        <f t="shared" si="116"/>
        <v>8611.2595055353813</v>
      </c>
      <c r="AN502" s="33">
        <f t="shared" si="117"/>
        <v>9536.4696684796218</v>
      </c>
      <c r="AO502" s="33">
        <f t="shared" si="118"/>
        <v>8848.8238228900009</v>
      </c>
      <c r="AP502" s="33" t="str">
        <f t="shared" si="119"/>
        <v/>
      </c>
      <c r="AQ502" s="34">
        <f t="shared" si="120"/>
        <v>371733.39</v>
      </c>
      <c r="AR502" s="34">
        <f t="shared" si="121"/>
        <v>460530</v>
      </c>
      <c r="AS502" s="34">
        <f t="shared" si="122"/>
        <v>12.5524</v>
      </c>
      <c r="AT502" s="34">
        <f t="shared" si="123"/>
        <v>8567.8085706890015</v>
      </c>
      <c r="AU502" s="34">
        <f t="shared" si="124"/>
        <v>8779.4120433011376</v>
      </c>
      <c r="AV502" s="34">
        <f t="shared" si="125"/>
        <v>8601.8215243098002</v>
      </c>
      <c r="AW502" s="34">
        <f t="shared" si="126"/>
        <v>8554.6018534388004</v>
      </c>
      <c r="AX502" s="34">
        <f t="shared" si="127"/>
        <v>8792.6615812000673</v>
      </c>
    </row>
    <row r="503" spans="1:50" ht="16.5" customHeight="1" x14ac:dyDescent="0.2">
      <c r="A503" s="25">
        <v>502</v>
      </c>
      <c r="B503" s="26">
        <v>36784</v>
      </c>
      <c r="C503" s="25">
        <v>8814</v>
      </c>
      <c r="D503" s="27"/>
      <c r="E503" s="27">
        <v>309000</v>
      </c>
      <c r="F503" s="27"/>
      <c r="G503" s="27">
        <v>34.700000000000003</v>
      </c>
      <c r="H503" s="27">
        <v>33.256</v>
      </c>
      <c r="I503" s="27">
        <v>1.5609999999999999</v>
      </c>
      <c r="J503" s="27">
        <v>10247.719999999999</v>
      </c>
      <c r="K503" s="27">
        <v>818246</v>
      </c>
      <c r="L503" s="27">
        <v>942</v>
      </c>
      <c r="M503" s="27">
        <v>17.315999999999999</v>
      </c>
      <c r="N503" s="27">
        <v>245140</v>
      </c>
      <c r="O503" s="27">
        <v>6768.5</v>
      </c>
      <c r="P503" s="27">
        <v>1632955</v>
      </c>
      <c r="Q503" s="27"/>
      <c r="R503" s="27">
        <v>6119</v>
      </c>
      <c r="S503" s="27"/>
      <c r="T503" s="27"/>
      <c r="U503" s="27">
        <v>23</v>
      </c>
      <c r="V503" s="27">
        <v>96.2</v>
      </c>
      <c r="W503" s="27"/>
      <c r="X503" s="27"/>
      <c r="Y503" s="27"/>
      <c r="Z503" s="27"/>
      <c r="AA503" s="27">
        <v>279328</v>
      </c>
      <c r="AB503" s="28"/>
      <c r="AC503" s="29">
        <v>0</v>
      </c>
      <c r="AD503" s="30">
        <v>1.2</v>
      </c>
      <c r="AE503" s="30">
        <v>65.8</v>
      </c>
      <c r="AF503" s="31">
        <v>12.266999999999999</v>
      </c>
      <c r="AG503">
        <f t="shared" si="112"/>
        <v>8557.1017850066783</v>
      </c>
      <c r="AH503">
        <f>A503*'Simple Linear Regression'!$B$18+'Simple Linear Regression'!$B$17</f>
        <v>8313.5609630602958</v>
      </c>
      <c r="AI503">
        <f t="shared" si="113"/>
        <v>8612.661365599999</v>
      </c>
      <c r="AJ503">
        <f t="shared" si="114"/>
        <v>8612.6613656000009</v>
      </c>
      <c r="AL503">
        <f t="shared" si="115"/>
        <v>8794.034548227799</v>
      </c>
      <c r="AM503" s="32">
        <f t="shared" si="116"/>
        <v>8782.2362873309175</v>
      </c>
      <c r="AN503" s="33">
        <f t="shared" si="117"/>
        <v>9636.1729048864454</v>
      </c>
      <c r="AO503" s="33">
        <f t="shared" si="118"/>
        <v>9007.5246865400004</v>
      </c>
      <c r="AP503" s="33" t="str">
        <f t="shared" si="119"/>
        <v/>
      </c>
      <c r="AQ503" s="34">
        <f t="shared" si="120"/>
        <v>382663.54</v>
      </c>
      <c r="AR503" s="34">
        <f t="shared" si="121"/>
        <v>482349</v>
      </c>
      <c r="AS503" s="34">
        <f t="shared" si="122"/>
        <v>0</v>
      </c>
      <c r="AT503" s="34">
        <f t="shared" si="123"/>
        <v>8614.9230315330005</v>
      </c>
      <c r="AU503" s="34">
        <f t="shared" si="124"/>
        <v>8832.6649444122686</v>
      </c>
      <c r="AV503" s="34">
        <f t="shared" si="125"/>
        <v>8641.02739561624</v>
      </c>
      <c r="AW503" s="34">
        <f t="shared" si="126"/>
        <v>8616.056637231999</v>
      </c>
      <c r="AX503" s="34">
        <f t="shared" si="127"/>
        <v>8878.0854992640197</v>
      </c>
    </row>
    <row r="504" spans="1:50" ht="16.5" customHeight="1" x14ac:dyDescent="0.2">
      <c r="A504" s="25">
        <v>503</v>
      </c>
      <c r="B504" s="26">
        <v>36791</v>
      </c>
      <c r="C504" s="25">
        <v>8153</v>
      </c>
      <c r="D504" s="27"/>
      <c r="E504" s="27">
        <v>311000</v>
      </c>
      <c r="F504" s="27"/>
      <c r="G504" s="27">
        <v>35.485999999999997</v>
      </c>
      <c r="H504" s="27">
        <v>33.094000000000001</v>
      </c>
      <c r="I504" s="27">
        <v>1.5620000000000001</v>
      </c>
      <c r="J504" s="27">
        <v>10247.719999999999</v>
      </c>
      <c r="K504" s="27">
        <v>818246</v>
      </c>
      <c r="L504" s="27">
        <v>942</v>
      </c>
      <c r="M504" s="27">
        <v>17.530999999999999</v>
      </c>
      <c r="N504" s="27">
        <v>245140</v>
      </c>
      <c r="O504" s="27">
        <v>6768.5</v>
      </c>
      <c r="P504" s="27">
        <v>1632955</v>
      </c>
      <c r="Q504" s="27"/>
      <c r="R504" s="27">
        <v>6119</v>
      </c>
      <c r="S504" s="27"/>
      <c r="T504" s="27"/>
      <c r="U504" s="27">
        <v>23</v>
      </c>
      <c r="V504" s="27">
        <v>96.2</v>
      </c>
      <c r="W504" s="27"/>
      <c r="X504" s="27"/>
      <c r="Y504" s="27"/>
      <c r="Z504" s="27"/>
      <c r="AA504" s="27">
        <v>279328</v>
      </c>
      <c r="AB504" s="28"/>
      <c r="AC504" s="29">
        <v>0</v>
      </c>
      <c r="AD504" s="30">
        <v>9.6999999999999993</v>
      </c>
      <c r="AE504" s="30">
        <v>42.2</v>
      </c>
      <c r="AF504" s="31">
        <v>11.9794</v>
      </c>
      <c r="AG504">
        <f t="shared" si="112"/>
        <v>8555.7551661745601</v>
      </c>
      <c r="AH504">
        <f>A504*'Simple Linear Regression'!$B$18+'Simple Linear Regression'!$B$17</f>
        <v>8314.4140001442011</v>
      </c>
      <c r="AI504">
        <f t="shared" si="113"/>
        <v>8623.2244520999993</v>
      </c>
      <c r="AJ504">
        <f t="shared" si="114"/>
        <v>8623.2244520999993</v>
      </c>
      <c r="AL504">
        <f t="shared" si="115"/>
        <v>8792.5662194876022</v>
      </c>
      <c r="AM504" s="32">
        <f t="shared" si="116"/>
        <v>8753.4855983091802</v>
      </c>
      <c r="AN504" s="33">
        <f t="shared" si="117"/>
        <v>9594.0504319273259</v>
      </c>
      <c r="AO504" s="33">
        <f t="shared" si="118"/>
        <v>8950.2030846800008</v>
      </c>
      <c r="AP504" s="33" t="str">
        <f t="shared" si="119"/>
        <v/>
      </c>
      <c r="AQ504" s="34">
        <f t="shared" si="120"/>
        <v>382908.68</v>
      </c>
      <c r="AR504" s="34">
        <f t="shared" si="121"/>
        <v>485782</v>
      </c>
      <c r="AS504" s="34">
        <f t="shared" si="122"/>
        <v>0</v>
      </c>
      <c r="AT504" s="34">
        <f t="shared" si="123"/>
        <v>8646.4890607680009</v>
      </c>
      <c r="AU504" s="34">
        <f t="shared" si="124"/>
        <v>8832.6286021352589</v>
      </c>
      <c r="AV504" s="34">
        <f t="shared" si="125"/>
        <v>8678.8439101863223</v>
      </c>
      <c r="AW504" s="34">
        <f t="shared" si="126"/>
        <v>8646.871710364001</v>
      </c>
      <c r="AX504" s="34">
        <f t="shared" si="127"/>
        <v>8867.7912569548389</v>
      </c>
    </row>
    <row r="505" spans="1:50" ht="16.5" customHeight="1" x14ac:dyDescent="0.2">
      <c r="A505" s="25">
        <v>504</v>
      </c>
      <c r="B505" s="26">
        <v>36798</v>
      </c>
      <c r="C505" s="25">
        <v>7819</v>
      </c>
      <c r="D505" s="27"/>
      <c r="E505" s="27">
        <v>288000</v>
      </c>
      <c r="F505" s="27"/>
      <c r="G505" s="27">
        <v>31.128</v>
      </c>
      <c r="H505" s="27">
        <v>29.411999999999999</v>
      </c>
      <c r="I505" s="27">
        <v>1.548</v>
      </c>
      <c r="J505" s="27">
        <v>10247.719999999999</v>
      </c>
      <c r="K505" s="27">
        <v>818246</v>
      </c>
      <c r="L505" s="27">
        <v>942</v>
      </c>
      <c r="M505" s="27">
        <v>17.530999999999999</v>
      </c>
      <c r="N505" s="27">
        <v>245140</v>
      </c>
      <c r="O505" s="27">
        <v>6768.5</v>
      </c>
      <c r="P505" s="27">
        <v>1632955</v>
      </c>
      <c r="Q505" s="27"/>
      <c r="R505" s="27">
        <v>6119</v>
      </c>
      <c r="S505" s="27"/>
      <c r="T505" s="27"/>
      <c r="U505" s="27">
        <v>23</v>
      </c>
      <c r="V505" s="27">
        <v>96.2</v>
      </c>
      <c r="W505" s="27"/>
      <c r="X505" s="27"/>
      <c r="Y505" s="27"/>
      <c r="Z505" s="27"/>
      <c r="AA505" s="27">
        <v>279328</v>
      </c>
      <c r="AB505" s="28"/>
      <c r="AC505" s="29">
        <v>0</v>
      </c>
      <c r="AD505" s="30">
        <v>25</v>
      </c>
      <c r="AE505" s="30">
        <v>21.3</v>
      </c>
      <c r="AF505" s="31">
        <v>11.692</v>
      </c>
      <c r="AG505">
        <f t="shared" si="112"/>
        <v>8571.2403798242376</v>
      </c>
      <c r="AH505">
        <f>A505*'Simple Linear Regression'!$B$18+'Simple Linear Regression'!$B$17</f>
        <v>8315.2670372281045</v>
      </c>
      <c r="AI505">
        <f t="shared" si="113"/>
        <v>8636.7551220999994</v>
      </c>
      <c r="AJ505">
        <f t="shared" si="114"/>
        <v>8636.7551220999994</v>
      </c>
      <c r="AL505">
        <f t="shared" si="115"/>
        <v>8809.4220918503997</v>
      </c>
      <c r="AM505" s="32">
        <f t="shared" si="116"/>
        <v>8716.5234310256201</v>
      </c>
      <c r="AN505" s="33">
        <f t="shared" si="117"/>
        <v>9577.4277953794481</v>
      </c>
      <c r="AO505" s="33">
        <f t="shared" si="118"/>
        <v>8908.2105507199994</v>
      </c>
      <c r="AP505" s="33" t="str">
        <f t="shared" si="119"/>
        <v/>
      </c>
      <c r="AQ505" s="34">
        <f t="shared" si="120"/>
        <v>379476.72000000003</v>
      </c>
      <c r="AR505" s="34">
        <f t="shared" si="121"/>
        <v>445824</v>
      </c>
      <c r="AS505" s="34">
        <f t="shared" si="122"/>
        <v>0</v>
      </c>
      <c r="AT505" s="34">
        <f t="shared" si="123"/>
        <v>8693.9983466539998</v>
      </c>
      <c r="AU505" s="34">
        <f t="shared" si="124"/>
        <v>8852.3366866234246</v>
      </c>
      <c r="AV505" s="34">
        <f t="shared" si="125"/>
        <v>8741.9264332722378</v>
      </c>
      <c r="AW505" s="34">
        <f t="shared" si="126"/>
        <v>8693.4638241459998</v>
      </c>
      <c r="AX505" s="34">
        <f t="shared" si="127"/>
        <v>8876.6628448153588</v>
      </c>
    </row>
    <row r="506" spans="1:50" ht="16.5" customHeight="1" x14ac:dyDescent="0.2">
      <c r="A506" s="25">
        <v>505</v>
      </c>
      <c r="B506" s="26">
        <v>36805</v>
      </c>
      <c r="C506" s="25">
        <v>8340</v>
      </c>
      <c r="D506" s="27"/>
      <c r="E506" s="27">
        <v>292000</v>
      </c>
      <c r="F506" s="27"/>
      <c r="G506" s="27">
        <v>31.268000000000001</v>
      </c>
      <c r="H506" s="27">
        <v>29.834</v>
      </c>
      <c r="I506" s="27">
        <v>1.524</v>
      </c>
      <c r="J506" s="27">
        <v>10247.719999999999</v>
      </c>
      <c r="K506" s="27">
        <v>818246</v>
      </c>
      <c r="L506" s="27">
        <v>987</v>
      </c>
      <c r="M506" s="27">
        <v>17.530999999999999</v>
      </c>
      <c r="N506" s="27">
        <v>245140</v>
      </c>
      <c r="O506" s="27">
        <v>6802.8</v>
      </c>
      <c r="P506" s="27">
        <v>1632955</v>
      </c>
      <c r="Q506" s="27"/>
      <c r="R506" s="27">
        <v>6119</v>
      </c>
      <c r="S506" s="27"/>
      <c r="T506" s="27"/>
      <c r="U506" s="27">
        <v>23</v>
      </c>
      <c r="V506" s="27">
        <v>96.8</v>
      </c>
      <c r="W506" s="27"/>
      <c r="X506" s="27"/>
      <c r="Y506" s="27"/>
      <c r="Z506" s="27"/>
      <c r="AA506" s="27">
        <v>279328</v>
      </c>
      <c r="AB506" s="28"/>
      <c r="AC506" s="29">
        <v>0</v>
      </c>
      <c r="AD506" s="30">
        <v>13.3</v>
      </c>
      <c r="AE506" s="30">
        <v>25.9</v>
      </c>
      <c r="AF506" s="31">
        <v>11.4071</v>
      </c>
      <c r="AG506">
        <f t="shared" si="112"/>
        <v>8554.825594543121</v>
      </c>
      <c r="AH506">
        <f>A506*'Simple Linear Regression'!$B$18+'Simple Linear Regression'!$B$17</f>
        <v>8316.1200743120098</v>
      </c>
      <c r="AI506">
        <f t="shared" si="113"/>
        <v>8627.5592321000004</v>
      </c>
      <c r="AJ506">
        <f t="shared" si="114"/>
        <v>8627.5592321000004</v>
      </c>
      <c r="AL506">
        <f t="shared" si="115"/>
        <v>8796.7170096152004</v>
      </c>
      <c r="AM506" s="32">
        <f t="shared" si="116"/>
        <v>8731.7345547687601</v>
      </c>
      <c r="AN506" s="33">
        <f t="shared" si="117"/>
        <v>9540.6060011436166</v>
      </c>
      <c r="AO506" s="33">
        <f t="shared" si="118"/>
        <v>8918.8534853600031</v>
      </c>
      <c r="AP506" s="33" t="str">
        <f t="shared" si="119"/>
        <v/>
      </c>
      <c r="AQ506" s="34">
        <f t="shared" si="120"/>
        <v>373593.36</v>
      </c>
      <c r="AR506" s="34">
        <f t="shared" si="121"/>
        <v>445008</v>
      </c>
      <c r="AS506" s="34">
        <f t="shared" si="122"/>
        <v>0</v>
      </c>
      <c r="AT506" s="34">
        <f t="shared" si="123"/>
        <v>8600.4144694949991</v>
      </c>
      <c r="AU506" s="34">
        <f t="shared" si="124"/>
        <v>8782.1997758367106</v>
      </c>
      <c r="AV506" s="34">
        <f t="shared" si="125"/>
        <v>8644.1790241840808</v>
      </c>
      <c r="AW506" s="34">
        <f t="shared" si="126"/>
        <v>8598.8817464329986</v>
      </c>
      <c r="AX506" s="34">
        <f t="shared" si="127"/>
        <v>8813.9157877376783</v>
      </c>
    </row>
    <row r="507" spans="1:50" ht="16.5" customHeight="1" x14ac:dyDescent="0.2">
      <c r="A507" s="25">
        <v>506</v>
      </c>
      <c r="B507" s="26">
        <v>36812</v>
      </c>
      <c r="C507" s="25">
        <v>8663</v>
      </c>
      <c r="D507" s="27"/>
      <c r="E507" s="27">
        <v>309000</v>
      </c>
      <c r="F507" s="27"/>
      <c r="G507" s="27">
        <v>33.898000000000003</v>
      </c>
      <c r="H507" s="27">
        <v>31.827999999999999</v>
      </c>
      <c r="I507" s="27">
        <v>1.502</v>
      </c>
      <c r="J507" s="27">
        <v>10247.719999999999</v>
      </c>
      <c r="K507" s="27">
        <v>793911</v>
      </c>
      <c r="L507" s="27">
        <v>987</v>
      </c>
      <c r="M507" s="27">
        <v>17.530999999999999</v>
      </c>
      <c r="N507" s="27">
        <v>245140</v>
      </c>
      <c r="O507" s="27">
        <v>6802.8</v>
      </c>
      <c r="P507" s="27">
        <v>1632955</v>
      </c>
      <c r="Q507" s="27"/>
      <c r="R507" s="27">
        <v>6119</v>
      </c>
      <c r="S507" s="27"/>
      <c r="T507" s="27"/>
      <c r="U507" s="27">
        <v>23</v>
      </c>
      <c r="V507" s="27">
        <v>96.8</v>
      </c>
      <c r="W507" s="27"/>
      <c r="X507" s="27"/>
      <c r="Y507" s="27"/>
      <c r="Z507" s="27"/>
      <c r="AA507" s="27">
        <v>279328</v>
      </c>
      <c r="AB507" s="28"/>
      <c r="AC507" s="29">
        <v>0</v>
      </c>
      <c r="AD507" s="30">
        <v>72.099999999999994</v>
      </c>
      <c r="AE507" s="30">
        <v>1.5</v>
      </c>
      <c r="AF507" s="31">
        <v>11.1274</v>
      </c>
      <c r="AG507">
        <f t="shared" si="112"/>
        <v>8543.3683188497598</v>
      </c>
      <c r="AH507">
        <f>A507*'Simple Linear Regression'!$B$18+'Simple Linear Regression'!$B$17</f>
        <v>8316.9731113959133</v>
      </c>
      <c r="AI507">
        <f t="shared" si="113"/>
        <v>8617.5583021000002</v>
      </c>
      <c r="AJ507">
        <f t="shared" si="114"/>
        <v>8617.558302100002</v>
      </c>
      <c r="AL507">
        <f t="shared" si="115"/>
        <v>8783.8713358995992</v>
      </c>
      <c r="AM507" s="32">
        <f t="shared" si="116"/>
        <v>8636.8875325822009</v>
      </c>
      <c r="AN507" s="33">
        <f t="shared" si="117"/>
        <v>9492.8056469731273</v>
      </c>
      <c r="AO507" s="33">
        <f t="shared" si="118"/>
        <v>8778.4391862800003</v>
      </c>
      <c r="AP507" s="33" t="str">
        <f t="shared" si="119"/>
        <v/>
      </c>
      <c r="AQ507" s="34">
        <f t="shared" si="120"/>
        <v>368200.28</v>
      </c>
      <c r="AR507" s="34">
        <f t="shared" si="121"/>
        <v>464118</v>
      </c>
      <c r="AS507" s="34">
        <f t="shared" si="122"/>
        <v>0</v>
      </c>
      <c r="AT507" s="34">
        <f t="shared" si="123"/>
        <v>8696.3164765379988</v>
      </c>
      <c r="AU507" s="34">
        <f t="shared" si="124"/>
        <v>8819.564195789977</v>
      </c>
      <c r="AV507" s="34">
        <f t="shared" si="125"/>
        <v>8746.7144293356796</v>
      </c>
      <c r="AW507" s="34">
        <f t="shared" si="126"/>
        <v>8693.5927181139996</v>
      </c>
      <c r="AX507" s="34">
        <f t="shared" si="127"/>
        <v>8830.5730668996384</v>
      </c>
    </row>
    <row r="508" spans="1:50" ht="16.5" customHeight="1" x14ac:dyDescent="0.2">
      <c r="A508" s="25">
        <v>507</v>
      </c>
      <c r="B508" s="26">
        <v>36819</v>
      </c>
      <c r="C508" s="25">
        <v>8604</v>
      </c>
      <c r="D508" s="27"/>
      <c r="E508" s="27">
        <v>299000</v>
      </c>
      <c r="F508" s="27"/>
      <c r="G508" s="27">
        <v>33.484000000000002</v>
      </c>
      <c r="H508" s="27">
        <v>30.968</v>
      </c>
      <c r="I508" s="27">
        <v>1.5389999999999999</v>
      </c>
      <c r="J508" s="27">
        <v>10247.719999999999</v>
      </c>
      <c r="K508" s="27">
        <v>793911</v>
      </c>
      <c r="L508" s="27">
        <v>987</v>
      </c>
      <c r="M508" s="27">
        <v>18.654</v>
      </c>
      <c r="N508" s="27">
        <v>247832</v>
      </c>
      <c r="O508" s="27">
        <v>6802.8</v>
      </c>
      <c r="P508" s="27">
        <v>1632955</v>
      </c>
      <c r="Q508" s="27"/>
      <c r="R508" s="27">
        <v>6119</v>
      </c>
      <c r="S508" s="27"/>
      <c r="T508" s="27"/>
      <c r="U508" s="27">
        <v>23</v>
      </c>
      <c r="V508" s="27">
        <v>96.8</v>
      </c>
      <c r="W508" s="27"/>
      <c r="X508" s="27"/>
      <c r="Y508" s="27"/>
      <c r="Z508" s="27"/>
      <c r="AA508" s="27">
        <v>279328</v>
      </c>
      <c r="AB508" s="28"/>
      <c r="AC508" s="29">
        <v>0</v>
      </c>
      <c r="AD508" s="30">
        <v>21.5</v>
      </c>
      <c r="AE508" s="30">
        <v>12.7</v>
      </c>
      <c r="AF508" s="31">
        <v>10.855700000000001</v>
      </c>
      <c r="AG508">
        <f t="shared" si="112"/>
        <v>8583.8357933813204</v>
      </c>
      <c r="AH508">
        <f>A508*'Simple Linear Regression'!$B$18+'Simple Linear Regression'!$B$17</f>
        <v>8317.8261484798168</v>
      </c>
      <c r="AI508">
        <f t="shared" si="113"/>
        <v>8721.7900202000019</v>
      </c>
      <c r="AJ508">
        <f t="shared" si="114"/>
        <v>8721.7900202000001</v>
      </c>
      <c r="AL508">
        <f t="shared" si="115"/>
        <v>8837.0410247413602</v>
      </c>
      <c r="AM508" s="32">
        <f t="shared" si="116"/>
        <v>8749.7608500248807</v>
      </c>
      <c r="AN508" s="33">
        <f t="shared" si="117"/>
        <v>9466.3240352559205</v>
      </c>
      <c r="AO508" s="33">
        <f t="shared" si="118"/>
        <v>8925.4160490480008</v>
      </c>
      <c r="AP508" s="33" t="str">
        <f t="shared" si="119"/>
        <v/>
      </c>
      <c r="AQ508" s="34">
        <f t="shared" si="120"/>
        <v>381413.44799999997</v>
      </c>
      <c r="AR508" s="34">
        <f t="shared" si="121"/>
        <v>460161</v>
      </c>
      <c r="AS508" s="34">
        <f t="shared" si="122"/>
        <v>0</v>
      </c>
      <c r="AT508" s="34">
        <f t="shared" si="123"/>
        <v>8596.7277224659992</v>
      </c>
      <c r="AU508" s="34">
        <f t="shared" si="124"/>
        <v>8774.4287959155627</v>
      </c>
      <c r="AV508" s="34">
        <f t="shared" si="125"/>
        <v>8638.6426436153597</v>
      </c>
      <c r="AW508" s="34">
        <f t="shared" si="126"/>
        <v>8593.2686876809985</v>
      </c>
      <c r="AX508" s="34">
        <f t="shared" si="127"/>
        <v>8803.6979257460243</v>
      </c>
    </row>
    <row r="509" spans="1:50" ht="16.5" customHeight="1" x14ac:dyDescent="0.2">
      <c r="A509" s="25">
        <v>508</v>
      </c>
      <c r="B509" s="26">
        <v>36826</v>
      </c>
      <c r="C509" s="25">
        <v>8942</v>
      </c>
      <c r="D509" s="27"/>
      <c r="E509" s="27">
        <v>295000</v>
      </c>
      <c r="F509" s="27"/>
      <c r="G509" s="27">
        <v>33.915999999999997</v>
      </c>
      <c r="H509" s="27">
        <v>31.35</v>
      </c>
      <c r="I509" s="27">
        <v>1.5509999999999999</v>
      </c>
      <c r="J509" s="27">
        <v>10247.719999999999</v>
      </c>
      <c r="K509" s="27">
        <v>793911</v>
      </c>
      <c r="L509" s="27">
        <v>987</v>
      </c>
      <c r="M509" s="27">
        <v>18.654</v>
      </c>
      <c r="N509" s="27">
        <v>247832</v>
      </c>
      <c r="O509" s="27">
        <v>6802.8</v>
      </c>
      <c r="P509" s="27">
        <v>1632955</v>
      </c>
      <c r="Q509" s="27"/>
      <c r="R509" s="27">
        <v>6119</v>
      </c>
      <c r="S509" s="27"/>
      <c r="T509" s="27"/>
      <c r="U509" s="27">
        <v>23</v>
      </c>
      <c r="V509" s="27">
        <v>96.8</v>
      </c>
      <c r="W509" s="27"/>
      <c r="X509" s="27"/>
      <c r="Y509" s="27"/>
      <c r="Z509" s="27"/>
      <c r="AA509" s="27">
        <v>279328</v>
      </c>
      <c r="AB509" s="28"/>
      <c r="AC509" s="29">
        <v>0</v>
      </c>
      <c r="AD509" s="30">
        <v>23</v>
      </c>
      <c r="AE509" s="30">
        <v>13.7</v>
      </c>
      <c r="AF509" s="31">
        <v>10.5953</v>
      </c>
      <c r="AG509">
        <f t="shared" si="112"/>
        <v>8586.5340873958794</v>
      </c>
      <c r="AH509">
        <f>A509*'Simple Linear Regression'!$B$18+'Simple Linear Regression'!$B$17</f>
        <v>8318.6791855637221</v>
      </c>
      <c r="AI509">
        <f t="shared" si="113"/>
        <v>8724.1431802000006</v>
      </c>
      <c r="AJ509">
        <f t="shared" si="114"/>
        <v>8724.1431802000006</v>
      </c>
      <c r="AL509">
        <f t="shared" si="115"/>
        <v>8839.8339210802387</v>
      </c>
      <c r="AM509" s="32">
        <f t="shared" si="116"/>
        <v>8750.1314405761786</v>
      </c>
      <c r="AN509" s="33">
        <f t="shared" si="117"/>
        <v>9430.2315201292422</v>
      </c>
      <c r="AO509" s="33">
        <f t="shared" si="118"/>
        <v>8928.4486698319997</v>
      </c>
      <c r="AP509" s="33" t="str">
        <f t="shared" si="119"/>
        <v/>
      </c>
      <c r="AQ509" s="34">
        <f t="shared" si="120"/>
        <v>384387.43199999997</v>
      </c>
      <c r="AR509" s="34">
        <f t="shared" si="121"/>
        <v>457545</v>
      </c>
      <c r="AS509" s="34">
        <f t="shared" si="122"/>
        <v>0</v>
      </c>
      <c r="AT509" s="34">
        <f t="shared" si="123"/>
        <v>8549.6531323100007</v>
      </c>
      <c r="AU509" s="34">
        <f t="shared" si="124"/>
        <v>8736.7856090589339</v>
      </c>
      <c r="AV509" s="34">
        <f t="shared" si="125"/>
        <v>8589.4766428692019</v>
      </c>
      <c r="AW509" s="34">
        <f t="shared" si="126"/>
        <v>8545.1661782349984</v>
      </c>
      <c r="AX509" s="34">
        <f t="shared" si="127"/>
        <v>8767.5282772394166</v>
      </c>
    </row>
    <row r="510" spans="1:50" ht="16.5" customHeight="1" x14ac:dyDescent="0.2">
      <c r="A510" s="25">
        <v>509</v>
      </c>
      <c r="B510" s="26">
        <v>36833</v>
      </c>
      <c r="C510" s="25">
        <v>8780</v>
      </c>
      <c r="D510" s="27"/>
      <c r="E510" s="27">
        <v>301000</v>
      </c>
      <c r="F510" s="27"/>
      <c r="G510" s="27">
        <v>32.781999999999996</v>
      </c>
      <c r="H510" s="27">
        <v>30.896000000000001</v>
      </c>
      <c r="I510" s="27">
        <v>1.5449999999999999</v>
      </c>
      <c r="J510" s="27">
        <v>10247.719999999999</v>
      </c>
      <c r="K510" s="27">
        <v>793911</v>
      </c>
      <c r="L510" s="27">
        <v>987</v>
      </c>
      <c r="M510" s="27">
        <v>18.654</v>
      </c>
      <c r="N510" s="27">
        <v>247832</v>
      </c>
      <c r="O510" s="27">
        <v>6802.8</v>
      </c>
      <c r="P510" s="27">
        <v>1632955</v>
      </c>
      <c r="Q510" s="27"/>
      <c r="R510" s="27">
        <v>6119</v>
      </c>
      <c r="S510" s="27"/>
      <c r="T510" s="27"/>
      <c r="U510" s="27">
        <v>23</v>
      </c>
      <c r="V510" s="27">
        <v>96.8</v>
      </c>
      <c r="W510" s="27"/>
      <c r="X510" s="27"/>
      <c r="Y510" s="27"/>
      <c r="Z510" s="27"/>
      <c r="AA510" s="27">
        <v>279328</v>
      </c>
      <c r="AB510" s="28"/>
      <c r="AC510" s="29">
        <v>0</v>
      </c>
      <c r="AD510" s="30">
        <v>53.6</v>
      </c>
      <c r="AE510" s="30">
        <v>17.100000000000001</v>
      </c>
      <c r="AF510" s="31">
        <v>10.3499</v>
      </c>
      <c r="AG510">
        <f t="shared" si="112"/>
        <v>8582.4909803886021</v>
      </c>
      <c r="AH510">
        <f>A510*'Simple Linear Regression'!$B$18+'Simple Linear Regression'!$B$17</f>
        <v>8319.5322226476255</v>
      </c>
      <c r="AI510">
        <f t="shared" si="113"/>
        <v>8720.6134402000007</v>
      </c>
      <c r="AJ510">
        <f t="shared" si="114"/>
        <v>8720.6134402000007</v>
      </c>
      <c r="AL510">
        <f t="shared" si="115"/>
        <v>8835.4768889108</v>
      </c>
      <c r="AM510" s="32">
        <f t="shared" si="116"/>
        <v>8713.9082324515384</v>
      </c>
      <c r="AN510" s="33">
        <f t="shared" si="117"/>
        <v>9392.4207100844596</v>
      </c>
      <c r="AO510" s="33">
        <f t="shared" si="118"/>
        <v>8888.0925644399995</v>
      </c>
      <c r="AP510" s="33" t="str">
        <f t="shared" si="119"/>
        <v/>
      </c>
      <c r="AQ510" s="34">
        <f t="shared" si="120"/>
        <v>382900.44</v>
      </c>
      <c r="AR510" s="34">
        <f t="shared" si="121"/>
        <v>465045</v>
      </c>
      <c r="AS510" s="34">
        <f t="shared" si="122"/>
        <v>0</v>
      </c>
      <c r="AT510" s="34">
        <f t="shared" si="123"/>
        <v>8531.36217683</v>
      </c>
      <c r="AU510" s="34">
        <f t="shared" si="124"/>
        <v>8716.9912826072468</v>
      </c>
      <c r="AV510" s="34">
        <f t="shared" si="125"/>
        <v>8568.4096240251984</v>
      </c>
      <c r="AW510" s="34">
        <f t="shared" si="126"/>
        <v>8525.5829318929991</v>
      </c>
      <c r="AX510" s="34">
        <f t="shared" si="127"/>
        <v>8744.7798604717191</v>
      </c>
    </row>
    <row r="511" spans="1:50" ht="16.5" customHeight="1" x14ac:dyDescent="0.2">
      <c r="A511" s="25">
        <v>510</v>
      </c>
      <c r="B511" s="26">
        <v>36840</v>
      </c>
      <c r="C511" s="25">
        <v>8216</v>
      </c>
      <c r="D511" s="27"/>
      <c r="E511" s="27">
        <v>331000</v>
      </c>
      <c r="F511" s="27"/>
      <c r="G511" s="27">
        <v>33.46</v>
      </c>
      <c r="H511" s="27">
        <v>31.588000000000001</v>
      </c>
      <c r="I511" s="27">
        <v>1.526</v>
      </c>
      <c r="J511" s="27">
        <v>10318.165000000001</v>
      </c>
      <c r="K511" s="27">
        <v>743746</v>
      </c>
      <c r="L511" s="27">
        <v>1011</v>
      </c>
      <c r="M511" s="27">
        <v>18.654</v>
      </c>
      <c r="N511" s="27">
        <v>247832</v>
      </c>
      <c r="O511" s="27">
        <v>6888.6</v>
      </c>
      <c r="P511" s="27">
        <v>1632955</v>
      </c>
      <c r="Q511" s="27"/>
      <c r="R511" s="27">
        <v>6119</v>
      </c>
      <c r="S511" s="27"/>
      <c r="T511" s="27"/>
      <c r="U511" s="27">
        <v>23</v>
      </c>
      <c r="V511" s="27">
        <v>95.8</v>
      </c>
      <c r="W511" s="27"/>
      <c r="X511" s="27"/>
      <c r="Y511" s="27"/>
      <c r="Z511" s="27"/>
      <c r="AA511" s="27">
        <v>279328</v>
      </c>
      <c r="AB511" s="28"/>
      <c r="AC511" s="29">
        <v>0</v>
      </c>
      <c r="AD511" s="30">
        <v>73.900000000000006</v>
      </c>
      <c r="AE511" s="30">
        <v>3.9</v>
      </c>
      <c r="AF511" s="31">
        <v>10.1236</v>
      </c>
      <c r="AG511">
        <f t="shared" si="112"/>
        <v>8585.133013618879</v>
      </c>
      <c r="AH511">
        <f>A511*'Simple Linear Regression'!$B$18+'Simple Linear Regression'!$B$17</f>
        <v>8320.3852597315308</v>
      </c>
      <c r="AI511">
        <f t="shared" si="113"/>
        <v>8744.6286401999987</v>
      </c>
      <c r="AJ511">
        <f t="shared" si="114"/>
        <v>8744.6286401999987</v>
      </c>
      <c r="AL511">
        <f t="shared" si="115"/>
        <v>8829.3003143742408</v>
      </c>
      <c r="AM511" s="32">
        <f t="shared" si="116"/>
        <v>8676.0712787145585</v>
      </c>
      <c r="AN511" s="33">
        <f t="shared" si="117"/>
        <v>9338.3374695462298</v>
      </c>
      <c r="AO511" s="33">
        <f t="shared" si="118"/>
        <v>8828.2751940320013</v>
      </c>
      <c r="AP511" s="33" t="str">
        <f t="shared" si="119"/>
        <v/>
      </c>
      <c r="AQ511" s="34">
        <f t="shared" si="120"/>
        <v>378191.63199999998</v>
      </c>
      <c r="AR511" s="34">
        <f t="shared" si="121"/>
        <v>505106</v>
      </c>
      <c r="AS511" s="34">
        <f t="shared" si="122"/>
        <v>0</v>
      </c>
      <c r="AT511" s="34">
        <f t="shared" si="123"/>
        <v>8543.4897402040006</v>
      </c>
      <c r="AU511" s="34">
        <f t="shared" si="124"/>
        <v>8704.9276245755755</v>
      </c>
      <c r="AV511" s="34">
        <f t="shared" si="125"/>
        <v>8572.0469592625595</v>
      </c>
      <c r="AW511" s="34">
        <f t="shared" si="126"/>
        <v>8536.8665488400002</v>
      </c>
      <c r="AX511" s="34">
        <f t="shared" si="127"/>
        <v>8728.9919006640175</v>
      </c>
    </row>
    <row r="512" spans="1:50" ht="16.5" customHeight="1" x14ac:dyDescent="0.2">
      <c r="A512" s="25">
        <v>511</v>
      </c>
      <c r="B512" s="26">
        <v>36847</v>
      </c>
      <c r="C512" s="25">
        <v>8419</v>
      </c>
      <c r="D512" s="27"/>
      <c r="E512" s="27">
        <v>318000</v>
      </c>
      <c r="F512" s="27"/>
      <c r="G512" s="27">
        <v>35.003999999999998</v>
      </c>
      <c r="H512" s="27">
        <v>33.323999999999998</v>
      </c>
      <c r="I512" s="27">
        <v>1.5229999999999999</v>
      </c>
      <c r="J512" s="27">
        <v>10318.165000000001</v>
      </c>
      <c r="K512" s="27">
        <v>743746</v>
      </c>
      <c r="L512" s="27">
        <v>1011</v>
      </c>
      <c r="M512" s="27">
        <v>17.513999999999999</v>
      </c>
      <c r="N512" s="27">
        <v>227899</v>
      </c>
      <c r="O512" s="27">
        <v>6888.6</v>
      </c>
      <c r="P512" s="27">
        <v>1632955</v>
      </c>
      <c r="Q512" s="27"/>
      <c r="R512" s="27">
        <v>6119</v>
      </c>
      <c r="S512" s="27"/>
      <c r="T512" s="27"/>
      <c r="U512" s="27">
        <v>23</v>
      </c>
      <c r="V512" s="27">
        <v>95.8</v>
      </c>
      <c r="W512" s="27"/>
      <c r="X512" s="27"/>
      <c r="Y512" s="27"/>
      <c r="Z512" s="27"/>
      <c r="AA512" s="27">
        <v>279328</v>
      </c>
      <c r="AB512" s="28"/>
      <c r="AC512" s="29">
        <v>0</v>
      </c>
      <c r="AD512" s="30">
        <v>125.5</v>
      </c>
      <c r="AE512" s="30">
        <v>0.6</v>
      </c>
      <c r="AF512" s="31">
        <v>9.9209999999999994</v>
      </c>
      <c r="AG512">
        <f t="shared" si="112"/>
        <v>8344.2123226852418</v>
      </c>
      <c r="AH512">
        <f>A512*'Simple Linear Regression'!$B$18+'Simple Linear Regression'!$B$17</f>
        <v>8321.2382968154343</v>
      </c>
      <c r="AI512">
        <f t="shared" si="113"/>
        <v>8415.8424879999984</v>
      </c>
      <c r="AJ512">
        <f t="shared" si="114"/>
        <v>8415.8424880000002</v>
      </c>
      <c r="AL512">
        <f t="shared" si="115"/>
        <v>8500.2765192973911</v>
      </c>
      <c r="AM512" s="32">
        <f t="shared" si="116"/>
        <v>8337.5755315083388</v>
      </c>
      <c r="AN512" s="33">
        <f t="shared" si="117"/>
        <v>9228.1872227159965</v>
      </c>
      <c r="AO512" s="33">
        <f t="shared" si="118"/>
        <v>8405.7748313269985</v>
      </c>
      <c r="AP512" s="33" t="str">
        <f t="shared" si="119"/>
        <v/>
      </c>
      <c r="AQ512" s="34">
        <f t="shared" si="120"/>
        <v>347090.17699999997</v>
      </c>
      <c r="AR512" s="34">
        <f t="shared" si="121"/>
        <v>484314</v>
      </c>
      <c r="AS512" s="34">
        <f t="shared" si="122"/>
        <v>0</v>
      </c>
      <c r="AT512" s="34">
        <f t="shared" si="123"/>
        <v>8221.6935782199998</v>
      </c>
      <c r="AU512" s="34">
        <f t="shared" si="124"/>
        <v>8336.3377762894161</v>
      </c>
      <c r="AV512" s="34">
        <f t="shared" si="125"/>
        <v>8249.3105870136387</v>
      </c>
      <c r="AW512" s="34">
        <f t="shared" si="126"/>
        <v>8213.8241603919996</v>
      </c>
      <c r="AX512" s="34">
        <f t="shared" si="127"/>
        <v>8338.173751915605</v>
      </c>
    </row>
    <row r="513" spans="1:50" ht="16.5" customHeight="1" x14ac:dyDescent="0.2">
      <c r="A513" s="25">
        <v>512</v>
      </c>
      <c r="B513" s="26">
        <v>36854</v>
      </c>
      <c r="C513" s="25">
        <v>8063</v>
      </c>
      <c r="D513" s="27"/>
      <c r="E513" s="27">
        <v>332000</v>
      </c>
      <c r="F513" s="27"/>
      <c r="G513" s="27">
        <v>35.909999999999997</v>
      </c>
      <c r="H513" s="27">
        <v>33.462000000000003</v>
      </c>
      <c r="I513" s="27">
        <v>1.51</v>
      </c>
      <c r="J513" s="27">
        <v>10318.165000000001</v>
      </c>
      <c r="K513" s="27">
        <v>743746</v>
      </c>
      <c r="L513" s="27">
        <v>1011</v>
      </c>
      <c r="M513" s="27">
        <v>17.513999999999999</v>
      </c>
      <c r="N513" s="27">
        <v>227899</v>
      </c>
      <c r="O513" s="27">
        <v>6888.6</v>
      </c>
      <c r="P513" s="27">
        <v>1632955</v>
      </c>
      <c r="Q513" s="27"/>
      <c r="R513" s="27">
        <v>6119</v>
      </c>
      <c r="S513" s="27"/>
      <c r="T513" s="27"/>
      <c r="U513" s="27">
        <v>23</v>
      </c>
      <c r="V513" s="27">
        <v>95.8</v>
      </c>
      <c r="W513" s="27"/>
      <c r="X513" s="27"/>
      <c r="Y513" s="27"/>
      <c r="Z513" s="27"/>
      <c r="AA513" s="27">
        <v>279328</v>
      </c>
      <c r="AB513" s="28"/>
      <c r="AC513" s="29">
        <v>1</v>
      </c>
      <c r="AD513" s="30">
        <v>166.1</v>
      </c>
      <c r="AE513" s="30">
        <v>0</v>
      </c>
      <c r="AF513" s="31">
        <v>9.7469000000000001</v>
      </c>
      <c r="AG513">
        <f t="shared" si="112"/>
        <v>8334.7787675028012</v>
      </c>
      <c r="AH513">
        <f>A513*'Simple Linear Regression'!$B$18+'Simple Linear Regression'!$B$17</f>
        <v>8322.0913338993378</v>
      </c>
      <c r="AI513">
        <f t="shared" si="113"/>
        <v>8407.6064279999991</v>
      </c>
      <c r="AJ513">
        <f t="shared" si="114"/>
        <v>8407.6064279999991</v>
      </c>
      <c r="AL513">
        <f t="shared" si="115"/>
        <v>8487.5994471542999</v>
      </c>
      <c r="AM513" s="32">
        <f t="shared" si="116"/>
        <v>8150.6926483177003</v>
      </c>
      <c r="AN513" s="33">
        <f t="shared" si="117"/>
        <v>9050.9141890783267</v>
      </c>
      <c r="AO513" s="33">
        <f t="shared" si="118"/>
        <v>8213.2668599900007</v>
      </c>
      <c r="AP513" s="33" t="str">
        <f t="shared" si="119"/>
        <v/>
      </c>
      <c r="AQ513" s="34">
        <f t="shared" si="120"/>
        <v>344127.49</v>
      </c>
      <c r="AR513" s="34">
        <f t="shared" si="121"/>
        <v>501320</v>
      </c>
      <c r="AS513" s="34">
        <f t="shared" si="122"/>
        <v>9.7469000000000001</v>
      </c>
      <c r="AT513" s="34">
        <f t="shared" si="123"/>
        <v>8171.3483903180004</v>
      </c>
      <c r="AU513" s="34">
        <f t="shared" si="124"/>
        <v>8273.8857686743595</v>
      </c>
      <c r="AV513" s="34">
        <f t="shared" si="125"/>
        <v>8197.6340170862004</v>
      </c>
      <c r="AW513" s="34">
        <f t="shared" si="126"/>
        <v>8202.883904734299</v>
      </c>
      <c r="AX513" s="34">
        <f t="shared" si="127"/>
        <v>8238.925887929372</v>
      </c>
    </row>
    <row r="514" spans="1:50" ht="16.5" customHeight="1" x14ac:dyDescent="0.2">
      <c r="A514" s="25">
        <v>513</v>
      </c>
      <c r="B514" s="26">
        <v>36861</v>
      </c>
      <c r="C514" s="25">
        <v>8233</v>
      </c>
      <c r="D514" s="27"/>
      <c r="E514" s="27">
        <v>356000</v>
      </c>
      <c r="F514" s="27"/>
      <c r="G514" s="27">
        <v>34.101999999999997</v>
      </c>
      <c r="H514" s="27">
        <v>32.526000000000003</v>
      </c>
      <c r="I514" s="27">
        <v>1.51</v>
      </c>
      <c r="J514" s="27">
        <v>10318.165000000001</v>
      </c>
      <c r="K514" s="27">
        <v>743746</v>
      </c>
      <c r="L514" s="27">
        <v>1011</v>
      </c>
      <c r="M514" s="27">
        <v>17.513999999999999</v>
      </c>
      <c r="N514" s="27">
        <v>227899</v>
      </c>
      <c r="O514" s="27">
        <v>6888.6</v>
      </c>
      <c r="P514" s="27">
        <v>1632955</v>
      </c>
      <c r="Q514" s="27"/>
      <c r="R514" s="27">
        <v>6119</v>
      </c>
      <c r="S514" s="27"/>
      <c r="T514" s="27"/>
      <c r="U514" s="27">
        <v>23</v>
      </c>
      <c r="V514" s="27">
        <v>95.8</v>
      </c>
      <c r="W514" s="27"/>
      <c r="X514" s="27"/>
      <c r="Y514" s="27"/>
      <c r="Z514" s="27"/>
      <c r="AA514" s="27">
        <v>279328</v>
      </c>
      <c r="AB514" s="28"/>
      <c r="AC514" s="29">
        <v>0</v>
      </c>
      <c r="AD514" s="30">
        <v>122.4</v>
      </c>
      <c r="AE514" s="30">
        <v>0</v>
      </c>
      <c r="AF514" s="31">
        <v>9.6059000000000001</v>
      </c>
      <c r="AG514">
        <f t="shared" ref="AG514:AG577" si="128">6753.47943187+0.36116788*I514+0.01252571*N514-22.85359542*V514+0.00407811*AA514-0.00067349*E514</f>
        <v>8318.6150075027999</v>
      </c>
      <c r="AH514">
        <f>A514*'Simple Linear Regression'!$B$18+'Simple Linear Regression'!$B$17</f>
        <v>8322.9443709832431</v>
      </c>
      <c r="AI514">
        <f t="shared" ref="AI514:AI577" si="129">7491.3971+0.0137554*N514-0.00058829*E514-34.3283*V514+0.30565*L514+54.6031*M514</f>
        <v>8393.4874679999994</v>
      </c>
      <c r="AJ514">
        <f t="shared" ref="AJ514:AJ577" si="130">7491.3971-0.00058829*E514+0.30565*L514+54.6031*M514+0.0137554*N514-34.3283*V514</f>
        <v>8393.4874679999994</v>
      </c>
      <c r="AL514">
        <f t="shared" ref="AL514:AL577" si="131">2192.59+2373.87*I514+0.0316653*N514-15.7623*V514+0.00202406*AA514-0.000740146*E514-0.00963493*(I514*N514)</f>
        <v>8469.8359431543013</v>
      </c>
      <c r="AM514" s="32">
        <f t="shared" ref="AM514:AM577" si="132">5205.907083+122.0638992*I514+13.609808*(N514/1000)-1.245906883*AD514+0.7746840854*AE514-134.2474226*AC514-1547.125689*IF(AND(B514&gt;=DATE(2020,3,20),B514&lt;=DATE(2020,6,26)),1,0)</f>
        <v>8339.3862017047995</v>
      </c>
      <c r="AN514" s="33">
        <f t="shared" ref="AN514:AN577" si="133">7707.2178-144.397321*AC514+139.5614087*AF514-0.0008594506251*E514-265.7105668*I514-0.02506176117*J514+0.004708026652*N514</f>
        <v>9155.0065364492257</v>
      </c>
      <c r="AO514" s="33">
        <f t="shared" ref="AO514:AO577" si="134">IF(N514="","",2190.39 + 2739.06*I514 + 0.034693*N514 - 16.722*V514 - 0.000802*E514 - 1.3691*AD514 + 1.8691*AE514 - 121.7*AC514 + 209.88*IF(AND(B514&gt;=DATE(2020,3,20),B514&lt;=DATE(2020,6,26)),1,0) - 0.011049*(I514*N514))</f>
        <v>8375.548529990001</v>
      </c>
      <c r="AP514" s="33" t="str">
        <f t="shared" ref="AP514:AP577" si="135">IF(B514&lt;DATE(2008,1,1),"",3929.06 + 1212.53*I514 - 0.0003097*N514 + 59.426*V514 - 0.0006734*E514 - 1.036*AD514 + 1.2076*AE514 + 94.923*AF514 - 131.43*AC514 - 759.61*IF(AND(B514&gt;=DATE(2020,3,20),B514&lt;=DATE(2020,6,26)),1,0) - 17.324*(I514*V514))</f>
        <v/>
      </c>
      <c r="AQ514" s="34">
        <f t="shared" ref="AQ514:AQ577" si="136">IF(N514="","",I514*N514)</f>
        <v>344127.49</v>
      </c>
      <c r="AR514" s="34">
        <f t="shared" ref="AR514:AR577" si="137">I514*E514</f>
        <v>537560</v>
      </c>
      <c r="AS514" s="34">
        <f t="shared" ref="AS514:AS577" si="138">AC514*AF514</f>
        <v>0</v>
      </c>
      <c r="AT514" s="34">
        <f t="shared" ref="AT514:AT577" si="139">IF(N514="","",2413.3773+89.103503*I514+0.018847679*N514-5.0917058*V514-0.00064564578*E514+1.4315076*AD514-3.1976817*AE514-66.972905*AC514-217.08397*IF(AND(B514&gt;=DATE(2020,3,20),B514&lt;=DATE(2020,6,26)),1,0)+190.76803*AF514)</f>
        <v>8133.3706222479996</v>
      </c>
      <c r="AU514" s="34">
        <f t="shared" ref="AU514:AU577" si="140">IF(N514="","",-480.76297+2186.3009*I514+0.033368804*N514-5.3903106*V514-0.00073731439*E514+0.93396876*AD514-1.6242981*AE514-61.304389*AC514-95.472727*IF(AND(B514&gt;=DATE(2020,3,20),B514&lt;=DATE(2020,6,26)),1,0)+156.04851*AF514-0.0087322858*AQ514)</f>
        <v>8254.6773375923585</v>
      </c>
      <c r="AV514" s="34">
        <f t="shared" ref="AV514:AV577" si="141">IF(N514="","",2518.0489-204.66184*I514+0.019354281*N514-2.3328708*V514-0.0022533804*E514+1.5259709*AD514-3.5842757*AE514-65.580099*AC514-62.828483*IF(AND(B514&gt;=DATE(2020,3,20),B514&lt;=DATE(2020,6,26)),1,0)+200.94286*AF514+0.00080379976*AR514)</f>
        <v>8143.2448181986001</v>
      </c>
      <c r="AW514" s="34">
        <f t="shared" ref="AW514:AW577" si="142">IF(N514="","",2361.7153+89.223162*I514+0.018847054*N514-5.0210815*V514-0.0006437347*E514+1.4213619*AD514-3.2156123*AE514+167.41121*AC514-224.35191*IF(AND(B514&gt;=DATE(2020,3,20),B514&lt;=DATE(2020,6,26)),1,0)+194.56435*AF514-19.897843*AS514)</f>
        <v>8124.418259490998</v>
      </c>
      <c r="AX514" s="34">
        <f t="shared" ref="AX514:AX577" si="143">IF(N514="","",-654.03928+2464.5589*I514+0.035956453*N514-8.0754527*V514-0.00069441316*E514+0.69511606*AD514-1.1669613*AE514-90.724569*AC514-211.24919*IF(AND(B514&gt;=DATE(2020,3,20),B514&lt;=DATE(2020,6,26)),1,0)+147.22132*AF514-0.010108087*AQ514)</f>
        <v>8261.849763147371</v>
      </c>
    </row>
    <row r="515" spans="1:50" ht="16.5" customHeight="1" x14ac:dyDescent="0.2">
      <c r="A515" s="25">
        <v>514</v>
      </c>
      <c r="B515" s="26">
        <v>36868</v>
      </c>
      <c r="C515" s="25">
        <v>8711</v>
      </c>
      <c r="D515" s="27"/>
      <c r="E515" s="27">
        <v>338000</v>
      </c>
      <c r="F515" s="27"/>
      <c r="G515" s="27">
        <v>29.687999999999999</v>
      </c>
      <c r="H515" s="27">
        <v>28.283999999999999</v>
      </c>
      <c r="I515" s="27">
        <v>1.486</v>
      </c>
      <c r="J515" s="27">
        <v>10318.165000000001</v>
      </c>
      <c r="K515" s="27">
        <v>743746</v>
      </c>
      <c r="L515" s="27">
        <v>1055</v>
      </c>
      <c r="M515" s="27">
        <v>17.513999999999999</v>
      </c>
      <c r="N515" s="27">
        <v>227899</v>
      </c>
      <c r="O515" s="27">
        <v>6893.8</v>
      </c>
      <c r="P515" s="27">
        <v>1632955</v>
      </c>
      <c r="Q515" s="27"/>
      <c r="R515" s="27">
        <v>6119</v>
      </c>
      <c r="S515" s="27"/>
      <c r="T515" s="27"/>
      <c r="U515" s="27">
        <v>23</v>
      </c>
      <c r="V515" s="27">
        <v>94.2</v>
      </c>
      <c r="W515" s="27"/>
      <c r="X515" s="27"/>
      <c r="Y515" s="27"/>
      <c r="Z515" s="27"/>
      <c r="AA515" s="27">
        <v>279328</v>
      </c>
      <c r="AB515" s="28"/>
      <c r="AC515" s="29">
        <v>0</v>
      </c>
      <c r="AD515" s="30">
        <v>176.7</v>
      </c>
      <c r="AE515" s="30">
        <v>0</v>
      </c>
      <c r="AF515" s="31">
        <v>9.5021000000000004</v>
      </c>
      <c r="AG515">
        <f t="shared" si="128"/>
        <v>8367.2949121456786</v>
      </c>
      <c r="AH515">
        <f>A515*'Simple Linear Regression'!$B$18+'Simple Linear Regression'!$B$17</f>
        <v>8323.7974080671465</v>
      </c>
      <c r="AI515">
        <f t="shared" si="129"/>
        <v>8472.4505680000002</v>
      </c>
      <c r="AJ515">
        <f t="shared" si="130"/>
        <v>8472.4505680000002</v>
      </c>
      <c r="AL515">
        <f t="shared" si="131"/>
        <v>8504.1043530439802</v>
      </c>
      <c r="AM515" s="32">
        <f t="shared" si="132"/>
        <v>8268.8039243771</v>
      </c>
      <c r="AN515" s="33">
        <f t="shared" si="133"/>
        <v>9162.3672270811658</v>
      </c>
      <c r="AO515" s="33">
        <f t="shared" si="134"/>
        <v>8337.0935052139994</v>
      </c>
      <c r="AP515" s="33" t="str">
        <f t="shared" si="135"/>
        <v/>
      </c>
      <c r="AQ515" s="34">
        <f t="shared" si="136"/>
        <v>338657.91399999999</v>
      </c>
      <c r="AR515" s="34">
        <f t="shared" si="137"/>
        <v>502268</v>
      </c>
      <c r="AS515" s="34">
        <f t="shared" si="138"/>
        <v>0</v>
      </c>
      <c r="AT515" s="34">
        <f t="shared" si="139"/>
        <v>8208.9296326619988</v>
      </c>
      <c r="AU515" s="34">
        <f t="shared" si="140"/>
        <v>8306.3808411391801</v>
      </c>
      <c r="AV515" s="34">
        <f t="shared" si="141"/>
        <v>8226.0847927106806</v>
      </c>
      <c r="AW515" s="34">
        <f t="shared" si="142"/>
        <v>8198.8820302429995</v>
      </c>
      <c r="AX515" s="34">
        <f t="shared" si="143"/>
        <v>8305.8706898504824</v>
      </c>
    </row>
    <row r="516" spans="1:50" ht="16.5" customHeight="1" x14ac:dyDescent="0.2">
      <c r="A516" s="25">
        <v>515</v>
      </c>
      <c r="B516" s="26">
        <v>36875</v>
      </c>
      <c r="C516" s="25">
        <v>8475</v>
      </c>
      <c r="D516" s="27"/>
      <c r="E516" s="27">
        <v>321000</v>
      </c>
      <c r="F516" s="27"/>
      <c r="G516" s="27">
        <v>29.045999999999999</v>
      </c>
      <c r="H516" s="27">
        <v>25.937999999999999</v>
      </c>
      <c r="I516" s="27">
        <v>1.4490000000000001</v>
      </c>
      <c r="J516" s="27">
        <v>10318.165000000001</v>
      </c>
      <c r="K516" s="27">
        <v>787064</v>
      </c>
      <c r="L516" s="27">
        <v>1055</v>
      </c>
      <c r="M516" s="27">
        <v>17.513999999999999</v>
      </c>
      <c r="N516" s="27">
        <v>227899</v>
      </c>
      <c r="O516" s="27">
        <v>6893.8</v>
      </c>
      <c r="P516" s="27">
        <v>1692853</v>
      </c>
      <c r="Q516" s="27"/>
      <c r="R516" s="27">
        <v>6119</v>
      </c>
      <c r="S516" s="27"/>
      <c r="T516" s="27"/>
      <c r="U516" s="27">
        <v>23</v>
      </c>
      <c r="V516" s="27">
        <v>94.2</v>
      </c>
      <c r="W516" s="27"/>
      <c r="X516" s="27"/>
      <c r="Y516" s="27"/>
      <c r="Z516" s="27"/>
      <c r="AA516" s="27">
        <v>279328</v>
      </c>
      <c r="AB516" s="28"/>
      <c r="AC516" s="29">
        <v>0</v>
      </c>
      <c r="AD516" s="30">
        <v>176.2</v>
      </c>
      <c r="AE516" s="30">
        <v>0</v>
      </c>
      <c r="AF516" s="31">
        <v>9.4390000000000001</v>
      </c>
      <c r="AG516">
        <f t="shared" si="128"/>
        <v>8378.7308789341187</v>
      </c>
      <c r="AH516">
        <f>A516*'Simple Linear Regression'!$B$18+'Simple Linear Regression'!$B$17</f>
        <v>8324.6504451510518</v>
      </c>
      <c r="AI516">
        <f t="shared" si="129"/>
        <v>8482.4514980000004</v>
      </c>
      <c r="AJ516">
        <f t="shared" si="130"/>
        <v>8482.4514980000004</v>
      </c>
      <c r="AL516">
        <f t="shared" si="131"/>
        <v>8510.0979087905689</v>
      </c>
      <c r="AM516" s="32">
        <f t="shared" si="132"/>
        <v>8264.9105135481987</v>
      </c>
      <c r="AN516" s="33">
        <f t="shared" si="133"/>
        <v>9178.0028537904946</v>
      </c>
      <c r="AO516" s="33">
        <f t="shared" si="134"/>
        <v>8343.2349091010001</v>
      </c>
      <c r="AP516" s="33" t="str">
        <f t="shared" si="135"/>
        <v/>
      </c>
      <c r="AQ516" s="34">
        <f t="shared" si="136"/>
        <v>330225.65100000001</v>
      </c>
      <c r="AR516" s="34">
        <f t="shared" si="137"/>
        <v>465129</v>
      </c>
      <c r="AS516" s="34">
        <f t="shared" si="138"/>
        <v>0</v>
      </c>
      <c r="AT516" s="34">
        <f t="shared" si="139"/>
        <v>8203.8555648180009</v>
      </c>
      <c r="AU516" s="34">
        <f t="shared" si="140"/>
        <v>8301.3413375649452</v>
      </c>
      <c r="AV516" s="34">
        <f t="shared" si="141"/>
        <v>8228.6699483880402</v>
      </c>
      <c r="AW516" s="34">
        <f t="shared" si="142"/>
        <v>8193.5365717139994</v>
      </c>
      <c r="AX516" s="34">
        <f t="shared" si="143"/>
        <v>8302.0838589593641</v>
      </c>
    </row>
    <row r="517" spans="1:50" ht="16.5" customHeight="1" x14ac:dyDescent="0.2">
      <c r="A517" s="25">
        <v>516</v>
      </c>
      <c r="B517" s="26">
        <v>36882</v>
      </c>
      <c r="C517" s="25">
        <v>8400</v>
      </c>
      <c r="D517" s="27"/>
      <c r="E517" s="27">
        <v>354000</v>
      </c>
      <c r="F517" s="27"/>
      <c r="G517" s="27">
        <v>27.382000000000001</v>
      </c>
      <c r="H517" s="27">
        <v>23.478000000000002</v>
      </c>
      <c r="I517" s="27">
        <v>1.4219999999999999</v>
      </c>
      <c r="J517" s="27">
        <v>10318.165000000001</v>
      </c>
      <c r="K517" s="27">
        <v>787064</v>
      </c>
      <c r="L517" s="27">
        <v>1055</v>
      </c>
      <c r="M517" s="27">
        <v>16.634</v>
      </c>
      <c r="N517" s="27">
        <v>236491</v>
      </c>
      <c r="O517" s="27">
        <v>6893.8</v>
      </c>
      <c r="P517" s="27">
        <v>1692853</v>
      </c>
      <c r="Q517" s="27"/>
      <c r="R517" s="27">
        <v>6119</v>
      </c>
      <c r="S517" s="27"/>
      <c r="T517" s="27"/>
      <c r="U517" s="27">
        <v>23</v>
      </c>
      <c r="V517" s="27">
        <v>94.2</v>
      </c>
      <c r="W517" s="27"/>
      <c r="X517" s="27"/>
      <c r="Y517" s="27"/>
      <c r="Z517" s="27"/>
      <c r="AA517" s="27">
        <v>279328</v>
      </c>
      <c r="AB517" s="28"/>
      <c r="AC517" s="29">
        <v>0</v>
      </c>
      <c r="AD517" s="30">
        <v>203</v>
      </c>
      <c r="AE517" s="30">
        <v>0</v>
      </c>
      <c r="AF517" s="31">
        <v>9.4187999999999992</v>
      </c>
      <c r="AG517">
        <f t="shared" si="128"/>
        <v>8464.1168577213593</v>
      </c>
      <c r="AH517">
        <f>A517*'Simple Linear Regression'!$B$18+'Simple Linear Regression'!$B$17</f>
        <v>8325.5034822349553</v>
      </c>
      <c r="AI517">
        <f t="shared" si="129"/>
        <v>8533.1735967999994</v>
      </c>
      <c r="AJ517">
        <f t="shared" si="130"/>
        <v>8533.1735967999994</v>
      </c>
      <c r="AL517">
        <f t="shared" si="131"/>
        <v>8635.2153340241384</v>
      </c>
      <c r="AM517" s="32">
        <f t="shared" si="132"/>
        <v>8345.1599541413998</v>
      </c>
      <c r="AN517" s="33">
        <f t="shared" si="133"/>
        <v>9194.4473930040385</v>
      </c>
      <c r="AO517" s="33">
        <f t="shared" si="134"/>
        <v>8437.1974411020019</v>
      </c>
      <c r="AP517" s="33" t="str">
        <f t="shared" si="135"/>
        <v/>
      </c>
      <c r="AQ517" s="34">
        <f t="shared" si="136"/>
        <v>336290.20199999999</v>
      </c>
      <c r="AR517" s="34">
        <f t="shared" si="137"/>
        <v>503388</v>
      </c>
      <c r="AS517" s="34">
        <f t="shared" si="138"/>
        <v>0</v>
      </c>
      <c r="AT517" s="34">
        <f t="shared" si="139"/>
        <v>8376.5936069389991</v>
      </c>
      <c r="AU517" s="34">
        <f t="shared" si="140"/>
        <v>8473.6053926482691</v>
      </c>
      <c r="AV517" s="34">
        <f t="shared" si="141"/>
        <v>8393.7157965858787</v>
      </c>
      <c r="AW517" s="34">
        <f t="shared" si="142"/>
        <v>8365.9804882579992</v>
      </c>
      <c r="AX517" s="34">
        <f t="shared" si="143"/>
        <v>8475.9172091754263</v>
      </c>
    </row>
    <row r="518" spans="1:50" ht="16.5" customHeight="1" x14ac:dyDescent="0.2">
      <c r="A518" s="25">
        <v>517</v>
      </c>
      <c r="B518" s="26">
        <v>36889</v>
      </c>
      <c r="C518" s="25">
        <v>8693</v>
      </c>
      <c r="D518" s="27"/>
      <c r="E518" s="27">
        <v>364000</v>
      </c>
      <c r="F518" s="27"/>
      <c r="G518" s="27">
        <v>26.522500000000001</v>
      </c>
      <c r="H518" s="27">
        <v>22.483333333333299</v>
      </c>
      <c r="I518" s="27">
        <v>1.4139999999999999</v>
      </c>
      <c r="J518" s="27">
        <v>10318.165000000001</v>
      </c>
      <c r="K518" s="27">
        <v>787064</v>
      </c>
      <c r="L518" s="27">
        <v>1055</v>
      </c>
      <c r="M518" s="27">
        <v>16.634</v>
      </c>
      <c r="N518" s="27">
        <v>236491</v>
      </c>
      <c r="O518" s="27">
        <v>6893.8</v>
      </c>
      <c r="P518" s="27">
        <v>1692853</v>
      </c>
      <c r="Q518" s="27"/>
      <c r="R518" s="27">
        <v>6119</v>
      </c>
      <c r="S518" s="27"/>
      <c r="T518" s="27"/>
      <c r="U518" s="27">
        <v>23</v>
      </c>
      <c r="V518" s="27">
        <v>94.2</v>
      </c>
      <c r="W518" s="27"/>
      <c r="X518" s="27"/>
      <c r="Y518" s="27"/>
      <c r="Z518" s="27"/>
      <c r="AA518" s="27">
        <v>279328</v>
      </c>
      <c r="AB518" s="28"/>
      <c r="AC518" s="29">
        <v>1</v>
      </c>
      <c r="AD518" s="30">
        <v>221.9</v>
      </c>
      <c r="AE518" s="30">
        <v>0</v>
      </c>
      <c r="AF518" s="31">
        <v>9.4420999999999999</v>
      </c>
      <c r="AG518">
        <f t="shared" si="128"/>
        <v>8457.3790683783191</v>
      </c>
      <c r="AH518">
        <f>A518*'Simple Linear Regression'!$B$18+'Simple Linear Regression'!$B$17</f>
        <v>8326.3565193188588</v>
      </c>
      <c r="AI518">
        <f t="shared" si="129"/>
        <v>8527.2906968000007</v>
      </c>
      <c r="AJ518">
        <f t="shared" si="130"/>
        <v>8527.2906967999988</v>
      </c>
      <c r="AL518">
        <f t="shared" si="131"/>
        <v>8627.0515078691787</v>
      </c>
      <c r="AM518" s="32">
        <f t="shared" si="132"/>
        <v>8186.3883802590999</v>
      </c>
      <c r="AN518" s="33">
        <f t="shared" si="133"/>
        <v>9046.833031110149</v>
      </c>
      <c r="AO518" s="33">
        <f t="shared" si="134"/>
        <v>8280.5928835739978</v>
      </c>
      <c r="AP518" s="33" t="str">
        <f t="shared" si="135"/>
        <v/>
      </c>
      <c r="AQ518" s="34">
        <f t="shared" si="136"/>
        <v>334398.27399999998</v>
      </c>
      <c r="AR518" s="34">
        <f t="shared" si="137"/>
        <v>514696</v>
      </c>
      <c r="AS518" s="34">
        <f t="shared" si="138"/>
        <v>9.4420999999999999</v>
      </c>
      <c r="AT518" s="34">
        <f t="shared" si="139"/>
        <v>8333.9518048539994</v>
      </c>
      <c r="AU518" s="34">
        <f t="shared" si="140"/>
        <v>8425.2462484042917</v>
      </c>
      <c r="AV518" s="34">
        <f t="shared" si="141"/>
        <v>8349.8513746399622</v>
      </c>
      <c r="AW518" s="34">
        <f t="shared" si="142"/>
        <v>8369.7602318366989</v>
      </c>
      <c r="AX518" s="34">
        <f t="shared" si="143"/>
        <v>8394.2237604871625</v>
      </c>
    </row>
    <row r="519" spans="1:50" ht="16.5" customHeight="1" x14ac:dyDescent="0.2">
      <c r="A519" s="25">
        <v>518</v>
      </c>
      <c r="B519" s="26">
        <v>36896</v>
      </c>
      <c r="C519" s="25">
        <v>7825</v>
      </c>
      <c r="D519" s="27"/>
      <c r="E519" s="27">
        <v>353000</v>
      </c>
      <c r="F519" s="27"/>
      <c r="G519" s="27">
        <v>27.797499999999999</v>
      </c>
      <c r="H519" s="27">
        <v>24.052499999999998</v>
      </c>
      <c r="I519" s="27">
        <v>1.4059999999999999</v>
      </c>
      <c r="J519" s="27">
        <v>10318.165000000001</v>
      </c>
      <c r="K519" s="27">
        <v>787064</v>
      </c>
      <c r="L519" s="27">
        <v>1067</v>
      </c>
      <c r="M519" s="27">
        <v>16.634</v>
      </c>
      <c r="N519" s="27">
        <v>236491</v>
      </c>
      <c r="O519" s="27">
        <v>6909.8</v>
      </c>
      <c r="P519" s="27">
        <v>1692853</v>
      </c>
      <c r="Q519" s="27"/>
      <c r="R519" s="27">
        <v>6119</v>
      </c>
      <c r="S519" s="27"/>
      <c r="T519" s="27"/>
      <c r="U519" s="27">
        <v>25</v>
      </c>
      <c r="V519" s="27">
        <v>92.2</v>
      </c>
      <c r="W519" s="27"/>
      <c r="X519" s="27"/>
      <c r="Y519" s="27"/>
      <c r="Z519" s="27"/>
      <c r="AA519" s="27">
        <v>279328</v>
      </c>
      <c r="AB519" s="28"/>
      <c r="AC519" s="29">
        <v>1</v>
      </c>
      <c r="AD519" s="30">
        <v>226.2</v>
      </c>
      <c r="AE519" s="30">
        <v>0</v>
      </c>
      <c r="AF519" s="31">
        <v>9.4962</v>
      </c>
      <c r="AG519">
        <f t="shared" si="128"/>
        <v>8510.4917598752818</v>
      </c>
      <c r="AH519">
        <f>A519*'Simple Linear Regression'!$B$18+'Simple Linear Regression'!$B$17</f>
        <v>8327.2095564027641</v>
      </c>
      <c r="AI519">
        <f t="shared" si="129"/>
        <v>8606.0862867999986</v>
      </c>
      <c r="AJ519">
        <f t="shared" si="130"/>
        <v>8606.0862868000004</v>
      </c>
      <c r="AL519">
        <f t="shared" si="131"/>
        <v>8665.9553477142199</v>
      </c>
      <c r="AM519" s="32">
        <f t="shared" si="132"/>
        <v>8180.0544694686005</v>
      </c>
      <c r="AN519" s="33">
        <f t="shared" si="133"/>
        <v>9065.9629447313164</v>
      </c>
      <c r="AO519" s="33">
        <f t="shared" si="134"/>
        <v>8315.9631860459995</v>
      </c>
      <c r="AP519" s="33" t="str">
        <f t="shared" si="135"/>
        <v/>
      </c>
      <c r="AQ519" s="34">
        <f t="shared" si="136"/>
        <v>332506.34599999996</v>
      </c>
      <c r="AR519" s="34">
        <f t="shared" si="137"/>
        <v>496317.99999999994</v>
      </c>
      <c r="AS519" s="34">
        <f t="shared" si="138"/>
        <v>9.4962</v>
      </c>
      <c r="AT519" s="34">
        <f t="shared" si="139"/>
        <v>8367.0005251130005</v>
      </c>
      <c r="AU519" s="34">
        <f t="shared" si="140"/>
        <v>8455.6260667623137</v>
      </c>
      <c r="AV519" s="34">
        <f t="shared" si="141"/>
        <v>8383.6020469666801</v>
      </c>
      <c r="AW519" s="34">
        <f t="shared" si="142"/>
        <v>8401.7310054394002</v>
      </c>
      <c r="AX519" s="34">
        <f t="shared" si="143"/>
        <v>8428.3741847388992</v>
      </c>
    </row>
    <row r="520" spans="1:50" ht="16.5" customHeight="1" x14ac:dyDescent="0.2">
      <c r="A520" s="25">
        <v>519</v>
      </c>
      <c r="B520" s="26">
        <v>36903</v>
      </c>
      <c r="C520" s="25">
        <v>8225</v>
      </c>
      <c r="D520" s="27"/>
      <c r="E520" s="27">
        <v>337000</v>
      </c>
      <c r="F520" s="27"/>
      <c r="G520" s="27">
        <v>28.814</v>
      </c>
      <c r="H520" s="27">
        <v>25.018000000000001</v>
      </c>
      <c r="I520" s="27">
        <v>1.425</v>
      </c>
      <c r="J520" s="27">
        <v>10318.165000000001</v>
      </c>
      <c r="K520" s="27">
        <v>802516</v>
      </c>
      <c r="L520" s="27">
        <v>1067</v>
      </c>
      <c r="M520" s="27">
        <v>16.634</v>
      </c>
      <c r="N520" s="27">
        <v>236491</v>
      </c>
      <c r="O520" s="27">
        <v>6909.8</v>
      </c>
      <c r="P520" s="27">
        <v>1692853</v>
      </c>
      <c r="Q520" s="27"/>
      <c r="R520" s="27">
        <v>6119</v>
      </c>
      <c r="S520" s="27"/>
      <c r="T520" s="27"/>
      <c r="U520" s="27">
        <v>25</v>
      </c>
      <c r="V520" s="27">
        <v>92.2</v>
      </c>
      <c r="W520" s="27"/>
      <c r="X520" s="27"/>
      <c r="Y520" s="27"/>
      <c r="Z520" s="27"/>
      <c r="AA520" s="27">
        <v>279328</v>
      </c>
      <c r="AB520" s="28"/>
      <c r="AC520" s="29">
        <v>0</v>
      </c>
      <c r="AD520" s="30">
        <v>194.2</v>
      </c>
      <c r="AE520" s="30">
        <v>0</v>
      </c>
      <c r="AF520" s="31">
        <v>9.5972000000000008</v>
      </c>
      <c r="AG520">
        <f t="shared" si="128"/>
        <v>8521.2744620649992</v>
      </c>
      <c r="AH520">
        <f>A520*'Simple Linear Regression'!$B$18+'Simple Linear Regression'!$B$17</f>
        <v>8328.0625934866675</v>
      </c>
      <c r="AI520">
        <f t="shared" si="129"/>
        <v>8615.498926799999</v>
      </c>
      <c r="AJ520">
        <f t="shared" si="130"/>
        <v>8615.498926799999</v>
      </c>
      <c r="AL520">
        <f t="shared" si="131"/>
        <v>8679.608303332252</v>
      </c>
      <c r="AM520" s="32">
        <f t="shared" si="132"/>
        <v>8356.4901264094005</v>
      </c>
      <c r="AN520" s="33">
        <f t="shared" si="133"/>
        <v>9233.158677242418</v>
      </c>
      <c r="AO520" s="33">
        <f t="shared" si="134"/>
        <v>8496.7017339249978</v>
      </c>
      <c r="AP520" s="33" t="str">
        <f t="shared" si="135"/>
        <v/>
      </c>
      <c r="AQ520" s="34">
        <f t="shared" si="136"/>
        <v>336999.67499999999</v>
      </c>
      <c r="AR520" s="34">
        <f t="shared" si="137"/>
        <v>480225</v>
      </c>
      <c r="AS520" s="34">
        <f t="shared" si="138"/>
        <v>0</v>
      </c>
      <c r="AT520" s="34">
        <f t="shared" si="139"/>
        <v>8419.4560569799996</v>
      </c>
      <c r="AU520" s="34">
        <f t="shared" si="140"/>
        <v>8516.9040692708877</v>
      </c>
      <c r="AV520" s="34">
        <f t="shared" si="141"/>
        <v>8439.8762679289994</v>
      </c>
      <c r="AW520" s="34">
        <f t="shared" si="142"/>
        <v>8409.4361059639978</v>
      </c>
      <c r="AX520" s="34">
        <f t="shared" si="143"/>
        <v>8524.2426623472784</v>
      </c>
    </row>
    <row r="521" spans="1:50" ht="16.5" customHeight="1" x14ac:dyDescent="0.2">
      <c r="A521" s="25">
        <v>520</v>
      </c>
      <c r="B521" s="26">
        <v>36910</v>
      </c>
      <c r="C521" s="25">
        <v>7894</v>
      </c>
      <c r="D521" s="27"/>
      <c r="E521" s="27">
        <v>318000</v>
      </c>
      <c r="F521" s="27"/>
      <c r="G521" s="27">
        <v>30.625</v>
      </c>
      <c r="H521" s="27">
        <v>25.37</v>
      </c>
      <c r="I521" s="27">
        <v>1.474</v>
      </c>
      <c r="J521" s="27">
        <v>10318.165000000001</v>
      </c>
      <c r="K521" s="27">
        <v>802516</v>
      </c>
      <c r="L521" s="27">
        <v>1067</v>
      </c>
      <c r="M521" s="27">
        <v>16.222000000000001</v>
      </c>
      <c r="N521" s="27">
        <v>222819</v>
      </c>
      <c r="O521" s="27">
        <v>6909.8</v>
      </c>
      <c r="P521" s="27">
        <v>1692853</v>
      </c>
      <c r="Q521" s="27"/>
      <c r="R521" s="27">
        <v>6119</v>
      </c>
      <c r="S521" s="27"/>
      <c r="T521" s="27"/>
      <c r="U521" s="27">
        <v>25</v>
      </c>
      <c r="V521" s="27">
        <v>92.2</v>
      </c>
      <c r="W521" s="27"/>
      <c r="X521" s="27"/>
      <c r="Y521" s="27"/>
      <c r="Z521" s="27"/>
      <c r="AA521" s="27">
        <v>279328</v>
      </c>
      <c r="AB521" s="28"/>
      <c r="AC521" s="29">
        <v>0</v>
      </c>
      <c r="AD521" s="30">
        <v>172.2</v>
      </c>
      <c r="AE521" s="30">
        <v>0</v>
      </c>
      <c r="AF521" s="31">
        <v>9.7356999999999996</v>
      </c>
      <c r="AG521">
        <f t="shared" si="128"/>
        <v>8362.8369621711208</v>
      </c>
      <c r="AH521">
        <f>A521*'Simple Linear Regression'!$B$18+'Simple Linear Regression'!$B$17</f>
        <v>8328.915630570571</v>
      </c>
      <c r="AI521">
        <f t="shared" si="129"/>
        <v>8416.1161307999973</v>
      </c>
      <c r="AJ521">
        <f t="shared" si="130"/>
        <v>8416.116130800001</v>
      </c>
      <c r="AL521">
        <f t="shared" si="131"/>
        <v>8459.5807850344208</v>
      </c>
      <c r="AM521" s="32">
        <f t="shared" si="132"/>
        <v>8203.8079139201982</v>
      </c>
      <c r="AN521" s="33">
        <f t="shared" si="133"/>
        <v>9191.4295360649267</v>
      </c>
      <c r="AO521" s="33">
        <f t="shared" si="134"/>
        <v>8296.5799959059987</v>
      </c>
      <c r="AP521" s="33" t="str">
        <f t="shared" si="135"/>
        <v/>
      </c>
      <c r="AQ521" s="34">
        <f t="shared" si="136"/>
        <v>328435.20600000001</v>
      </c>
      <c r="AR521" s="34">
        <f t="shared" si="137"/>
        <v>468732</v>
      </c>
      <c r="AS521" s="34">
        <f t="shared" si="138"/>
        <v>0</v>
      </c>
      <c r="AT521" s="34">
        <f t="shared" si="139"/>
        <v>8173.3321361139988</v>
      </c>
      <c r="AU521" s="34">
        <f t="shared" si="140"/>
        <v>8257.6762954411261</v>
      </c>
      <c r="AV521" s="34">
        <f t="shared" si="141"/>
        <v>8193.071491205319</v>
      </c>
      <c r="AW521" s="34">
        <f t="shared" si="142"/>
        <v>8164.0392785889999</v>
      </c>
      <c r="AX521" s="34">
        <f t="shared" si="143"/>
        <v>8258.2712703320794</v>
      </c>
    </row>
    <row r="522" spans="1:50" ht="16.5" customHeight="1" x14ac:dyDescent="0.2">
      <c r="A522" s="25">
        <v>521</v>
      </c>
      <c r="B522" s="26">
        <v>36917</v>
      </c>
      <c r="C522" s="25">
        <v>7338</v>
      </c>
      <c r="D522" s="27"/>
      <c r="E522" s="27">
        <v>343000</v>
      </c>
      <c r="F522" s="27"/>
      <c r="G522" s="27">
        <v>31.346</v>
      </c>
      <c r="H522" s="27">
        <v>27.146000000000001</v>
      </c>
      <c r="I522" s="27">
        <v>1.4710000000000001</v>
      </c>
      <c r="J522" s="27">
        <v>10318.165000000001</v>
      </c>
      <c r="K522" s="27">
        <v>802516</v>
      </c>
      <c r="L522" s="27">
        <v>1067</v>
      </c>
      <c r="M522" s="27">
        <v>16.222000000000001</v>
      </c>
      <c r="N522" s="27">
        <v>222819</v>
      </c>
      <c r="O522" s="27">
        <v>6909.8</v>
      </c>
      <c r="P522" s="27">
        <v>1692853</v>
      </c>
      <c r="Q522" s="27"/>
      <c r="R522" s="27">
        <v>6119</v>
      </c>
      <c r="S522" s="27"/>
      <c r="T522" s="27"/>
      <c r="U522" s="27">
        <v>25</v>
      </c>
      <c r="V522" s="27">
        <v>92.2</v>
      </c>
      <c r="W522" s="27"/>
      <c r="X522" s="27"/>
      <c r="Y522" s="27"/>
      <c r="Z522" s="27"/>
      <c r="AA522" s="27">
        <v>279328</v>
      </c>
      <c r="AB522" s="28"/>
      <c r="AC522" s="29">
        <v>0</v>
      </c>
      <c r="AD522" s="30">
        <v>211.7</v>
      </c>
      <c r="AE522" s="30">
        <v>0</v>
      </c>
      <c r="AF522" s="31">
        <v>9.9076000000000004</v>
      </c>
      <c r="AG522">
        <f t="shared" si="128"/>
        <v>8345.9986286674812</v>
      </c>
      <c r="AH522">
        <f>A522*'Simple Linear Regression'!$B$18+'Simple Linear Regression'!$B$17</f>
        <v>8329.7686676544763</v>
      </c>
      <c r="AI522">
        <f t="shared" si="129"/>
        <v>8401.4088807999979</v>
      </c>
      <c r="AJ522">
        <f t="shared" si="130"/>
        <v>8401.4088808000015</v>
      </c>
      <c r="AL522">
        <f t="shared" si="131"/>
        <v>8440.39606143743</v>
      </c>
      <c r="AM522" s="32">
        <f t="shared" si="132"/>
        <v>8154.2284003440991</v>
      </c>
      <c r="AN522" s="33">
        <f t="shared" si="133"/>
        <v>9194.7310082933545</v>
      </c>
      <c r="AO522" s="33">
        <f t="shared" si="134"/>
        <v>8221.6191472989995</v>
      </c>
      <c r="AP522" s="33" t="str">
        <f t="shared" si="135"/>
        <v/>
      </c>
      <c r="AQ522" s="34">
        <f t="shared" si="136"/>
        <v>327766.74900000001</v>
      </c>
      <c r="AR522" s="34">
        <f t="shared" si="137"/>
        <v>504553.00000000006</v>
      </c>
      <c r="AS522" s="34">
        <f t="shared" si="138"/>
        <v>0</v>
      </c>
      <c r="AT522" s="34">
        <f t="shared" si="139"/>
        <v>8246.2612556620006</v>
      </c>
      <c r="AU522" s="34">
        <f t="shared" si="140"/>
        <v>8302.2381954491357</v>
      </c>
      <c r="AV522" s="34">
        <f t="shared" si="141"/>
        <v>8260.9618061122801</v>
      </c>
      <c r="AW522" s="34">
        <f t="shared" si="142"/>
        <v>8237.267648418001</v>
      </c>
      <c r="AX522" s="34">
        <f t="shared" si="143"/>
        <v>8293.0385154218347</v>
      </c>
    </row>
    <row r="523" spans="1:50" ht="16.5" customHeight="1" x14ac:dyDescent="0.2">
      <c r="A523" s="25">
        <v>522</v>
      </c>
      <c r="B523" s="26">
        <v>36924</v>
      </c>
      <c r="C523" s="25">
        <v>8589</v>
      </c>
      <c r="D523" s="27"/>
      <c r="E523" s="27">
        <v>362000</v>
      </c>
      <c r="F523" s="27"/>
      <c r="G523" s="27">
        <v>29.591999999999999</v>
      </c>
      <c r="H523" s="27">
        <v>27.186</v>
      </c>
      <c r="I523" s="27">
        <v>1.46</v>
      </c>
      <c r="J523" s="27">
        <v>10318.165000000001</v>
      </c>
      <c r="K523" s="27">
        <v>802516</v>
      </c>
      <c r="L523" s="27">
        <v>1067</v>
      </c>
      <c r="M523" s="27">
        <v>16.222000000000001</v>
      </c>
      <c r="N523" s="27">
        <v>222819</v>
      </c>
      <c r="O523" s="27">
        <v>6909.8</v>
      </c>
      <c r="P523" s="27">
        <v>1692853</v>
      </c>
      <c r="Q523" s="27"/>
      <c r="R523" s="27">
        <v>6119</v>
      </c>
      <c r="S523" s="27"/>
      <c r="T523" s="27"/>
      <c r="U523" s="27">
        <v>25</v>
      </c>
      <c r="V523" s="27">
        <v>92.2</v>
      </c>
      <c r="W523" s="27"/>
      <c r="X523" s="27"/>
      <c r="Y523" s="27"/>
      <c r="Z523" s="27"/>
      <c r="AA523" s="27">
        <v>279328</v>
      </c>
      <c r="AB523" s="28"/>
      <c r="AC523" s="29">
        <v>0</v>
      </c>
      <c r="AD523" s="30">
        <v>167.4</v>
      </c>
      <c r="AE523" s="30">
        <v>0.1</v>
      </c>
      <c r="AF523" s="31">
        <v>10.1083</v>
      </c>
      <c r="AG523">
        <f t="shared" si="128"/>
        <v>8333.1983458208015</v>
      </c>
      <c r="AH523">
        <f>A523*'Simple Linear Regression'!$B$18+'Simple Linear Regression'!$B$17</f>
        <v>8330.6217047383798</v>
      </c>
      <c r="AI523">
        <f t="shared" si="129"/>
        <v>8390.2313708000001</v>
      </c>
      <c r="AJ523">
        <f t="shared" si="130"/>
        <v>8390.2313708000001</v>
      </c>
      <c r="AL523">
        <f t="shared" si="131"/>
        <v>8423.8360175817979</v>
      </c>
      <c r="AM523" s="32">
        <f t="shared" si="132"/>
        <v>8208.1568407783416</v>
      </c>
      <c r="AN523" s="33">
        <f t="shared" si="133"/>
        <v>9209.3342373773448</v>
      </c>
      <c r="AO523" s="33">
        <f t="shared" si="134"/>
        <v>8264.1707257399976</v>
      </c>
      <c r="AP523" s="33" t="str">
        <f t="shared" si="135"/>
        <v/>
      </c>
      <c r="AQ523" s="34">
        <f t="shared" si="136"/>
        <v>325315.74</v>
      </c>
      <c r="AR523" s="34">
        <f t="shared" si="137"/>
        <v>528520</v>
      </c>
      <c r="AS523" s="34">
        <f t="shared" si="138"/>
        <v>0</v>
      </c>
      <c r="AT523" s="34">
        <f t="shared" si="139"/>
        <v>8207.5654360799999</v>
      </c>
      <c r="AU523" s="34">
        <f t="shared" si="140"/>
        <v>8275.3645133045084</v>
      </c>
      <c r="AV523" s="34">
        <f t="shared" si="141"/>
        <v>8212.0338211622002</v>
      </c>
      <c r="AW523" s="34">
        <f t="shared" si="142"/>
        <v>8199.8164059809988</v>
      </c>
      <c r="AX523" s="34">
        <f t="shared" si="143"/>
        <v>8276.1465110276185</v>
      </c>
    </row>
    <row r="524" spans="1:50" ht="16.5" customHeight="1" x14ac:dyDescent="0.2">
      <c r="A524" s="25">
        <v>523</v>
      </c>
      <c r="B524" s="26">
        <v>36931</v>
      </c>
      <c r="C524" s="25">
        <v>8032</v>
      </c>
      <c r="D524" s="27"/>
      <c r="E524" s="27">
        <v>376000</v>
      </c>
      <c r="F524" s="27"/>
      <c r="G524" s="27">
        <v>30.917999999999999</v>
      </c>
      <c r="H524" s="27">
        <v>29.62</v>
      </c>
      <c r="I524" s="27">
        <v>1.4430000000000001</v>
      </c>
      <c r="J524" s="27">
        <v>10435.744000000001</v>
      </c>
      <c r="K524" s="27">
        <v>851255</v>
      </c>
      <c r="L524" s="27">
        <v>1097</v>
      </c>
      <c r="M524" s="27">
        <v>16.222000000000001</v>
      </c>
      <c r="N524" s="27">
        <v>222819</v>
      </c>
      <c r="O524" s="27">
        <v>6952.2</v>
      </c>
      <c r="P524" s="27">
        <v>1692853</v>
      </c>
      <c r="Q524" s="27"/>
      <c r="R524" s="27">
        <v>6119</v>
      </c>
      <c r="S524" s="27"/>
      <c r="T524" s="27"/>
      <c r="U524" s="27">
        <v>25</v>
      </c>
      <c r="V524" s="27">
        <v>92.6</v>
      </c>
      <c r="W524" s="27"/>
      <c r="X524" s="27"/>
      <c r="Y524" s="27"/>
      <c r="Z524" s="27"/>
      <c r="AA524" s="27">
        <v>279328</v>
      </c>
      <c r="AB524" s="28"/>
      <c r="AC524" s="29">
        <v>0</v>
      </c>
      <c r="AD524" s="30">
        <v>152.19999999999999</v>
      </c>
      <c r="AE524" s="30">
        <v>0.8</v>
      </c>
      <c r="AF524" s="31">
        <v>10.333</v>
      </c>
      <c r="AG524">
        <f t="shared" si="128"/>
        <v>8314.6219077988389</v>
      </c>
      <c r="AH524">
        <f>A524*'Simple Linear Regression'!$B$18+'Simple Linear Regression'!$B$17</f>
        <v>8331.4747418222851</v>
      </c>
      <c r="AI524">
        <f t="shared" si="129"/>
        <v>8377.4334908000019</v>
      </c>
      <c r="AJ524">
        <f t="shared" si="130"/>
        <v>8377.4334908000019</v>
      </c>
      <c r="AL524">
        <f t="shared" si="131"/>
        <v>8403.3096365321871</v>
      </c>
      <c r="AM524" s="32">
        <f t="shared" si="132"/>
        <v>8225.5618179733192</v>
      </c>
      <c r="AN524" s="33">
        <f t="shared" si="133"/>
        <v>9230.231719979829</v>
      </c>
      <c r="AO524" s="33">
        <f t="shared" si="134"/>
        <v>8263.6613569669989</v>
      </c>
      <c r="AP524" s="33" t="str">
        <f t="shared" si="135"/>
        <v/>
      </c>
      <c r="AQ524" s="34">
        <f t="shared" si="136"/>
        <v>321527.81700000004</v>
      </c>
      <c r="AR524" s="34">
        <f t="shared" si="137"/>
        <v>542568</v>
      </c>
      <c r="AS524" s="34">
        <f t="shared" si="138"/>
        <v>0</v>
      </c>
      <c r="AT524" s="34">
        <f t="shared" si="139"/>
        <v>8213.84323692</v>
      </c>
      <c r="AU524" s="34">
        <f t="shared" si="140"/>
        <v>8278.526864903899</v>
      </c>
      <c r="AV524" s="34">
        <f t="shared" si="141"/>
        <v>8213.7724875226795</v>
      </c>
      <c r="AW524" s="34">
        <f t="shared" si="142"/>
        <v>8207.1418737819986</v>
      </c>
      <c r="AX524" s="34">
        <f t="shared" si="143"/>
        <v>8281.2836932229184</v>
      </c>
    </row>
    <row r="525" spans="1:50" ht="16.5" customHeight="1" x14ac:dyDescent="0.2">
      <c r="A525" s="25">
        <v>524</v>
      </c>
      <c r="B525" s="26">
        <v>36938</v>
      </c>
      <c r="C525" s="25">
        <v>7850</v>
      </c>
      <c r="D525" s="27"/>
      <c r="E525" s="27">
        <v>365000</v>
      </c>
      <c r="F525" s="27"/>
      <c r="G525" s="27">
        <v>29.673999999999999</v>
      </c>
      <c r="H525" s="27">
        <v>27.63</v>
      </c>
      <c r="I525" s="27">
        <v>1.476</v>
      </c>
      <c r="J525" s="27">
        <v>10435.744000000001</v>
      </c>
      <c r="K525" s="27">
        <v>851255</v>
      </c>
      <c r="L525" s="27">
        <v>1097</v>
      </c>
      <c r="M525" s="27">
        <v>17.652000000000001</v>
      </c>
      <c r="N525" s="27">
        <v>218390</v>
      </c>
      <c r="O525" s="27">
        <v>6952.2</v>
      </c>
      <c r="P525" s="27">
        <v>1692853</v>
      </c>
      <c r="Q525" s="27"/>
      <c r="R525" s="27">
        <v>6119</v>
      </c>
      <c r="S525" s="27"/>
      <c r="T525" s="27"/>
      <c r="U525" s="27">
        <v>25</v>
      </c>
      <c r="V525" s="27">
        <v>92.6</v>
      </c>
      <c r="W525" s="27"/>
      <c r="X525" s="27"/>
      <c r="Y525" s="27"/>
      <c r="Z525" s="27"/>
      <c r="AA525" s="27">
        <v>279328</v>
      </c>
      <c r="AB525" s="28"/>
      <c r="AC525" s="29">
        <v>0</v>
      </c>
      <c r="AD525" s="30">
        <v>159</v>
      </c>
      <c r="AE525" s="30">
        <v>2.6</v>
      </c>
      <c r="AF525" s="31">
        <v>10.577199999999999</v>
      </c>
      <c r="AG525">
        <f t="shared" si="128"/>
        <v>8266.5658467488774</v>
      </c>
      <c r="AH525">
        <f>A525*'Simple Linear Regression'!$B$18+'Simple Linear Regression'!$B$17</f>
        <v>8332.3277789061885</v>
      </c>
      <c r="AI525">
        <f t="shared" si="129"/>
        <v>8401.0644472000004</v>
      </c>
      <c r="AJ525">
        <f t="shared" si="130"/>
        <v>8401.0644472000004</v>
      </c>
      <c r="AL525">
        <f t="shared" si="131"/>
        <v>8341.6829413347987</v>
      </c>
      <c r="AM525" s="32">
        <f t="shared" si="132"/>
        <v>8162.2343515642397</v>
      </c>
      <c r="AN525" s="33">
        <f t="shared" si="133"/>
        <v>9244.1462741143605</v>
      </c>
      <c r="AO525" s="33">
        <f t="shared" si="134"/>
        <v>8194.2575116400003</v>
      </c>
      <c r="AP525" s="33" t="str">
        <f t="shared" si="135"/>
        <v/>
      </c>
      <c r="AQ525" s="34">
        <f t="shared" si="136"/>
        <v>322343.64</v>
      </c>
      <c r="AR525" s="34">
        <f t="shared" si="137"/>
        <v>538740</v>
      </c>
      <c r="AS525" s="34">
        <f t="shared" si="138"/>
        <v>0</v>
      </c>
      <c r="AT525" s="34">
        <f t="shared" si="139"/>
        <v>8190.9733633540009</v>
      </c>
      <c r="AU525" s="34">
        <f t="shared" si="140"/>
        <v>8245.4051175096884</v>
      </c>
      <c r="AV525" s="34">
        <f t="shared" si="141"/>
        <v>8196.0039274443989</v>
      </c>
      <c r="AW525" s="34">
        <f t="shared" si="142"/>
        <v>8185.0834907119988</v>
      </c>
      <c r="AX525" s="34">
        <f t="shared" si="143"/>
        <v>8241.3328466973217</v>
      </c>
    </row>
    <row r="526" spans="1:50" ht="16.5" customHeight="1" x14ac:dyDescent="0.2">
      <c r="A526" s="25">
        <v>525</v>
      </c>
      <c r="B526" s="26">
        <v>36945</v>
      </c>
      <c r="C526" s="25">
        <v>8187</v>
      </c>
      <c r="D526" s="27"/>
      <c r="E526" s="27">
        <v>358000</v>
      </c>
      <c r="F526" s="27"/>
      <c r="G526" s="27">
        <v>28.647500000000001</v>
      </c>
      <c r="H526" s="27">
        <v>26.294</v>
      </c>
      <c r="I526" s="27">
        <v>1.4490000000000001</v>
      </c>
      <c r="J526" s="27">
        <v>10435.744000000001</v>
      </c>
      <c r="K526" s="27">
        <v>851255</v>
      </c>
      <c r="L526" s="27">
        <v>1097</v>
      </c>
      <c r="M526" s="27">
        <v>17.652000000000001</v>
      </c>
      <c r="N526" s="27">
        <v>218390</v>
      </c>
      <c r="O526" s="27">
        <v>6952.2</v>
      </c>
      <c r="P526" s="27">
        <v>1692853</v>
      </c>
      <c r="Q526" s="27"/>
      <c r="R526" s="27">
        <v>6119</v>
      </c>
      <c r="S526" s="27"/>
      <c r="T526" s="27"/>
      <c r="U526" s="27">
        <v>25</v>
      </c>
      <c r="V526" s="27">
        <v>92.6</v>
      </c>
      <c r="W526" s="27"/>
      <c r="X526" s="27"/>
      <c r="Y526" s="27"/>
      <c r="Z526" s="27"/>
      <c r="AA526" s="27">
        <v>279328</v>
      </c>
      <c r="AB526" s="28"/>
      <c r="AC526" s="29">
        <v>0</v>
      </c>
      <c r="AD526" s="30">
        <v>169.5</v>
      </c>
      <c r="AE526" s="30">
        <v>0.2</v>
      </c>
      <c r="AF526" s="31">
        <v>10.8367</v>
      </c>
      <c r="AG526">
        <f t="shared" si="128"/>
        <v>8271.2705252161195</v>
      </c>
      <c r="AH526">
        <f>A526*'Simple Linear Regression'!$B$18+'Simple Linear Regression'!$B$17</f>
        <v>8333.180815990092</v>
      </c>
      <c r="AI526">
        <f t="shared" si="129"/>
        <v>8405.1824772000018</v>
      </c>
      <c r="AJ526">
        <f t="shared" si="130"/>
        <v>8405.1824772</v>
      </c>
      <c r="AL526">
        <f t="shared" si="131"/>
        <v>8339.5821271277</v>
      </c>
      <c r="AM526" s="32">
        <f t="shared" si="132"/>
        <v>8143.9973622093794</v>
      </c>
      <c r="AN526" s="33">
        <f t="shared" si="133"/>
        <v>9293.5527993513115</v>
      </c>
      <c r="AO526" s="33">
        <f t="shared" si="134"/>
        <v>8172.2062616100029</v>
      </c>
      <c r="AP526" s="33" t="str">
        <f t="shared" si="135"/>
        <v/>
      </c>
      <c r="AQ526" s="34">
        <f t="shared" si="136"/>
        <v>316447.11</v>
      </c>
      <c r="AR526" s="34">
        <f t="shared" si="137"/>
        <v>518742</v>
      </c>
      <c r="AS526" s="34">
        <f t="shared" si="138"/>
        <v>0</v>
      </c>
      <c r="AT526" s="34">
        <f t="shared" si="139"/>
        <v>8265.2966588980016</v>
      </c>
      <c r="AU526" s="34">
        <f t="shared" si="140"/>
        <v>8297.2259548929615</v>
      </c>
      <c r="AV526" s="34">
        <f t="shared" si="141"/>
        <v>8277.9987006239189</v>
      </c>
      <c r="AW526" s="34">
        <f t="shared" si="142"/>
        <v>8260.3118265329995</v>
      </c>
      <c r="AX526" s="34">
        <f t="shared" si="143"/>
        <v>8287.5566450454298</v>
      </c>
    </row>
    <row r="527" spans="1:50" ht="16.5" customHeight="1" x14ac:dyDescent="0.2">
      <c r="A527" s="25">
        <v>526</v>
      </c>
      <c r="B527" s="26">
        <v>36952</v>
      </c>
      <c r="C527" s="25">
        <v>8489</v>
      </c>
      <c r="D527" s="27"/>
      <c r="E527" s="27">
        <v>386000</v>
      </c>
      <c r="F527" s="27"/>
      <c r="G527" s="27">
        <v>27.91</v>
      </c>
      <c r="H527" s="27">
        <v>25.263999999999999</v>
      </c>
      <c r="I527" s="27">
        <v>1.431</v>
      </c>
      <c r="J527" s="27">
        <v>10435.744000000001</v>
      </c>
      <c r="K527" s="27">
        <v>851255</v>
      </c>
      <c r="L527" s="27">
        <v>1097</v>
      </c>
      <c r="M527" s="27">
        <v>17.652000000000001</v>
      </c>
      <c r="N527" s="27">
        <v>218390</v>
      </c>
      <c r="O527" s="27">
        <v>6952.2</v>
      </c>
      <c r="P527" s="27">
        <v>1692853</v>
      </c>
      <c r="Q527" s="27"/>
      <c r="R527" s="27">
        <v>8007</v>
      </c>
      <c r="S527" s="27"/>
      <c r="T527" s="27"/>
      <c r="U527" s="27">
        <v>25</v>
      </c>
      <c r="V527" s="27">
        <v>92.6</v>
      </c>
      <c r="W527" s="27"/>
      <c r="X527" s="27"/>
      <c r="Y527" s="27"/>
      <c r="Z527" s="27"/>
      <c r="AA527" s="27">
        <v>282398</v>
      </c>
      <c r="AB527" s="28"/>
      <c r="AC527" s="29">
        <v>0</v>
      </c>
      <c r="AD527" s="30">
        <v>139.69999999999999</v>
      </c>
      <c r="AE527" s="30">
        <v>3.2</v>
      </c>
      <c r="AF527" s="31">
        <v>11.107699999999999</v>
      </c>
      <c r="AG527">
        <f t="shared" si="128"/>
        <v>8264.9261018942798</v>
      </c>
      <c r="AH527">
        <f>A527*'Simple Linear Regression'!$B$18+'Simple Linear Regression'!$B$17</f>
        <v>8334.0338530739973</v>
      </c>
      <c r="AI527">
        <f t="shared" si="129"/>
        <v>8388.7103572000015</v>
      </c>
      <c r="AJ527">
        <f t="shared" si="130"/>
        <v>8388.7103572000015</v>
      </c>
      <c r="AL527">
        <f t="shared" si="131"/>
        <v>8320.2173458562993</v>
      </c>
      <c r="AM527" s="32">
        <f t="shared" si="132"/>
        <v>8181.2522893933792</v>
      </c>
      <c r="AN527" s="33">
        <f t="shared" si="133"/>
        <v>9312.0921138086087</v>
      </c>
      <c r="AO527" s="33">
        <f t="shared" si="134"/>
        <v>8190.2875015899999</v>
      </c>
      <c r="AP527" s="33" t="str">
        <f t="shared" si="135"/>
        <v/>
      </c>
      <c r="AQ527" s="34">
        <f t="shared" si="136"/>
        <v>312516.09000000003</v>
      </c>
      <c r="AR527" s="34">
        <f t="shared" si="137"/>
        <v>552366</v>
      </c>
      <c r="AS527" s="34">
        <f t="shared" si="138"/>
        <v>0</v>
      </c>
      <c r="AT527" s="34">
        <f t="shared" si="139"/>
        <v>8245.0608785539989</v>
      </c>
      <c r="AU527" s="34">
        <f t="shared" si="140"/>
        <v>8281.1385087604776</v>
      </c>
      <c r="AV527" s="34">
        <f t="shared" si="141"/>
        <v>8243.8436808141596</v>
      </c>
      <c r="AW527" s="34">
        <f t="shared" si="142"/>
        <v>8241.4047553470009</v>
      </c>
      <c r="AX527" s="34">
        <f t="shared" si="143"/>
        <v>8279.1677437561702</v>
      </c>
    </row>
    <row r="528" spans="1:50" ht="16.5" customHeight="1" x14ac:dyDescent="0.2">
      <c r="A528" s="25">
        <v>527</v>
      </c>
      <c r="B528" s="26">
        <v>36959</v>
      </c>
      <c r="C528" s="25">
        <v>8425</v>
      </c>
      <c r="D528" s="27"/>
      <c r="E528" s="27">
        <v>384000</v>
      </c>
      <c r="F528" s="27"/>
      <c r="G528" s="27">
        <v>28.448</v>
      </c>
      <c r="H528" s="27">
        <v>25.925999999999998</v>
      </c>
      <c r="I528" s="27">
        <v>1.417</v>
      </c>
      <c r="J528" s="27">
        <v>10435.744000000001</v>
      </c>
      <c r="K528" s="27">
        <v>851255</v>
      </c>
      <c r="L528" s="27">
        <v>1118</v>
      </c>
      <c r="M528" s="27">
        <v>17.652000000000001</v>
      </c>
      <c r="N528" s="27">
        <v>218390</v>
      </c>
      <c r="O528" s="27">
        <v>6987.4</v>
      </c>
      <c r="P528" s="27">
        <v>1692853</v>
      </c>
      <c r="Q528" s="27"/>
      <c r="R528" s="27">
        <v>8007</v>
      </c>
      <c r="S528" s="27"/>
      <c r="T528" s="27"/>
      <c r="U528" s="27">
        <v>25</v>
      </c>
      <c r="V528" s="27">
        <v>93.9</v>
      </c>
      <c r="W528" s="27"/>
      <c r="X528" s="27"/>
      <c r="Y528" s="27"/>
      <c r="Z528" s="27"/>
      <c r="AA528" s="27">
        <v>282398</v>
      </c>
      <c r="AB528" s="28"/>
      <c r="AC528" s="29">
        <v>0</v>
      </c>
      <c r="AD528" s="30">
        <v>158.9</v>
      </c>
      <c r="AE528" s="30">
        <v>0</v>
      </c>
      <c r="AF528" s="31">
        <v>11.386900000000001</v>
      </c>
      <c r="AG528">
        <f t="shared" si="128"/>
        <v>8236.5583514979608</v>
      </c>
      <c r="AH528">
        <f>A528*'Simple Linear Regression'!$B$18+'Simple Linear Regression'!$B$17</f>
        <v>8334.8868901579008</v>
      </c>
      <c r="AI528">
        <f t="shared" si="129"/>
        <v>8351.6787972000002</v>
      </c>
      <c r="AJ528">
        <f t="shared" si="130"/>
        <v>8351.6787972000002</v>
      </c>
      <c r="AL528">
        <f t="shared" si="131"/>
        <v>8297.4308809340982</v>
      </c>
      <c r="AM528" s="32">
        <f t="shared" si="132"/>
        <v>8153.1429935777005</v>
      </c>
      <c r="AN528" s="33">
        <f t="shared" si="133"/>
        <v>9356.4965083030493</v>
      </c>
      <c r="AO528" s="33">
        <f t="shared" si="134"/>
        <v>8133.3200971300021</v>
      </c>
      <c r="AP528" s="33" t="str">
        <f t="shared" si="135"/>
        <v/>
      </c>
      <c r="AQ528" s="34">
        <f t="shared" si="136"/>
        <v>309458.63</v>
      </c>
      <c r="AR528" s="34">
        <f t="shared" si="137"/>
        <v>544128</v>
      </c>
      <c r="AS528" s="34">
        <f t="shared" si="138"/>
        <v>0</v>
      </c>
      <c r="AT528" s="34">
        <f t="shared" si="139"/>
        <v>8329.4654648680007</v>
      </c>
      <c r="AU528" s="34">
        <f t="shared" si="140"/>
        <v>8338.3948338065456</v>
      </c>
      <c r="AV528" s="34">
        <f t="shared" si="141"/>
        <v>8338.4328429432808</v>
      </c>
      <c r="AW528" s="34">
        <f t="shared" si="142"/>
        <v>8326.8181688889999</v>
      </c>
      <c r="AX528" s="34">
        <f t="shared" si="143"/>
        <v>8324.6444257011899</v>
      </c>
    </row>
    <row r="529" spans="1:50" ht="16.5" customHeight="1" x14ac:dyDescent="0.2">
      <c r="A529" s="25">
        <v>528</v>
      </c>
      <c r="B529" s="26">
        <v>36966</v>
      </c>
      <c r="C529" s="25">
        <v>8484</v>
      </c>
      <c r="D529" s="27"/>
      <c r="E529" s="27">
        <v>393000</v>
      </c>
      <c r="F529" s="27"/>
      <c r="G529" s="27">
        <v>27.018000000000001</v>
      </c>
      <c r="H529" s="27">
        <v>24.332000000000001</v>
      </c>
      <c r="I529" s="27">
        <v>1.4119999999999999</v>
      </c>
      <c r="J529" s="27">
        <v>10435.744000000001</v>
      </c>
      <c r="K529" s="27">
        <v>816120</v>
      </c>
      <c r="L529" s="27">
        <v>1118</v>
      </c>
      <c r="M529" s="27">
        <v>17.826000000000001</v>
      </c>
      <c r="N529" s="27">
        <v>218390</v>
      </c>
      <c r="O529" s="27">
        <v>6987.4</v>
      </c>
      <c r="P529" s="27">
        <v>1692853</v>
      </c>
      <c r="Q529" s="27"/>
      <c r="R529" s="27">
        <v>8007</v>
      </c>
      <c r="S529" s="27"/>
      <c r="T529" s="27"/>
      <c r="U529" s="27">
        <v>25</v>
      </c>
      <c r="V529" s="27">
        <v>93.9</v>
      </c>
      <c r="W529" s="27"/>
      <c r="X529" s="27"/>
      <c r="Y529" s="27"/>
      <c r="Z529" s="27"/>
      <c r="AA529" s="27">
        <v>282398</v>
      </c>
      <c r="AB529" s="28"/>
      <c r="AC529" s="29">
        <v>0</v>
      </c>
      <c r="AD529" s="30">
        <v>124.7</v>
      </c>
      <c r="AE529" s="30">
        <v>0.9</v>
      </c>
      <c r="AF529" s="31">
        <v>11.6715</v>
      </c>
      <c r="AG529">
        <f t="shared" si="128"/>
        <v>8230.4951356585589</v>
      </c>
      <c r="AH529">
        <f>A529*'Simple Linear Regression'!$B$18+'Simple Linear Regression'!$B$17</f>
        <v>8335.7399272418061</v>
      </c>
      <c r="AI529">
        <f t="shared" si="129"/>
        <v>8355.8851266000001</v>
      </c>
      <c r="AJ529">
        <f t="shared" si="130"/>
        <v>8355.8851266000001</v>
      </c>
      <c r="AL529">
        <f t="shared" si="131"/>
        <v>8289.4210787476004</v>
      </c>
      <c r="AM529" s="32">
        <f t="shared" si="132"/>
        <v>8195.8399051571614</v>
      </c>
      <c r="AN529" s="33">
        <f t="shared" si="133"/>
        <v>9389.8091824271687</v>
      </c>
      <c r="AO529" s="33">
        <f t="shared" si="134"/>
        <v>8172.9771626800002</v>
      </c>
      <c r="AP529" s="33" t="str">
        <f t="shared" si="135"/>
        <v/>
      </c>
      <c r="AQ529" s="34">
        <f t="shared" si="136"/>
        <v>308366.68</v>
      </c>
      <c r="AR529" s="34">
        <f t="shared" si="137"/>
        <v>554916</v>
      </c>
      <c r="AS529" s="34">
        <f t="shared" si="138"/>
        <v>0</v>
      </c>
      <c r="AT529" s="34">
        <f t="shared" si="139"/>
        <v>8325.6662432209996</v>
      </c>
      <c r="AU529" s="34">
        <f t="shared" si="140"/>
        <v>8341.3705253398548</v>
      </c>
      <c r="AV529" s="34">
        <f t="shared" si="141"/>
        <v>8329.6214054001612</v>
      </c>
      <c r="AW529" s="34">
        <f t="shared" si="142"/>
        <v>8324.4468267390002</v>
      </c>
      <c r="AX529" s="34">
        <f t="shared" si="143"/>
        <v>8334.1853916108394</v>
      </c>
    </row>
    <row r="530" spans="1:50" ht="16.5" customHeight="1" x14ac:dyDescent="0.2">
      <c r="A530" s="25">
        <v>529</v>
      </c>
      <c r="B530" s="26">
        <v>36973</v>
      </c>
      <c r="C530" s="25">
        <v>8475</v>
      </c>
      <c r="D530" s="27"/>
      <c r="E530" s="27">
        <v>393000</v>
      </c>
      <c r="F530" s="27"/>
      <c r="G530" s="27">
        <v>26.417999999999999</v>
      </c>
      <c r="H530" s="27">
        <v>23.484000000000002</v>
      </c>
      <c r="I530" s="27">
        <v>1.4039999999999999</v>
      </c>
      <c r="J530" s="27">
        <v>10435.744000000001</v>
      </c>
      <c r="K530" s="27">
        <v>816120</v>
      </c>
      <c r="L530" s="27">
        <v>1118</v>
      </c>
      <c r="M530" s="27">
        <v>17.826000000000001</v>
      </c>
      <c r="N530" s="27">
        <v>209685</v>
      </c>
      <c r="O530" s="27">
        <v>6987.4</v>
      </c>
      <c r="P530" s="27">
        <v>1741267</v>
      </c>
      <c r="Q530" s="27"/>
      <c r="R530" s="27">
        <v>8007</v>
      </c>
      <c r="S530" s="27"/>
      <c r="T530" s="27"/>
      <c r="U530" s="27">
        <v>25</v>
      </c>
      <c r="V530" s="27">
        <v>93.9</v>
      </c>
      <c r="W530" s="27"/>
      <c r="X530" s="27"/>
      <c r="Y530" s="27"/>
      <c r="Z530" s="27"/>
      <c r="AA530" s="27">
        <v>282398</v>
      </c>
      <c r="AB530" s="28"/>
      <c r="AC530" s="29">
        <v>0</v>
      </c>
      <c r="AD530" s="30">
        <v>130.80000000000001</v>
      </c>
      <c r="AE530" s="30">
        <v>0.6</v>
      </c>
      <c r="AF530" s="31">
        <v>11.9589</v>
      </c>
      <c r="AG530">
        <f t="shared" si="128"/>
        <v>8121.4559407655206</v>
      </c>
      <c r="AH530">
        <f>A530*'Simple Linear Regression'!$B$18+'Simple Linear Regression'!$B$17</f>
        <v>8336.5929643257095</v>
      </c>
      <c r="AI530">
        <f t="shared" si="129"/>
        <v>8236.1443696000006</v>
      </c>
      <c r="AJ530">
        <f t="shared" si="130"/>
        <v>8236.1443696000006</v>
      </c>
      <c r="AL530">
        <f t="shared" si="131"/>
        <v>8129.3734413218008</v>
      </c>
      <c r="AM530" s="32">
        <f t="shared" si="132"/>
        <v>8068.5575781116395</v>
      </c>
      <c r="AN530" s="33">
        <f t="shared" si="133"/>
        <v>9391.0614438162884</v>
      </c>
      <c r="AO530" s="33">
        <f t="shared" si="134"/>
        <v>7994.4926957400021</v>
      </c>
      <c r="AP530" s="33" t="str">
        <f t="shared" si="135"/>
        <v/>
      </c>
      <c r="AQ530" s="34">
        <f t="shared" si="136"/>
        <v>294397.74</v>
      </c>
      <c r="AR530" s="34">
        <f t="shared" si="137"/>
        <v>551772</v>
      </c>
      <c r="AS530" s="34">
        <f t="shared" si="138"/>
        <v>0</v>
      </c>
      <c r="AT530" s="34">
        <f t="shared" si="139"/>
        <v>8225.402602193999</v>
      </c>
      <c r="AU530" s="34">
        <f t="shared" si="140"/>
        <v>8206.4182963629064</v>
      </c>
      <c r="AV530" s="34">
        <f t="shared" si="141"/>
        <v>8228.387220733719</v>
      </c>
      <c r="AW530" s="34">
        <f t="shared" si="142"/>
        <v>8225.2222218429997</v>
      </c>
      <c r="AX530" s="34">
        <f t="shared" si="143"/>
        <v>8189.5689615876181</v>
      </c>
    </row>
    <row r="531" spans="1:50" ht="16.5" customHeight="1" x14ac:dyDescent="0.2">
      <c r="A531" s="25">
        <v>530</v>
      </c>
      <c r="B531" s="26">
        <v>36980</v>
      </c>
      <c r="C531" s="25">
        <v>8507</v>
      </c>
      <c r="D531" s="27"/>
      <c r="E531" s="27">
        <v>378000</v>
      </c>
      <c r="F531" s="27"/>
      <c r="G531" s="27">
        <v>26.858000000000001</v>
      </c>
      <c r="H531" s="27">
        <v>24.038</v>
      </c>
      <c r="I531" s="27">
        <v>1.4039999999999999</v>
      </c>
      <c r="J531" s="27">
        <v>10435.744000000001</v>
      </c>
      <c r="K531" s="27">
        <v>816120</v>
      </c>
      <c r="L531" s="27">
        <v>1118</v>
      </c>
      <c r="M531" s="27">
        <v>17.826000000000001</v>
      </c>
      <c r="N531" s="27">
        <v>209685</v>
      </c>
      <c r="O531" s="27">
        <v>6987.4</v>
      </c>
      <c r="P531" s="27">
        <v>1741267</v>
      </c>
      <c r="Q531" s="27"/>
      <c r="R531" s="27">
        <v>8007</v>
      </c>
      <c r="S531" s="27"/>
      <c r="T531" s="27"/>
      <c r="U531" s="27">
        <v>25</v>
      </c>
      <c r="V531" s="27">
        <v>93.9</v>
      </c>
      <c r="W531" s="27"/>
      <c r="X531" s="27"/>
      <c r="Y531" s="27"/>
      <c r="Z531" s="27"/>
      <c r="AA531" s="27">
        <v>282398</v>
      </c>
      <c r="AB531" s="28"/>
      <c r="AC531" s="29">
        <v>0</v>
      </c>
      <c r="AD531" s="30">
        <v>137</v>
      </c>
      <c r="AE531" s="30">
        <v>0</v>
      </c>
      <c r="AF531" s="31">
        <v>12.246600000000001</v>
      </c>
      <c r="AG531">
        <f t="shared" si="128"/>
        <v>8131.5582907655207</v>
      </c>
      <c r="AH531">
        <f>A531*'Simple Linear Regression'!$B$18+'Simple Linear Regression'!$B$17</f>
        <v>8337.446001409613</v>
      </c>
      <c r="AI531">
        <f t="shared" si="129"/>
        <v>8244.9687195999995</v>
      </c>
      <c r="AJ531">
        <f t="shared" si="130"/>
        <v>8244.9687195999995</v>
      </c>
      <c r="AL531">
        <f t="shared" si="131"/>
        <v>8140.4756313218004</v>
      </c>
      <c r="AM531" s="32">
        <f t="shared" si="132"/>
        <v>8060.3681449858004</v>
      </c>
      <c r="AN531" s="33">
        <f t="shared" si="133"/>
        <v>9444.1050204757776</v>
      </c>
      <c r="AO531" s="33">
        <f t="shared" si="134"/>
        <v>7996.912815740001</v>
      </c>
      <c r="AP531" s="33" t="str">
        <f t="shared" si="135"/>
        <v/>
      </c>
      <c r="AQ531" s="34">
        <f t="shared" si="136"/>
        <v>294397.74</v>
      </c>
      <c r="AR531" s="34">
        <f t="shared" si="137"/>
        <v>530712</v>
      </c>
      <c r="AS531" s="34">
        <f t="shared" si="138"/>
        <v>0</v>
      </c>
      <c r="AT531" s="34">
        <f t="shared" si="139"/>
        <v>8300.7652072649998</v>
      </c>
      <c r="AU531" s="34">
        <f t="shared" si="140"/>
        <v>8269.1383537119073</v>
      </c>
      <c r="AV531" s="34">
        <f t="shared" si="141"/>
        <v>8314.6827496101196</v>
      </c>
      <c r="AW531" s="34">
        <f t="shared" si="142"/>
        <v>8301.5962169979994</v>
      </c>
      <c r="AX531" s="34">
        <f t="shared" si="143"/>
        <v>8247.3506291036192</v>
      </c>
    </row>
    <row r="532" spans="1:50" ht="16.5" customHeight="1" x14ac:dyDescent="0.2">
      <c r="A532" s="25">
        <v>531</v>
      </c>
      <c r="B532" s="26">
        <v>36987</v>
      </c>
      <c r="C532" s="25">
        <v>8306</v>
      </c>
      <c r="D532" s="27"/>
      <c r="E532" s="27">
        <v>388000</v>
      </c>
      <c r="F532" s="27"/>
      <c r="G532" s="27">
        <v>26.763999999999999</v>
      </c>
      <c r="H532" s="27">
        <v>24.004000000000001</v>
      </c>
      <c r="I532" s="27">
        <v>1.4419999999999999</v>
      </c>
      <c r="J532" s="27">
        <v>10435.744000000001</v>
      </c>
      <c r="K532" s="27">
        <v>816120</v>
      </c>
      <c r="L532" s="27">
        <v>1136</v>
      </c>
      <c r="M532" s="27">
        <v>17.826000000000001</v>
      </c>
      <c r="N532" s="27">
        <v>209685</v>
      </c>
      <c r="O532" s="27">
        <v>7001.8</v>
      </c>
      <c r="P532" s="27">
        <v>1741267</v>
      </c>
      <c r="Q532" s="27"/>
      <c r="R532" s="27">
        <v>8007</v>
      </c>
      <c r="S532" s="27"/>
      <c r="T532" s="27"/>
      <c r="U532" s="27">
        <v>25</v>
      </c>
      <c r="V532" s="27">
        <v>93.9</v>
      </c>
      <c r="W532" s="27"/>
      <c r="X532" s="27"/>
      <c r="Y532" s="27"/>
      <c r="Z532" s="27"/>
      <c r="AA532" s="27">
        <v>282398</v>
      </c>
      <c r="AB532" s="28"/>
      <c r="AC532" s="29">
        <v>0</v>
      </c>
      <c r="AD532" s="30">
        <v>98.9</v>
      </c>
      <c r="AE532" s="30">
        <v>8.1999999999999993</v>
      </c>
      <c r="AF532" s="31">
        <v>12.5322</v>
      </c>
      <c r="AG532">
        <f t="shared" si="128"/>
        <v>8124.8371151449601</v>
      </c>
      <c r="AH532">
        <f>A532*'Simple Linear Regression'!$B$18+'Simple Linear Regression'!$B$17</f>
        <v>8338.2990384935183</v>
      </c>
      <c r="AI532">
        <f t="shared" si="129"/>
        <v>8244.5875195999997</v>
      </c>
      <c r="AJ532">
        <f t="shared" si="130"/>
        <v>8244.5875195999997</v>
      </c>
      <c r="AL532">
        <f t="shared" si="131"/>
        <v>8146.5098200339007</v>
      </c>
      <c r="AM532" s="32">
        <f t="shared" si="132"/>
        <v>8118.8280348979815</v>
      </c>
      <c r="AN532" s="33">
        <f t="shared" si="133"/>
        <v>9465.272251011098</v>
      </c>
      <c r="AO532" s="33">
        <f t="shared" si="134"/>
        <v>8072.4276622700008</v>
      </c>
      <c r="AP532" s="33" t="str">
        <f t="shared" si="135"/>
        <v/>
      </c>
      <c r="AQ532" s="34">
        <f t="shared" si="136"/>
        <v>302365.76999999996</v>
      </c>
      <c r="AR532" s="34">
        <f t="shared" si="137"/>
        <v>559496</v>
      </c>
      <c r="AS532" s="34">
        <f t="shared" si="138"/>
        <v>0</v>
      </c>
      <c r="AT532" s="34">
        <f t="shared" si="139"/>
        <v>8271.4166024469996</v>
      </c>
      <c r="AU532" s="34">
        <f t="shared" si="140"/>
        <v>8270.9295290689333</v>
      </c>
      <c r="AV532" s="34">
        <f t="shared" si="141"/>
        <v>8277.3670967679591</v>
      </c>
      <c r="AW532" s="34">
        <f t="shared" si="142"/>
        <v>8273.5950192639993</v>
      </c>
      <c r="AX532" s="34">
        <f t="shared" si="143"/>
        <v>8259.5115996910099</v>
      </c>
    </row>
    <row r="533" spans="1:50" ht="16.5" customHeight="1" x14ac:dyDescent="0.2">
      <c r="A533" s="25">
        <v>532</v>
      </c>
      <c r="B533" s="26">
        <v>36994</v>
      </c>
      <c r="C533" s="25">
        <v>8438</v>
      </c>
      <c r="D533" s="27"/>
      <c r="E533" s="27">
        <v>398000</v>
      </c>
      <c r="F533" s="27"/>
      <c r="G533" s="27">
        <v>28.272500000000001</v>
      </c>
      <c r="H533" s="27">
        <v>26.001999999999999</v>
      </c>
      <c r="I533" s="27">
        <v>1.5</v>
      </c>
      <c r="J533" s="27">
        <v>10435.744000000001</v>
      </c>
      <c r="K533" s="27">
        <v>755040</v>
      </c>
      <c r="L533" s="27">
        <v>1136</v>
      </c>
      <c r="M533" s="27">
        <v>17.826000000000001</v>
      </c>
      <c r="N533" s="27">
        <v>209685</v>
      </c>
      <c r="O533" s="27">
        <v>7001.8</v>
      </c>
      <c r="P533" s="27">
        <v>1741267</v>
      </c>
      <c r="Q533" s="27"/>
      <c r="R533" s="27">
        <v>8007</v>
      </c>
      <c r="S533" s="27"/>
      <c r="T533" s="27"/>
      <c r="U533" s="27">
        <v>25</v>
      </c>
      <c r="V533" s="27">
        <v>90.2</v>
      </c>
      <c r="W533" s="27"/>
      <c r="X533" s="27"/>
      <c r="Y533" s="27"/>
      <c r="Z533" s="27"/>
      <c r="AA533" s="27">
        <v>282398</v>
      </c>
      <c r="AB533" s="28"/>
      <c r="AC533" s="29">
        <v>0</v>
      </c>
      <c r="AD533" s="30">
        <v>61.2</v>
      </c>
      <c r="AE533" s="30">
        <v>20.2</v>
      </c>
      <c r="AF533" s="31">
        <v>12.8132</v>
      </c>
      <c r="AG533">
        <f t="shared" si="128"/>
        <v>8202.6814659360007</v>
      </c>
      <c r="AH533">
        <f>A533*'Simple Linear Regression'!$B$18+'Simple Linear Regression'!$B$17</f>
        <v>8339.1520755774218</v>
      </c>
      <c r="AI533">
        <f t="shared" si="129"/>
        <v>8365.7193296000005</v>
      </c>
      <c r="AJ533">
        <f t="shared" si="130"/>
        <v>8365.7193295999987</v>
      </c>
      <c r="AL533">
        <f t="shared" si="131"/>
        <v>8217.9359128050037</v>
      </c>
      <c r="AM533" s="32">
        <f t="shared" si="132"/>
        <v>8182.17463956548</v>
      </c>
      <c r="AN533" s="33">
        <f t="shared" si="133"/>
        <v>9480.4832877303961</v>
      </c>
      <c r="AO533" s="33">
        <f t="shared" si="134"/>
        <v>8224.8138575000012</v>
      </c>
      <c r="AP533" s="33" t="str">
        <f t="shared" si="135"/>
        <v/>
      </c>
      <c r="AQ533" s="34">
        <f t="shared" si="136"/>
        <v>314527.5</v>
      </c>
      <c r="AR533" s="34">
        <f t="shared" si="137"/>
        <v>597000</v>
      </c>
      <c r="AS533" s="34">
        <f t="shared" si="138"/>
        <v>0</v>
      </c>
      <c r="AT533" s="34">
        <f t="shared" si="139"/>
        <v>8250.2332587910005</v>
      </c>
      <c r="AU533" s="34">
        <f t="shared" si="140"/>
        <v>8293.2537162645003</v>
      </c>
      <c r="AV533" s="34">
        <f t="shared" si="141"/>
        <v>8237.6647665370001</v>
      </c>
      <c r="AW533" s="34">
        <f t="shared" si="142"/>
        <v>8253.4105083300001</v>
      </c>
      <c r="AX533" s="34">
        <f t="shared" si="143"/>
        <v>8303.6190142284995</v>
      </c>
    </row>
    <row r="534" spans="1:50" ht="16.5" customHeight="1" x14ac:dyDescent="0.2">
      <c r="A534" s="25">
        <v>533</v>
      </c>
      <c r="B534" s="26">
        <v>37001</v>
      </c>
      <c r="C534" s="25">
        <v>8708</v>
      </c>
      <c r="D534" s="27"/>
      <c r="E534" s="27">
        <v>383000</v>
      </c>
      <c r="F534" s="27"/>
      <c r="G534" s="27">
        <v>27.89</v>
      </c>
      <c r="H534" s="27">
        <v>26.265999999999998</v>
      </c>
      <c r="I534" s="27">
        <v>1.571</v>
      </c>
      <c r="J534" s="27">
        <v>10435.744000000001</v>
      </c>
      <c r="K534" s="27">
        <v>755040</v>
      </c>
      <c r="L534" s="27">
        <v>1136</v>
      </c>
      <c r="M534" s="27">
        <v>17.248000000000001</v>
      </c>
      <c r="N534" s="27">
        <v>200876</v>
      </c>
      <c r="O534" s="27">
        <v>7001.8</v>
      </c>
      <c r="P534" s="27">
        <v>1741267</v>
      </c>
      <c r="Q534" s="27"/>
      <c r="R534" s="27">
        <v>8007</v>
      </c>
      <c r="S534" s="27"/>
      <c r="T534" s="27"/>
      <c r="U534" s="27">
        <v>25</v>
      </c>
      <c r="V534" s="27">
        <v>90.2</v>
      </c>
      <c r="W534" s="27"/>
      <c r="X534" s="27"/>
      <c r="Y534" s="27"/>
      <c r="Z534" s="27"/>
      <c r="AA534" s="27">
        <v>282398</v>
      </c>
      <c r="AB534" s="28"/>
      <c r="AC534" s="29">
        <v>0</v>
      </c>
      <c r="AD534" s="30">
        <v>79.400000000000006</v>
      </c>
      <c r="AE534" s="30">
        <v>8.6999999999999993</v>
      </c>
      <c r="AF534" s="31">
        <v>13.0869</v>
      </c>
      <c r="AG534">
        <f t="shared" si="128"/>
        <v>8102.4704794654799</v>
      </c>
      <c r="AH534">
        <f>A534*'Simple Linear Regression'!$B$18+'Simple Linear Regression'!$B$17</f>
        <v>8340.0051126613253</v>
      </c>
      <c r="AI534">
        <f t="shared" si="129"/>
        <v>8221.8117691999996</v>
      </c>
      <c r="AJ534">
        <f t="shared" si="130"/>
        <v>8221.8117691999996</v>
      </c>
      <c r="AL534">
        <f t="shared" si="131"/>
        <v>8108.5391325537221</v>
      </c>
      <c r="AM534" s="32">
        <f t="shared" si="132"/>
        <v>8039.3680054839806</v>
      </c>
      <c r="AN534" s="33">
        <f t="shared" si="133"/>
        <v>9471.2345476478204</v>
      </c>
      <c r="AO534" s="33">
        <f t="shared" si="134"/>
        <v>8067.7071683960039</v>
      </c>
      <c r="AP534" s="33" t="str">
        <f t="shared" si="135"/>
        <v/>
      </c>
      <c r="AQ534" s="34">
        <f t="shared" si="136"/>
        <v>315576.196</v>
      </c>
      <c r="AR534" s="34">
        <f t="shared" si="137"/>
        <v>601693</v>
      </c>
      <c r="AS534" s="34">
        <f t="shared" si="138"/>
        <v>0</v>
      </c>
      <c r="AT534" s="34">
        <f t="shared" si="139"/>
        <v>8215.2550775740001</v>
      </c>
      <c r="AU534" s="34">
        <f t="shared" si="140"/>
        <v>8234.8256251581824</v>
      </c>
      <c r="AV534" s="34">
        <f t="shared" si="141"/>
        <v>8214.2047545536807</v>
      </c>
      <c r="AW534" s="34">
        <f t="shared" si="142"/>
        <v>8219.4782652709982</v>
      </c>
      <c r="AX534" s="34">
        <f t="shared" si="143"/>
        <v>8228.0438311729467</v>
      </c>
    </row>
    <row r="535" spans="1:50" ht="16.5" customHeight="1" x14ac:dyDescent="0.2">
      <c r="A535" s="25">
        <v>534</v>
      </c>
      <c r="B535" s="26">
        <v>37008</v>
      </c>
      <c r="C535" s="25">
        <v>8404</v>
      </c>
      <c r="D535" s="27"/>
      <c r="E535" s="27">
        <v>400000</v>
      </c>
      <c r="F535" s="27"/>
      <c r="G535" s="27">
        <v>26.992000000000001</v>
      </c>
      <c r="H535" s="27">
        <v>26.045999999999999</v>
      </c>
      <c r="I535" s="27">
        <v>1.619</v>
      </c>
      <c r="J535" s="27">
        <v>10435.744000000001</v>
      </c>
      <c r="K535" s="27">
        <v>755040</v>
      </c>
      <c r="L535" s="27">
        <v>1136</v>
      </c>
      <c r="M535" s="27">
        <v>17.248000000000001</v>
      </c>
      <c r="N535" s="27">
        <v>200876</v>
      </c>
      <c r="O535" s="27">
        <v>7001.8</v>
      </c>
      <c r="P535" s="27">
        <v>1741267</v>
      </c>
      <c r="Q535" s="27"/>
      <c r="R535" s="27">
        <v>8007</v>
      </c>
      <c r="S535" s="27"/>
      <c r="T535" s="27"/>
      <c r="U535" s="27">
        <v>25</v>
      </c>
      <c r="V535" s="27">
        <v>90.2</v>
      </c>
      <c r="W535" s="27"/>
      <c r="X535" s="27"/>
      <c r="Y535" s="27"/>
      <c r="Z535" s="27"/>
      <c r="AA535" s="27">
        <v>282398</v>
      </c>
      <c r="AB535" s="28"/>
      <c r="AC535" s="29">
        <v>0</v>
      </c>
      <c r="AD535" s="30">
        <v>36.4</v>
      </c>
      <c r="AE535" s="30">
        <v>10.3</v>
      </c>
      <c r="AF535" s="31">
        <v>13.35</v>
      </c>
      <c r="AG535">
        <f t="shared" si="128"/>
        <v>8091.0384855237216</v>
      </c>
      <c r="AH535">
        <f>A535*'Simple Linear Regression'!$B$18+'Simple Linear Regression'!$B$17</f>
        <v>8340.8581497452305</v>
      </c>
      <c r="AI535">
        <f t="shared" si="129"/>
        <v>8211.8108391999995</v>
      </c>
      <c r="AJ535">
        <f t="shared" si="130"/>
        <v>8211.8108391999995</v>
      </c>
      <c r="AL535">
        <f t="shared" si="131"/>
        <v>8117.0019530170803</v>
      </c>
      <c r="AM535" s="32">
        <f t="shared" si="132"/>
        <v>8100.0405631512203</v>
      </c>
      <c r="AN535" s="33">
        <f t="shared" si="133"/>
        <v>9480.588386443691</v>
      </c>
      <c r="AO535" s="33">
        <f t="shared" si="134"/>
        <v>8140.8749200439997</v>
      </c>
      <c r="AP535" s="33" t="str">
        <f t="shared" si="135"/>
        <v/>
      </c>
      <c r="AQ535" s="34">
        <f t="shared" si="136"/>
        <v>325218.24400000001</v>
      </c>
      <c r="AR535" s="34">
        <f t="shared" si="137"/>
        <v>647600</v>
      </c>
      <c r="AS535" s="34">
        <f t="shared" si="138"/>
        <v>0</v>
      </c>
      <c r="AT535" s="34">
        <f t="shared" si="139"/>
        <v>8192.0760186309999</v>
      </c>
      <c r="AU535" s="34">
        <f t="shared" si="140"/>
        <v>8241.3334342358648</v>
      </c>
      <c r="AV535" s="34">
        <f t="shared" si="141"/>
        <v>8184.4900316620005</v>
      </c>
      <c r="AW535" s="34">
        <f t="shared" si="142"/>
        <v>8197.7438262519991</v>
      </c>
      <c r="AX535" s="34">
        <f t="shared" si="143"/>
        <v>8244.0517752427731</v>
      </c>
    </row>
    <row r="536" spans="1:50" ht="16.5" customHeight="1" x14ac:dyDescent="0.2">
      <c r="A536" s="25">
        <v>535</v>
      </c>
      <c r="B536" s="26">
        <v>37015</v>
      </c>
      <c r="C536" s="25">
        <v>8665</v>
      </c>
      <c r="D536" s="27"/>
      <c r="E536" s="27">
        <v>406000</v>
      </c>
      <c r="F536" s="27"/>
      <c r="G536" s="27">
        <v>28.361999999999998</v>
      </c>
      <c r="H536" s="27">
        <v>27.277999999999999</v>
      </c>
      <c r="I536" s="27">
        <v>1.6259999999999999</v>
      </c>
      <c r="J536" s="27">
        <v>10435.744000000001</v>
      </c>
      <c r="K536" s="27">
        <v>755040</v>
      </c>
      <c r="L536" s="27">
        <v>1136</v>
      </c>
      <c r="M536" s="27">
        <v>17.248000000000001</v>
      </c>
      <c r="N536" s="27">
        <v>200876</v>
      </c>
      <c r="O536" s="27">
        <v>7001.8</v>
      </c>
      <c r="P536" s="27">
        <v>1741267</v>
      </c>
      <c r="Q536" s="27"/>
      <c r="R536" s="27">
        <v>8007</v>
      </c>
      <c r="S536" s="27"/>
      <c r="T536" s="27"/>
      <c r="U536" s="27">
        <v>25</v>
      </c>
      <c r="V536" s="27">
        <v>90.2</v>
      </c>
      <c r="W536" s="27"/>
      <c r="X536" s="27"/>
      <c r="Y536" s="27"/>
      <c r="Z536" s="27"/>
      <c r="AA536" s="27">
        <v>282398</v>
      </c>
      <c r="AB536" s="28"/>
      <c r="AC536" s="29">
        <v>0</v>
      </c>
      <c r="AD536" s="30">
        <v>18.3</v>
      </c>
      <c r="AE536" s="30">
        <v>17.399999999999999</v>
      </c>
      <c r="AF536" s="31">
        <v>13.599</v>
      </c>
      <c r="AG536">
        <f t="shared" si="128"/>
        <v>8087.0000736988804</v>
      </c>
      <c r="AH536">
        <f>A536*'Simple Linear Regression'!$B$18+'Simple Linear Regression'!$B$17</f>
        <v>8341.711186829134</v>
      </c>
      <c r="AI536">
        <f t="shared" si="129"/>
        <v>8208.2810991999995</v>
      </c>
      <c r="AJ536">
        <f t="shared" si="130"/>
        <v>8208.2810991999995</v>
      </c>
      <c r="AL536">
        <f t="shared" si="131"/>
        <v>8115.6301836263192</v>
      </c>
      <c r="AM536" s="32">
        <f t="shared" si="132"/>
        <v>8128.9461820342594</v>
      </c>
      <c r="AN536" s="33">
        <f t="shared" si="133"/>
        <v>9508.3224994917909</v>
      </c>
      <c r="AO536" s="33">
        <f t="shared" si="134"/>
        <v>8177.7513075759998</v>
      </c>
      <c r="AP536" s="33" t="str">
        <f t="shared" si="135"/>
        <v/>
      </c>
      <c r="AQ536" s="34">
        <f t="shared" si="136"/>
        <v>326624.37599999999</v>
      </c>
      <c r="AR536" s="34">
        <f t="shared" si="137"/>
        <v>660156</v>
      </c>
      <c r="AS536" s="34">
        <f t="shared" si="138"/>
        <v>0</v>
      </c>
      <c r="AT536" s="34">
        <f t="shared" si="139"/>
        <v>8187.7132803119994</v>
      </c>
      <c r="AU536" s="34">
        <f t="shared" si="140"/>
        <v>8250.3536356233399</v>
      </c>
      <c r="AV536" s="34">
        <f t="shared" si="141"/>
        <v>8176.5959675485601</v>
      </c>
      <c r="AW536" s="34">
        <f t="shared" si="142"/>
        <v>8194.3950056159993</v>
      </c>
      <c r="AX536" s="34">
        <f t="shared" si="143"/>
        <v>8258.714986757288</v>
      </c>
    </row>
    <row r="537" spans="1:50" ht="16.5" customHeight="1" x14ac:dyDescent="0.2">
      <c r="A537" s="25">
        <v>536</v>
      </c>
      <c r="B537" s="26">
        <v>37022</v>
      </c>
      <c r="C537" s="25">
        <v>8275</v>
      </c>
      <c r="D537" s="27"/>
      <c r="E537" s="27">
        <v>381000</v>
      </c>
      <c r="F537" s="27"/>
      <c r="G537" s="27">
        <v>28.123999999999999</v>
      </c>
      <c r="H537" s="27">
        <v>27.771999999999998</v>
      </c>
      <c r="I537" s="27">
        <v>1.7030000000000001</v>
      </c>
      <c r="J537" s="27">
        <v>10470.231</v>
      </c>
      <c r="K537" s="27">
        <v>755040</v>
      </c>
      <c r="L537" s="27">
        <v>1163</v>
      </c>
      <c r="M537" s="27">
        <v>17.248000000000001</v>
      </c>
      <c r="N537" s="27">
        <v>200876</v>
      </c>
      <c r="O537" s="27">
        <v>6996.7</v>
      </c>
      <c r="P537" s="27">
        <v>1741267</v>
      </c>
      <c r="Q537" s="27"/>
      <c r="R537" s="27">
        <v>8007</v>
      </c>
      <c r="S537" s="27"/>
      <c r="T537" s="27">
        <v>84.7</v>
      </c>
      <c r="U537" s="27">
        <v>25</v>
      </c>
      <c r="V537" s="27">
        <v>90.5</v>
      </c>
      <c r="W537" s="27"/>
      <c r="X537" s="27"/>
      <c r="Y537" s="27"/>
      <c r="Z537" s="27"/>
      <c r="AA537" s="27">
        <v>282398</v>
      </c>
      <c r="AB537" s="28"/>
      <c r="AC537" s="29">
        <v>0</v>
      </c>
      <c r="AD537" s="30">
        <v>15.2</v>
      </c>
      <c r="AE537" s="30">
        <v>26.6</v>
      </c>
      <c r="AF537" s="31">
        <v>13.829700000000001</v>
      </c>
      <c r="AG537">
        <f t="shared" si="128"/>
        <v>8097.0090549996394</v>
      </c>
      <c r="AH537">
        <f>A537*'Simple Linear Regression'!$B$18+'Simple Linear Regression'!$B$17</f>
        <v>8342.5642239130393</v>
      </c>
      <c r="AI537">
        <f t="shared" si="129"/>
        <v>8220.9424092000008</v>
      </c>
      <c r="AJ537">
        <f t="shared" si="130"/>
        <v>8220.9424092000008</v>
      </c>
      <c r="AL537">
        <f t="shared" si="131"/>
        <v>8163.1653163279607</v>
      </c>
      <c r="AM537" s="32">
        <f t="shared" si="132"/>
        <v>8149.3345071956392</v>
      </c>
      <c r="AN537" s="33">
        <f t="shared" si="133"/>
        <v>9540.6815635053117</v>
      </c>
      <c r="AO537" s="33">
        <f t="shared" si="134"/>
        <v>8254.2323804279986</v>
      </c>
      <c r="AP537" s="33" t="str">
        <f t="shared" si="135"/>
        <v/>
      </c>
      <c r="AQ537" s="34">
        <f t="shared" si="136"/>
        <v>342091.82800000004</v>
      </c>
      <c r="AR537" s="34">
        <f t="shared" si="137"/>
        <v>648843</v>
      </c>
      <c r="AS537" s="34">
        <f t="shared" si="138"/>
        <v>0</v>
      </c>
      <c r="AT537" s="34">
        <f t="shared" si="139"/>
        <v>8219.3417221240015</v>
      </c>
      <c r="AU537" s="34">
        <f t="shared" si="140"/>
        <v>8318.6099056125586</v>
      </c>
      <c r="AV537" s="34">
        <f t="shared" si="141"/>
        <v>8216.0299395156799</v>
      </c>
      <c r="AW537" s="34">
        <f t="shared" si="142"/>
        <v>8226.7483726350001</v>
      </c>
      <c r="AX537" s="34">
        <f t="shared" si="143"/>
        <v>8328.1504195409616</v>
      </c>
    </row>
    <row r="538" spans="1:50" ht="16.5" customHeight="1" x14ac:dyDescent="0.2">
      <c r="A538" s="25">
        <v>537</v>
      </c>
      <c r="B538" s="26">
        <v>37029</v>
      </c>
      <c r="C538" s="25">
        <v>8917</v>
      </c>
      <c r="D538" s="27"/>
      <c r="E538" s="27">
        <v>390000</v>
      </c>
      <c r="F538" s="27"/>
      <c r="G538" s="27">
        <v>29.084</v>
      </c>
      <c r="H538" s="27">
        <v>28.341999999999999</v>
      </c>
      <c r="I538" s="27">
        <v>1.7130000000000001</v>
      </c>
      <c r="J538" s="27">
        <v>10470.231</v>
      </c>
      <c r="K538" s="27">
        <v>800293</v>
      </c>
      <c r="L538" s="27">
        <v>1163</v>
      </c>
      <c r="M538" s="27">
        <v>16.872</v>
      </c>
      <c r="N538" s="27">
        <v>232587</v>
      </c>
      <c r="O538" s="27">
        <v>6996.7</v>
      </c>
      <c r="P538" s="27">
        <v>1741267</v>
      </c>
      <c r="Q538" s="27"/>
      <c r="R538" s="27">
        <v>8007</v>
      </c>
      <c r="S538" s="27"/>
      <c r="T538" s="27">
        <v>84.7</v>
      </c>
      <c r="U538" s="27">
        <v>25</v>
      </c>
      <c r="V538" s="27">
        <v>90.5</v>
      </c>
      <c r="W538" s="27"/>
      <c r="X538" s="27"/>
      <c r="Y538" s="27"/>
      <c r="Z538" s="27"/>
      <c r="AA538" s="27">
        <v>282398</v>
      </c>
      <c r="AB538" s="28"/>
      <c r="AC538" s="29">
        <v>0</v>
      </c>
      <c r="AD538" s="30">
        <v>18.7</v>
      </c>
      <c r="AE538" s="30">
        <v>27.5</v>
      </c>
      <c r="AF538" s="31">
        <v>14.037800000000001</v>
      </c>
      <c r="AG538">
        <f t="shared" si="128"/>
        <v>8488.1540464884401</v>
      </c>
      <c r="AH538">
        <f>A538*'Simple Linear Regression'!$B$18+'Simple Linear Regression'!$B$17</f>
        <v>8343.4172609969428</v>
      </c>
      <c r="AI538">
        <f t="shared" si="129"/>
        <v>8631.3145229999991</v>
      </c>
      <c r="AJ538">
        <f t="shared" si="130"/>
        <v>8631.3145230000009</v>
      </c>
      <c r="AL538">
        <f t="shared" si="131"/>
        <v>8641.6482853021716</v>
      </c>
      <c r="AM538" s="32">
        <f t="shared" si="132"/>
        <v>8578.4723092620006</v>
      </c>
      <c r="AN538" s="33">
        <f t="shared" si="133"/>
        <v>9708.6283645234544</v>
      </c>
      <c r="AO538" s="33">
        <f t="shared" si="134"/>
        <v>8749.0581549810013</v>
      </c>
      <c r="AP538" s="33" t="str">
        <f t="shared" si="135"/>
        <v/>
      </c>
      <c r="AQ538" s="34">
        <f t="shared" si="136"/>
        <v>398421.53100000002</v>
      </c>
      <c r="AR538" s="34">
        <f t="shared" si="137"/>
        <v>668070</v>
      </c>
      <c r="AS538" s="34">
        <f t="shared" si="138"/>
        <v>0</v>
      </c>
      <c r="AT538" s="34">
        <f t="shared" si="139"/>
        <v>8853.9318840160013</v>
      </c>
      <c r="AU538" s="34">
        <f t="shared" si="140"/>
        <v>8934.3888804224425</v>
      </c>
      <c r="AV538" s="34">
        <f t="shared" si="141"/>
        <v>8866.8324194782017</v>
      </c>
      <c r="AW538" s="34">
        <f t="shared" si="142"/>
        <v>8862.0754781639989</v>
      </c>
      <c r="AX538" s="34">
        <f t="shared" si="143"/>
        <v>8949.395230307804</v>
      </c>
    </row>
    <row r="539" spans="1:50" ht="16.5" customHeight="1" x14ac:dyDescent="0.2">
      <c r="A539" s="25">
        <v>538</v>
      </c>
      <c r="B539" s="26">
        <v>37036</v>
      </c>
      <c r="C539" s="25">
        <v>8270</v>
      </c>
      <c r="D539" s="27"/>
      <c r="E539" s="27">
        <v>402000</v>
      </c>
      <c r="F539" s="27"/>
      <c r="G539" s="27">
        <v>28.922000000000001</v>
      </c>
      <c r="H539" s="27">
        <v>29.314</v>
      </c>
      <c r="I539" s="27">
        <v>1.6870000000000001</v>
      </c>
      <c r="J539" s="27">
        <v>10470.231</v>
      </c>
      <c r="K539" s="27">
        <v>800293</v>
      </c>
      <c r="L539" s="27">
        <v>1163</v>
      </c>
      <c r="M539" s="27">
        <v>16.872</v>
      </c>
      <c r="N539" s="27">
        <v>232587</v>
      </c>
      <c r="O539" s="27">
        <v>6996.7</v>
      </c>
      <c r="P539" s="27">
        <v>1741267</v>
      </c>
      <c r="Q539" s="27"/>
      <c r="R539" s="27">
        <v>8007</v>
      </c>
      <c r="S539" s="27"/>
      <c r="T539" s="27">
        <v>84.7</v>
      </c>
      <c r="U539" s="27">
        <v>25</v>
      </c>
      <c r="V539" s="27">
        <v>90.5</v>
      </c>
      <c r="W539" s="27"/>
      <c r="X539" s="27"/>
      <c r="Y539" s="27"/>
      <c r="Z539" s="27"/>
      <c r="AA539" s="27">
        <v>282398</v>
      </c>
      <c r="AB539" s="28"/>
      <c r="AC539" s="29">
        <v>0</v>
      </c>
      <c r="AD539" s="30">
        <v>20.2</v>
      </c>
      <c r="AE539" s="30">
        <v>27.9</v>
      </c>
      <c r="AF539" s="31">
        <v>14.218400000000001</v>
      </c>
      <c r="AG539">
        <f t="shared" si="128"/>
        <v>8480.0627761235592</v>
      </c>
      <c r="AH539">
        <f>A539*'Simple Linear Regression'!$B$18+'Simple Linear Regression'!$B$17</f>
        <v>8344.2702980808463</v>
      </c>
      <c r="AI539">
        <f t="shared" si="129"/>
        <v>8624.2550429999992</v>
      </c>
      <c r="AJ539">
        <f t="shared" si="130"/>
        <v>8624.255043000001</v>
      </c>
      <c r="AL539">
        <f t="shared" si="131"/>
        <v>8629.3108593638317</v>
      </c>
      <c r="AM539" s="32">
        <f t="shared" si="132"/>
        <v>8573.7396611924596</v>
      </c>
      <c r="AN539" s="33">
        <f t="shared" si="133"/>
        <v>9730.4282221702742</v>
      </c>
      <c r="AO539" s="33">
        <f t="shared" si="134"/>
        <v>8733.7287828190001</v>
      </c>
      <c r="AP539" s="33" t="str">
        <f t="shared" si="135"/>
        <v/>
      </c>
      <c r="AQ539" s="34">
        <f t="shared" si="136"/>
        <v>392374.26900000003</v>
      </c>
      <c r="AR539" s="34">
        <f t="shared" si="137"/>
        <v>678174</v>
      </c>
      <c r="AS539" s="34">
        <f t="shared" si="138"/>
        <v>0</v>
      </c>
      <c r="AT539" s="34">
        <f t="shared" si="139"/>
        <v>8879.1883385160017</v>
      </c>
      <c r="AU539" s="34">
        <f t="shared" si="140"/>
        <v>8950.4372992399203</v>
      </c>
      <c r="AV539" s="34">
        <f t="shared" si="141"/>
        <v>8890.3801818792417</v>
      </c>
      <c r="AW539" s="34">
        <f t="shared" si="142"/>
        <v>8888.0149790920004</v>
      </c>
      <c r="AX539" s="34">
        <f t="shared" si="143"/>
        <v>8965.2740513575955</v>
      </c>
    </row>
    <row r="540" spans="1:50" ht="16.5" customHeight="1" x14ac:dyDescent="0.2">
      <c r="A540" s="25">
        <v>539</v>
      </c>
      <c r="B540" s="26">
        <v>37043</v>
      </c>
      <c r="C540" s="25">
        <v>8809</v>
      </c>
      <c r="D540" s="27"/>
      <c r="E540" s="27">
        <v>405000</v>
      </c>
      <c r="F540" s="27"/>
      <c r="G540" s="27">
        <v>28.434999999999999</v>
      </c>
      <c r="H540" s="27">
        <v>28.86</v>
      </c>
      <c r="I540" s="27">
        <v>1.704</v>
      </c>
      <c r="J540" s="27">
        <v>10470.231</v>
      </c>
      <c r="K540" s="27">
        <v>800293</v>
      </c>
      <c r="L540" s="27">
        <v>1163</v>
      </c>
      <c r="M540" s="27">
        <v>16.872</v>
      </c>
      <c r="N540" s="27">
        <v>232587</v>
      </c>
      <c r="O540" s="27">
        <v>6996.7</v>
      </c>
      <c r="P540" s="27">
        <v>1741267</v>
      </c>
      <c r="Q540" s="27"/>
      <c r="R540" s="27">
        <v>8007</v>
      </c>
      <c r="S540" s="27"/>
      <c r="T540" s="27">
        <v>84.7</v>
      </c>
      <c r="U540" s="27">
        <v>25</v>
      </c>
      <c r="V540" s="27">
        <v>90.5</v>
      </c>
      <c r="W540" s="27"/>
      <c r="X540" s="27"/>
      <c r="Y540" s="27"/>
      <c r="Z540" s="27"/>
      <c r="AA540" s="27">
        <v>282398</v>
      </c>
      <c r="AB540" s="28"/>
      <c r="AC540" s="29">
        <v>1</v>
      </c>
      <c r="AD540" s="30">
        <v>22.8</v>
      </c>
      <c r="AE540" s="30">
        <v>29.3</v>
      </c>
      <c r="AF540" s="31">
        <v>14.366899999999999</v>
      </c>
      <c r="AG540">
        <f t="shared" si="128"/>
        <v>8478.0484459775198</v>
      </c>
      <c r="AH540">
        <f>A540*'Simple Linear Regression'!$B$18+'Simple Linear Regression'!$B$17</f>
        <v>8345.1233351647516</v>
      </c>
      <c r="AI540">
        <f t="shared" si="129"/>
        <v>8622.4901730000001</v>
      </c>
      <c r="AJ540">
        <f t="shared" si="130"/>
        <v>8622.4901729999983</v>
      </c>
      <c r="AL540">
        <f t="shared" si="131"/>
        <v>8629.3499004773603</v>
      </c>
      <c r="AM540" s="32">
        <f t="shared" si="132"/>
        <v>8439.4125247026204</v>
      </c>
      <c r="AN540" s="33">
        <f t="shared" si="133"/>
        <v>9599.6603388513249</v>
      </c>
      <c r="AO540" s="33">
        <f t="shared" si="134"/>
        <v>8611.5563688479979</v>
      </c>
      <c r="AP540" s="33" t="str">
        <f t="shared" si="135"/>
        <v/>
      </c>
      <c r="AQ540" s="34">
        <f t="shared" si="136"/>
        <v>396328.24799999996</v>
      </c>
      <c r="AR540" s="34">
        <f t="shared" si="137"/>
        <v>690120</v>
      </c>
      <c r="AS540" s="34">
        <f t="shared" si="138"/>
        <v>14.366899999999999</v>
      </c>
      <c r="AT540" s="34">
        <f t="shared" si="139"/>
        <v>8839.3674735620007</v>
      </c>
      <c r="AU540" s="34">
        <f t="shared" si="140"/>
        <v>8912.8883128657217</v>
      </c>
      <c r="AV540" s="34">
        <f t="shared" si="141"/>
        <v>8852.9524354021996</v>
      </c>
      <c r="AW540" s="34">
        <f t="shared" si="142"/>
        <v>8797.2279478443015</v>
      </c>
      <c r="AX540" s="34">
        <f t="shared" si="143"/>
        <v>8896.4325024054251</v>
      </c>
    </row>
    <row r="541" spans="1:50" ht="16.5" customHeight="1" x14ac:dyDescent="0.2">
      <c r="A541" s="25">
        <v>540</v>
      </c>
      <c r="B541" s="26">
        <v>37050</v>
      </c>
      <c r="C541" s="25">
        <v>8428</v>
      </c>
      <c r="D541" s="27"/>
      <c r="E541" s="27">
        <v>406000</v>
      </c>
      <c r="F541" s="27"/>
      <c r="G541" s="27">
        <v>27.975999999999999</v>
      </c>
      <c r="H541" s="27">
        <v>28.872</v>
      </c>
      <c r="I541" s="27">
        <v>1.679</v>
      </c>
      <c r="J541" s="27">
        <v>10470.231</v>
      </c>
      <c r="K541" s="27">
        <v>800293</v>
      </c>
      <c r="L541" s="27">
        <v>1206</v>
      </c>
      <c r="M541" s="27">
        <v>16.872</v>
      </c>
      <c r="N541" s="27">
        <v>232587</v>
      </c>
      <c r="O541" s="27">
        <v>7004.2</v>
      </c>
      <c r="P541" s="27">
        <v>1741267</v>
      </c>
      <c r="Q541" s="27"/>
      <c r="R541" s="27">
        <v>8007</v>
      </c>
      <c r="S541" s="27"/>
      <c r="T541" s="27">
        <v>84.7</v>
      </c>
      <c r="U541" s="27">
        <v>25</v>
      </c>
      <c r="V541" s="27">
        <v>89.4</v>
      </c>
      <c r="W541" s="27"/>
      <c r="X541" s="27"/>
      <c r="Y541" s="27"/>
      <c r="Z541" s="27"/>
      <c r="AA541" s="27">
        <v>282398</v>
      </c>
      <c r="AB541" s="28"/>
      <c r="AC541" s="29">
        <v>0</v>
      </c>
      <c r="AD541" s="30">
        <v>13.7</v>
      </c>
      <c r="AE541" s="30">
        <v>32.4</v>
      </c>
      <c r="AF541" s="31">
        <v>14.478999999999999</v>
      </c>
      <c r="AG541">
        <f t="shared" si="128"/>
        <v>8502.5048817425195</v>
      </c>
      <c r="AH541">
        <f>A541*'Simple Linear Regression'!$B$18+'Simple Linear Regression'!$B$17</f>
        <v>8345.976372248655</v>
      </c>
      <c r="AI541">
        <f t="shared" si="129"/>
        <v>8672.8059629999989</v>
      </c>
      <c r="AJ541">
        <f t="shared" si="130"/>
        <v>8672.8059630000007</v>
      </c>
      <c r="AL541">
        <f t="shared" si="131"/>
        <v>8642.6255210751115</v>
      </c>
      <c r="AM541" s="32">
        <f t="shared" si="132"/>
        <v>8584.3476231226596</v>
      </c>
      <c r="AN541" s="33">
        <f t="shared" si="133"/>
        <v>9765.4858073114938</v>
      </c>
      <c r="AO541" s="33">
        <f t="shared" si="134"/>
        <v>8764.8714329230024</v>
      </c>
      <c r="AP541" s="33" t="str">
        <f t="shared" si="135"/>
        <v/>
      </c>
      <c r="AQ541" s="34">
        <f t="shared" si="136"/>
        <v>390513.57300000003</v>
      </c>
      <c r="AR541" s="34">
        <f t="shared" si="137"/>
        <v>681674</v>
      </c>
      <c r="AS541" s="34">
        <f t="shared" si="138"/>
        <v>0</v>
      </c>
      <c r="AT541" s="34">
        <f t="shared" si="139"/>
        <v>8907.5135853200009</v>
      </c>
      <c r="AU541" s="34">
        <f t="shared" si="140"/>
        <v>8979.461208714838</v>
      </c>
      <c r="AV541" s="34">
        <f t="shared" si="141"/>
        <v>8914.7010698552403</v>
      </c>
      <c r="AW541" s="34">
        <f t="shared" si="142"/>
        <v>8917.243806556</v>
      </c>
      <c r="AX541" s="34">
        <f t="shared" si="143"/>
        <v>8999.0672982881497</v>
      </c>
    </row>
    <row r="542" spans="1:50" ht="16.5" customHeight="1" x14ac:dyDescent="0.2">
      <c r="A542" s="25">
        <v>541</v>
      </c>
      <c r="B542" s="26">
        <v>37057</v>
      </c>
      <c r="C542" s="25">
        <v>8393</v>
      </c>
      <c r="D542" s="27"/>
      <c r="E542" s="27">
        <v>411000</v>
      </c>
      <c r="F542" s="27"/>
      <c r="G542" s="27">
        <v>28.904</v>
      </c>
      <c r="H542" s="27">
        <v>28.872</v>
      </c>
      <c r="I542" s="27">
        <v>1.647</v>
      </c>
      <c r="J542" s="27">
        <v>10470.231</v>
      </c>
      <c r="K542" s="27">
        <v>761213</v>
      </c>
      <c r="L542" s="27">
        <v>1206</v>
      </c>
      <c r="M542" s="27">
        <v>16.872</v>
      </c>
      <c r="N542" s="27">
        <v>232513</v>
      </c>
      <c r="O542" s="27">
        <v>7004.2</v>
      </c>
      <c r="P542" s="27">
        <v>1784759</v>
      </c>
      <c r="Q542" s="27"/>
      <c r="R542" s="27">
        <v>8007</v>
      </c>
      <c r="S542" s="27"/>
      <c r="T542" s="27">
        <v>84.7</v>
      </c>
      <c r="U542" s="27">
        <v>25</v>
      </c>
      <c r="V542" s="27">
        <v>89.4</v>
      </c>
      <c r="W542" s="27"/>
      <c r="X542" s="27"/>
      <c r="Y542" s="27"/>
      <c r="Z542" s="27"/>
      <c r="AA542" s="27">
        <v>282398</v>
      </c>
      <c r="AB542" s="28"/>
      <c r="AC542" s="29">
        <v>0</v>
      </c>
      <c r="AD542" s="30">
        <v>0</v>
      </c>
      <c r="AE542" s="30">
        <v>61.9</v>
      </c>
      <c r="AF542" s="31">
        <v>14.551</v>
      </c>
      <c r="AG542">
        <f t="shared" si="128"/>
        <v>8498.1989718303594</v>
      </c>
      <c r="AH542">
        <f>A542*'Simple Linear Regression'!$B$18+'Simple Linear Regression'!$B$17</f>
        <v>8346.8294093325603</v>
      </c>
      <c r="AI542">
        <f t="shared" si="129"/>
        <v>8668.8466134000009</v>
      </c>
      <c r="AJ542">
        <f t="shared" si="130"/>
        <v>8668.8466134000009</v>
      </c>
      <c r="AL542">
        <f t="shared" si="131"/>
        <v>8633.5027077187697</v>
      </c>
      <c r="AM542" s="32">
        <f t="shared" si="132"/>
        <v>8619.3565573726592</v>
      </c>
      <c r="AN542" s="33">
        <f t="shared" si="133"/>
        <v>9779.3913197777456</v>
      </c>
      <c r="AO542" s="33">
        <f t="shared" si="134"/>
        <v>8828.1213013610031</v>
      </c>
      <c r="AP542" s="33" t="str">
        <f t="shared" si="135"/>
        <v/>
      </c>
      <c r="AQ542" s="34">
        <f t="shared" si="136"/>
        <v>382948.91100000002</v>
      </c>
      <c r="AR542" s="34">
        <f t="shared" si="137"/>
        <v>676917</v>
      </c>
      <c r="AS542" s="34">
        <f t="shared" si="138"/>
        <v>0</v>
      </c>
      <c r="AT542" s="34">
        <f t="shared" si="139"/>
        <v>8799.8313499680007</v>
      </c>
      <c r="AU542" s="34">
        <f t="shared" si="140"/>
        <v>8919.9238337912393</v>
      </c>
      <c r="AV542" s="34">
        <f t="shared" si="141"/>
        <v>8792.5534059229212</v>
      </c>
      <c r="AW542" s="34">
        <f t="shared" si="142"/>
        <v>8809.4507221959993</v>
      </c>
      <c r="AX542" s="34">
        <f t="shared" si="143"/>
        <v>8957.1843184557401</v>
      </c>
    </row>
    <row r="543" spans="1:50" ht="16.5" customHeight="1" x14ac:dyDescent="0.2">
      <c r="A543" s="25">
        <v>542</v>
      </c>
      <c r="B543" s="26">
        <v>37064</v>
      </c>
      <c r="C543" s="25">
        <v>8921</v>
      </c>
      <c r="D543" s="27"/>
      <c r="E543" s="27">
        <v>394000</v>
      </c>
      <c r="F543" s="27"/>
      <c r="G543" s="27">
        <v>27.085999999999999</v>
      </c>
      <c r="H543" s="27">
        <v>26.818000000000001</v>
      </c>
      <c r="I543" s="27">
        <v>1.601</v>
      </c>
      <c r="J543" s="27">
        <v>10470.231</v>
      </c>
      <c r="K543" s="27">
        <v>761213</v>
      </c>
      <c r="L543" s="27">
        <v>1206</v>
      </c>
      <c r="M543" s="27">
        <v>16.876000000000001</v>
      </c>
      <c r="N543" s="27">
        <v>232513</v>
      </c>
      <c r="O543" s="27">
        <v>7004.2</v>
      </c>
      <c r="P543" s="27">
        <v>1784759</v>
      </c>
      <c r="Q543" s="27"/>
      <c r="R543" s="27">
        <v>8007</v>
      </c>
      <c r="S543" s="27"/>
      <c r="T543" s="27">
        <v>84.7</v>
      </c>
      <c r="U543" s="27">
        <v>25</v>
      </c>
      <c r="V543" s="27">
        <v>89.4</v>
      </c>
      <c r="W543" s="27"/>
      <c r="X543" s="27"/>
      <c r="Y543" s="27"/>
      <c r="Z543" s="27"/>
      <c r="AA543" s="27">
        <v>282398</v>
      </c>
      <c r="AB543" s="28"/>
      <c r="AC543" s="29">
        <v>0</v>
      </c>
      <c r="AD543" s="30">
        <v>0.3</v>
      </c>
      <c r="AE543" s="30">
        <v>68.5</v>
      </c>
      <c r="AF543" s="31">
        <v>14.580500000000001</v>
      </c>
      <c r="AG543">
        <f t="shared" si="128"/>
        <v>8509.6316881078783</v>
      </c>
      <c r="AH543">
        <f>A543*'Simple Linear Regression'!$B$18+'Simple Linear Regression'!$B$17</f>
        <v>8347.6824464164638</v>
      </c>
      <c r="AI543">
        <f t="shared" si="129"/>
        <v>8679.0659557999988</v>
      </c>
      <c r="AJ543">
        <f t="shared" si="130"/>
        <v>8679.0659558000007</v>
      </c>
      <c r="AL543">
        <f t="shared" si="131"/>
        <v>8639.9385077569113</v>
      </c>
      <c r="AM543" s="32">
        <f t="shared" si="132"/>
        <v>8618.4807609081981</v>
      </c>
      <c r="AN543" s="33">
        <f t="shared" si="133"/>
        <v>9810.3417280338963</v>
      </c>
      <c r="AO543" s="33">
        <f t="shared" si="134"/>
        <v>8845.8595336630005</v>
      </c>
      <c r="AP543" s="33" t="str">
        <f t="shared" si="135"/>
        <v/>
      </c>
      <c r="AQ543" s="34">
        <f t="shared" si="136"/>
        <v>372253.31300000002</v>
      </c>
      <c r="AR543" s="34">
        <f t="shared" si="137"/>
        <v>630794</v>
      </c>
      <c r="AS543" s="34">
        <f t="shared" si="138"/>
        <v>0</v>
      </c>
      <c r="AT543" s="34">
        <f t="shared" si="139"/>
        <v>8791.6609770350005</v>
      </c>
      <c r="AU543" s="34">
        <f t="shared" si="140"/>
        <v>8919.4486097721456</v>
      </c>
      <c r="AV543" s="34">
        <f t="shared" si="141"/>
        <v>8785.9310470524415</v>
      </c>
      <c r="AW543" s="34">
        <f t="shared" si="142"/>
        <v>8801.2329623589994</v>
      </c>
      <c r="AX543" s="34">
        <f t="shared" si="143"/>
        <v>8960.5812870547688</v>
      </c>
    </row>
    <row r="544" spans="1:50" ht="16.5" customHeight="1" x14ac:dyDescent="0.2">
      <c r="A544" s="25">
        <v>543</v>
      </c>
      <c r="B544" s="26">
        <v>37071</v>
      </c>
      <c r="C544" s="25">
        <v>9036</v>
      </c>
      <c r="D544" s="27"/>
      <c r="E544" s="27">
        <v>381000</v>
      </c>
      <c r="F544" s="27"/>
      <c r="G544" s="27">
        <v>26.373999999999999</v>
      </c>
      <c r="H544" s="27">
        <v>26.632000000000001</v>
      </c>
      <c r="I544" s="27">
        <v>1.538</v>
      </c>
      <c r="J544" s="27">
        <v>10470.231</v>
      </c>
      <c r="K544" s="27">
        <v>761213</v>
      </c>
      <c r="L544" s="27">
        <v>1206</v>
      </c>
      <c r="M544" s="27">
        <v>16.876000000000001</v>
      </c>
      <c r="N544" s="27">
        <v>232513</v>
      </c>
      <c r="O544" s="27">
        <v>7004.2</v>
      </c>
      <c r="P544" s="27">
        <v>1784759</v>
      </c>
      <c r="Q544" s="27"/>
      <c r="R544" s="27">
        <v>8007</v>
      </c>
      <c r="S544" s="27"/>
      <c r="T544" s="27">
        <v>84.7</v>
      </c>
      <c r="U544" s="27">
        <v>25</v>
      </c>
      <c r="V544" s="27">
        <v>89.4</v>
      </c>
      <c r="W544" s="27"/>
      <c r="X544" s="27"/>
      <c r="Y544" s="27"/>
      <c r="Z544" s="27"/>
      <c r="AA544" s="27">
        <v>282398</v>
      </c>
      <c r="AB544" s="28"/>
      <c r="AC544" s="29">
        <v>0</v>
      </c>
      <c r="AD544" s="30">
        <v>0.2</v>
      </c>
      <c r="AE544" s="30">
        <v>67.599999999999994</v>
      </c>
      <c r="AF544" s="31">
        <v>14.5665</v>
      </c>
      <c r="AG544">
        <f t="shared" si="128"/>
        <v>8518.3643045314384</v>
      </c>
      <c r="AH544">
        <f>A544*'Simple Linear Regression'!$B$18+'Simple Linear Regression'!$B$17</f>
        <v>8348.5354835003673</v>
      </c>
      <c r="AI544">
        <f t="shared" si="129"/>
        <v>8686.7137258000002</v>
      </c>
      <c r="AJ544">
        <f t="shared" si="130"/>
        <v>8686.7137258000002</v>
      </c>
      <c r="AL544">
        <f t="shared" si="131"/>
        <v>8641.1421239395804</v>
      </c>
      <c r="AM544" s="32">
        <f t="shared" si="132"/>
        <v>8610.2181102700415</v>
      </c>
      <c r="AN544" s="33">
        <f t="shared" si="133"/>
        <v>9836.3004921467964</v>
      </c>
      <c r="AO544" s="33">
        <f t="shared" si="134"/>
        <v>8844.0287502940009</v>
      </c>
      <c r="AP544" s="33" t="str">
        <f t="shared" si="135"/>
        <v/>
      </c>
      <c r="AQ544" s="34">
        <f t="shared" si="136"/>
        <v>357604.99400000001</v>
      </c>
      <c r="AR544" s="34">
        <f t="shared" si="137"/>
        <v>585978</v>
      </c>
      <c r="AS544" s="34">
        <f t="shared" si="138"/>
        <v>0</v>
      </c>
      <c r="AT544" s="34">
        <f t="shared" si="139"/>
        <v>8794.5048618360015</v>
      </c>
      <c r="AU544" s="34">
        <f t="shared" si="140"/>
        <v>8918.3938404137152</v>
      </c>
      <c r="AV544" s="34">
        <f t="shared" si="141"/>
        <v>8792.3556491282816</v>
      </c>
      <c r="AW544" s="34">
        <f t="shared" si="142"/>
        <v>8804.0084682329998</v>
      </c>
      <c r="AX544" s="34">
        <f t="shared" si="143"/>
        <v>8961.3275853745199</v>
      </c>
    </row>
    <row r="545" spans="1:50" ht="16.5" customHeight="1" x14ac:dyDescent="0.2">
      <c r="A545" s="25">
        <v>544</v>
      </c>
      <c r="B545" s="26">
        <v>37078</v>
      </c>
      <c r="C545" s="25">
        <v>8622</v>
      </c>
      <c r="D545" s="27"/>
      <c r="E545" s="27">
        <v>394000</v>
      </c>
      <c r="F545" s="27"/>
      <c r="G545" s="27">
        <v>26.8675</v>
      </c>
      <c r="H545" s="27">
        <v>25.9</v>
      </c>
      <c r="I545" s="27">
        <v>1.474</v>
      </c>
      <c r="J545" s="27">
        <v>10470.231</v>
      </c>
      <c r="K545" s="27">
        <v>761213</v>
      </c>
      <c r="L545" s="27">
        <v>1234</v>
      </c>
      <c r="M545" s="27">
        <v>16.876000000000001</v>
      </c>
      <c r="N545" s="27">
        <v>232513</v>
      </c>
      <c r="O545" s="27">
        <v>7052.8</v>
      </c>
      <c r="P545" s="27">
        <v>1784759</v>
      </c>
      <c r="Q545" s="27"/>
      <c r="R545" s="27">
        <v>8007</v>
      </c>
      <c r="S545" s="27"/>
      <c r="T545" s="27">
        <v>84.7</v>
      </c>
      <c r="U545" s="27">
        <v>25</v>
      </c>
      <c r="V545" s="27">
        <v>94.9</v>
      </c>
      <c r="W545" s="27"/>
      <c r="X545" s="27"/>
      <c r="Y545" s="27"/>
      <c r="Z545" s="27"/>
      <c r="AA545" s="27">
        <v>282398</v>
      </c>
      <c r="AB545" s="28"/>
      <c r="AC545" s="29">
        <v>1</v>
      </c>
      <c r="AD545" s="30">
        <v>0.4</v>
      </c>
      <c r="AE545" s="30">
        <v>73.3</v>
      </c>
      <c r="AF545" s="31">
        <v>14.509499999999999</v>
      </c>
      <c r="AG545">
        <f t="shared" si="128"/>
        <v>8383.8910449771211</v>
      </c>
      <c r="AH545">
        <f>A545*'Simple Linear Regression'!$B$18+'Simple Linear Regression'!$B$17</f>
        <v>8349.3885205842726</v>
      </c>
      <c r="AI545">
        <f t="shared" si="129"/>
        <v>8498.8185057999981</v>
      </c>
      <c r="AJ545">
        <f t="shared" si="130"/>
        <v>8498.8185057999999</v>
      </c>
      <c r="AL545">
        <f t="shared" si="131"/>
        <v>8536.2756706013388</v>
      </c>
      <c r="AM545" s="32">
        <f t="shared" si="132"/>
        <v>8472.3251160314194</v>
      </c>
      <c r="AN545" s="33">
        <f t="shared" si="133"/>
        <v>9689.7807889997948</v>
      </c>
      <c r="AO545" s="33">
        <f t="shared" si="134"/>
        <v>8619.4302730620002</v>
      </c>
      <c r="AP545" s="33" t="str">
        <f t="shared" si="135"/>
        <v/>
      </c>
      <c r="AQ545" s="34">
        <f t="shared" si="136"/>
        <v>342724.16200000001</v>
      </c>
      <c r="AR545" s="34">
        <f t="shared" si="137"/>
        <v>580756</v>
      </c>
      <c r="AS545" s="34">
        <f t="shared" si="138"/>
        <v>14.509499999999999</v>
      </c>
      <c r="AT545" s="34">
        <f t="shared" si="139"/>
        <v>8656.6172937240008</v>
      </c>
      <c r="AU545" s="34">
        <f t="shared" si="140"/>
        <v>8789.9116059214975</v>
      </c>
      <c r="AV545" s="34">
        <f t="shared" si="141"/>
        <v>8661.9728106115599</v>
      </c>
      <c r="AW545" s="34">
        <f t="shared" si="142"/>
        <v>8611.882257826499</v>
      </c>
      <c r="AX545" s="34">
        <f t="shared" si="143"/>
        <v>8794.9413588949064</v>
      </c>
    </row>
    <row r="546" spans="1:50" ht="16.5" customHeight="1" x14ac:dyDescent="0.2">
      <c r="A546" s="25">
        <v>545</v>
      </c>
      <c r="B546" s="26">
        <v>37085</v>
      </c>
      <c r="C546" s="25">
        <v>9095</v>
      </c>
      <c r="D546" s="27"/>
      <c r="E546" s="27">
        <v>401000</v>
      </c>
      <c r="F546" s="27"/>
      <c r="G546" s="27">
        <v>27.068000000000001</v>
      </c>
      <c r="H546" s="27">
        <v>24.472000000000001</v>
      </c>
      <c r="I546" s="27">
        <v>1.4370000000000001</v>
      </c>
      <c r="J546" s="27">
        <v>10470.231</v>
      </c>
      <c r="K546" s="27">
        <v>846702</v>
      </c>
      <c r="L546" s="27">
        <v>1234</v>
      </c>
      <c r="M546" s="27">
        <v>16.876000000000001</v>
      </c>
      <c r="N546" s="27">
        <v>232513</v>
      </c>
      <c r="O546" s="27">
        <v>7052.8</v>
      </c>
      <c r="P546" s="27">
        <v>1784759</v>
      </c>
      <c r="Q546" s="27"/>
      <c r="R546" s="27">
        <v>8007</v>
      </c>
      <c r="S546" s="27"/>
      <c r="T546" s="27">
        <v>84.7</v>
      </c>
      <c r="U546" s="27">
        <v>25</v>
      </c>
      <c r="V546" s="27">
        <v>94.9</v>
      </c>
      <c r="W546" s="27"/>
      <c r="X546" s="27"/>
      <c r="Y546" s="27"/>
      <c r="Z546" s="27"/>
      <c r="AA546" s="27">
        <v>282398</v>
      </c>
      <c r="AB546" s="28"/>
      <c r="AC546" s="29">
        <v>0</v>
      </c>
      <c r="AD546" s="30">
        <v>0</v>
      </c>
      <c r="AE546" s="30">
        <v>79.2</v>
      </c>
      <c r="AF546" s="31">
        <v>14.411300000000001</v>
      </c>
      <c r="AG546">
        <f t="shared" si="128"/>
        <v>8379.1632517655598</v>
      </c>
      <c r="AH546">
        <f>A546*'Simple Linear Regression'!$B$18+'Simple Linear Regression'!$B$17</f>
        <v>8350.241557668176</v>
      </c>
      <c r="AI546">
        <f t="shared" si="129"/>
        <v>8494.7004757999985</v>
      </c>
      <c r="AJ546">
        <f t="shared" si="130"/>
        <v>8494.7004757999985</v>
      </c>
      <c r="AL546">
        <f t="shared" si="131"/>
        <v>8526.1505783276698</v>
      </c>
      <c r="AM546" s="32">
        <f t="shared" si="132"/>
        <v>8607.1251732180808</v>
      </c>
      <c r="AN546" s="33">
        <f t="shared" si="133"/>
        <v>9824.2883162613543</v>
      </c>
      <c r="AO546" s="33">
        <f t="shared" si="134"/>
        <v>8740.8007201309993</v>
      </c>
      <c r="AP546" s="33" t="str">
        <f t="shared" si="135"/>
        <v/>
      </c>
      <c r="AQ546" s="34">
        <f t="shared" si="136"/>
        <v>334121.18100000004</v>
      </c>
      <c r="AR546" s="34">
        <f t="shared" si="137"/>
        <v>576237</v>
      </c>
      <c r="AS546" s="34">
        <f t="shared" si="138"/>
        <v>0</v>
      </c>
      <c r="AT546" s="34">
        <f t="shared" si="139"/>
        <v>8677.6015030369999</v>
      </c>
      <c r="AU546" s="34">
        <f t="shared" si="140"/>
        <v>8815.0044397394668</v>
      </c>
      <c r="AV546" s="34">
        <f t="shared" si="141"/>
        <v>8674.2291599341188</v>
      </c>
      <c r="AW546" s="34">
        <f t="shared" si="142"/>
        <v>8686.7245244410005</v>
      </c>
      <c r="AX546" s="34">
        <f t="shared" si="143"/>
        <v>8854.9557851642512</v>
      </c>
    </row>
    <row r="547" spans="1:50" ht="16.5" customHeight="1" x14ac:dyDescent="0.2">
      <c r="A547" s="25">
        <v>546</v>
      </c>
      <c r="B547" s="26">
        <v>37092</v>
      </c>
      <c r="C547" s="25">
        <v>9176</v>
      </c>
      <c r="D547" s="27"/>
      <c r="E547" s="27">
        <v>405000</v>
      </c>
      <c r="F547" s="27"/>
      <c r="G547" s="27">
        <v>25.263999999999999</v>
      </c>
      <c r="H547" s="27">
        <v>23.472000000000001</v>
      </c>
      <c r="I547" s="27">
        <v>1.413</v>
      </c>
      <c r="J547" s="27">
        <v>10470.231</v>
      </c>
      <c r="K547" s="27">
        <v>846702</v>
      </c>
      <c r="L547" s="27">
        <v>1234</v>
      </c>
      <c r="M547" s="27">
        <v>17.463999999999999</v>
      </c>
      <c r="N547" s="27">
        <v>245357</v>
      </c>
      <c r="O547" s="27">
        <v>7052.8</v>
      </c>
      <c r="P547" s="27">
        <v>1784759</v>
      </c>
      <c r="Q547" s="27"/>
      <c r="R547" s="27">
        <v>8007</v>
      </c>
      <c r="S547" s="27"/>
      <c r="T547" s="27">
        <v>84.7</v>
      </c>
      <c r="U547" s="27">
        <v>25</v>
      </c>
      <c r="V547" s="27">
        <v>94.9</v>
      </c>
      <c r="W547" s="27"/>
      <c r="X547" s="27"/>
      <c r="Y547" s="27"/>
      <c r="Z547" s="27"/>
      <c r="AA547" s="27">
        <v>282398</v>
      </c>
      <c r="AB547" s="28"/>
      <c r="AC547" s="29">
        <v>0</v>
      </c>
      <c r="AD547" s="30">
        <v>0</v>
      </c>
      <c r="AE547" s="30">
        <v>77.8</v>
      </c>
      <c r="AF547" s="31">
        <v>14.275399999999999</v>
      </c>
      <c r="AG547">
        <f t="shared" si="128"/>
        <v>8537.3408429764404</v>
      </c>
      <c r="AH547">
        <f>A547*'Simple Linear Regression'!$B$18+'Simple Linear Regression'!$B$17</f>
        <v>8351.0945947520795</v>
      </c>
      <c r="AI547">
        <f t="shared" si="129"/>
        <v>8701.1282962000005</v>
      </c>
      <c r="AJ547">
        <f t="shared" si="130"/>
        <v>8701.1282961999987</v>
      </c>
      <c r="AL547">
        <f t="shared" si="131"/>
        <v>8751.8319222058672</v>
      </c>
      <c r="AM547" s="32">
        <f t="shared" si="132"/>
        <v>8777.9154558697192</v>
      </c>
      <c r="AN547" s="33">
        <f t="shared" si="133"/>
        <v>9868.731066240116</v>
      </c>
      <c r="AO547" s="33">
        <f t="shared" si="134"/>
        <v>8975.9687273910022</v>
      </c>
      <c r="AP547" s="33" t="str">
        <f t="shared" si="135"/>
        <v/>
      </c>
      <c r="AQ547" s="34">
        <f t="shared" si="136"/>
        <v>346689.44099999999</v>
      </c>
      <c r="AR547" s="34">
        <f t="shared" si="137"/>
        <v>572265</v>
      </c>
      <c r="AS547" s="34">
        <f t="shared" si="138"/>
        <v>0</v>
      </c>
      <c r="AT547" s="34">
        <f t="shared" si="139"/>
        <v>8893.5114040239987</v>
      </c>
      <c r="AU547" s="34">
        <f t="shared" si="140"/>
        <v>9059.4902656577615</v>
      </c>
      <c r="AV547" s="34">
        <f t="shared" si="141"/>
        <v>8893.2310663173994</v>
      </c>
      <c r="AW547" s="34">
        <f t="shared" si="142"/>
        <v>8902.1403533839984</v>
      </c>
      <c r="AX547" s="34">
        <f t="shared" si="143"/>
        <v>9109.4387041696336</v>
      </c>
    </row>
    <row r="548" spans="1:50" ht="16.5" customHeight="1" x14ac:dyDescent="0.2">
      <c r="A548" s="25">
        <v>547</v>
      </c>
      <c r="B548" s="26">
        <v>37099</v>
      </c>
      <c r="C548" s="25">
        <v>9007</v>
      </c>
      <c r="D548" s="27"/>
      <c r="E548" s="27">
        <v>398000</v>
      </c>
      <c r="F548" s="27"/>
      <c r="G548" s="27">
        <v>26.498000000000001</v>
      </c>
      <c r="H548" s="27">
        <v>24.693999999999999</v>
      </c>
      <c r="I548" s="27">
        <v>1.395</v>
      </c>
      <c r="J548" s="27">
        <v>10470.231</v>
      </c>
      <c r="K548" s="27">
        <v>846702</v>
      </c>
      <c r="L548" s="27">
        <v>1234</v>
      </c>
      <c r="M548" s="27">
        <v>17.463999999999999</v>
      </c>
      <c r="N548" s="27">
        <v>245357</v>
      </c>
      <c r="O548" s="27">
        <v>7052.8</v>
      </c>
      <c r="P548" s="27">
        <v>1784759</v>
      </c>
      <c r="Q548" s="27"/>
      <c r="R548" s="27">
        <v>8007</v>
      </c>
      <c r="S548" s="27"/>
      <c r="T548" s="27">
        <v>84.7</v>
      </c>
      <c r="U548" s="27">
        <v>25</v>
      </c>
      <c r="V548" s="27">
        <v>94.9</v>
      </c>
      <c r="W548" s="27"/>
      <c r="X548" s="27"/>
      <c r="Y548" s="27"/>
      <c r="Z548" s="27"/>
      <c r="AA548" s="27">
        <v>282398</v>
      </c>
      <c r="AB548" s="28"/>
      <c r="AC548" s="29">
        <v>0</v>
      </c>
      <c r="AD548" s="30">
        <v>0</v>
      </c>
      <c r="AE548" s="30">
        <v>85.8</v>
      </c>
      <c r="AF548" s="31">
        <v>14.105700000000001</v>
      </c>
      <c r="AG548">
        <f t="shared" si="128"/>
        <v>8542.0487719545999</v>
      </c>
      <c r="AH548">
        <f>A548*'Simple Linear Regression'!$B$18+'Simple Linear Regression'!$B$17</f>
        <v>8351.9476318359848</v>
      </c>
      <c r="AI548">
        <f t="shared" si="129"/>
        <v>8705.2463262000001</v>
      </c>
      <c r="AJ548">
        <f t="shared" si="130"/>
        <v>8705.2463262000001</v>
      </c>
      <c r="AL548">
        <f t="shared" si="131"/>
        <v>8756.8352395660513</v>
      </c>
      <c r="AM548" s="32">
        <f t="shared" si="132"/>
        <v>8781.9157783673199</v>
      </c>
      <c r="AN548" s="33">
        <f t="shared" si="133"/>
        <v>9855.8464397618245</v>
      </c>
      <c r="AO548" s="33">
        <f t="shared" si="134"/>
        <v>8996.029538265002</v>
      </c>
      <c r="AP548" s="33" t="str">
        <f t="shared" si="135"/>
        <v/>
      </c>
      <c r="AQ548" s="34">
        <f t="shared" si="136"/>
        <v>342273.01500000001</v>
      </c>
      <c r="AR548" s="34">
        <f t="shared" si="137"/>
        <v>555210</v>
      </c>
      <c r="AS548" s="34">
        <f t="shared" si="138"/>
        <v>0</v>
      </c>
      <c r="AT548" s="34">
        <f t="shared" si="139"/>
        <v>8838.4722731389993</v>
      </c>
      <c r="AU548" s="34">
        <f t="shared" si="140"/>
        <v>9024.3877272873142</v>
      </c>
      <c r="AV548" s="34">
        <f t="shared" si="141"/>
        <v>8836.2056283885995</v>
      </c>
      <c r="AW548" s="34">
        <f t="shared" si="142"/>
        <v>8846.298010773</v>
      </c>
      <c r="AX548" s="34">
        <f t="shared" si="143"/>
        <v>9080.2600059226952</v>
      </c>
    </row>
    <row r="549" spans="1:50" ht="16.5" customHeight="1" x14ac:dyDescent="0.2">
      <c r="A549" s="25">
        <v>548</v>
      </c>
      <c r="B549" s="26">
        <v>37106</v>
      </c>
      <c r="C549" s="25">
        <v>8959</v>
      </c>
      <c r="D549" s="27"/>
      <c r="E549" s="27">
        <v>388000</v>
      </c>
      <c r="F549" s="27"/>
      <c r="G549" s="27">
        <v>27.1</v>
      </c>
      <c r="H549" s="27">
        <v>24.826000000000001</v>
      </c>
      <c r="I549" s="27">
        <v>1.3839999999999999</v>
      </c>
      <c r="J549" s="27">
        <v>10470.231</v>
      </c>
      <c r="K549" s="27">
        <v>846702</v>
      </c>
      <c r="L549" s="27">
        <v>1234</v>
      </c>
      <c r="M549" s="27">
        <v>17.463999999999999</v>
      </c>
      <c r="N549" s="27">
        <v>245357</v>
      </c>
      <c r="O549" s="27">
        <v>7052.8</v>
      </c>
      <c r="P549" s="27">
        <v>1784759</v>
      </c>
      <c r="Q549" s="27"/>
      <c r="R549" s="27">
        <v>8007</v>
      </c>
      <c r="S549" s="27"/>
      <c r="T549" s="27">
        <v>84.7</v>
      </c>
      <c r="U549" s="27">
        <v>25</v>
      </c>
      <c r="V549" s="27">
        <v>94.9</v>
      </c>
      <c r="W549" s="27"/>
      <c r="X549" s="27"/>
      <c r="Y549" s="27"/>
      <c r="Z549" s="27"/>
      <c r="AA549" s="27">
        <v>282398</v>
      </c>
      <c r="AB549" s="28"/>
      <c r="AC549" s="29">
        <v>0</v>
      </c>
      <c r="AD549" s="30">
        <v>0</v>
      </c>
      <c r="AE549" s="30">
        <v>84.7</v>
      </c>
      <c r="AF549" s="31">
        <v>13.9069</v>
      </c>
      <c r="AG549">
        <f t="shared" si="128"/>
        <v>8548.7796991079194</v>
      </c>
      <c r="AH549">
        <f>A549*'Simple Linear Regression'!$B$18+'Simple Linear Regression'!$B$17</f>
        <v>8352.8006689198883</v>
      </c>
      <c r="AI549">
        <f t="shared" si="129"/>
        <v>8711.1292261999988</v>
      </c>
      <c r="AJ549">
        <f t="shared" si="130"/>
        <v>8711.1292262000006</v>
      </c>
      <c r="AL549">
        <f t="shared" si="131"/>
        <v>8764.1281022861585</v>
      </c>
      <c r="AM549" s="32">
        <f t="shared" si="132"/>
        <v>8779.7209229821801</v>
      </c>
      <c r="AN549" s="33">
        <f t="shared" si="133"/>
        <v>9839.6189541980639</v>
      </c>
      <c r="AO549" s="33">
        <f t="shared" si="134"/>
        <v>9001.6843126880049</v>
      </c>
      <c r="AP549" s="33" t="str">
        <f t="shared" si="135"/>
        <v/>
      </c>
      <c r="AQ549" s="34">
        <f t="shared" si="136"/>
        <v>339574.08799999999</v>
      </c>
      <c r="AR549" s="34">
        <f t="shared" si="137"/>
        <v>536992</v>
      </c>
      <c r="AS549" s="34">
        <f t="shared" si="138"/>
        <v>0</v>
      </c>
      <c r="AT549" s="34">
        <f t="shared" si="139"/>
        <v>8809.5413579119995</v>
      </c>
      <c r="AU549" s="34">
        <f t="shared" si="140"/>
        <v>9002.0436473266491</v>
      </c>
      <c r="AV549" s="34">
        <f t="shared" si="141"/>
        <v>8810.3423513029211</v>
      </c>
      <c r="AW549" s="34">
        <f t="shared" si="142"/>
        <v>8816.6116837409991</v>
      </c>
      <c r="AX549" s="34">
        <f t="shared" si="143"/>
        <v>9059.3910375593441</v>
      </c>
    </row>
    <row r="550" spans="1:50" ht="16.5" customHeight="1" x14ac:dyDescent="0.2">
      <c r="A550" s="25">
        <v>549</v>
      </c>
      <c r="B550" s="26">
        <v>37113</v>
      </c>
      <c r="C550" s="25">
        <v>8671</v>
      </c>
      <c r="D550" s="27"/>
      <c r="E550" s="27">
        <v>401000</v>
      </c>
      <c r="F550" s="27"/>
      <c r="G550" s="27">
        <v>27.866</v>
      </c>
      <c r="H550" s="27">
        <v>25.6</v>
      </c>
      <c r="I550" s="27">
        <v>1.3759999999999999</v>
      </c>
      <c r="J550" s="27">
        <v>10599</v>
      </c>
      <c r="K550" s="27">
        <v>803744</v>
      </c>
      <c r="L550" s="27">
        <v>1270</v>
      </c>
      <c r="M550" s="27">
        <v>17.463999999999999</v>
      </c>
      <c r="N550" s="27">
        <v>245357</v>
      </c>
      <c r="O550" s="27">
        <v>7069.7</v>
      </c>
      <c r="P550" s="27">
        <v>1784759</v>
      </c>
      <c r="Q550" s="27"/>
      <c r="R550" s="27">
        <v>8007</v>
      </c>
      <c r="S550" s="27"/>
      <c r="T550" s="27">
        <v>85.5</v>
      </c>
      <c r="U550" s="27">
        <v>25</v>
      </c>
      <c r="V550" s="27">
        <v>96.4</v>
      </c>
      <c r="W550" s="27"/>
      <c r="X550" s="27"/>
      <c r="Y550" s="27"/>
      <c r="Z550" s="27"/>
      <c r="AA550" s="27">
        <v>282398</v>
      </c>
      <c r="AB550" s="28"/>
      <c r="AC550" s="29">
        <v>0</v>
      </c>
      <c r="AD550" s="30">
        <v>0</v>
      </c>
      <c r="AE550" s="30">
        <v>110.6</v>
      </c>
      <c r="AF550" s="31">
        <v>13.6837</v>
      </c>
      <c r="AG550">
        <f t="shared" si="128"/>
        <v>8505.7410466348811</v>
      </c>
      <c r="AH550">
        <f>A550*'Simple Linear Regression'!$B$18+'Simple Linear Regression'!$B$17</f>
        <v>8353.6537060037936</v>
      </c>
      <c r="AI550">
        <f t="shared" si="129"/>
        <v>8662.9924062000009</v>
      </c>
      <c r="AJ550">
        <f t="shared" si="130"/>
        <v>8662.9924061999991</v>
      </c>
      <c r="AL550">
        <f t="shared" si="131"/>
        <v>8730.7837744462395</v>
      </c>
      <c r="AM550" s="32">
        <f t="shared" si="132"/>
        <v>8798.8087296004396</v>
      </c>
      <c r="AN550" s="33">
        <f t="shared" si="133"/>
        <v>9796.1944962602247</v>
      </c>
      <c r="AO550" s="33">
        <f t="shared" si="134"/>
        <v>9014.3601186320011</v>
      </c>
      <c r="AP550" s="33" t="str">
        <f t="shared" si="135"/>
        <v/>
      </c>
      <c r="AQ550" s="34">
        <f t="shared" si="136"/>
        <v>337611.23199999996</v>
      </c>
      <c r="AR550" s="34">
        <f t="shared" si="137"/>
        <v>551776</v>
      </c>
      <c r="AS550" s="34">
        <f t="shared" si="138"/>
        <v>0</v>
      </c>
      <c r="AT550" s="34">
        <f t="shared" si="139"/>
        <v>8667.3981957220003</v>
      </c>
      <c r="AU550" s="34">
        <f t="shared" si="140"/>
        <v>8907.1235585108952</v>
      </c>
      <c r="AV550" s="34">
        <f t="shared" si="141"/>
        <v>8653.3865832927604</v>
      </c>
      <c r="AW550" s="34">
        <f t="shared" si="142"/>
        <v>8673.286603605</v>
      </c>
      <c r="AX550" s="34">
        <f t="shared" si="143"/>
        <v>8975.2906391518154</v>
      </c>
    </row>
    <row r="551" spans="1:50" ht="16.5" customHeight="1" x14ac:dyDescent="0.2">
      <c r="A551" s="25">
        <v>550</v>
      </c>
      <c r="B551" s="26">
        <v>37120</v>
      </c>
      <c r="C551" s="25">
        <v>9035</v>
      </c>
      <c r="D551" s="27"/>
      <c r="E551" s="27">
        <v>394000</v>
      </c>
      <c r="F551" s="27"/>
      <c r="G551" s="27">
        <v>27.515999999999998</v>
      </c>
      <c r="H551" s="27">
        <v>25.411999999999999</v>
      </c>
      <c r="I551" s="27">
        <v>1.3919999999999999</v>
      </c>
      <c r="J551" s="27">
        <v>10599</v>
      </c>
      <c r="K551" s="27">
        <v>803744</v>
      </c>
      <c r="L551" s="27">
        <v>1270</v>
      </c>
      <c r="M551" s="27">
        <v>16.463000000000001</v>
      </c>
      <c r="N551" s="27">
        <v>243498</v>
      </c>
      <c r="O551" s="27">
        <v>7069.7</v>
      </c>
      <c r="P551" s="27">
        <v>1784759</v>
      </c>
      <c r="Q551" s="27"/>
      <c r="R551" s="27">
        <v>8007</v>
      </c>
      <c r="S551" s="27"/>
      <c r="T551" s="27">
        <v>85.5</v>
      </c>
      <c r="U551" s="27">
        <v>25</v>
      </c>
      <c r="V551" s="27">
        <v>96.4</v>
      </c>
      <c r="W551" s="27"/>
      <c r="X551" s="27"/>
      <c r="Y551" s="27"/>
      <c r="Z551" s="27"/>
      <c r="AA551" s="27">
        <v>282398</v>
      </c>
      <c r="AB551" s="28"/>
      <c r="AC551" s="29">
        <v>0</v>
      </c>
      <c r="AD551" s="30">
        <v>0</v>
      </c>
      <c r="AE551" s="30">
        <v>87.2</v>
      </c>
      <c r="AF551" s="31">
        <v>13.4407</v>
      </c>
      <c r="AG551">
        <f t="shared" si="128"/>
        <v>8487.1759604309609</v>
      </c>
      <c r="AH551">
        <f>A551*'Simple Linear Regression'!$B$18+'Simple Linear Regression'!$B$17</f>
        <v>8354.506743087697</v>
      </c>
      <c r="AI551">
        <f t="shared" si="129"/>
        <v>8586.8814445000007</v>
      </c>
      <c r="AJ551">
        <f t="shared" si="130"/>
        <v>8586.8814444999989</v>
      </c>
      <c r="AL551">
        <f t="shared" si="131"/>
        <v>8702.1895415651197</v>
      </c>
      <c r="AM551" s="32">
        <f t="shared" si="132"/>
        <v>8757.3335113172798</v>
      </c>
      <c r="AN551" s="33">
        <f t="shared" si="133"/>
        <v>9755.2936377069564</v>
      </c>
      <c r="AO551" s="33">
        <f t="shared" si="134"/>
        <v>8940.7844664160002</v>
      </c>
      <c r="AP551" s="33" t="str">
        <f t="shared" si="135"/>
        <v/>
      </c>
      <c r="AQ551" s="34">
        <f t="shared" si="136"/>
        <v>338949.21599999996</v>
      </c>
      <c r="AR551" s="34">
        <f t="shared" si="137"/>
        <v>548448</v>
      </c>
      <c r="AS551" s="34">
        <f t="shared" si="138"/>
        <v>0</v>
      </c>
      <c r="AT551" s="34">
        <f t="shared" si="139"/>
        <v>8666.7746574590001</v>
      </c>
      <c r="AU551" s="34">
        <f t="shared" si="140"/>
        <v>8873.6380959310663</v>
      </c>
      <c r="AV551" s="34">
        <f t="shared" si="141"/>
        <v>8662.2739390724801</v>
      </c>
      <c r="AW551" s="34">
        <f t="shared" si="142"/>
        <v>8672.1498344809988</v>
      </c>
      <c r="AX551" s="34">
        <f t="shared" si="143"/>
        <v>8930.7490825282111</v>
      </c>
    </row>
    <row r="552" spans="1:50" ht="16.5" customHeight="1" x14ac:dyDescent="0.2">
      <c r="A552" s="25">
        <v>551</v>
      </c>
      <c r="B552" s="26">
        <v>37127</v>
      </c>
      <c r="C552" s="25">
        <v>8943</v>
      </c>
      <c r="D552" s="27"/>
      <c r="E552" s="27">
        <v>402000</v>
      </c>
      <c r="F552" s="27"/>
      <c r="G552" s="27">
        <v>27.254000000000001</v>
      </c>
      <c r="H552" s="27">
        <v>25.481999999999999</v>
      </c>
      <c r="I552" s="27">
        <v>1.427</v>
      </c>
      <c r="J552" s="27">
        <v>10599</v>
      </c>
      <c r="K552" s="27">
        <v>803744</v>
      </c>
      <c r="L552" s="27">
        <v>1270</v>
      </c>
      <c r="M552" s="27">
        <v>16.463000000000001</v>
      </c>
      <c r="N552" s="27">
        <v>243498</v>
      </c>
      <c r="O552" s="27">
        <v>7069.7</v>
      </c>
      <c r="P552" s="27">
        <v>1784759</v>
      </c>
      <c r="Q552" s="27"/>
      <c r="R552" s="27">
        <v>8007</v>
      </c>
      <c r="S552" s="27"/>
      <c r="T552" s="27">
        <v>85.5</v>
      </c>
      <c r="U552" s="27">
        <v>25</v>
      </c>
      <c r="V552" s="27">
        <v>96.4</v>
      </c>
      <c r="W552" s="27"/>
      <c r="X552" s="27"/>
      <c r="Y552" s="27"/>
      <c r="Z552" s="27"/>
      <c r="AA552" s="27">
        <v>282398</v>
      </c>
      <c r="AB552" s="28"/>
      <c r="AC552" s="29">
        <v>0</v>
      </c>
      <c r="AD552" s="30">
        <v>0</v>
      </c>
      <c r="AE552" s="30">
        <v>79.2</v>
      </c>
      <c r="AF552" s="31">
        <v>13.1822</v>
      </c>
      <c r="AG552">
        <f t="shared" si="128"/>
        <v>8481.8006813067586</v>
      </c>
      <c r="AH552">
        <f>A552*'Simple Linear Regression'!$B$18+'Simple Linear Regression'!$B$17</f>
        <v>8355.3597801716005</v>
      </c>
      <c r="AI552">
        <f t="shared" si="129"/>
        <v>8582.1751245000014</v>
      </c>
      <c r="AJ552">
        <f t="shared" si="130"/>
        <v>8582.1751245000014</v>
      </c>
      <c r="AL552">
        <f t="shared" si="131"/>
        <v>8697.2408070852198</v>
      </c>
      <c r="AM552" s="32">
        <f t="shared" si="132"/>
        <v>8755.4082751060814</v>
      </c>
      <c r="AN552" s="33">
        <f t="shared" si="133"/>
        <v>9703.0415387192061</v>
      </c>
      <c r="AO552" s="33">
        <f t="shared" si="134"/>
        <v>8921.1184373459982</v>
      </c>
      <c r="AP552" s="33" t="str">
        <f t="shared" si="135"/>
        <v/>
      </c>
      <c r="AQ552" s="34">
        <f t="shared" si="136"/>
        <v>347471.64600000001</v>
      </c>
      <c r="AR552" s="34">
        <f t="shared" si="137"/>
        <v>573654</v>
      </c>
      <c r="AS552" s="34">
        <f t="shared" si="138"/>
        <v>0</v>
      </c>
      <c r="AT552" s="34">
        <f t="shared" si="139"/>
        <v>8640.9960316689994</v>
      </c>
      <c r="AU552" s="34">
        <f t="shared" si="140"/>
        <v>8842.4956628055734</v>
      </c>
      <c r="AV552" s="34">
        <f t="shared" si="141"/>
        <v>8634.074784513039</v>
      </c>
      <c r="AW552" s="34">
        <f t="shared" si="142"/>
        <v>8645.5527814759989</v>
      </c>
      <c r="AX552" s="34">
        <f t="shared" si="143"/>
        <v>8896.5868540367974</v>
      </c>
    </row>
    <row r="553" spans="1:50" ht="16.5" customHeight="1" x14ac:dyDescent="0.2">
      <c r="A553" s="25">
        <v>552</v>
      </c>
      <c r="B553" s="26">
        <v>37134</v>
      </c>
      <c r="C553" s="25">
        <v>8612</v>
      </c>
      <c r="D553" s="27"/>
      <c r="E553" s="27">
        <v>395000</v>
      </c>
      <c r="F553" s="27"/>
      <c r="G553" s="27">
        <v>26.844000000000001</v>
      </c>
      <c r="H553" s="27">
        <v>26.57</v>
      </c>
      <c r="I553" s="27">
        <v>1.488</v>
      </c>
      <c r="J553" s="27">
        <v>10599</v>
      </c>
      <c r="K553" s="27">
        <v>803744</v>
      </c>
      <c r="L553" s="27">
        <v>1270</v>
      </c>
      <c r="M553" s="27">
        <v>16.463000000000001</v>
      </c>
      <c r="N553" s="27">
        <v>243498</v>
      </c>
      <c r="O553" s="27">
        <v>7069.7</v>
      </c>
      <c r="P553" s="27">
        <v>1784759</v>
      </c>
      <c r="Q553" s="27"/>
      <c r="R553" s="27">
        <v>8007</v>
      </c>
      <c r="S553" s="27"/>
      <c r="T553" s="27">
        <v>85.5</v>
      </c>
      <c r="U553" s="27">
        <v>25</v>
      </c>
      <c r="V553" s="27">
        <v>96.4</v>
      </c>
      <c r="W553" s="27"/>
      <c r="X553" s="27"/>
      <c r="Y553" s="27"/>
      <c r="Z553" s="27"/>
      <c r="AA553" s="27">
        <v>282398</v>
      </c>
      <c r="AB553" s="28"/>
      <c r="AC553" s="29">
        <v>0</v>
      </c>
      <c r="AD553" s="30">
        <v>0</v>
      </c>
      <c r="AE553" s="30">
        <v>72.3</v>
      </c>
      <c r="AF553" s="31">
        <v>12.911899999999999</v>
      </c>
      <c r="AG553">
        <f t="shared" si="128"/>
        <v>8486.5371425474405</v>
      </c>
      <c r="AH553">
        <f>A553*'Simple Linear Regression'!$B$18+'Simple Linear Regression'!$B$17</f>
        <v>8356.2128172555058</v>
      </c>
      <c r="AI553">
        <f t="shared" si="129"/>
        <v>8586.293154500001</v>
      </c>
      <c r="AJ553">
        <f t="shared" si="130"/>
        <v>8586.2931544999992</v>
      </c>
      <c r="AL553">
        <f t="shared" si="131"/>
        <v>8704.1166417916793</v>
      </c>
      <c r="AM553" s="32">
        <f t="shared" si="132"/>
        <v>8757.50885276802</v>
      </c>
      <c r="AN553" s="33">
        <f t="shared" si="133"/>
        <v>9655.1258997484965</v>
      </c>
      <c r="AO553" s="33">
        <f t="shared" si="134"/>
        <v>8916.8033338240002</v>
      </c>
      <c r="AP553" s="33" t="str">
        <f t="shared" si="135"/>
        <v/>
      </c>
      <c r="AQ553" s="34">
        <f t="shared" si="136"/>
        <v>362325.02399999998</v>
      </c>
      <c r="AR553" s="34">
        <f t="shared" si="137"/>
        <v>587760</v>
      </c>
      <c r="AS553" s="34">
        <f t="shared" si="138"/>
        <v>0</v>
      </c>
      <c r="AT553" s="34">
        <f t="shared" si="139"/>
        <v>8621.450271032998</v>
      </c>
      <c r="AU553" s="34">
        <f t="shared" si="140"/>
        <v>8820.3450212811422</v>
      </c>
      <c r="AV553" s="34">
        <f t="shared" si="141"/>
        <v>8619.1191217595988</v>
      </c>
      <c r="AW553" s="34">
        <f t="shared" si="142"/>
        <v>8625.0985183229986</v>
      </c>
      <c r="AX553" s="34">
        <f t="shared" si="143"/>
        <v>8869.9047121629101</v>
      </c>
    </row>
    <row r="554" spans="1:50" ht="16.5" customHeight="1" x14ac:dyDescent="0.2">
      <c r="A554" s="25">
        <v>553</v>
      </c>
      <c r="B554" s="26">
        <v>37141</v>
      </c>
      <c r="C554" s="25">
        <v>8529</v>
      </c>
      <c r="D554" s="27"/>
      <c r="E554" s="27">
        <v>402000</v>
      </c>
      <c r="F554" s="27"/>
      <c r="G554" s="27">
        <v>27.375</v>
      </c>
      <c r="H554" s="27">
        <v>26.641999999999999</v>
      </c>
      <c r="I554" s="27">
        <v>1.5449999999999999</v>
      </c>
      <c r="J554" s="27">
        <v>10599</v>
      </c>
      <c r="K554" s="27">
        <v>803744</v>
      </c>
      <c r="L554" s="27">
        <v>1278</v>
      </c>
      <c r="M554" s="27">
        <v>16.463000000000001</v>
      </c>
      <c r="N554" s="27">
        <v>243498</v>
      </c>
      <c r="O554" s="27">
        <v>7082.3</v>
      </c>
      <c r="P554" s="27">
        <v>1784759</v>
      </c>
      <c r="Q554" s="27"/>
      <c r="R554" s="27">
        <v>8007</v>
      </c>
      <c r="S554" s="27"/>
      <c r="T554" s="27">
        <v>85.5</v>
      </c>
      <c r="U554" s="27">
        <v>28</v>
      </c>
      <c r="V554" s="27">
        <v>95.6</v>
      </c>
      <c r="W554" s="27"/>
      <c r="X554" s="27"/>
      <c r="Y554" s="27"/>
      <c r="Z554" s="27"/>
      <c r="AA554" s="27">
        <v>282398</v>
      </c>
      <c r="AB554" s="28"/>
      <c r="AC554" s="29">
        <v>1</v>
      </c>
      <c r="AD554" s="30">
        <v>0.3</v>
      </c>
      <c r="AE554" s="30">
        <v>54.7</v>
      </c>
      <c r="AF554" s="31">
        <v>12.6332</v>
      </c>
      <c r="AG554">
        <f t="shared" si="128"/>
        <v>8500.1261754525985</v>
      </c>
      <c r="AH554">
        <f>A554*'Simple Linear Regression'!$B$18+'Simple Linear Regression'!$B$17</f>
        <v>8357.0658543394093</v>
      </c>
      <c r="AI554">
        <f t="shared" si="129"/>
        <v>8612.0829645000013</v>
      </c>
      <c r="AJ554">
        <f t="shared" si="130"/>
        <v>8612.0829645000013</v>
      </c>
      <c r="AL554">
        <f t="shared" si="131"/>
        <v>8713.1291372387004</v>
      </c>
      <c r="AM554" s="32">
        <f t="shared" si="132"/>
        <v>8616.2108604544792</v>
      </c>
      <c r="AN554" s="33">
        <f t="shared" si="133"/>
        <v>9450.6711574605051</v>
      </c>
      <c r="AO554" s="33">
        <f t="shared" si="134"/>
        <v>8772.3331279099984</v>
      </c>
      <c r="AP554" s="33" t="str">
        <f t="shared" si="135"/>
        <v/>
      </c>
      <c r="AQ554" s="34">
        <f t="shared" si="136"/>
        <v>376204.41</v>
      </c>
      <c r="AR554" s="34">
        <f t="shared" si="137"/>
        <v>621090</v>
      </c>
      <c r="AS554" s="34">
        <f t="shared" si="138"/>
        <v>12.6332</v>
      </c>
      <c r="AT554" s="34">
        <f t="shared" si="139"/>
        <v>8562.651710123002</v>
      </c>
      <c r="AU554" s="34">
        <f t="shared" si="140"/>
        <v>8746.9891835016224</v>
      </c>
      <c r="AV554" s="34">
        <f t="shared" si="141"/>
        <v>8562.2948462283985</v>
      </c>
      <c r="AW554" s="34">
        <f t="shared" si="142"/>
        <v>8548.5288413744001</v>
      </c>
      <c r="AX554" s="34">
        <f t="shared" si="143"/>
        <v>8760.6819011223324</v>
      </c>
    </row>
    <row r="555" spans="1:50" ht="16.5" customHeight="1" x14ac:dyDescent="0.2">
      <c r="A555" s="25">
        <v>554</v>
      </c>
      <c r="B555" s="26">
        <v>37148</v>
      </c>
      <c r="C555" s="25">
        <v>8969</v>
      </c>
      <c r="D555" s="27"/>
      <c r="E555" s="27">
        <v>408000</v>
      </c>
      <c r="F555" s="27"/>
      <c r="G555" s="27">
        <v>28.224</v>
      </c>
      <c r="H555" s="27">
        <v>28.474</v>
      </c>
      <c r="I555" s="27">
        <v>1.5269999999999999</v>
      </c>
      <c r="J555" s="27">
        <v>10599</v>
      </c>
      <c r="K555" s="27">
        <v>850680</v>
      </c>
      <c r="L555" s="27">
        <v>1278</v>
      </c>
      <c r="M555" s="27">
        <v>16.463000000000001</v>
      </c>
      <c r="N555" s="27">
        <v>243498</v>
      </c>
      <c r="O555" s="27">
        <v>7082.3</v>
      </c>
      <c r="P555" s="27">
        <v>1816504</v>
      </c>
      <c r="Q555" s="27"/>
      <c r="R555" s="27">
        <v>8007</v>
      </c>
      <c r="S555" s="27"/>
      <c r="T555" s="27">
        <v>85.5</v>
      </c>
      <c r="U555" s="27">
        <v>28</v>
      </c>
      <c r="V555" s="27">
        <v>95.6</v>
      </c>
      <c r="W555" s="27"/>
      <c r="X555" s="27"/>
      <c r="Y555" s="27"/>
      <c r="Z555" s="27"/>
      <c r="AA555" s="27">
        <v>282398</v>
      </c>
      <c r="AB555" s="28"/>
      <c r="AC555" s="29">
        <v>0</v>
      </c>
      <c r="AD555" s="30">
        <v>2.7</v>
      </c>
      <c r="AE555" s="30">
        <v>49.9</v>
      </c>
      <c r="AF555" s="31">
        <v>12.3489</v>
      </c>
      <c r="AG555">
        <f t="shared" si="128"/>
        <v>8496.0787344307591</v>
      </c>
      <c r="AH555">
        <f>A555*'Simple Linear Regression'!$B$18+'Simple Linear Regression'!$B$17</f>
        <v>8357.9188914233146</v>
      </c>
      <c r="AI555">
        <f t="shared" si="129"/>
        <v>8608.5532245000013</v>
      </c>
      <c r="AJ555">
        <f t="shared" si="130"/>
        <v>8608.5532244999995</v>
      </c>
      <c r="AL555">
        <f t="shared" si="131"/>
        <v>8708.1881525712197</v>
      </c>
      <c r="AM555" s="32">
        <f t="shared" si="132"/>
        <v>8741.5524727397587</v>
      </c>
      <c r="AN555" s="33">
        <f t="shared" si="133"/>
        <v>9555.0172564188942</v>
      </c>
      <c r="AO555" s="33">
        <f t="shared" si="134"/>
        <v>8876.0878971459988</v>
      </c>
      <c r="AP555" s="33" t="str">
        <f t="shared" si="135"/>
        <v/>
      </c>
      <c r="AQ555" s="34">
        <f t="shared" si="136"/>
        <v>371821.446</v>
      </c>
      <c r="AR555" s="34">
        <f t="shared" si="137"/>
        <v>623016</v>
      </c>
      <c r="AS555" s="34">
        <f t="shared" si="138"/>
        <v>0</v>
      </c>
      <c r="AT555" s="34">
        <f t="shared" si="139"/>
        <v>8588.6960168600017</v>
      </c>
      <c r="AU555" s="34">
        <f t="shared" si="140"/>
        <v>8768.4631287717348</v>
      </c>
      <c r="AV555" s="34">
        <f t="shared" si="141"/>
        <v>8583.3254927081598</v>
      </c>
      <c r="AW555" s="34">
        <f t="shared" si="142"/>
        <v>8590.5541993410006</v>
      </c>
      <c r="AX555" s="34">
        <f t="shared" si="143"/>
        <v>8812.5959839001971</v>
      </c>
    </row>
    <row r="556" spans="1:50" ht="16.5" customHeight="1" x14ac:dyDescent="0.2">
      <c r="A556" s="25">
        <v>555</v>
      </c>
      <c r="B556" s="26">
        <v>37155</v>
      </c>
      <c r="C556" s="25">
        <v>7834</v>
      </c>
      <c r="D556" s="27"/>
      <c r="E556" s="27">
        <v>395000</v>
      </c>
      <c r="F556" s="27"/>
      <c r="G556" s="27">
        <v>27.088000000000001</v>
      </c>
      <c r="H556" s="27">
        <v>26.408000000000001</v>
      </c>
      <c r="I556" s="27">
        <v>1.5289999999999999</v>
      </c>
      <c r="J556" s="27">
        <v>10599</v>
      </c>
      <c r="K556" s="27">
        <v>850680</v>
      </c>
      <c r="L556" s="27">
        <v>1278</v>
      </c>
      <c r="M556" s="27">
        <v>16.347999999999999</v>
      </c>
      <c r="N556" s="27">
        <v>250363</v>
      </c>
      <c r="O556" s="27">
        <v>7082.3</v>
      </c>
      <c r="P556" s="27">
        <v>1816504</v>
      </c>
      <c r="Q556" s="27"/>
      <c r="R556" s="27">
        <v>8007</v>
      </c>
      <c r="S556" s="27"/>
      <c r="T556" s="27">
        <v>85.5</v>
      </c>
      <c r="U556" s="27">
        <v>28</v>
      </c>
      <c r="V556" s="27">
        <v>95.6</v>
      </c>
      <c r="W556" s="27"/>
      <c r="X556" s="27"/>
      <c r="Y556" s="27"/>
      <c r="Z556" s="27"/>
      <c r="AA556" s="27">
        <v>282398</v>
      </c>
      <c r="AB556" s="28"/>
      <c r="AC556" s="29">
        <v>0</v>
      </c>
      <c r="AD556" s="30">
        <v>4.4000000000000004</v>
      </c>
      <c r="AE556" s="30">
        <v>33.9</v>
      </c>
      <c r="AF556" s="31">
        <v>12.0617</v>
      </c>
      <c r="AG556">
        <f t="shared" si="128"/>
        <v>8590.8238259165191</v>
      </c>
      <c r="AH556">
        <f>A556*'Simple Linear Regression'!$B$18+'Simple Linear Regression'!$B$17</f>
        <v>8358.771928507218</v>
      </c>
      <c r="AI556">
        <f t="shared" si="129"/>
        <v>8704.3524589999997</v>
      </c>
      <c r="AJ556">
        <f t="shared" si="130"/>
        <v>8704.3524590000015</v>
      </c>
      <c r="AL556">
        <f t="shared" si="131"/>
        <v>8834.1140409868931</v>
      </c>
      <c r="AM556" s="32">
        <f t="shared" si="132"/>
        <v>8820.7149453906604</v>
      </c>
      <c r="AN556" s="33">
        <f t="shared" si="133"/>
        <v>9557.8972597989359</v>
      </c>
      <c r="AO556" s="33">
        <f t="shared" si="134"/>
        <v>8976.5688056770014</v>
      </c>
      <c r="AP556" s="33" t="str">
        <f t="shared" si="135"/>
        <v/>
      </c>
      <c r="AQ556" s="34">
        <f t="shared" si="136"/>
        <v>382805.027</v>
      </c>
      <c r="AR556" s="34">
        <f t="shared" si="137"/>
        <v>603955</v>
      </c>
      <c r="AS556" s="34">
        <f t="shared" si="138"/>
        <v>0</v>
      </c>
      <c r="AT556" s="34">
        <f t="shared" si="139"/>
        <v>8725.4648272449995</v>
      </c>
      <c r="AU556" s="34">
        <f t="shared" si="140"/>
        <v>8898.3452731222824</v>
      </c>
      <c r="AV556" s="34">
        <f t="shared" si="141"/>
        <v>8731.9877984058003</v>
      </c>
      <c r="AW556" s="34">
        <f t="shared" si="142"/>
        <v>8726.473453184999</v>
      </c>
      <c r="AX556" s="34">
        <f t="shared" si="143"/>
        <v>8939.9416453036538</v>
      </c>
    </row>
    <row r="557" spans="1:50" ht="16.5" customHeight="1" x14ac:dyDescent="0.2">
      <c r="A557" s="25">
        <v>556</v>
      </c>
      <c r="B557" s="26">
        <v>37162</v>
      </c>
      <c r="C557" s="25">
        <v>8514</v>
      </c>
      <c r="D557" s="27"/>
      <c r="E557" s="27">
        <v>453000</v>
      </c>
      <c r="F557" s="27"/>
      <c r="G557" s="27">
        <v>22.346</v>
      </c>
      <c r="H557" s="27">
        <v>20.954000000000001</v>
      </c>
      <c r="I557" s="27">
        <v>1.4850000000000001</v>
      </c>
      <c r="J557" s="27">
        <v>10599</v>
      </c>
      <c r="K557" s="27">
        <v>850680</v>
      </c>
      <c r="L557" s="27">
        <v>1278</v>
      </c>
      <c r="M557" s="27">
        <v>16.347999999999999</v>
      </c>
      <c r="N557" s="27">
        <v>250363</v>
      </c>
      <c r="O557" s="27">
        <v>7082.3</v>
      </c>
      <c r="P557" s="27">
        <v>1816504</v>
      </c>
      <c r="Q557" s="27"/>
      <c r="R557" s="27">
        <v>8007</v>
      </c>
      <c r="S557" s="27"/>
      <c r="T557" s="27">
        <v>85.5</v>
      </c>
      <c r="U557" s="27">
        <v>28</v>
      </c>
      <c r="V557" s="27">
        <v>95.6</v>
      </c>
      <c r="W557" s="27"/>
      <c r="X557" s="27"/>
      <c r="Y557" s="27"/>
      <c r="Z557" s="27"/>
      <c r="AA557" s="27">
        <v>282398</v>
      </c>
      <c r="AB557" s="28"/>
      <c r="AC557" s="29">
        <v>0</v>
      </c>
      <c r="AD557" s="30">
        <v>20.399999999999999</v>
      </c>
      <c r="AE557" s="30">
        <v>27.9</v>
      </c>
      <c r="AF557" s="31">
        <v>11.773999999999999</v>
      </c>
      <c r="AG557">
        <f t="shared" si="128"/>
        <v>8551.745514529799</v>
      </c>
      <c r="AH557">
        <f>A557*'Simple Linear Regression'!$B$18+'Simple Linear Regression'!$B$17</f>
        <v>8359.6249655911215</v>
      </c>
      <c r="AI557">
        <f t="shared" si="129"/>
        <v>8670.2316389999996</v>
      </c>
      <c r="AJ557">
        <f t="shared" si="130"/>
        <v>8670.2316390000015</v>
      </c>
      <c r="AL557">
        <f t="shared" si="131"/>
        <v>8792.8734120888512</v>
      </c>
      <c r="AM557" s="32">
        <f t="shared" si="132"/>
        <v>8790.7615191854602</v>
      </c>
      <c r="AN557" s="33">
        <f t="shared" si="133"/>
        <v>9479.5885711993451</v>
      </c>
      <c r="AO557" s="33">
        <f t="shared" si="134"/>
        <v>8898.1294403049997</v>
      </c>
      <c r="AP557" s="33" t="str">
        <f t="shared" si="135"/>
        <v/>
      </c>
      <c r="AQ557" s="34">
        <f t="shared" si="136"/>
        <v>371789.05500000005</v>
      </c>
      <c r="AR557" s="34">
        <f t="shared" si="137"/>
        <v>672705</v>
      </c>
      <c r="AS557" s="34">
        <f t="shared" si="138"/>
        <v>0</v>
      </c>
      <c r="AT557" s="34">
        <f t="shared" si="139"/>
        <v>8671.3030674420006</v>
      </c>
      <c r="AU557" s="34">
        <f t="shared" si="140"/>
        <v>8835.3725472040824</v>
      </c>
      <c r="AV557" s="34">
        <f t="shared" si="141"/>
        <v>8653.6680174438006</v>
      </c>
      <c r="AW557" s="34">
        <f t="shared" si="142"/>
        <v>8671.2703221619995</v>
      </c>
      <c r="AX557" s="34">
        <f t="shared" si="143"/>
        <v>8878.3435447852153</v>
      </c>
    </row>
    <row r="558" spans="1:50" ht="16.5" customHeight="1" x14ac:dyDescent="0.2">
      <c r="A558" s="25">
        <v>557</v>
      </c>
      <c r="B558" s="26">
        <v>37169</v>
      </c>
      <c r="C558" s="25">
        <v>8500</v>
      </c>
      <c r="D558" s="27"/>
      <c r="E558" s="27">
        <v>517000</v>
      </c>
      <c r="F558" s="27"/>
      <c r="G558" s="27">
        <v>22.602</v>
      </c>
      <c r="H558" s="27">
        <v>21.108000000000001</v>
      </c>
      <c r="I558" s="27">
        <v>1.4159999999999999</v>
      </c>
      <c r="J558" s="27">
        <v>10599</v>
      </c>
      <c r="K558" s="27">
        <v>850680</v>
      </c>
      <c r="L558" s="27">
        <v>1278</v>
      </c>
      <c r="M558" s="27">
        <v>16.347999999999999</v>
      </c>
      <c r="N558" s="27">
        <v>250363</v>
      </c>
      <c r="O558" s="27">
        <v>7082.3</v>
      </c>
      <c r="P558" s="27">
        <v>1816504</v>
      </c>
      <c r="Q558" s="27"/>
      <c r="R558" s="27">
        <v>8007</v>
      </c>
      <c r="S558" s="27"/>
      <c r="T558" s="27">
        <v>85.5</v>
      </c>
      <c r="U558" s="27">
        <v>28</v>
      </c>
      <c r="V558" s="27">
        <v>93.9</v>
      </c>
      <c r="W558" s="27"/>
      <c r="X558" s="27"/>
      <c r="Y558" s="27"/>
      <c r="Z558" s="27"/>
      <c r="AA558" s="27">
        <v>282398</v>
      </c>
      <c r="AB558" s="28"/>
      <c r="AC558" s="29">
        <v>0</v>
      </c>
      <c r="AD558" s="30">
        <v>19</v>
      </c>
      <c r="AE558" s="30">
        <v>21.2</v>
      </c>
      <c r="AF558" s="31">
        <v>11.488099999999999</v>
      </c>
      <c r="AG558">
        <f t="shared" si="128"/>
        <v>8547.4683461600798</v>
      </c>
      <c r="AH558">
        <f>A558*'Simple Linear Regression'!$B$18+'Simple Linear Regression'!$B$17</f>
        <v>8360.4780026750268</v>
      </c>
      <c r="AI558">
        <f t="shared" si="129"/>
        <v>8690.9391889999988</v>
      </c>
      <c r="AJ558">
        <f t="shared" si="130"/>
        <v>8690.9391890000024</v>
      </c>
      <c r="AL558">
        <f t="shared" si="131"/>
        <v>8774.94681668056</v>
      </c>
      <c r="AM558" s="32">
        <f t="shared" si="132"/>
        <v>8778.8929964046802</v>
      </c>
      <c r="AN558" s="33">
        <f t="shared" si="133"/>
        <v>9403.0171535548143</v>
      </c>
      <c r="AO558" s="33">
        <f t="shared" si="134"/>
        <v>8866.4994646080013</v>
      </c>
      <c r="AP558" s="33" t="str">
        <f t="shared" si="135"/>
        <v/>
      </c>
      <c r="AQ558" s="34">
        <f t="shared" si="136"/>
        <v>354514.00799999997</v>
      </c>
      <c r="AR558" s="34">
        <f t="shared" si="137"/>
        <v>732072</v>
      </c>
      <c r="AS558" s="34">
        <f t="shared" si="138"/>
        <v>0</v>
      </c>
      <c r="AT558" s="34">
        <f t="shared" si="139"/>
        <v>8597.3692726480003</v>
      </c>
      <c r="AU558" s="34">
        <f t="shared" si="140"/>
        <v>8762.3048117735143</v>
      </c>
      <c r="AV558" s="34">
        <f t="shared" si="141"/>
        <v>8539.6871237717205</v>
      </c>
      <c r="AW558" s="34">
        <f t="shared" si="142"/>
        <v>8596.379489818999</v>
      </c>
      <c r="AX558" s="34">
        <f t="shared" si="143"/>
        <v>8816.9473888783014</v>
      </c>
    </row>
    <row r="559" spans="1:50" ht="16.5" customHeight="1" x14ac:dyDescent="0.2">
      <c r="A559" s="25">
        <v>558</v>
      </c>
      <c r="B559" s="26">
        <v>37176</v>
      </c>
      <c r="C559" s="25">
        <v>8766</v>
      </c>
      <c r="D559" s="27"/>
      <c r="E559" s="27">
        <v>476000</v>
      </c>
      <c r="F559" s="27"/>
      <c r="G559" s="27">
        <v>22.658000000000001</v>
      </c>
      <c r="H559" s="27">
        <v>20.905999999999999</v>
      </c>
      <c r="I559" s="27">
        <v>1.3520000000000001</v>
      </c>
      <c r="J559" s="27">
        <v>10599</v>
      </c>
      <c r="K559" s="27">
        <v>807301</v>
      </c>
      <c r="L559" s="27">
        <v>1252</v>
      </c>
      <c r="M559" s="27">
        <v>16.347999999999999</v>
      </c>
      <c r="N559" s="27">
        <v>250363</v>
      </c>
      <c r="O559" s="27">
        <v>7121.7</v>
      </c>
      <c r="P559" s="27">
        <v>1816504</v>
      </c>
      <c r="Q559" s="27"/>
      <c r="R559" s="27">
        <v>8007</v>
      </c>
      <c r="S559" s="27"/>
      <c r="T559" s="27">
        <v>85.5</v>
      </c>
      <c r="U559" s="27">
        <v>28</v>
      </c>
      <c r="V559" s="27">
        <v>93.9</v>
      </c>
      <c r="W559" s="27"/>
      <c r="X559" s="27"/>
      <c r="Y559" s="27"/>
      <c r="Z559" s="27"/>
      <c r="AA559" s="27">
        <v>282398</v>
      </c>
      <c r="AB559" s="28"/>
      <c r="AC559" s="29">
        <v>0</v>
      </c>
      <c r="AD559" s="30">
        <v>40.6</v>
      </c>
      <c r="AE559" s="30">
        <v>11</v>
      </c>
      <c r="AF559" s="31">
        <v>11.2067</v>
      </c>
      <c r="AG559">
        <f t="shared" si="128"/>
        <v>8575.0583214157596</v>
      </c>
      <c r="AH559">
        <f>A559*'Simple Linear Regression'!$B$18+'Simple Linear Regression'!$B$17</f>
        <v>8361.3310397589303</v>
      </c>
      <c r="AI559">
        <f t="shared" si="129"/>
        <v>8707.1121789999979</v>
      </c>
      <c r="AJ559">
        <f t="shared" si="130"/>
        <v>8707.1121790000016</v>
      </c>
      <c r="AL559">
        <f t="shared" si="131"/>
        <v>8807.7478413743211</v>
      </c>
      <c r="AM559" s="32">
        <f t="shared" si="132"/>
        <v>8736.2675405120008</v>
      </c>
      <c r="AN559" s="33">
        <f t="shared" si="133"/>
        <v>9415.9875250509358</v>
      </c>
      <c r="AO559" s="33">
        <f t="shared" si="134"/>
        <v>8852.4849349760007</v>
      </c>
      <c r="AP559" s="33" t="str">
        <f t="shared" si="135"/>
        <v/>
      </c>
      <c r="AQ559" s="34">
        <f t="shared" si="136"/>
        <v>338490.77600000001</v>
      </c>
      <c r="AR559" s="34">
        <f t="shared" si="137"/>
        <v>643552</v>
      </c>
      <c r="AS559" s="34">
        <f t="shared" si="138"/>
        <v>0</v>
      </c>
      <c r="AT559" s="34">
        <f t="shared" si="139"/>
        <v>8627.9929192939999</v>
      </c>
      <c r="AU559" s="34">
        <f t="shared" si="140"/>
        <v>8785.360400549218</v>
      </c>
      <c r="AV559" s="34">
        <f t="shared" si="141"/>
        <v>8586.9969859525208</v>
      </c>
      <c r="AW559" s="34">
        <f t="shared" si="142"/>
        <v>8625.8125845609993</v>
      </c>
      <c r="AX559" s="34">
        <f t="shared" si="143"/>
        <v>8835.1402146234868</v>
      </c>
    </row>
    <row r="560" spans="1:50" ht="16.5" customHeight="1" x14ac:dyDescent="0.2">
      <c r="A560" s="25">
        <v>559</v>
      </c>
      <c r="B560" s="26">
        <v>37183</v>
      </c>
      <c r="C560" s="25">
        <v>8619</v>
      </c>
      <c r="D560" s="27"/>
      <c r="E560" s="27">
        <v>482000</v>
      </c>
      <c r="F560" s="27"/>
      <c r="G560" s="27">
        <v>21.917999999999999</v>
      </c>
      <c r="H560" s="27">
        <v>19.884</v>
      </c>
      <c r="I560" s="27">
        <v>1.3089999999999999</v>
      </c>
      <c r="J560" s="27">
        <v>10599</v>
      </c>
      <c r="K560" s="27">
        <v>807301</v>
      </c>
      <c r="L560" s="27">
        <v>1252</v>
      </c>
      <c r="M560" s="27">
        <v>16.364999999999998</v>
      </c>
      <c r="N560" s="27">
        <v>253274</v>
      </c>
      <c r="O560" s="27">
        <v>7121.7</v>
      </c>
      <c r="P560" s="27">
        <v>1816504</v>
      </c>
      <c r="Q560" s="27"/>
      <c r="R560" s="27">
        <v>8007</v>
      </c>
      <c r="S560" s="27"/>
      <c r="T560" s="27">
        <v>85.5</v>
      </c>
      <c r="U560" s="27">
        <v>28</v>
      </c>
      <c r="V560" s="27">
        <v>93.9</v>
      </c>
      <c r="W560" s="27"/>
      <c r="X560" s="27"/>
      <c r="Y560" s="27"/>
      <c r="Z560" s="27"/>
      <c r="AA560" s="27">
        <v>282398</v>
      </c>
      <c r="AB560" s="28"/>
      <c r="AC560" s="29">
        <v>0</v>
      </c>
      <c r="AD560" s="30">
        <v>47.8</v>
      </c>
      <c r="AE560" s="30">
        <v>10.199999999999999</v>
      </c>
      <c r="AF560" s="31">
        <v>10.932399999999999</v>
      </c>
      <c r="AG560">
        <f t="shared" si="128"/>
        <v>8607.4641930069211</v>
      </c>
      <c r="AH560">
        <f>A560*'Simple Linear Regression'!$B$18+'Simple Linear Regression'!$B$17</f>
        <v>8362.1840768428337</v>
      </c>
      <c r="AI560">
        <f t="shared" si="129"/>
        <v>8744.5526610999987</v>
      </c>
      <c r="AJ560">
        <f t="shared" si="130"/>
        <v>8744.5526611000005</v>
      </c>
      <c r="AL560">
        <f t="shared" si="131"/>
        <v>8860.4202416666194</v>
      </c>
      <c r="AM560" s="32">
        <f t="shared" si="132"/>
        <v>8761.0466671084814</v>
      </c>
      <c r="AN560" s="33">
        <f t="shared" si="133"/>
        <v>9397.6797468502973</v>
      </c>
      <c r="AO560" s="33">
        <f t="shared" si="134"/>
        <v>8896.378888366</v>
      </c>
      <c r="AP560" s="33" t="str">
        <f t="shared" si="135"/>
        <v/>
      </c>
      <c r="AQ560" s="34">
        <f t="shared" si="136"/>
        <v>331535.66599999997</v>
      </c>
      <c r="AR560" s="34">
        <f t="shared" si="137"/>
        <v>630938</v>
      </c>
      <c r="AS560" s="34">
        <f t="shared" si="138"/>
        <v>0</v>
      </c>
      <c r="AT560" s="34">
        <f t="shared" si="139"/>
        <v>8635.6905170049977</v>
      </c>
      <c r="AU560" s="34">
        <f t="shared" si="140"/>
        <v>8810.0160795026568</v>
      </c>
      <c r="AV560" s="34">
        <f t="shared" si="141"/>
        <v>8587.21412903288</v>
      </c>
      <c r="AW560" s="34">
        <f t="shared" si="142"/>
        <v>8632.4146489039995</v>
      </c>
      <c r="AX560" s="34">
        <f t="shared" si="143"/>
        <v>8865.5253912170592</v>
      </c>
    </row>
    <row r="561" spans="1:50" ht="16.5" customHeight="1" x14ac:dyDescent="0.2">
      <c r="A561" s="25">
        <v>560</v>
      </c>
      <c r="B561" s="26">
        <v>37190</v>
      </c>
      <c r="C561" s="25">
        <v>8702</v>
      </c>
      <c r="D561" s="27"/>
      <c r="E561" s="27">
        <v>482000</v>
      </c>
      <c r="F561" s="27"/>
      <c r="G561" s="27">
        <v>21.776</v>
      </c>
      <c r="H561" s="27">
        <v>20.457999999999998</v>
      </c>
      <c r="I561" s="27">
        <v>1.2649999999999999</v>
      </c>
      <c r="J561" s="27">
        <v>10599</v>
      </c>
      <c r="K561" s="27">
        <v>807301</v>
      </c>
      <c r="L561" s="27">
        <v>1252</v>
      </c>
      <c r="M561" s="27">
        <v>16.364999999999998</v>
      </c>
      <c r="N561" s="27">
        <v>253274</v>
      </c>
      <c r="O561" s="27">
        <v>7121.7</v>
      </c>
      <c r="P561" s="27">
        <v>1816504</v>
      </c>
      <c r="Q561" s="27"/>
      <c r="R561" s="27">
        <v>8007</v>
      </c>
      <c r="S561" s="27"/>
      <c r="T561" s="27">
        <v>85.5</v>
      </c>
      <c r="U561" s="27">
        <v>28</v>
      </c>
      <c r="V561" s="27">
        <v>93.9</v>
      </c>
      <c r="W561" s="27"/>
      <c r="X561" s="27"/>
      <c r="Y561" s="27"/>
      <c r="Z561" s="27"/>
      <c r="AA561" s="27">
        <v>282398</v>
      </c>
      <c r="AB561" s="28"/>
      <c r="AC561" s="29">
        <v>0</v>
      </c>
      <c r="AD561" s="30">
        <v>30</v>
      </c>
      <c r="AE561" s="30">
        <v>12.3</v>
      </c>
      <c r="AF561" s="31">
        <v>10.6684</v>
      </c>
      <c r="AG561">
        <f t="shared" si="128"/>
        <v>8607.4483016202012</v>
      </c>
      <c r="AH561">
        <f>A561*'Simple Linear Regression'!$B$18+'Simple Linear Regression'!$B$17</f>
        <v>8363.037113926739</v>
      </c>
      <c r="AI561">
        <f t="shared" si="129"/>
        <v>8744.5526610999987</v>
      </c>
      <c r="AJ561">
        <f t="shared" si="130"/>
        <v>8744.5526611000005</v>
      </c>
      <c r="AL561">
        <f t="shared" si="131"/>
        <v>8863.3421611427002</v>
      </c>
      <c r="AM561" s="32">
        <f t="shared" si="132"/>
        <v>8779.4798346404186</v>
      </c>
      <c r="AN561" s="33">
        <f t="shared" si="133"/>
        <v>9372.5267998926993</v>
      </c>
      <c r="AO561" s="33">
        <f t="shared" si="134"/>
        <v>8927.2860131100006</v>
      </c>
      <c r="AP561" s="33" t="str">
        <f t="shared" si="135"/>
        <v/>
      </c>
      <c r="AQ561" s="34">
        <f t="shared" si="136"/>
        <v>320391.61</v>
      </c>
      <c r="AR561" s="34">
        <f t="shared" si="137"/>
        <v>609730</v>
      </c>
      <c r="AS561" s="34">
        <f t="shared" si="138"/>
        <v>0</v>
      </c>
      <c r="AT561" s="34">
        <f t="shared" si="139"/>
        <v>8549.2112361029995</v>
      </c>
      <c r="AU561" s="34">
        <f t="shared" si="140"/>
        <v>8749.8994452878633</v>
      </c>
      <c r="AV561" s="34">
        <f t="shared" si="141"/>
        <v>8491.4340886528007</v>
      </c>
      <c r="AW561" s="34">
        <f t="shared" si="142"/>
        <v>8545.0708137260008</v>
      </c>
      <c r="AX561" s="34">
        <f t="shared" si="143"/>
        <v>8816.0397741199304</v>
      </c>
    </row>
    <row r="562" spans="1:50" ht="16.5" customHeight="1" x14ac:dyDescent="0.2">
      <c r="A562" s="25">
        <v>561</v>
      </c>
      <c r="B562" s="26">
        <v>37197</v>
      </c>
      <c r="C562" s="25">
        <v>8797</v>
      </c>
      <c r="D562" s="27"/>
      <c r="E562" s="27">
        <v>483000</v>
      </c>
      <c r="F562" s="27"/>
      <c r="G562" s="27">
        <v>21.167999999999999</v>
      </c>
      <c r="H562" s="27">
        <v>19.722000000000001</v>
      </c>
      <c r="I562" s="27">
        <v>1.2350000000000001</v>
      </c>
      <c r="J562" s="27">
        <v>10599</v>
      </c>
      <c r="K562" s="27">
        <v>807301</v>
      </c>
      <c r="L562" s="27">
        <v>1252</v>
      </c>
      <c r="M562" s="27">
        <v>16.364999999999998</v>
      </c>
      <c r="N562" s="27">
        <v>253274</v>
      </c>
      <c r="O562" s="27">
        <v>7121.7</v>
      </c>
      <c r="P562" s="27">
        <v>1816504</v>
      </c>
      <c r="Q562" s="27"/>
      <c r="R562" s="27">
        <v>8007</v>
      </c>
      <c r="S562" s="27"/>
      <c r="T562" s="27">
        <v>85.5</v>
      </c>
      <c r="U562" s="27">
        <v>28</v>
      </c>
      <c r="V562" s="27">
        <v>93.9</v>
      </c>
      <c r="W562" s="27"/>
      <c r="X562" s="27"/>
      <c r="Y562" s="27"/>
      <c r="Z562" s="27"/>
      <c r="AA562" s="27">
        <v>282398</v>
      </c>
      <c r="AB562" s="28"/>
      <c r="AC562" s="29">
        <v>0</v>
      </c>
      <c r="AD562" s="30">
        <v>68.900000000000006</v>
      </c>
      <c r="AE562" s="30">
        <v>3</v>
      </c>
      <c r="AF562" s="31">
        <v>10.418200000000001</v>
      </c>
      <c r="AG562">
        <f t="shared" si="128"/>
        <v>8606.7639765837994</v>
      </c>
      <c r="AH562">
        <f>A562*'Simple Linear Regression'!$B$18+'Simple Linear Regression'!$B$17</f>
        <v>8363.8901510106425</v>
      </c>
      <c r="AI562">
        <f t="shared" si="129"/>
        <v>8743.964371099999</v>
      </c>
      <c r="AJ562">
        <f t="shared" si="130"/>
        <v>8743.964371099999</v>
      </c>
      <c r="AL562">
        <f t="shared" si="131"/>
        <v>8864.5942329672998</v>
      </c>
      <c r="AM562" s="32">
        <f t="shared" si="132"/>
        <v>8720.1475779214998</v>
      </c>
      <c r="AN562" s="33">
        <f t="shared" si="133"/>
        <v>9344.7204018148568</v>
      </c>
      <c r="AO562" s="33">
        <f t="shared" si="134"/>
        <v>8857.6243258900013</v>
      </c>
      <c r="AP562" s="33" t="str">
        <f t="shared" si="135"/>
        <v/>
      </c>
      <c r="AQ562" s="34">
        <f t="shared" si="136"/>
        <v>312793.39</v>
      </c>
      <c r="AR562" s="34">
        <f t="shared" si="137"/>
        <v>596505</v>
      </c>
      <c r="AS562" s="34">
        <f t="shared" si="138"/>
        <v>0</v>
      </c>
      <c r="AT562" s="34">
        <f t="shared" si="139"/>
        <v>8583.5864095769994</v>
      </c>
      <c r="AU562" s="34">
        <f t="shared" si="140"/>
        <v>8762.3169524011355</v>
      </c>
      <c r="AV562" s="34">
        <f t="shared" si="141"/>
        <v>8527.1084400748023</v>
      </c>
      <c r="AW562" s="34">
        <f t="shared" si="142"/>
        <v>8578.2665560959995</v>
      </c>
      <c r="AX562" s="34">
        <f t="shared" si="143"/>
        <v>8819.270043325072</v>
      </c>
    </row>
    <row r="563" spans="1:50" ht="16.5" customHeight="1" x14ac:dyDescent="0.2">
      <c r="A563" s="25">
        <v>562</v>
      </c>
      <c r="B563" s="26">
        <v>37204</v>
      </c>
      <c r="C563" s="25">
        <v>8771</v>
      </c>
      <c r="D563" s="27"/>
      <c r="E563" s="27">
        <v>440000</v>
      </c>
      <c r="F563" s="27"/>
      <c r="G563" s="27">
        <v>20.696000000000002</v>
      </c>
      <c r="H563" s="27">
        <v>19.308</v>
      </c>
      <c r="I563" s="27">
        <v>1.206</v>
      </c>
      <c r="J563" s="27">
        <v>10598.02</v>
      </c>
      <c r="K563" s="27">
        <v>785014</v>
      </c>
      <c r="L563" s="27">
        <v>1193</v>
      </c>
      <c r="M563" s="27">
        <v>16.364999999999998</v>
      </c>
      <c r="N563" s="27">
        <v>253274</v>
      </c>
      <c r="O563" s="27">
        <v>7007</v>
      </c>
      <c r="P563" s="27">
        <v>1816504</v>
      </c>
      <c r="Q563" s="27"/>
      <c r="R563" s="27">
        <v>8007</v>
      </c>
      <c r="S563" s="27"/>
      <c r="T563" s="27">
        <v>86.4</v>
      </c>
      <c r="U563" s="27">
        <v>28</v>
      </c>
      <c r="V563" s="27">
        <v>93.3</v>
      </c>
      <c r="W563" s="27"/>
      <c r="X563" s="27"/>
      <c r="Y563" s="27"/>
      <c r="Z563" s="27"/>
      <c r="AA563" s="27">
        <v>282398</v>
      </c>
      <c r="AB563" s="28"/>
      <c r="AC563" s="29">
        <v>0</v>
      </c>
      <c r="AD563" s="30">
        <v>53.1</v>
      </c>
      <c r="AE563" s="30">
        <v>4.8</v>
      </c>
      <c r="AF563" s="31">
        <v>10.186</v>
      </c>
      <c r="AG563">
        <f t="shared" si="128"/>
        <v>8649.425729967279</v>
      </c>
      <c r="AH563">
        <f>A563*'Simple Linear Regression'!$B$18+'Simple Linear Regression'!$B$17</f>
        <v>8364.7431880945478</v>
      </c>
      <c r="AI563">
        <f t="shared" si="129"/>
        <v>8771.8244711000007</v>
      </c>
      <c r="AJ563">
        <f t="shared" si="130"/>
        <v>8771.8244711000007</v>
      </c>
      <c r="AL563">
        <f t="shared" si="131"/>
        <v>8907.803701531082</v>
      </c>
      <c r="AM563" s="32">
        <f t="shared" si="132"/>
        <v>8737.6874849498199</v>
      </c>
      <c r="AN563" s="33">
        <f t="shared" si="133"/>
        <v>9357.0007865571661</v>
      </c>
      <c r="AO563" s="33">
        <f t="shared" si="134"/>
        <v>8928.8612542440023</v>
      </c>
      <c r="AP563" s="33" t="str">
        <f t="shared" si="135"/>
        <v/>
      </c>
      <c r="AQ563" s="34">
        <f t="shared" si="136"/>
        <v>305448.44400000002</v>
      </c>
      <c r="AR563" s="34">
        <f t="shared" si="137"/>
        <v>530640</v>
      </c>
      <c r="AS563" s="34">
        <f t="shared" si="138"/>
        <v>0</v>
      </c>
      <c r="AT563" s="34">
        <f t="shared" si="139"/>
        <v>8539.1502163040004</v>
      </c>
      <c r="AU563" s="34">
        <f t="shared" si="140"/>
        <v>8744.0761920787045</v>
      </c>
      <c r="AV563" s="34">
        <f t="shared" si="141"/>
        <v>8501.1754733504004</v>
      </c>
      <c r="AW563" s="34">
        <f t="shared" si="142"/>
        <v>8532.9488631679997</v>
      </c>
      <c r="AX563" s="34">
        <f t="shared" si="143"/>
        <v>8809.4780713113705</v>
      </c>
    </row>
    <row r="564" spans="1:50" ht="16.5" customHeight="1" x14ac:dyDescent="0.2">
      <c r="A564" s="25">
        <v>563</v>
      </c>
      <c r="B564" s="26">
        <v>37211</v>
      </c>
      <c r="C564" s="25">
        <v>8612</v>
      </c>
      <c r="D564" s="27"/>
      <c r="E564" s="27">
        <v>428000</v>
      </c>
      <c r="F564" s="27"/>
      <c r="G564" s="27">
        <v>19.608000000000001</v>
      </c>
      <c r="H564" s="27">
        <v>18.420000000000002</v>
      </c>
      <c r="I564" s="27">
        <v>1.1819999999999999</v>
      </c>
      <c r="J564" s="27">
        <v>10598.02</v>
      </c>
      <c r="K564" s="27">
        <v>785014</v>
      </c>
      <c r="L564" s="27">
        <v>1193</v>
      </c>
      <c r="M564" s="27">
        <v>22.055</v>
      </c>
      <c r="N564" s="27">
        <v>226312</v>
      </c>
      <c r="O564" s="27">
        <v>7007</v>
      </c>
      <c r="P564" s="27">
        <v>1816504</v>
      </c>
      <c r="Q564" s="27"/>
      <c r="R564" s="27">
        <v>8007</v>
      </c>
      <c r="S564" s="27"/>
      <c r="T564" s="27">
        <v>86.4</v>
      </c>
      <c r="U564" s="27">
        <v>28</v>
      </c>
      <c r="V564" s="27">
        <v>93.3</v>
      </c>
      <c r="W564" s="27"/>
      <c r="X564" s="27"/>
      <c r="Y564" s="27"/>
      <c r="Z564" s="27"/>
      <c r="AA564" s="27">
        <v>282398</v>
      </c>
      <c r="AB564" s="28"/>
      <c r="AC564" s="29">
        <v>0</v>
      </c>
      <c r="AD564" s="30">
        <v>68.400000000000006</v>
      </c>
      <c r="AE564" s="30">
        <v>3.3</v>
      </c>
      <c r="AF564" s="31">
        <v>9.9762000000000004</v>
      </c>
      <c r="AG564">
        <f t="shared" si="128"/>
        <v>8319.7807489181596</v>
      </c>
      <c r="AH564">
        <f>A564*'Simple Linear Regression'!$B$18+'Simple Linear Regression'!$B$17</f>
        <v>8365.5962251784513</v>
      </c>
      <c r="AI564">
        <f t="shared" si="129"/>
        <v>8718.7024953</v>
      </c>
      <c r="AJ564">
        <f t="shared" si="130"/>
        <v>8718.7024953</v>
      </c>
      <c r="AL564">
        <f t="shared" si="131"/>
        <v>8371.5758026948806</v>
      </c>
      <c r="AM564" s="32">
        <f t="shared" si="132"/>
        <v>8347.5859066350204</v>
      </c>
      <c r="AN564" s="33">
        <f t="shared" si="133"/>
        <v>9217.4734495250796</v>
      </c>
      <c r="AO564" s="33">
        <f t="shared" si="134"/>
        <v>8332.8879635840021</v>
      </c>
      <c r="AP564" s="33" t="str">
        <f t="shared" si="135"/>
        <v/>
      </c>
      <c r="AQ564" s="34">
        <f t="shared" si="136"/>
        <v>267500.78399999999</v>
      </c>
      <c r="AR564" s="34">
        <f t="shared" si="137"/>
        <v>505896</v>
      </c>
      <c r="AS564" s="34">
        <f t="shared" si="138"/>
        <v>0</v>
      </c>
      <c r="AT564" s="34">
        <f t="shared" si="139"/>
        <v>8023.2638165300004</v>
      </c>
      <c r="AU564" s="34">
        <f t="shared" si="140"/>
        <v>8116.120054051933</v>
      </c>
      <c r="AV564" s="34">
        <f t="shared" si="141"/>
        <v>7977.9745330189608</v>
      </c>
      <c r="AW564" s="34">
        <f t="shared" si="142"/>
        <v>8016.128708622</v>
      </c>
      <c r="AX564" s="34">
        <f t="shared" si="143"/>
        <v>8154.280663303789</v>
      </c>
    </row>
    <row r="565" spans="1:50" ht="16.5" customHeight="1" x14ac:dyDescent="0.2">
      <c r="A565" s="25">
        <v>564</v>
      </c>
      <c r="B565" s="26">
        <v>37218</v>
      </c>
      <c r="C565" s="25">
        <v>8868</v>
      </c>
      <c r="D565" s="27"/>
      <c r="E565" s="27">
        <v>431000</v>
      </c>
      <c r="F565" s="27"/>
      <c r="G565" s="27">
        <v>18.276666666666699</v>
      </c>
      <c r="H565" s="27">
        <v>18.571999999999999</v>
      </c>
      <c r="I565" s="27">
        <v>1.167</v>
      </c>
      <c r="J565" s="27">
        <v>10598.02</v>
      </c>
      <c r="K565" s="27">
        <v>785014</v>
      </c>
      <c r="L565" s="27">
        <v>1193</v>
      </c>
      <c r="M565" s="27">
        <v>22.055</v>
      </c>
      <c r="N565" s="27">
        <v>226312</v>
      </c>
      <c r="O565" s="27">
        <v>7007</v>
      </c>
      <c r="P565" s="27">
        <v>1816504</v>
      </c>
      <c r="Q565" s="27"/>
      <c r="R565" s="27">
        <v>8007</v>
      </c>
      <c r="S565" s="27"/>
      <c r="T565" s="27">
        <v>86.4</v>
      </c>
      <c r="U565" s="27">
        <v>28</v>
      </c>
      <c r="V565" s="27">
        <v>93.3</v>
      </c>
      <c r="W565" s="27"/>
      <c r="X565" s="27"/>
      <c r="Y565" s="27"/>
      <c r="Z565" s="27"/>
      <c r="AA565" s="27">
        <v>282398</v>
      </c>
      <c r="AB565" s="28"/>
      <c r="AC565" s="29">
        <v>1</v>
      </c>
      <c r="AD565" s="30">
        <v>79.3</v>
      </c>
      <c r="AE565" s="30">
        <v>1.4</v>
      </c>
      <c r="AF565" s="31">
        <v>9.7934999999999999</v>
      </c>
      <c r="AG565">
        <f t="shared" si="128"/>
        <v>8317.7548613999588</v>
      </c>
      <c r="AH565">
        <f>A565*'Simple Linear Regression'!$B$18+'Simple Linear Regression'!$B$17</f>
        <v>8366.4492622623548</v>
      </c>
      <c r="AI565">
        <f t="shared" si="129"/>
        <v>8716.9376252999991</v>
      </c>
      <c r="AJ565">
        <f t="shared" si="130"/>
        <v>8716.9376253000009</v>
      </c>
      <c r="AL565">
        <f t="shared" si="131"/>
        <v>8366.4548188672834</v>
      </c>
      <c r="AM565" s="32">
        <f t="shared" si="132"/>
        <v>8196.4552407600622</v>
      </c>
      <c r="AN565" s="33">
        <f t="shared" si="133"/>
        <v>9048.98556578229</v>
      </c>
      <c r="AO565" s="33">
        <f t="shared" si="134"/>
        <v>8186.7294029039995</v>
      </c>
      <c r="AP565" s="33" t="str">
        <f t="shared" si="135"/>
        <v/>
      </c>
      <c r="AQ565" s="34">
        <f t="shared" si="136"/>
        <v>264106.10399999999</v>
      </c>
      <c r="AR565" s="34">
        <f t="shared" si="137"/>
        <v>502977</v>
      </c>
      <c r="AS565" s="34">
        <f t="shared" si="138"/>
        <v>9.7934999999999999</v>
      </c>
      <c r="AT565" s="34">
        <f t="shared" si="139"/>
        <v>7939.8431306339999</v>
      </c>
      <c r="AU565" s="34">
        <f t="shared" si="140"/>
        <v>8034.2088874384754</v>
      </c>
      <c r="AV565" s="34">
        <f t="shared" si="141"/>
        <v>7893.0888750375198</v>
      </c>
      <c r="AW565" s="34">
        <f t="shared" si="142"/>
        <v>7971.4564430064993</v>
      </c>
      <c r="AX565" s="34">
        <f t="shared" si="143"/>
        <v>8041.7148484609497</v>
      </c>
    </row>
    <row r="566" spans="1:50" ht="16.5" customHeight="1" x14ac:dyDescent="0.2">
      <c r="A566" s="25">
        <v>565</v>
      </c>
      <c r="B566" s="26">
        <v>37225</v>
      </c>
      <c r="C566" s="25">
        <v>8517</v>
      </c>
      <c r="D566" s="27"/>
      <c r="E566" s="27">
        <v>491000</v>
      </c>
      <c r="F566" s="27"/>
      <c r="G566" s="27">
        <v>19.128</v>
      </c>
      <c r="H566" s="27">
        <v>18.803999999999998</v>
      </c>
      <c r="I566" s="27">
        <v>1.127</v>
      </c>
      <c r="J566" s="27">
        <v>10598.02</v>
      </c>
      <c r="K566" s="27">
        <v>785014</v>
      </c>
      <c r="L566" s="27">
        <v>1193</v>
      </c>
      <c r="M566" s="27">
        <v>22.055</v>
      </c>
      <c r="N566" s="27">
        <v>226312</v>
      </c>
      <c r="O566" s="27">
        <v>7007</v>
      </c>
      <c r="P566" s="27">
        <v>1816504</v>
      </c>
      <c r="Q566" s="27"/>
      <c r="R566" s="27">
        <v>8007</v>
      </c>
      <c r="S566" s="27"/>
      <c r="T566" s="27">
        <v>86.4</v>
      </c>
      <c r="U566" s="27">
        <v>28</v>
      </c>
      <c r="V566" s="27">
        <v>93.3</v>
      </c>
      <c r="W566" s="27"/>
      <c r="X566" s="27"/>
      <c r="Y566" s="27"/>
      <c r="Z566" s="27"/>
      <c r="AA566" s="27">
        <v>282398</v>
      </c>
      <c r="AB566" s="28"/>
      <c r="AC566" s="29">
        <v>0</v>
      </c>
      <c r="AD566" s="30">
        <v>81</v>
      </c>
      <c r="AE566" s="30">
        <v>1.8</v>
      </c>
      <c r="AF566" s="31">
        <v>9.6425000000000001</v>
      </c>
      <c r="AG566">
        <f t="shared" si="128"/>
        <v>8277.331014684758</v>
      </c>
      <c r="AH566">
        <f>A566*'Simple Linear Regression'!$B$18+'Simple Linear Regression'!$B$17</f>
        <v>8367.30229934626</v>
      </c>
      <c r="AI566">
        <f t="shared" si="129"/>
        <v>8681.6402252999997</v>
      </c>
      <c r="AJ566">
        <f t="shared" si="130"/>
        <v>8681.6402253000015</v>
      </c>
      <c r="AL566">
        <f t="shared" si="131"/>
        <v>8314.3112699936792</v>
      </c>
      <c r="AM566" s="32">
        <f t="shared" si="132"/>
        <v>8324.0119393251207</v>
      </c>
      <c r="AN566" s="33">
        <f t="shared" si="133"/>
        <v>9131.3704992345902</v>
      </c>
      <c r="AO566" s="33">
        <f t="shared" si="134"/>
        <v>8249.1880244240019</v>
      </c>
      <c r="AP566" s="33" t="str">
        <f t="shared" si="135"/>
        <v/>
      </c>
      <c r="AQ566" s="34">
        <f t="shared" si="136"/>
        <v>255053.62400000001</v>
      </c>
      <c r="AR566" s="34">
        <f t="shared" si="137"/>
        <v>553357</v>
      </c>
      <c r="AS566" s="34">
        <f t="shared" si="138"/>
        <v>0</v>
      </c>
      <c r="AT566" s="34">
        <f t="shared" si="139"/>
        <v>7936.8616664239998</v>
      </c>
      <c r="AU566" s="34">
        <f t="shared" si="140"/>
        <v>8020.2459222392608</v>
      </c>
      <c r="AV566" s="34">
        <f t="shared" si="141"/>
        <v>7842.9661239363204</v>
      </c>
      <c r="AW566" s="34">
        <f t="shared" si="142"/>
        <v>7928.4726034070009</v>
      </c>
      <c r="AX566" s="34">
        <f t="shared" si="143"/>
        <v>8062.1800207287124</v>
      </c>
    </row>
    <row r="567" spans="1:50" ht="16.5" customHeight="1" x14ac:dyDescent="0.2">
      <c r="A567" s="25">
        <v>566</v>
      </c>
      <c r="B567" s="26">
        <v>37232</v>
      </c>
      <c r="C567" s="25">
        <v>8327</v>
      </c>
      <c r="D567" s="27"/>
      <c r="E567" s="27">
        <v>465000</v>
      </c>
      <c r="F567" s="27"/>
      <c r="G567" s="27">
        <v>19.474</v>
      </c>
      <c r="H567" s="27">
        <v>18.986000000000001</v>
      </c>
      <c r="I567" s="27">
        <v>1.1080000000000001</v>
      </c>
      <c r="J567" s="27">
        <v>10598.02</v>
      </c>
      <c r="K567" s="27">
        <v>785014</v>
      </c>
      <c r="L567" s="27">
        <v>1111</v>
      </c>
      <c r="M567" s="27">
        <v>22.055</v>
      </c>
      <c r="N567" s="27">
        <v>226312</v>
      </c>
      <c r="O567" s="27">
        <v>7212.9</v>
      </c>
      <c r="P567" s="27">
        <v>1816504</v>
      </c>
      <c r="Q567" s="27"/>
      <c r="R567" s="27">
        <v>8007</v>
      </c>
      <c r="S567" s="27"/>
      <c r="T567" s="27">
        <v>86.4</v>
      </c>
      <c r="U567" s="27">
        <v>28</v>
      </c>
      <c r="V567" s="27">
        <v>92.2</v>
      </c>
      <c r="W567" s="27"/>
      <c r="X567" s="27"/>
      <c r="Y567" s="27"/>
      <c r="Z567" s="27"/>
      <c r="AA567" s="27">
        <v>282398</v>
      </c>
      <c r="AB567" s="28"/>
      <c r="AC567" s="29">
        <v>0</v>
      </c>
      <c r="AD567" s="30">
        <v>78.400000000000006</v>
      </c>
      <c r="AE567" s="30">
        <v>3</v>
      </c>
      <c r="AF567" s="31">
        <v>9.5276999999999994</v>
      </c>
      <c r="AG567">
        <f t="shared" si="128"/>
        <v>8319.9738474570386</v>
      </c>
      <c r="AH567">
        <f>A567*'Simple Linear Regression'!$B$18+'Simple Linear Regression'!$B$17</f>
        <v>8368.1553364301635</v>
      </c>
      <c r="AI567">
        <f t="shared" si="129"/>
        <v>8709.633595299998</v>
      </c>
      <c r="AJ567">
        <f t="shared" si="130"/>
        <v>8709.633595299998</v>
      </c>
      <c r="AL567">
        <f t="shared" si="131"/>
        <v>8347.2195712787216</v>
      </c>
      <c r="AM567" s="32">
        <f t="shared" si="132"/>
        <v>8325.8617040385998</v>
      </c>
      <c r="AN567" s="33">
        <f t="shared" si="133"/>
        <v>9142.7430665376305</v>
      </c>
      <c r="AO567" s="33">
        <f t="shared" si="134"/>
        <v>8289.7045688960006</v>
      </c>
      <c r="AP567" s="33" t="str">
        <f t="shared" si="135"/>
        <v/>
      </c>
      <c r="AQ567" s="34">
        <f t="shared" si="136"/>
        <v>250753.69600000003</v>
      </c>
      <c r="AR567" s="34">
        <f t="shared" si="137"/>
        <v>515220.00000000006</v>
      </c>
      <c r="AS567" s="34">
        <f t="shared" si="138"/>
        <v>0</v>
      </c>
      <c r="AT567" s="34">
        <f t="shared" si="139"/>
        <v>7928.0970588830005</v>
      </c>
      <c r="AU567" s="34">
        <f t="shared" si="140"/>
        <v>8019.0620757106844</v>
      </c>
      <c r="AV567" s="34">
        <f t="shared" si="141"/>
        <v>7846.0173402212004</v>
      </c>
      <c r="AW567" s="34">
        <f t="shared" si="142"/>
        <v>7919.1473920989993</v>
      </c>
      <c r="AX567" s="34">
        <f t="shared" si="143"/>
        <v>8065.6465252244489</v>
      </c>
    </row>
    <row r="568" spans="1:50" ht="16.5" customHeight="1" x14ac:dyDescent="0.2">
      <c r="A568" s="25">
        <v>567</v>
      </c>
      <c r="B568" s="26">
        <v>37239</v>
      </c>
      <c r="C568" s="25">
        <v>8622</v>
      </c>
      <c r="D568" s="27"/>
      <c r="E568" s="27">
        <v>393000</v>
      </c>
      <c r="F568" s="27"/>
      <c r="G568" s="27">
        <v>18.45</v>
      </c>
      <c r="H568" s="27">
        <v>18.021999999999998</v>
      </c>
      <c r="I568" s="27">
        <v>1.095</v>
      </c>
      <c r="J568" s="27">
        <v>10598.02</v>
      </c>
      <c r="K568" s="27">
        <v>809941</v>
      </c>
      <c r="L568" s="27">
        <v>1111</v>
      </c>
      <c r="M568" s="27">
        <v>22.055</v>
      </c>
      <c r="N568" s="27">
        <v>226312</v>
      </c>
      <c r="O568" s="27">
        <v>7212.9</v>
      </c>
      <c r="P568" s="27">
        <v>1816504</v>
      </c>
      <c r="Q568" s="27"/>
      <c r="R568" s="27">
        <v>8007</v>
      </c>
      <c r="S568" s="27"/>
      <c r="T568" s="27">
        <v>86.4</v>
      </c>
      <c r="U568" s="27">
        <v>28</v>
      </c>
      <c r="V568" s="27">
        <v>92.2</v>
      </c>
      <c r="W568" s="27"/>
      <c r="X568" s="27"/>
      <c r="Y568" s="27"/>
      <c r="Z568" s="27"/>
      <c r="AA568" s="27">
        <v>282398</v>
      </c>
      <c r="AB568" s="28"/>
      <c r="AC568" s="29">
        <v>0</v>
      </c>
      <c r="AD568" s="30">
        <v>116.2</v>
      </c>
      <c r="AE568" s="30">
        <v>1</v>
      </c>
      <c r="AF568" s="31">
        <v>9.4527999999999999</v>
      </c>
      <c r="AG568">
        <f t="shared" si="128"/>
        <v>8368.4604322745981</v>
      </c>
      <c r="AH568">
        <f>A568*'Simple Linear Regression'!$B$18+'Simple Linear Regression'!$B$17</f>
        <v>8369.0083735140688</v>
      </c>
      <c r="AI568">
        <f t="shared" si="129"/>
        <v>8751.9904752999992</v>
      </c>
      <c r="AJ568">
        <f t="shared" si="130"/>
        <v>8751.990475300001</v>
      </c>
      <c r="AL568">
        <f t="shared" si="131"/>
        <v>8397.9962768948008</v>
      </c>
      <c r="AM568" s="32">
        <f t="shared" si="132"/>
        <v>8275.6302250007993</v>
      </c>
      <c r="AN568" s="33">
        <f t="shared" si="133"/>
        <v>9197.6245994016008</v>
      </c>
      <c r="AO568" s="33">
        <f t="shared" si="134"/>
        <v>8288.8573856399998</v>
      </c>
      <c r="AP568" s="33" t="str">
        <f t="shared" si="135"/>
        <v/>
      </c>
      <c r="AQ568" s="34">
        <f t="shared" si="136"/>
        <v>247811.63999999998</v>
      </c>
      <c r="AR568" s="34">
        <f t="shared" si="137"/>
        <v>430335</v>
      </c>
      <c r="AS568" s="34">
        <f t="shared" si="138"/>
        <v>0</v>
      </c>
      <c r="AT568" s="34">
        <f t="shared" si="139"/>
        <v>8019.6430347369987</v>
      </c>
      <c r="AU568" s="34">
        <f t="shared" si="140"/>
        <v>8096.2822558512889</v>
      </c>
      <c r="AV568" s="34">
        <f t="shared" si="141"/>
        <v>7992.4904215195993</v>
      </c>
      <c r="AW568" s="34">
        <f t="shared" si="142"/>
        <v>8009.9222239979981</v>
      </c>
      <c r="AX568" s="34">
        <f t="shared" si="143"/>
        <v>8130.9259978513192</v>
      </c>
    </row>
    <row r="569" spans="1:50" ht="16.5" customHeight="1" x14ac:dyDescent="0.2">
      <c r="A569" s="25">
        <v>568</v>
      </c>
      <c r="B569" s="26">
        <v>37246</v>
      </c>
      <c r="C569" s="25">
        <v>8888</v>
      </c>
      <c r="D569" s="27"/>
      <c r="E569" s="27">
        <v>389000</v>
      </c>
      <c r="F569" s="27"/>
      <c r="G569" s="27">
        <v>19.2</v>
      </c>
      <c r="H569" s="27">
        <v>18.744</v>
      </c>
      <c r="I569" s="27">
        <v>1.0589999999999999</v>
      </c>
      <c r="J569" s="27">
        <v>10598.02</v>
      </c>
      <c r="K569" s="27">
        <v>809941</v>
      </c>
      <c r="L569" s="27">
        <v>1111</v>
      </c>
      <c r="M569" s="27">
        <v>18.030999999999999</v>
      </c>
      <c r="N569" s="27">
        <v>241050</v>
      </c>
      <c r="O569" s="27">
        <v>7212.9</v>
      </c>
      <c r="P569" s="27">
        <v>1838308</v>
      </c>
      <c r="Q569" s="27"/>
      <c r="R569" s="27">
        <v>8007</v>
      </c>
      <c r="S569" s="27"/>
      <c r="T569" s="27">
        <v>86.4</v>
      </c>
      <c r="U569" s="27">
        <v>28</v>
      </c>
      <c r="V569" s="27">
        <v>92.2</v>
      </c>
      <c r="W569" s="27"/>
      <c r="X569" s="27"/>
      <c r="Y569" s="27"/>
      <c r="Z569" s="27"/>
      <c r="AA569" s="27">
        <v>282398</v>
      </c>
      <c r="AB569" s="28"/>
      <c r="AC569" s="29">
        <v>0</v>
      </c>
      <c r="AD569" s="30">
        <v>129.4</v>
      </c>
      <c r="AE569" s="30">
        <v>1.3</v>
      </c>
      <c r="AF569" s="31">
        <v>9.4201999999999995</v>
      </c>
      <c r="AG569">
        <f t="shared" si="128"/>
        <v>8555.7453042109191</v>
      </c>
      <c r="AH569">
        <f>A569*'Simple Linear Regression'!$B$18+'Simple Linear Regression'!$B$17</f>
        <v>8369.8614105979723</v>
      </c>
      <c r="AI569">
        <f t="shared" si="129"/>
        <v>8737.3478460999977</v>
      </c>
      <c r="AJ569">
        <f t="shared" si="130"/>
        <v>8737.3478461000013</v>
      </c>
      <c r="AL569">
        <f t="shared" si="131"/>
        <v>8710.3011676664992</v>
      </c>
      <c r="AM569" s="32">
        <f t="shared" si="132"/>
        <v>8455.6037093036193</v>
      </c>
      <c r="AN569" s="33">
        <f t="shared" si="133"/>
        <v>9275.4651771803547</v>
      </c>
      <c r="AO569" s="33">
        <f t="shared" si="134"/>
        <v>8604.8243044500014</v>
      </c>
      <c r="AP569" s="33" t="str">
        <f t="shared" si="135"/>
        <v/>
      </c>
      <c r="AQ569" s="34">
        <f t="shared" si="136"/>
        <v>255271.94999999998</v>
      </c>
      <c r="AR569" s="34">
        <f t="shared" si="137"/>
        <v>411951</v>
      </c>
      <c r="AS569" s="34">
        <f t="shared" si="138"/>
        <v>0</v>
      </c>
      <c r="AT569" s="34">
        <f t="shared" si="139"/>
        <v>8308.5125428829997</v>
      </c>
      <c r="AU569" s="34">
        <f t="shared" si="140"/>
        <v>8453.9224720626917</v>
      </c>
      <c r="AV569" s="34">
        <f t="shared" si="141"/>
        <v>8291.8549038837609</v>
      </c>
      <c r="AW569" s="34">
        <f t="shared" si="142"/>
        <v>8298.5075063980003</v>
      </c>
      <c r="AX569" s="34">
        <f t="shared" si="143"/>
        <v>8503.5223004483487</v>
      </c>
    </row>
    <row r="570" spans="1:50" ht="16.5" customHeight="1" x14ac:dyDescent="0.2">
      <c r="A570" s="25">
        <v>569</v>
      </c>
      <c r="B570" s="26">
        <v>37253</v>
      </c>
      <c r="C570" s="25">
        <v>8860</v>
      </c>
      <c r="D570" s="27"/>
      <c r="E570" s="27">
        <v>416000</v>
      </c>
      <c r="F570" s="27"/>
      <c r="G570" s="27">
        <v>20.936666666666699</v>
      </c>
      <c r="H570" s="27">
        <v>19.0966666666667</v>
      </c>
      <c r="I570" s="27">
        <v>1.0720000000000001</v>
      </c>
      <c r="J570" s="27">
        <v>10598.02</v>
      </c>
      <c r="K570" s="27">
        <v>809941</v>
      </c>
      <c r="L570" s="27">
        <v>1111</v>
      </c>
      <c r="M570" s="27">
        <v>18.030999999999999</v>
      </c>
      <c r="N570" s="27">
        <v>241050</v>
      </c>
      <c r="O570" s="27">
        <v>7212.9</v>
      </c>
      <c r="P570" s="27">
        <v>1838308</v>
      </c>
      <c r="Q570" s="27"/>
      <c r="R570" s="27">
        <v>8007</v>
      </c>
      <c r="S570" s="27"/>
      <c r="T570" s="27">
        <v>86.4</v>
      </c>
      <c r="U570" s="27">
        <v>26</v>
      </c>
      <c r="V570" s="27">
        <v>92.2</v>
      </c>
      <c r="W570" s="27"/>
      <c r="X570" s="27"/>
      <c r="Y570" s="27"/>
      <c r="Z570" s="27"/>
      <c r="AA570" s="27">
        <v>282398</v>
      </c>
      <c r="AB570" s="28"/>
      <c r="AC570" s="29">
        <v>1</v>
      </c>
      <c r="AD570" s="30">
        <v>179.1</v>
      </c>
      <c r="AE570" s="30">
        <v>0</v>
      </c>
      <c r="AF570" s="31">
        <v>9.4311000000000007</v>
      </c>
      <c r="AG570">
        <f t="shared" si="128"/>
        <v>8537.5657693933572</v>
      </c>
      <c r="AH570">
        <f>A570*'Simple Linear Regression'!$B$18+'Simple Linear Regression'!$B$17</f>
        <v>8370.7144476818758</v>
      </c>
      <c r="AI570">
        <f t="shared" si="129"/>
        <v>8721.4640160999988</v>
      </c>
      <c r="AJ570">
        <f t="shared" si="130"/>
        <v>8721.4640160999988</v>
      </c>
      <c r="AL570">
        <f t="shared" si="131"/>
        <v>8690.9850372720011</v>
      </c>
      <c r="AM570" s="32">
        <f t="shared" si="132"/>
        <v>8260.0144559970995</v>
      </c>
      <c r="AN570" s="33">
        <f t="shared" si="133"/>
        <v>9105.9296712890846</v>
      </c>
      <c r="AO570" s="33">
        <f t="shared" si="134"/>
        <v>8391.9802856000006</v>
      </c>
      <c r="AP570" s="33" t="str">
        <f t="shared" si="135"/>
        <v/>
      </c>
      <c r="AQ570" s="34">
        <f t="shared" si="136"/>
        <v>258405.6</v>
      </c>
      <c r="AR570" s="34">
        <f t="shared" si="137"/>
        <v>445952</v>
      </c>
      <c r="AS570" s="34">
        <f t="shared" si="138"/>
        <v>9.4311000000000007</v>
      </c>
      <c r="AT570" s="34">
        <f t="shared" si="139"/>
        <v>8302.6478328190005</v>
      </c>
      <c r="AU570" s="34">
        <f t="shared" si="140"/>
        <v>8423.9993424965214</v>
      </c>
      <c r="AV570" s="34">
        <f t="shared" si="141"/>
        <v>8272.7935151175188</v>
      </c>
      <c r="AW570" s="34">
        <f t="shared" si="142"/>
        <v>8338.9819673217007</v>
      </c>
      <c r="AX570" s="34">
        <f t="shared" si="143"/>
        <v>8432.0816652607991</v>
      </c>
    </row>
    <row r="571" spans="1:50" ht="16.5" customHeight="1" x14ac:dyDescent="0.2">
      <c r="A571" s="25">
        <v>570</v>
      </c>
      <c r="B571" s="26">
        <v>37260</v>
      </c>
      <c r="C571" s="25">
        <v>8288</v>
      </c>
      <c r="D571" s="27"/>
      <c r="E571" s="27">
        <v>421000</v>
      </c>
      <c r="F571" s="27"/>
      <c r="G571" s="27">
        <v>20.802499999999998</v>
      </c>
      <c r="H571" s="27">
        <v>20.287500000000001</v>
      </c>
      <c r="I571" s="27">
        <v>1.0960000000000001</v>
      </c>
      <c r="J571" s="27">
        <v>10598.02</v>
      </c>
      <c r="K571" s="27">
        <v>809941</v>
      </c>
      <c r="L571" s="27">
        <v>1111</v>
      </c>
      <c r="M571" s="27">
        <v>18.030999999999999</v>
      </c>
      <c r="N571" s="27">
        <v>241050</v>
      </c>
      <c r="O571" s="27">
        <v>7212.9</v>
      </c>
      <c r="P571" s="27">
        <v>1838308</v>
      </c>
      <c r="Q571" s="27"/>
      <c r="R571" s="27">
        <v>8007</v>
      </c>
      <c r="S571" s="27"/>
      <c r="T571" s="27">
        <v>86.4</v>
      </c>
      <c r="U571" s="27">
        <v>26</v>
      </c>
      <c r="V571" s="27">
        <v>92.2</v>
      </c>
      <c r="W571" s="27"/>
      <c r="X571" s="27"/>
      <c r="Y571" s="27"/>
      <c r="Z571" s="27"/>
      <c r="AA571" s="27">
        <v>282398</v>
      </c>
      <c r="AB571" s="28"/>
      <c r="AC571" s="29">
        <v>1</v>
      </c>
      <c r="AD571" s="30">
        <v>211.2</v>
      </c>
      <c r="AE571" s="30">
        <v>0</v>
      </c>
      <c r="AF571" s="31">
        <v>9.4850999999999992</v>
      </c>
      <c r="AG571">
        <f t="shared" si="128"/>
        <v>8534.2069874224781</v>
      </c>
      <c r="AH571">
        <f>A571*'Simple Linear Regression'!$B$18+'Simple Linear Regression'!$B$17</f>
        <v>8371.567484765781</v>
      </c>
      <c r="AI571">
        <f t="shared" si="129"/>
        <v>8718.5225660999986</v>
      </c>
      <c r="AJ571">
        <f t="shared" si="130"/>
        <v>8718.5225661000004</v>
      </c>
      <c r="AL571">
        <f t="shared" si="131"/>
        <v>8688.5171902359998</v>
      </c>
      <c r="AM571" s="32">
        <f t="shared" si="132"/>
        <v>8222.9503786336008</v>
      </c>
      <c r="AN571" s="33">
        <f t="shared" si="133"/>
        <v>9102.7916806301855</v>
      </c>
      <c r="AO571" s="33">
        <f t="shared" si="134"/>
        <v>8345.8389407999985</v>
      </c>
      <c r="AP571" s="33" t="str">
        <f t="shared" si="135"/>
        <v/>
      </c>
      <c r="AQ571" s="34">
        <f t="shared" si="136"/>
        <v>264190.80000000005</v>
      </c>
      <c r="AR571" s="34">
        <f t="shared" si="137"/>
        <v>461416.00000000006</v>
      </c>
      <c r="AS571" s="34">
        <f t="shared" si="138"/>
        <v>9.4850999999999992</v>
      </c>
      <c r="AT571" s="34">
        <f t="shared" si="139"/>
        <v>8357.8109555709998</v>
      </c>
      <c r="AU571" s="34">
        <f t="shared" si="140"/>
        <v>8460.6729890723582</v>
      </c>
      <c r="AV571" s="34">
        <f t="shared" si="141"/>
        <v>8328.8792687761597</v>
      </c>
      <c r="AW571" s="34">
        <f t="shared" si="142"/>
        <v>8392.9623580776988</v>
      </c>
      <c r="AX571" s="34">
        <f t="shared" si="143"/>
        <v>8459.5448849543973</v>
      </c>
    </row>
    <row r="572" spans="1:50" ht="16.5" customHeight="1" x14ac:dyDescent="0.2">
      <c r="A572" s="25">
        <v>571</v>
      </c>
      <c r="B572" s="26">
        <v>37267</v>
      </c>
      <c r="C572" s="25">
        <v>8359</v>
      </c>
      <c r="D572" s="27"/>
      <c r="E572" s="27">
        <v>397000</v>
      </c>
      <c r="F572" s="27"/>
      <c r="G572" s="27">
        <v>20.542000000000002</v>
      </c>
      <c r="H572" s="27">
        <v>20.422000000000001</v>
      </c>
      <c r="I572" s="27">
        <v>1.1120000000000001</v>
      </c>
      <c r="J572" s="27">
        <v>10598.02</v>
      </c>
      <c r="K572" s="27">
        <v>768513</v>
      </c>
      <c r="L572" s="27">
        <v>1000</v>
      </c>
      <c r="M572" s="27">
        <v>18.030999999999999</v>
      </c>
      <c r="N572" s="27">
        <v>241050</v>
      </c>
      <c r="O572" s="27">
        <v>7182.3</v>
      </c>
      <c r="P572" s="27">
        <v>1838308</v>
      </c>
      <c r="Q572" s="27"/>
      <c r="R572" s="27">
        <v>8007</v>
      </c>
      <c r="S572" s="27"/>
      <c r="T572" s="27">
        <v>86.4</v>
      </c>
      <c r="U572" s="27">
        <v>26</v>
      </c>
      <c r="V572" s="27">
        <v>92</v>
      </c>
      <c r="W572" s="27"/>
      <c r="X572" s="27"/>
      <c r="Y572" s="27"/>
      <c r="Z572" s="27"/>
      <c r="AA572" s="27">
        <v>282398</v>
      </c>
      <c r="AB572" s="28"/>
      <c r="AC572" s="29">
        <v>0</v>
      </c>
      <c r="AD572" s="30">
        <v>155.5</v>
      </c>
      <c r="AE572" s="30">
        <v>0</v>
      </c>
      <c r="AF572" s="31">
        <v>9.5803999999999991</v>
      </c>
      <c r="AG572">
        <f t="shared" si="128"/>
        <v>8554.9472451925612</v>
      </c>
      <c r="AH572">
        <f>A572*'Simple Linear Regression'!$B$18+'Simple Linear Regression'!$B$17</f>
        <v>8372.4205218496845</v>
      </c>
      <c r="AI572">
        <f t="shared" si="129"/>
        <v>8705.5800360999983</v>
      </c>
      <c r="AJ572">
        <f t="shared" si="130"/>
        <v>8705.5800361000001</v>
      </c>
      <c r="AL572">
        <f t="shared" si="131"/>
        <v>8710.2550762120009</v>
      </c>
      <c r="AM572" s="32">
        <f t="shared" si="132"/>
        <v>8428.5478370039</v>
      </c>
      <c r="AN572" s="33">
        <f t="shared" si="133"/>
        <v>9276.8646498128965</v>
      </c>
      <c r="AO572" s="33">
        <f t="shared" si="134"/>
        <v>8567.6013875999997</v>
      </c>
      <c r="AP572" s="33" t="str">
        <f t="shared" si="135"/>
        <v/>
      </c>
      <c r="AQ572" s="34">
        <f t="shared" si="136"/>
        <v>268047.60000000003</v>
      </c>
      <c r="AR572" s="34">
        <f t="shared" si="137"/>
        <v>441464.00000000006</v>
      </c>
      <c r="AS572" s="34">
        <f t="shared" si="138"/>
        <v>0</v>
      </c>
      <c r="AT572" s="34">
        <f t="shared" si="139"/>
        <v>8381.1685764379999</v>
      </c>
      <c r="AU572" s="34">
        <f t="shared" si="140"/>
        <v>8504.902483149921</v>
      </c>
      <c r="AV572" s="34">
        <f t="shared" si="141"/>
        <v>8363.84834471264</v>
      </c>
      <c r="AW572" s="34">
        <f t="shared" si="142"/>
        <v>8371.537723133999</v>
      </c>
      <c r="AX572" s="34">
        <f t="shared" si="143"/>
        <v>8544.3107600468029</v>
      </c>
    </row>
    <row r="573" spans="1:50" ht="16.5" customHeight="1" x14ac:dyDescent="0.2">
      <c r="A573" s="25">
        <v>572</v>
      </c>
      <c r="B573" s="26">
        <v>37274</v>
      </c>
      <c r="C573" s="25">
        <v>8049</v>
      </c>
      <c r="D573" s="27"/>
      <c r="E573" s="27">
        <v>418000</v>
      </c>
      <c r="F573" s="27"/>
      <c r="G573" s="27">
        <v>18.61</v>
      </c>
      <c r="H573" s="27">
        <v>18.524000000000001</v>
      </c>
      <c r="I573" s="27">
        <v>1.111</v>
      </c>
      <c r="J573" s="27">
        <v>10598.02</v>
      </c>
      <c r="K573" s="27">
        <v>768513</v>
      </c>
      <c r="L573" s="27">
        <v>1000</v>
      </c>
      <c r="M573" s="27">
        <v>16.465</v>
      </c>
      <c r="N573" s="27">
        <v>230511</v>
      </c>
      <c r="O573" s="27">
        <v>7182.3</v>
      </c>
      <c r="P573" s="27">
        <v>1838308</v>
      </c>
      <c r="Q573" s="27"/>
      <c r="R573" s="27">
        <v>8007</v>
      </c>
      <c r="S573" s="27"/>
      <c r="T573" s="27">
        <v>86.4</v>
      </c>
      <c r="U573" s="27">
        <v>26</v>
      </c>
      <c r="V573" s="27">
        <v>92</v>
      </c>
      <c r="W573" s="27"/>
      <c r="X573" s="27"/>
      <c r="Y573" s="27"/>
      <c r="Z573" s="27"/>
      <c r="AA573" s="27">
        <v>282398</v>
      </c>
      <c r="AB573" s="28"/>
      <c r="AC573" s="29">
        <v>0</v>
      </c>
      <c r="AD573" s="30">
        <v>156.1</v>
      </c>
      <c r="AE573" s="30">
        <v>0</v>
      </c>
      <c r="AF573" s="31">
        <v>9.7136999999999993</v>
      </c>
      <c r="AG573">
        <f t="shared" si="128"/>
        <v>8408.7951363346801</v>
      </c>
      <c r="AH573">
        <f>A573*'Simple Linear Regression'!$B$18+'Simple Linear Regression'!$B$17</f>
        <v>8373.2735589335898</v>
      </c>
      <c r="AI573">
        <f t="shared" si="129"/>
        <v>8462.7493308999983</v>
      </c>
      <c r="AJ573">
        <f t="shared" si="130"/>
        <v>8462.7493308999983</v>
      </c>
      <c r="AL573">
        <f t="shared" si="131"/>
        <v>8473.7537911854706</v>
      </c>
      <c r="AM573" s="32">
        <f t="shared" si="132"/>
        <v>8284.2444624628988</v>
      </c>
      <c r="AN573" s="33">
        <f t="shared" si="133"/>
        <v>9228.0675401468779</v>
      </c>
      <c r="AO573" s="33">
        <f t="shared" si="134"/>
        <v>8313.6035536709987</v>
      </c>
      <c r="AP573" s="33" t="str">
        <f t="shared" si="135"/>
        <v/>
      </c>
      <c r="AQ573" s="34">
        <f t="shared" si="136"/>
        <v>256097.72099999999</v>
      </c>
      <c r="AR573" s="34">
        <f t="shared" si="137"/>
        <v>464398</v>
      </c>
      <c r="AS573" s="34">
        <f t="shared" si="138"/>
        <v>0</v>
      </c>
      <c r="AT573" s="34">
        <f t="shared" si="139"/>
        <v>8195.1735055330009</v>
      </c>
      <c r="AU573" s="34">
        <f t="shared" si="140"/>
        <v>8261.2701610463373</v>
      </c>
      <c r="AV573" s="34">
        <f t="shared" si="141"/>
        <v>8158.8928601674806</v>
      </c>
      <c r="AW573" s="34">
        <f t="shared" si="142"/>
        <v>8186.0892141610002</v>
      </c>
      <c r="AX573" s="34">
        <f t="shared" si="143"/>
        <v>8289.150554783273</v>
      </c>
    </row>
    <row r="574" spans="1:50" ht="16.5" customHeight="1" x14ac:dyDescent="0.2">
      <c r="A574" s="25">
        <v>573</v>
      </c>
      <c r="B574" s="26">
        <v>37281</v>
      </c>
      <c r="C574" s="25">
        <v>8184</v>
      </c>
      <c r="D574" s="27"/>
      <c r="E574" s="27">
        <v>405000</v>
      </c>
      <c r="F574" s="27"/>
      <c r="G574" s="27">
        <v>19.2075</v>
      </c>
      <c r="H574" s="27">
        <v>18.771999999999998</v>
      </c>
      <c r="I574" s="27">
        <v>1.105</v>
      </c>
      <c r="J574" s="27">
        <v>10598.02</v>
      </c>
      <c r="K574" s="27">
        <v>768513</v>
      </c>
      <c r="L574" s="27">
        <v>1000</v>
      </c>
      <c r="M574" s="27">
        <v>16.465</v>
      </c>
      <c r="N574" s="27">
        <v>230511</v>
      </c>
      <c r="O574" s="27">
        <v>7182.3</v>
      </c>
      <c r="P574" s="27">
        <v>1838308</v>
      </c>
      <c r="Q574" s="27"/>
      <c r="R574" s="27">
        <v>8007</v>
      </c>
      <c r="S574" s="27"/>
      <c r="T574" s="27">
        <v>86.4</v>
      </c>
      <c r="U574" s="27">
        <v>26</v>
      </c>
      <c r="V574" s="27">
        <v>92</v>
      </c>
      <c r="W574" s="27"/>
      <c r="X574" s="27"/>
      <c r="Y574" s="27"/>
      <c r="Z574" s="27"/>
      <c r="AA574" s="27">
        <v>282398</v>
      </c>
      <c r="AB574" s="28"/>
      <c r="AC574" s="29">
        <v>0</v>
      </c>
      <c r="AD574" s="30">
        <v>142.30000000000001</v>
      </c>
      <c r="AE574" s="30">
        <v>1.2</v>
      </c>
      <c r="AF574" s="31">
        <v>9.8811999999999998</v>
      </c>
      <c r="AG574">
        <f t="shared" si="128"/>
        <v>8417.5483393273989</v>
      </c>
      <c r="AH574">
        <f>A574*'Simple Linear Regression'!$B$18+'Simple Linear Regression'!$B$17</f>
        <v>8374.1265960174933</v>
      </c>
      <c r="AI574">
        <f t="shared" si="129"/>
        <v>8470.3971008999997</v>
      </c>
      <c r="AJ574">
        <f t="shared" si="130"/>
        <v>8470.3971008999979</v>
      </c>
      <c r="AL574">
        <f t="shared" si="131"/>
        <v>8482.45821328085</v>
      </c>
      <c r="AM574" s="32">
        <f t="shared" si="132"/>
        <v>8301.6352149555787</v>
      </c>
      <c r="AN574" s="33">
        <f t="shared" si="133"/>
        <v>9264.2111976312299</v>
      </c>
      <c r="AO574" s="33">
        <f t="shared" si="134"/>
        <v>8344.0131899049993</v>
      </c>
      <c r="AP574" s="33" t="str">
        <f t="shared" si="135"/>
        <v/>
      </c>
      <c r="AQ574" s="34">
        <f t="shared" si="136"/>
        <v>254714.655</v>
      </c>
      <c r="AR574" s="34">
        <f t="shared" si="137"/>
        <v>447525</v>
      </c>
      <c r="AS574" s="34">
        <f t="shared" si="138"/>
        <v>0</v>
      </c>
      <c r="AT574" s="34">
        <f t="shared" si="139"/>
        <v>8211.3939017599987</v>
      </c>
      <c r="AU574" s="34">
        <f t="shared" si="140"/>
        <v>8281.1149691256014</v>
      </c>
      <c r="AV574" s="34">
        <f t="shared" si="141"/>
        <v>8184.1506628470006</v>
      </c>
      <c r="AW574" s="34">
        <f t="shared" si="142"/>
        <v>8203.0384259340008</v>
      </c>
      <c r="AX574" s="34">
        <f t="shared" si="143"/>
        <v>8311.0373398300144</v>
      </c>
    </row>
    <row r="575" spans="1:50" ht="16.5" customHeight="1" x14ac:dyDescent="0.2">
      <c r="A575" s="25">
        <v>574</v>
      </c>
      <c r="B575" s="26">
        <v>37288</v>
      </c>
      <c r="C575" s="25">
        <v>8223</v>
      </c>
      <c r="D575" s="27"/>
      <c r="E575" s="27">
        <v>414000</v>
      </c>
      <c r="F575" s="27"/>
      <c r="G575" s="27">
        <v>19.713999999999999</v>
      </c>
      <c r="H575" s="27">
        <v>19.295999999999999</v>
      </c>
      <c r="I575" s="27">
        <v>1.101</v>
      </c>
      <c r="J575" s="27">
        <v>10598.02</v>
      </c>
      <c r="K575" s="27">
        <v>768513</v>
      </c>
      <c r="L575" s="27">
        <v>1000</v>
      </c>
      <c r="M575" s="27">
        <v>16.465</v>
      </c>
      <c r="N575" s="27">
        <v>230511</v>
      </c>
      <c r="O575" s="27">
        <v>7182.3</v>
      </c>
      <c r="P575" s="27">
        <v>1838308</v>
      </c>
      <c r="Q575" s="27"/>
      <c r="R575" s="27">
        <v>8007</v>
      </c>
      <c r="S575" s="27"/>
      <c r="T575" s="27">
        <v>86.4</v>
      </c>
      <c r="U575" s="27">
        <v>26</v>
      </c>
      <c r="V575" s="27">
        <v>92</v>
      </c>
      <c r="W575" s="27"/>
      <c r="X575" s="27"/>
      <c r="Y575" s="27"/>
      <c r="Z575" s="27"/>
      <c r="AA575" s="27">
        <v>282398</v>
      </c>
      <c r="AB575" s="28"/>
      <c r="AC575" s="29">
        <v>0</v>
      </c>
      <c r="AD575" s="30">
        <v>118.7</v>
      </c>
      <c r="AE575" s="30">
        <v>2</v>
      </c>
      <c r="AF575" s="31">
        <v>10.077999999999999</v>
      </c>
      <c r="AG575">
        <f t="shared" si="128"/>
        <v>8411.4854846558792</v>
      </c>
      <c r="AH575">
        <f>A575*'Simple Linear Regression'!$B$18+'Simple Linear Regression'!$B$17</f>
        <v>8374.9796331013968</v>
      </c>
      <c r="AI575">
        <f t="shared" si="129"/>
        <v>8465.1024908999989</v>
      </c>
      <c r="AJ575">
        <f t="shared" si="130"/>
        <v>8465.1024909000007</v>
      </c>
      <c r="AL575">
        <f t="shared" si="131"/>
        <v>8475.1852486777716</v>
      </c>
      <c r="AM575" s="32">
        <f t="shared" si="132"/>
        <v>8331.1701090658989</v>
      </c>
      <c r="AN575" s="33">
        <f t="shared" si="133"/>
        <v>9285.0046695046876</v>
      </c>
      <c r="AO575" s="33">
        <f t="shared" si="134"/>
        <v>8369.8326540609996</v>
      </c>
      <c r="AP575" s="33" t="str">
        <f t="shared" si="135"/>
        <v/>
      </c>
      <c r="AQ575" s="34">
        <f t="shared" si="136"/>
        <v>253792.611</v>
      </c>
      <c r="AR575" s="34">
        <f t="shared" si="137"/>
        <v>455814</v>
      </c>
      <c r="AS575" s="34">
        <f t="shared" si="138"/>
        <v>0</v>
      </c>
      <c r="AT575" s="34">
        <f t="shared" si="139"/>
        <v>8206.4280993119992</v>
      </c>
      <c r="AU575" s="34">
        <f t="shared" si="140"/>
        <v>8281.154733295778</v>
      </c>
      <c r="AV575" s="34">
        <f t="shared" si="141"/>
        <v>8172.0168038656411</v>
      </c>
      <c r="AW575" s="34">
        <f t="shared" si="142"/>
        <v>8199.0615543859985</v>
      </c>
      <c r="AX575" s="34">
        <f t="shared" si="143"/>
        <v>8315.8843344798443</v>
      </c>
    </row>
    <row r="576" spans="1:50" ht="16.5" customHeight="1" x14ac:dyDescent="0.2">
      <c r="A576" s="25">
        <v>575</v>
      </c>
      <c r="B576" s="26">
        <v>37295</v>
      </c>
      <c r="C576" s="25">
        <v>8117</v>
      </c>
      <c r="D576" s="27"/>
      <c r="E576" s="27">
        <v>404000</v>
      </c>
      <c r="F576" s="27"/>
      <c r="G576" s="27">
        <v>19.97</v>
      </c>
      <c r="H576" s="27">
        <v>19.911999999999999</v>
      </c>
      <c r="I576" s="27">
        <v>1.1160000000000001</v>
      </c>
      <c r="J576" s="27">
        <v>10660.465</v>
      </c>
      <c r="K576" s="27">
        <v>768513</v>
      </c>
      <c r="L576" s="27">
        <v>901</v>
      </c>
      <c r="M576" s="27">
        <v>16.465</v>
      </c>
      <c r="N576" s="27">
        <v>230511</v>
      </c>
      <c r="O576" s="27">
        <v>7166.7</v>
      </c>
      <c r="P576" s="27">
        <v>1838308</v>
      </c>
      <c r="Q576" s="27"/>
      <c r="R576" s="27">
        <v>8007</v>
      </c>
      <c r="S576" s="27"/>
      <c r="T576" s="27">
        <v>87.2</v>
      </c>
      <c r="U576" s="27">
        <v>26</v>
      </c>
      <c r="V576" s="27">
        <v>92.2</v>
      </c>
      <c r="W576" s="27"/>
      <c r="X576" s="27"/>
      <c r="Y576" s="27"/>
      <c r="Z576" s="27"/>
      <c r="AA576" s="27">
        <v>282398</v>
      </c>
      <c r="AB576" s="28"/>
      <c r="AC576" s="29">
        <v>0</v>
      </c>
      <c r="AD576" s="30">
        <v>182.8</v>
      </c>
      <c r="AE576" s="30">
        <v>0</v>
      </c>
      <c r="AF576" s="31">
        <v>10.2996</v>
      </c>
      <c r="AG576">
        <f t="shared" si="128"/>
        <v>8413.6550830900796</v>
      </c>
      <c r="AH576">
        <f>A576*'Simple Linear Regression'!$B$18+'Simple Linear Regression'!$B$17</f>
        <v>8375.832670185302</v>
      </c>
      <c r="AI576">
        <f t="shared" si="129"/>
        <v>8433.8603808999997</v>
      </c>
      <c r="AJ576">
        <f t="shared" si="130"/>
        <v>8433.8603808999997</v>
      </c>
      <c r="AL576">
        <f t="shared" si="131"/>
        <v>8481.7279384393187</v>
      </c>
      <c r="AM576" s="32">
        <f t="shared" si="132"/>
        <v>8251.5890681828005</v>
      </c>
      <c r="AN576" s="33">
        <f t="shared" si="133"/>
        <v>9318.9753437453473</v>
      </c>
      <c r="AO576" s="33">
        <f t="shared" si="134"/>
        <v>8285.8929034760004</v>
      </c>
      <c r="AP576" s="33" t="str">
        <f t="shared" si="135"/>
        <v/>
      </c>
      <c r="AQ576" s="34">
        <f t="shared" si="136"/>
        <v>257250.27600000001</v>
      </c>
      <c r="AR576" s="34">
        <f t="shared" si="137"/>
        <v>450864.00000000006</v>
      </c>
      <c r="AS576" s="34">
        <f t="shared" si="138"/>
        <v>0</v>
      </c>
      <c r="AT576" s="34">
        <f t="shared" si="139"/>
        <v>8353.6319645050007</v>
      </c>
      <c r="AU576" s="34">
        <f t="shared" si="140"/>
        <v>8387.7473531271189</v>
      </c>
      <c r="AV576" s="34">
        <f t="shared" si="141"/>
        <v>8336.5475211596404</v>
      </c>
      <c r="AW576" s="34">
        <f t="shared" si="142"/>
        <v>8346.4890148659997</v>
      </c>
      <c r="AX576" s="34">
        <f t="shared" si="143"/>
        <v>8402.7464869609867</v>
      </c>
    </row>
    <row r="577" spans="1:50" ht="16.5" customHeight="1" x14ac:dyDescent="0.2">
      <c r="A577" s="25">
        <v>576</v>
      </c>
      <c r="B577" s="26">
        <v>37302</v>
      </c>
      <c r="C577" s="25">
        <v>8428</v>
      </c>
      <c r="D577" s="27"/>
      <c r="E577" s="27">
        <v>397000</v>
      </c>
      <c r="F577" s="27"/>
      <c r="G577" s="27">
        <v>21.18</v>
      </c>
      <c r="H577" s="27">
        <v>20.994</v>
      </c>
      <c r="I577" s="27">
        <v>1.107</v>
      </c>
      <c r="J577" s="27">
        <v>10660.465</v>
      </c>
      <c r="K577" s="27">
        <v>871470</v>
      </c>
      <c r="L577" s="27">
        <v>901</v>
      </c>
      <c r="M577" s="27">
        <v>16.465</v>
      </c>
      <c r="N577" s="27">
        <v>229584</v>
      </c>
      <c r="O577" s="27">
        <v>7166.7</v>
      </c>
      <c r="P577" s="27">
        <v>1838308</v>
      </c>
      <c r="Q577" s="27"/>
      <c r="R577" s="27">
        <v>8007</v>
      </c>
      <c r="S577" s="27"/>
      <c r="T577" s="27">
        <v>87.2</v>
      </c>
      <c r="U577" s="27">
        <v>26</v>
      </c>
      <c r="V577" s="27">
        <v>92.2</v>
      </c>
      <c r="W577" s="27"/>
      <c r="X577" s="27"/>
      <c r="Y577" s="27"/>
      <c r="Z577" s="27"/>
      <c r="AA577" s="27">
        <v>282398</v>
      </c>
      <c r="AB577" s="28"/>
      <c r="AC577" s="29">
        <v>0</v>
      </c>
      <c r="AD577" s="30">
        <v>144.19999999999999</v>
      </c>
      <c r="AE577" s="30">
        <v>0</v>
      </c>
      <c r="AF577" s="31">
        <v>10.5413</v>
      </c>
      <c r="AG577">
        <f t="shared" si="128"/>
        <v>8406.7549294091605</v>
      </c>
      <c r="AH577">
        <f>A577*'Simple Linear Regression'!$B$18+'Simple Linear Regression'!$B$17</f>
        <v>8376.6857072692055</v>
      </c>
      <c r="AI577">
        <f t="shared" si="129"/>
        <v>8425.2271550999994</v>
      </c>
      <c r="AJ577">
        <f t="shared" si="130"/>
        <v>8425.2271550999994</v>
      </c>
      <c r="AL577">
        <f t="shared" si="131"/>
        <v>8466.0662726641604</v>
      </c>
      <c r="AM577" s="32">
        <f t="shared" si="132"/>
        <v>8285.966206757801</v>
      </c>
      <c r="AN577" s="33">
        <f t="shared" si="133"/>
        <v>9356.7505449986329</v>
      </c>
      <c r="AO577" s="33">
        <f t="shared" si="134"/>
        <v>8321.8028190879995</v>
      </c>
      <c r="AP577" s="33" t="str">
        <f t="shared" si="135"/>
        <v/>
      </c>
      <c r="AQ577" s="34">
        <f t="shared" si="136"/>
        <v>254149.48799999998</v>
      </c>
      <c r="AR577" s="34">
        <f t="shared" si="137"/>
        <v>439479</v>
      </c>
      <c r="AS577" s="34">
        <f t="shared" si="138"/>
        <v>0</v>
      </c>
      <c r="AT577" s="34">
        <f t="shared" si="139"/>
        <v>8330.7301944959981</v>
      </c>
      <c r="AU577" s="34">
        <f t="shared" si="140"/>
        <v>8371.0416622013308</v>
      </c>
      <c r="AV577" s="34">
        <f t="shared" si="141"/>
        <v>8316.7358742870401</v>
      </c>
      <c r="AW577" s="34">
        <f t="shared" si="142"/>
        <v>8324.8825643050004</v>
      </c>
      <c r="AX577" s="34">
        <f t="shared" si="143"/>
        <v>8392.1896650505441</v>
      </c>
    </row>
    <row r="578" spans="1:50" ht="16.5" customHeight="1" x14ac:dyDescent="0.2">
      <c r="A578" s="25">
        <v>577</v>
      </c>
      <c r="B578" s="26">
        <v>37309</v>
      </c>
      <c r="C578" s="25">
        <v>8729</v>
      </c>
      <c r="D578" s="27"/>
      <c r="E578" s="27">
        <v>397000</v>
      </c>
      <c r="F578" s="27"/>
      <c r="G578" s="27">
        <v>20.702500000000001</v>
      </c>
      <c r="H578" s="27">
        <v>20.018000000000001</v>
      </c>
      <c r="I578" s="27">
        <v>1.1160000000000001</v>
      </c>
      <c r="J578" s="27">
        <v>10660.465</v>
      </c>
      <c r="K578" s="27">
        <v>871470</v>
      </c>
      <c r="L578" s="27">
        <v>901</v>
      </c>
      <c r="M578" s="27">
        <v>16.523</v>
      </c>
      <c r="N578" s="27">
        <v>229584</v>
      </c>
      <c r="O578" s="27">
        <v>7166.7</v>
      </c>
      <c r="P578" s="27">
        <v>1838308</v>
      </c>
      <c r="Q578" s="27"/>
      <c r="R578" s="27">
        <v>8007</v>
      </c>
      <c r="S578" s="27"/>
      <c r="T578" s="27">
        <v>87.2</v>
      </c>
      <c r="U578" s="27">
        <v>26</v>
      </c>
      <c r="V578" s="27">
        <v>92.2</v>
      </c>
      <c r="W578" s="27"/>
      <c r="X578" s="27"/>
      <c r="Y578" s="27"/>
      <c r="Z578" s="27"/>
      <c r="AA578" s="27">
        <v>282398</v>
      </c>
      <c r="AB578" s="28"/>
      <c r="AC578" s="29">
        <v>0</v>
      </c>
      <c r="AD578" s="30">
        <v>124.7</v>
      </c>
      <c r="AE578" s="30">
        <v>0.9</v>
      </c>
      <c r="AF578" s="31">
        <v>10.7989</v>
      </c>
      <c r="AG578">
        <f t="shared" ref="AG578:AG641" si="144">6753.47943187+0.36116788*I578+0.01252571*N578-22.85359542*V578+0.00407811*AA578-0.00067349*E578</f>
        <v>8406.7581799200798</v>
      </c>
      <c r="AH578">
        <f>A578*'Simple Linear Regression'!$B$18+'Simple Linear Regression'!$B$17</f>
        <v>8377.538744353109</v>
      </c>
      <c r="AI578">
        <f t="shared" ref="AI578:AI641" si="145">7491.3971+0.0137554*N578-0.00058829*E578-34.3283*V578+0.30565*L578+54.6031*M578</f>
        <v>8428.3941348999997</v>
      </c>
      <c r="AJ578">
        <f t="shared" ref="AJ578:AJ641" si="146">7491.3971-0.00058829*E578+0.30565*L578+54.6031*M578+0.0137554*N578-34.3283*V578</f>
        <v>8428.3941348999997</v>
      </c>
      <c r="AL578">
        <f t="shared" ref="AL578:AL641" si="147">2192.59+2373.87*I578+0.0316653*N578-15.7623*V578+0.00202406*AA578-0.000740146*E578-0.00963493*(I578*N578)</f>
        <v>8467.5228707420792</v>
      </c>
      <c r="AM578" s="32">
        <f t="shared" ref="AM578:AM641" si="148">5205.907083+122.0638992*I578+13.609808*(N578/1000)-1.245906883*AD578+0.7746840854*AE578-134.2474226*AC578-1547.125689*IF(AND(B578&gt;=DATE(2020,3,20),B578&lt;=DATE(2020,6,26)),1,0)</f>
        <v>8312.0571817459622</v>
      </c>
      <c r="AN578" s="33">
        <f t="shared" ref="AN578:AN641" si="149">7707.2178-144.397321*AC578+139.5614087*AF578-0.0008594506251*E578-265.7105668*I578-0.02506176117*J578+0.004708026652*N578</f>
        <v>9390.3101687785547</v>
      </c>
      <c r="AO578" s="33">
        <f t="shared" ref="AO578:AO641" si="150">IF(N578="","",2190.39 + 2739.06*I578 + 0.034693*N578 - 16.722*V578 - 0.000802*E578 - 1.3691*AD578 + 1.8691*AE578 - 121.7*AC578 + 209.88*IF(AND(B578&gt;=DATE(2020,3,20),B578&lt;=DATE(2020,6,26)),1,0) - 0.011049*(I578*N578))</f>
        <v>8352.0039365439989</v>
      </c>
      <c r="AP578" s="33" t="str">
        <f t="shared" ref="AP578:AP641" si="151">IF(B578&lt;DATE(2008,1,1),"",3929.06 + 1212.53*I578 - 0.0003097*N578 + 59.426*V578 - 0.0006734*E578 - 1.036*AD578 + 1.2076*AE578 + 94.923*AF578 - 131.43*AC578 - 759.61*IF(AND(B578&gt;=DATE(2020,3,20),B578&lt;=DATE(2020,6,26)),1,0) - 17.324*(I578*V578))</f>
        <v/>
      </c>
      <c r="AQ578" s="34">
        <f t="shared" ref="AQ578:AQ641" si="152">IF(N578="","",I578*N578)</f>
        <v>256215.74400000004</v>
      </c>
      <c r="AR578" s="34">
        <f t="shared" ref="AR578:AR641" si="153">I578*E578</f>
        <v>443052.00000000006</v>
      </c>
      <c r="AS578" s="34">
        <f t="shared" ref="AS578:AS641" si="154">AC578*AF578</f>
        <v>0</v>
      </c>
      <c r="AT578" s="34">
        <f t="shared" ref="AT578:AT641" si="155">IF(N578="","",2413.3773+89.103503*I578+0.018847679*N578-5.0917058*V578-0.00064564578*E578+1.4315076*AD578-3.1976817*AE578-66.972905*AC578-217.08397*IF(AND(B578&gt;=DATE(2020,3,20),B578&lt;=DATE(2020,6,26)),1,0)+190.76803*AF578)</f>
        <v>8349.8816588209993</v>
      </c>
      <c r="AU578" s="34">
        <f t="shared" ref="AU578:AU641" si="156">IF(N578="","",-480.76297+2186.3009*I578+0.033368804*N578-5.3903106*V578-0.00073731439*E578+0.93396876*AD578-1.6242981*AE578-61.304389*AC578-95.472727*IF(AND(B578&gt;=DATE(2020,3,20),B578&lt;=DATE(2020,6,26)),1,0)+156.04851*AF578-0.0087322858*AQ578)</f>
        <v>8393.1990694393662</v>
      </c>
      <c r="AV578" s="34">
        <f t="shared" ref="AV578:AV641" si="157">IF(N578="","",2518.0489-204.66184*I578+0.019354281*N578-2.3328708*V578-0.0022533804*E578+1.5259709*AD578-3.5842757*AE578-65.580099*AC578-62.828483*IF(AND(B578&gt;=DATE(2020,3,20),B578&lt;=DATE(2020,6,26)),1,0)+200.94286*AF578+0.00080379976*AR578)</f>
        <v>8336.5464943255211</v>
      </c>
      <c r="AW578" s="34">
        <f t="shared" ref="AW578:AW641" si="158">IF(N578="","",2361.7153+89.223162*I578+0.018847054*N578-5.0210815*V578-0.0006437347*E578+1.4213619*AD578-3.2156123*AE578+167.41121*AC578-224.35191*IF(AND(B578&gt;=DATE(2020,3,20),B578&lt;=DATE(2020,6,26)),1,0)+194.56435*AF578-19.897843*AS578)</f>
        <v>8345.1947412029986</v>
      </c>
      <c r="AX578" s="34">
        <f t="shared" ref="AX578:AX641" si="159">IF(N578="","",-654.03928+2464.5589*I578+0.035956453*N578-8.0754527*V578-0.00069441316*E578+0.69511606*AD578-1.1669613*AE578-90.724569*AC578-211.24919*IF(AND(B578&gt;=DATE(2020,3,20),B578&lt;=DATE(2020,6,26)),1,0)+147.22132*AF578-0.010108087*AQ578)</f>
        <v>8416.803983430269</v>
      </c>
    </row>
    <row r="579" spans="1:50" ht="16.5" customHeight="1" x14ac:dyDescent="0.2">
      <c r="A579" s="25">
        <v>578</v>
      </c>
      <c r="B579" s="26">
        <v>37316</v>
      </c>
      <c r="C579" s="25">
        <v>8782</v>
      </c>
      <c r="D579" s="27"/>
      <c r="E579" s="27">
        <v>398000</v>
      </c>
      <c r="F579" s="27"/>
      <c r="G579" s="27">
        <v>21.431999999999999</v>
      </c>
      <c r="H579" s="27">
        <v>20.603999999999999</v>
      </c>
      <c r="I579" s="27">
        <v>1.1160000000000001</v>
      </c>
      <c r="J579" s="27">
        <v>10660.465</v>
      </c>
      <c r="K579" s="27">
        <v>871470</v>
      </c>
      <c r="L579" s="27">
        <v>901</v>
      </c>
      <c r="M579" s="27">
        <v>16.523</v>
      </c>
      <c r="N579" s="27">
        <v>229584</v>
      </c>
      <c r="O579" s="27">
        <v>7166.7</v>
      </c>
      <c r="P579" s="27">
        <v>1838308</v>
      </c>
      <c r="Q579" s="27"/>
      <c r="R579" s="27">
        <v>8007</v>
      </c>
      <c r="S579" s="27"/>
      <c r="T579" s="27">
        <v>87.2</v>
      </c>
      <c r="U579" s="27">
        <v>26</v>
      </c>
      <c r="V579" s="27">
        <v>92.2</v>
      </c>
      <c r="W579" s="27"/>
      <c r="X579" s="27"/>
      <c r="Y579" s="27"/>
      <c r="Z579" s="27"/>
      <c r="AA579" s="27">
        <v>282398</v>
      </c>
      <c r="AB579" s="28"/>
      <c r="AC579" s="29">
        <v>0</v>
      </c>
      <c r="AD579" s="30">
        <v>147.5</v>
      </c>
      <c r="AE579" s="30">
        <v>0.9</v>
      </c>
      <c r="AF579" s="31">
        <v>11.0684</v>
      </c>
      <c r="AG579">
        <f t="shared" si="144"/>
        <v>8406.0846899200787</v>
      </c>
      <c r="AH579">
        <f>A579*'Simple Linear Regression'!$B$18+'Simple Linear Regression'!$B$17</f>
        <v>8378.3917814370143</v>
      </c>
      <c r="AI579">
        <f t="shared" si="145"/>
        <v>8427.8058449</v>
      </c>
      <c r="AJ579">
        <f t="shared" si="146"/>
        <v>8427.8058449</v>
      </c>
      <c r="AL579">
        <f t="shared" si="147"/>
        <v>8466.7827247420792</v>
      </c>
      <c r="AM579" s="32">
        <f t="shared" si="148"/>
        <v>8283.6505048135623</v>
      </c>
      <c r="AN579" s="33">
        <f t="shared" si="149"/>
        <v>9427.0625177981019</v>
      </c>
      <c r="AO579" s="33">
        <f t="shared" si="150"/>
        <v>8319.9864565440002</v>
      </c>
      <c r="AP579" s="33" t="str">
        <f t="shared" si="151"/>
        <v/>
      </c>
      <c r="AQ579" s="34">
        <f t="shared" si="152"/>
        <v>256215.74400000004</v>
      </c>
      <c r="AR579" s="34">
        <f t="shared" si="153"/>
        <v>444168.00000000006</v>
      </c>
      <c r="AS579" s="34">
        <f t="shared" si="154"/>
        <v>0</v>
      </c>
      <c r="AT579" s="34">
        <f t="shared" si="155"/>
        <v>8433.2863704060001</v>
      </c>
      <c r="AU579" s="34">
        <f t="shared" si="156"/>
        <v>8455.8113162223635</v>
      </c>
      <c r="AV579" s="34">
        <f t="shared" si="157"/>
        <v>8424.136391747681</v>
      </c>
      <c r="AW579" s="34">
        <f t="shared" si="158"/>
        <v>8429.3931501480001</v>
      </c>
      <c r="AX579" s="34">
        <f t="shared" si="159"/>
        <v>8471.6343621782689</v>
      </c>
    </row>
    <row r="580" spans="1:50" ht="16.5" customHeight="1" x14ac:dyDescent="0.2">
      <c r="A580" s="25">
        <v>579</v>
      </c>
      <c r="B580" s="26">
        <v>37323</v>
      </c>
      <c r="C580" s="25">
        <v>8277</v>
      </c>
      <c r="D580" s="27"/>
      <c r="E580" s="27">
        <v>392000</v>
      </c>
      <c r="F580" s="27"/>
      <c r="G580" s="27">
        <v>23.308</v>
      </c>
      <c r="H580" s="27">
        <v>22.274000000000001</v>
      </c>
      <c r="I580" s="27">
        <v>1.1439999999999999</v>
      </c>
      <c r="J580" s="27">
        <v>10660.465</v>
      </c>
      <c r="K580" s="27">
        <v>871470</v>
      </c>
      <c r="L580" s="27">
        <v>867</v>
      </c>
      <c r="M580" s="27">
        <v>16.523</v>
      </c>
      <c r="N580" s="27">
        <v>229584</v>
      </c>
      <c r="O580" s="27">
        <v>7184.6</v>
      </c>
      <c r="P580" s="27">
        <v>1838308</v>
      </c>
      <c r="Q580" s="27"/>
      <c r="R580" s="27">
        <v>14003</v>
      </c>
      <c r="S580" s="27"/>
      <c r="T580" s="27">
        <v>87.2</v>
      </c>
      <c r="U580" s="27">
        <v>26</v>
      </c>
      <c r="V580" s="27">
        <v>90.2</v>
      </c>
      <c r="W580" s="27"/>
      <c r="X580" s="27"/>
      <c r="Y580" s="27"/>
      <c r="Z580" s="27"/>
      <c r="AA580" s="27">
        <v>285225</v>
      </c>
      <c r="AB580" s="28"/>
      <c r="AC580" s="29">
        <v>0</v>
      </c>
      <c r="AD580" s="30">
        <v>151.1</v>
      </c>
      <c r="AE580" s="30">
        <v>0.7</v>
      </c>
      <c r="AF580" s="31">
        <v>11.3467</v>
      </c>
      <c r="AG580">
        <f t="shared" si="144"/>
        <v>8467.3717504307206</v>
      </c>
      <c r="AH580">
        <f>A580*'Simple Linear Regression'!$B$18+'Simple Linear Regression'!$B$17</f>
        <v>8379.2448185209178</v>
      </c>
      <c r="AI580">
        <f t="shared" si="145"/>
        <v>8489.6000849000011</v>
      </c>
      <c r="AJ580">
        <f t="shared" si="146"/>
        <v>8489.6000849000011</v>
      </c>
      <c r="AL580">
        <f t="shared" si="147"/>
        <v>8513.0018568267205</v>
      </c>
      <c r="AM580" s="32">
        <f t="shared" si="148"/>
        <v>8282.4280923952811</v>
      </c>
      <c r="AN580" s="33">
        <f t="shared" si="149"/>
        <v>9463.6192657195152</v>
      </c>
      <c r="AO580" s="33">
        <f t="shared" si="150"/>
        <v>8358.6066952960027</v>
      </c>
      <c r="AP580" s="33" t="str">
        <f t="shared" si="151"/>
        <v/>
      </c>
      <c r="AQ580" s="34">
        <f t="shared" si="152"/>
        <v>262644.09599999996</v>
      </c>
      <c r="AR580" s="34">
        <f t="shared" si="153"/>
        <v>448447.99999999994</v>
      </c>
      <c r="AS580" s="34">
        <f t="shared" si="154"/>
        <v>0</v>
      </c>
      <c r="AT580" s="34">
        <f t="shared" si="155"/>
        <v>8508.7222612189998</v>
      </c>
      <c r="AU580" s="34">
        <f t="shared" si="156"/>
        <v>8523.213489564363</v>
      </c>
      <c r="AV580" s="34">
        <f t="shared" si="157"/>
        <v>8502.164895518481</v>
      </c>
      <c r="AW580" s="34">
        <f t="shared" si="158"/>
        <v>8505.7032537889972</v>
      </c>
      <c r="AX580" s="34">
        <f t="shared" si="159"/>
        <v>8539.6885578876463</v>
      </c>
    </row>
    <row r="581" spans="1:50" ht="16.5" customHeight="1" x14ac:dyDescent="0.2">
      <c r="A581" s="25">
        <v>580</v>
      </c>
      <c r="B581" s="26">
        <v>37330</v>
      </c>
      <c r="C581" s="25">
        <v>8713</v>
      </c>
      <c r="D581" s="27"/>
      <c r="E581" s="27">
        <v>399000</v>
      </c>
      <c r="F581" s="27"/>
      <c r="G581" s="27">
        <v>24.4</v>
      </c>
      <c r="H581" s="27">
        <v>23.42</v>
      </c>
      <c r="I581" s="27">
        <v>1.2230000000000001</v>
      </c>
      <c r="J581" s="27">
        <v>10660.465</v>
      </c>
      <c r="K581" s="27">
        <v>820117</v>
      </c>
      <c r="L581" s="27">
        <v>867</v>
      </c>
      <c r="M581" s="27">
        <v>16.523</v>
      </c>
      <c r="N581" s="27">
        <v>229584</v>
      </c>
      <c r="O581" s="27">
        <v>7184.6</v>
      </c>
      <c r="P581" s="27">
        <v>1838308</v>
      </c>
      <c r="Q581" s="27"/>
      <c r="R581" s="27">
        <v>14003</v>
      </c>
      <c r="S581" s="27"/>
      <c r="T581" s="27">
        <v>87.2</v>
      </c>
      <c r="U581" s="27">
        <v>26</v>
      </c>
      <c r="V581" s="27">
        <v>90.2</v>
      </c>
      <c r="W581" s="27"/>
      <c r="X581" s="27"/>
      <c r="Y581" s="27"/>
      <c r="Z581" s="27"/>
      <c r="AA581" s="27">
        <v>285225</v>
      </c>
      <c r="AB581" s="28"/>
      <c r="AC581" s="29">
        <v>0</v>
      </c>
      <c r="AD581" s="30">
        <v>103</v>
      </c>
      <c r="AE581" s="30">
        <v>2.2000000000000002</v>
      </c>
      <c r="AF581" s="31">
        <v>11.630599999999999</v>
      </c>
      <c r="AG581">
        <f t="shared" si="144"/>
        <v>8462.685852693241</v>
      </c>
      <c r="AH581">
        <f>A581*'Simple Linear Regression'!$B$18+'Simple Linear Regression'!$B$17</f>
        <v>8380.0978556048231</v>
      </c>
      <c r="AI581">
        <f t="shared" si="145"/>
        <v>8485.4820549000015</v>
      </c>
      <c r="AJ581">
        <f t="shared" si="146"/>
        <v>8485.4820548999996</v>
      </c>
      <c r="AL581">
        <f t="shared" si="147"/>
        <v>8520.6065290662409</v>
      </c>
      <c r="AM581" s="32">
        <f t="shared" si="148"/>
        <v>8353.161287632478</v>
      </c>
      <c r="AN581" s="33">
        <f t="shared" si="149"/>
        <v>9476.2334604965436</v>
      </c>
      <c r="AO581" s="33">
        <f t="shared" si="150"/>
        <v>8437.638579632001</v>
      </c>
      <c r="AP581" s="33" t="str">
        <f t="shared" si="151"/>
        <v/>
      </c>
      <c r="AQ581" s="34">
        <f t="shared" si="152"/>
        <v>280781.23200000002</v>
      </c>
      <c r="AR581" s="34">
        <f t="shared" si="153"/>
        <v>487977.00000000006</v>
      </c>
      <c r="AS581" s="34">
        <f t="shared" si="154"/>
        <v>0</v>
      </c>
      <c r="AT581" s="34">
        <f t="shared" si="155"/>
        <v>8491.7489231029995</v>
      </c>
      <c r="AU581" s="34">
        <f t="shared" si="156"/>
        <v>8529.3332322718943</v>
      </c>
      <c r="AV581" s="34">
        <f t="shared" si="157"/>
        <v>8480.26841218552</v>
      </c>
      <c r="AW581" s="34">
        <f t="shared" si="158"/>
        <v>8490.2916338119994</v>
      </c>
      <c r="AX581" s="34">
        <f t="shared" si="159"/>
        <v>8552.8066785608153</v>
      </c>
    </row>
    <row r="582" spans="1:50" ht="16.5" customHeight="1" x14ac:dyDescent="0.2">
      <c r="A582" s="25">
        <v>581</v>
      </c>
      <c r="B582" s="26">
        <v>37337</v>
      </c>
      <c r="C582" s="25">
        <v>8621</v>
      </c>
      <c r="D582" s="27"/>
      <c r="E582" s="27">
        <v>392000</v>
      </c>
      <c r="F582" s="27"/>
      <c r="G582" s="27">
        <v>25.254000000000001</v>
      </c>
      <c r="H582" s="27">
        <v>24.434000000000001</v>
      </c>
      <c r="I582" s="27">
        <v>1.288</v>
      </c>
      <c r="J582" s="27">
        <v>10660.465</v>
      </c>
      <c r="K582" s="27">
        <v>820117</v>
      </c>
      <c r="L582" s="27">
        <v>867</v>
      </c>
      <c r="M582" s="27">
        <v>17.303999999999998</v>
      </c>
      <c r="N582" s="27">
        <v>215215</v>
      </c>
      <c r="O582" s="27">
        <v>7184.6</v>
      </c>
      <c r="P582" s="27">
        <v>1891827</v>
      </c>
      <c r="Q582" s="27"/>
      <c r="R582" s="27">
        <v>14003</v>
      </c>
      <c r="S582" s="27"/>
      <c r="T582" s="27">
        <v>87.2</v>
      </c>
      <c r="U582" s="27">
        <v>26</v>
      </c>
      <c r="V582" s="27">
        <v>90.2</v>
      </c>
      <c r="W582" s="27"/>
      <c r="X582" s="27"/>
      <c r="Y582" s="27"/>
      <c r="Z582" s="27"/>
      <c r="AA582" s="27">
        <v>285225</v>
      </c>
      <c r="AB582" s="28"/>
      <c r="AC582" s="29">
        <v>0</v>
      </c>
      <c r="AD582" s="30">
        <v>108.1</v>
      </c>
      <c r="AE582" s="30">
        <v>7.5</v>
      </c>
      <c r="AF582" s="31">
        <v>11.9177</v>
      </c>
      <c r="AG582">
        <f t="shared" si="144"/>
        <v>8287.4418316154406</v>
      </c>
      <c r="AH582">
        <f>A582*'Simple Linear Regression'!$B$18+'Simple Linear Regression'!$B$17</f>
        <v>8380.9508926887265</v>
      </c>
      <c r="AI582">
        <f t="shared" si="145"/>
        <v>8334.5937634000002</v>
      </c>
      <c r="AJ582">
        <f t="shared" si="146"/>
        <v>8334.5937634000002</v>
      </c>
      <c r="AL582">
        <f t="shared" si="147"/>
        <v>8259.6250005844013</v>
      </c>
      <c r="AM582" s="32">
        <f t="shared" si="148"/>
        <v>8163.2878104777992</v>
      </c>
      <c r="AN582" s="33">
        <f t="shared" si="149"/>
        <v>9437.3968735054259</v>
      </c>
      <c r="AO582" s="33">
        <f t="shared" si="150"/>
        <v>8165.3146459199988</v>
      </c>
      <c r="AP582" s="33" t="str">
        <f t="shared" si="151"/>
        <v/>
      </c>
      <c r="AQ582" s="34">
        <f t="shared" si="152"/>
        <v>277196.92</v>
      </c>
      <c r="AR582" s="34">
        <f t="shared" si="153"/>
        <v>504896</v>
      </c>
      <c r="AS582" s="34">
        <f t="shared" si="154"/>
        <v>0</v>
      </c>
      <c r="AT582" s="34">
        <f t="shared" si="155"/>
        <v>8276.3603488699991</v>
      </c>
      <c r="AU582" s="34">
        <f t="shared" si="156"/>
        <v>8269.3828715732652</v>
      </c>
      <c r="AV582" s="34">
        <f t="shared" si="157"/>
        <v>8264.7133653219607</v>
      </c>
      <c r="AW582" s="34">
        <f t="shared" si="158"/>
        <v>8275.8495887009994</v>
      </c>
      <c r="AX582" s="34">
        <f t="shared" si="159"/>
        <v>8277.0636015429609</v>
      </c>
    </row>
    <row r="583" spans="1:50" ht="16.5" customHeight="1" x14ac:dyDescent="0.2">
      <c r="A583" s="25">
        <v>582</v>
      </c>
      <c r="B583" s="26">
        <v>37344</v>
      </c>
      <c r="C583" s="25">
        <v>8386</v>
      </c>
      <c r="D583" s="27"/>
      <c r="E583" s="27">
        <v>415000</v>
      </c>
      <c r="F583" s="27"/>
      <c r="G583" s="27">
        <v>25.86</v>
      </c>
      <c r="H583" s="27">
        <v>25.032</v>
      </c>
      <c r="I583" s="27">
        <v>1.3420000000000001</v>
      </c>
      <c r="J583" s="27">
        <v>10660.465</v>
      </c>
      <c r="K583" s="27">
        <v>820117</v>
      </c>
      <c r="L583" s="27">
        <v>867</v>
      </c>
      <c r="M583" s="27">
        <v>17.303999999999998</v>
      </c>
      <c r="N583" s="27">
        <v>215215</v>
      </c>
      <c r="O583" s="27">
        <v>7184.6</v>
      </c>
      <c r="P583" s="27">
        <v>1891827</v>
      </c>
      <c r="Q583" s="27"/>
      <c r="R583" s="27">
        <v>14003</v>
      </c>
      <c r="S583" s="27"/>
      <c r="T583" s="27">
        <v>87.2</v>
      </c>
      <c r="U583" s="27">
        <v>26</v>
      </c>
      <c r="V583" s="27">
        <v>90.2</v>
      </c>
      <c r="W583" s="27"/>
      <c r="X583" s="27"/>
      <c r="Y583" s="27"/>
      <c r="Z583" s="27"/>
      <c r="AA583" s="27">
        <v>285225</v>
      </c>
      <c r="AB583" s="28"/>
      <c r="AC583" s="29">
        <v>0</v>
      </c>
      <c r="AD583" s="30">
        <v>116.2</v>
      </c>
      <c r="AE583" s="30">
        <v>2.4</v>
      </c>
      <c r="AF583" s="31">
        <v>12.205500000000001</v>
      </c>
      <c r="AG583">
        <f t="shared" si="144"/>
        <v>8271.9710646809599</v>
      </c>
      <c r="AH583">
        <f>A583*'Simple Linear Regression'!$B$18+'Simple Linear Regression'!$B$17</f>
        <v>8381.80392977263</v>
      </c>
      <c r="AI583">
        <f t="shared" si="145"/>
        <v>8321.0630934000001</v>
      </c>
      <c r="AJ583">
        <f t="shared" si="146"/>
        <v>8321.0630934000001</v>
      </c>
      <c r="AL583">
        <f t="shared" si="147"/>
        <v>8258.8172237471008</v>
      </c>
      <c r="AM583" s="32">
        <f t="shared" si="148"/>
        <v>8155.8365264467593</v>
      </c>
      <c r="AN583" s="33">
        <f t="shared" si="149"/>
        <v>9443.4469119447858</v>
      </c>
      <c r="AO583" s="33">
        <f t="shared" si="150"/>
        <v>8145.7485970299995</v>
      </c>
      <c r="AP583" s="33" t="str">
        <f t="shared" si="151"/>
        <v/>
      </c>
      <c r="AQ583" s="34">
        <f t="shared" si="152"/>
        <v>288818.53000000003</v>
      </c>
      <c r="AR583" s="34">
        <f t="shared" si="153"/>
        <v>556930</v>
      </c>
      <c r="AS583" s="34">
        <f t="shared" si="154"/>
        <v>0</v>
      </c>
      <c r="AT583" s="34">
        <f t="shared" si="155"/>
        <v>8349.1285123559992</v>
      </c>
      <c r="AU583" s="34">
        <f t="shared" si="156"/>
        <v>8329.7614976711266</v>
      </c>
      <c r="AV583" s="34">
        <f t="shared" si="157"/>
        <v>8332.1303189418013</v>
      </c>
      <c r="AW583" s="34">
        <f t="shared" si="158"/>
        <v>8349.7700153990008</v>
      </c>
      <c r="AX583" s="34">
        <f t="shared" si="159"/>
        <v>8330.6582731148901</v>
      </c>
    </row>
    <row r="584" spans="1:50" ht="16.5" customHeight="1" x14ac:dyDescent="0.2">
      <c r="A584" s="25">
        <v>583</v>
      </c>
      <c r="B584" s="26">
        <v>37351</v>
      </c>
      <c r="C584" s="25">
        <v>8865</v>
      </c>
      <c r="D584" s="27"/>
      <c r="E584" s="27">
        <v>479000</v>
      </c>
      <c r="F584" s="27"/>
      <c r="G584" s="27">
        <v>26.994</v>
      </c>
      <c r="H584" s="27">
        <v>26.422000000000001</v>
      </c>
      <c r="I584" s="27">
        <v>1.371</v>
      </c>
      <c r="J584" s="27">
        <v>10660.465</v>
      </c>
      <c r="K584" s="27">
        <v>820117</v>
      </c>
      <c r="L584" s="27">
        <v>825</v>
      </c>
      <c r="M584" s="27">
        <v>17.303999999999998</v>
      </c>
      <c r="N584" s="27">
        <v>215215</v>
      </c>
      <c r="O584" s="27">
        <v>7225.2</v>
      </c>
      <c r="P584" s="27">
        <v>1891827</v>
      </c>
      <c r="Q584" s="27"/>
      <c r="R584" s="27">
        <v>14003</v>
      </c>
      <c r="S584" s="27"/>
      <c r="T584" s="27">
        <v>87.2</v>
      </c>
      <c r="U584" s="27">
        <v>26</v>
      </c>
      <c r="V584" s="27">
        <v>90.2</v>
      </c>
      <c r="W584" s="27"/>
      <c r="X584" s="27"/>
      <c r="Y584" s="27"/>
      <c r="Z584" s="27"/>
      <c r="AA584" s="27">
        <v>285225</v>
      </c>
      <c r="AB584" s="28"/>
      <c r="AC584" s="29">
        <v>0</v>
      </c>
      <c r="AD584" s="30">
        <v>88.2</v>
      </c>
      <c r="AE584" s="30">
        <v>2.7</v>
      </c>
      <c r="AF584" s="31">
        <v>12.4916</v>
      </c>
      <c r="AG584">
        <f t="shared" si="144"/>
        <v>8228.8781785494793</v>
      </c>
      <c r="AH584">
        <f>A584*'Simple Linear Regression'!$B$18+'Simple Linear Regression'!$B$17</f>
        <v>8382.6569668565353</v>
      </c>
      <c r="AI584">
        <f t="shared" si="145"/>
        <v>8270.575233399999</v>
      </c>
      <c r="AJ584">
        <f t="shared" si="146"/>
        <v>8270.5752334000008</v>
      </c>
      <c r="AL584">
        <f t="shared" si="147"/>
        <v>8220.1562474085495</v>
      </c>
      <c r="AM584" s="32">
        <f t="shared" si="148"/>
        <v>8194.4941774731797</v>
      </c>
      <c r="AN584" s="33">
        <f t="shared" si="149"/>
        <v>9420.6649845302545</v>
      </c>
      <c r="AO584" s="33">
        <f t="shared" si="150"/>
        <v>8143.7894615150017</v>
      </c>
      <c r="AP584" s="33" t="str">
        <f t="shared" si="151"/>
        <v/>
      </c>
      <c r="AQ584" s="34">
        <f t="shared" si="152"/>
        <v>295059.76500000001</v>
      </c>
      <c r="AR584" s="34">
        <f t="shared" si="153"/>
        <v>656709</v>
      </c>
      <c r="AS584" s="34">
        <f t="shared" si="154"/>
        <v>0</v>
      </c>
      <c r="AT584" s="34">
        <f t="shared" si="155"/>
        <v>8323.9284000959997</v>
      </c>
      <c r="AU584" s="34">
        <f t="shared" si="156"/>
        <v>8309.482919047161</v>
      </c>
      <c r="AV584" s="34">
        <f t="shared" si="157"/>
        <v>8275.8684005708401</v>
      </c>
      <c r="AW584" s="34">
        <f t="shared" si="158"/>
        <v>8326.060509941999</v>
      </c>
      <c r="AX584" s="34">
        <f t="shared" si="159"/>
        <v>8316.9077741894434</v>
      </c>
    </row>
    <row r="585" spans="1:50" ht="16.5" customHeight="1" x14ac:dyDescent="0.2">
      <c r="A585" s="25">
        <v>584</v>
      </c>
      <c r="B585" s="26">
        <v>37358</v>
      </c>
      <c r="C585" s="25">
        <v>8840</v>
      </c>
      <c r="D585" s="27"/>
      <c r="E585" s="27">
        <v>445000</v>
      </c>
      <c r="F585" s="27"/>
      <c r="G585" s="27">
        <v>25.24</v>
      </c>
      <c r="H585" s="27">
        <v>24.888000000000002</v>
      </c>
      <c r="I585" s="27">
        <v>1.413</v>
      </c>
      <c r="J585" s="27">
        <v>10660.465</v>
      </c>
      <c r="K585" s="27">
        <v>756221</v>
      </c>
      <c r="L585" s="27">
        <v>825</v>
      </c>
      <c r="M585" s="27">
        <v>17.303999999999998</v>
      </c>
      <c r="N585" s="27">
        <v>215215</v>
      </c>
      <c r="O585" s="27">
        <v>7225.2</v>
      </c>
      <c r="P585" s="27">
        <v>1891827</v>
      </c>
      <c r="Q585" s="27"/>
      <c r="R585" s="27">
        <v>14003</v>
      </c>
      <c r="S585" s="27"/>
      <c r="T585" s="27">
        <v>87.2</v>
      </c>
      <c r="U585" s="27">
        <v>26</v>
      </c>
      <c r="V585" s="27">
        <v>87.7</v>
      </c>
      <c r="W585" s="27"/>
      <c r="X585" s="27"/>
      <c r="Y585" s="27"/>
      <c r="Z585" s="27"/>
      <c r="AA585" s="27">
        <v>285225</v>
      </c>
      <c r="AB585" s="28"/>
      <c r="AC585" s="29">
        <v>0</v>
      </c>
      <c r="AD585" s="30">
        <v>71.8</v>
      </c>
      <c r="AE585" s="30">
        <v>5.6</v>
      </c>
      <c r="AF585" s="31">
        <v>12.773400000000001</v>
      </c>
      <c r="AG585">
        <f t="shared" si="144"/>
        <v>8308.9259961504395</v>
      </c>
      <c r="AH585">
        <f>A585*'Simple Linear Regression'!$B$18+'Simple Linear Regression'!$B$17</f>
        <v>8383.5100039404388</v>
      </c>
      <c r="AI585">
        <f t="shared" si="145"/>
        <v>8376.3978434000001</v>
      </c>
      <c r="AJ585">
        <f t="shared" si="146"/>
        <v>8376.3978433999982</v>
      </c>
      <c r="AL585">
        <f t="shared" si="147"/>
        <v>8297.3390800906491</v>
      </c>
      <c r="AM585" s="32">
        <f t="shared" si="148"/>
        <v>8222.3003179684401</v>
      </c>
      <c r="AN585" s="33">
        <f t="shared" si="149"/>
        <v>9478.0548669497166</v>
      </c>
      <c r="AO585" s="33">
        <f t="shared" si="150"/>
        <v>8255.9043690450017</v>
      </c>
      <c r="AP585" s="33" t="str">
        <f t="shared" si="151"/>
        <v/>
      </c>
      <c r="AQ585" s="34">
        <f t="shared" si="152"/>
        <v>304098.79499999998</v>
      </c>
      <c r="AR585" s="34">
        <f t="shared" si="153"/>
        <v>628785</v>
      </c>
      <c r="AS585" s="34">
        <f t="shared" si="154"/>
        <v>0</v>
      </c>
      <c r="AT585" s="34">
        <f t="shared" si="155"/>
        <v>8383.3603975260012</v>
      </c>
      <c r="AU585" s="34">
        <f t="shared" si="156"/>
        <v>8384.8675472563918</v>
      </c>
      <c r="AV585" s="34">
        <f t="shared" si="157"/>
        <v>8348.479785050602</v>
      </c>
      <c r="AW585" s="34">
        <f t="shared" si="158"/>
        <v>8386.4401892960013</v>
      </c>
      <c r="AX585" s="34">
        <f t="shared" si="159"/>
        <v>8399.5535023658376</v>
      </c>
    </row>
    <row r="586" spans="1:50" ht="16.5" customHeight="1" x14ac:dyDescent="0.2">
      <c r="A586" s="25">
        <v>585</v>
      </c>
      <c r="B586" s="26">
        <v>37365</v>
      </c>
      <c r="C586" s="25">
        <v>8684</v>
      </c>
      <c r="D586" s="27"/>
      <c r="E586" s="27">
        <v>442000</v>
      </c>
      <c r="F586" s="27"/>
      <c r="G586" s="27">
        <v>25.536000000000001</v>
      </c>
      <c r="H586" s="27">
        <v>24.888000000000002</v>
      </c>
      <c r="I586" s="27">
        <v>1.4039999999999999</v>
      </c>
      <c r="J586" s="27">
        <v>10660.465</v>
      </c>
      <c r="K586" s="27">
        <v>756221</v>
      </c>
      <c r="L586" s="27">
        <v>825</v>
      </c>
      <c r="M586" s="27">
        <v>17.106999999999999</v>
      </c>
      <c r="N586" s="27">
        <v>208237</v>
      </c>
      <c r="O586" s="27">
        <v>7225.2</v>
      </c>
      <c r="P586" s="27">
        <v>1891827</v>
      </c>
      <c r="Q586" s="27"/>
      <c r="R586" s="27">
        <v>14003</v>
      </c>
      <c r="S586" s="27"/>
      <c r="T586" s="27">
        <v>87.2</v>
      </c>
      <c r="U586" s="27">
        <v>26</v>
      </c>
      <c r="V586" s="27">
        <v>87.7</v>
      </c>
      <c r="W586" s="27"/>
      <c r="X586" s="27"/>
      <c r="Y586" s="27"/>
      <c r="Z586" s="27"/>
      <c r="AA586" s="27">
        <v>285225</v>
      </c>
      <c r="AB586" s="28"/>
      <c r="AC586" s="29">
        <v>0</v>
      </c>
      <c r="AD586" s="30">
        <v>20.6</v>
      </c>
      <c r="AE586" s="30">
        <v>28.3</v>
      </c>
      <c r="AF586" s="31">
        <v>13.048299999999999</v>
      </c>
      <c r="AG586">
        <f t="shared" si="144"/>
        <v>8223.5388112595192</v>
      </c>
      <c r="AH586">
        <f>A586*'Simple Linear Regression'!$B$18+'Simple Linear Regression'!$B$17</f>
        <v>8384.3630410243441</v>
      </c>
      <c r="AI586">
        <f t="shared" si="145"/>
        <v>8271.4207214999988</v>
      </c>
      <c r="AJ586">
        <f t="shared" si="146"/>
        <v>8271.4207214999988</v>
      </c>
      <c r="AL586">
        <f t="shared" si="147"/>
        <v>8170.2909461523595</v>
      </c>
      <c r="AM586" s="32">
        <f t="shared" si="148"/>
        <v>8207.6082637998206</v>
      </c>
      <c r="AN586" s="33">
        <f t="shared" si="149"/>
        <v>9488.5374352001909</v>
      </c>
      <c r="AO586" s="33">
        <f t="shared" si="150"/>
        <v>8233.7470503479981</v>
      </c>
      <c r="AP586" s="33" t="str">
        <f t="shared" si="151"/>
        <v/>
      </c>
      <c r="AQ586" s="34">
        <f t="shared" si="152"/>
        <v>292364.74799999996</v>
      </c>
      <c r="AR586" s="34">
        <f t="shared" si="153"/>
        <v>620568</v>
      </c>
      <c r="AS586" s="34">
        <f t="shared" si="154"/>
        <v>0</v>
      </c>
      <c r="AT586" s="34">
        <f t="shared" si="155"/>
        <v>8159.5378670139999</v>
      </c>
      <c r="AU586" s="34">
        <f t="shared" si="156"/>
        <v>8195.2272880260207</v>
      </c>
      <c r="AV586" s="34">
        <f t="shared" si="157"/>
        <v>8111.1693111086806</v>
      </c>
      <c r="AW586" s="34">
        <f t="shared" si="158"/>
        <v>8163.7712534509983</v>
      </c>
      <c r="AX586" s="34">
        <f t="shared" si="159"/>
        <v>8225.5515277359264</v>
      </c>
    </row>
    <row r="587" spans="1:50" ht="16.5" customHeight="1" x14ac:dyDescent="0.2">
      <c r="A587" s="25">
        <v>586</v>
      </c>
      <c r="B587" s="26">
        <v>37372</v>
      </c>
      <c r="C587" s="25">
        <v>8699</v>
      </c>
      <c r="D587" s="27"/>
      <c r="E587" s="27">
        <v>416000</v>
      </c>
      <c r="F587" s="27"/>
      <c r="G587" s="27">
        <v>26.463999999999999</v>
      </c>
      <c r="H587" s="27">
        <v>26.242000000000001</v>
      </c>
      <c r="I587" s="27">
        <v>1.4039999999999999</v>
      </c>
      <c r="J587" s="27">
        <v>10660.465</v>
      </c>
      <c r="K587" s="27">
        <v>756221</v>
      </c>
      <c r="L587" s="27">
        <v>825</v>
      </c>
      <c r="M587" s="27">
        <v>17.106999999999999</v>
      </c>
      <c r="N587" s="27">
        <v>208237</v>
      </c>
      <c r="O587" s="27">
        <v>7225.2</v>
      </c>
      <c r="P587" s="27">
        <v>1891827</v>
      </c>
      <c r="Q587" s="27"/>
      <c r="R587" s="27">
        <v>14003</v>
      </c>
      <c r="S587" s="27"/>
      <c r="T587" s="27">
        <v>87.2</v>
      </c>
      <c r="U587" s="27">
        <v>26</v>
      </c>
      <c r="V587" s="27">
        <v>87.7</v>
      </c>
      <c r="W587" s="27"/>
      <c r="X587" s="27"/>
      <c r="Y587" s="27"/>
      <c r="Z587" s="27"/>
      <c r="AA587" s="27">
        <v>285225</v>
      </c>
      <c r="AB587" s="28"/>
      <c r="AC587" s="29">
        <v>0</v>
      </c>
      <c r="AD587" s="30">
        <v>60.5</v>
      </c>
      <c r="AE587" s="30">
        <v>20.9</v>
      </c>
      <c r="AF587" s="31">
        <v>13.3132</v>
      </c>
      <c r="AG587">
        <f t="shared" si="144"/>
        <v>8241.0495512595189</v>
      </c>
      <c r="AH587">
        <f>A587*'Simple Linear Regression'!$B$18+'Simple Linear Regression'!$B$17</f>
        <v>8385.2160781082475</v>
      </c>
      <c r="AI587">
        <f t="shared" si="145"/>
        <v>8286.7162614999997</v>
      </c>
      <c r="AJ587">
        <f t="shared" si="146"/>
        <v>8286.7162614999979</v>
      </c>
      <c r="AL587">
        <f t="shared" si="147"/>
        <v>8189.5347421523602</v>
      </c>
      <c r="AM587" s="32">
        <f t="shared" si="148"/>
        <v>8152.1639169361615</v>
      </c>
      <c r="AN587" s="33">
        <f t="shared" si="149"/>
        <v>9547.8529686174206</v>
      </c>
      <c r="AO587" s="33">
        <f t="shared" si="150"/>
        <v>8186.1406203479983</v>
      </c>
      <c r="AP587" s="33" t="str">
        <f t="shared" si="151"/>
        <v/>
      </c>
      <c r="AQ587" s="34">
        <f t="shared" si="152"/>
        <v>292364.74799999996</v>
      </c>
      <c r="AR587" s="34">
        <f t="shared" si="153"/>
        <v>584064</v>
      </c>
      <c r="AS587" s="34">
        <f t="shared" si="154"/>
        <v>0</v>
      </c>
      <c r="AT587" s="34">
        <f t="shared" si="155"/>
        <v>8307.6391062610001</v>
      </c>
      <c r="AU587" s="34">
        <f t="shared" si="156"/>
        <v>8305.0198719290238</v>
      </c>
      <c r="AV587" s="34">
        <f t="shared" si="157"/>
        <v>8281.0549377736406</v>
      </c>
      <c r="AW587" s="34">
        <f t="shared" si="158"/>
        <v>8312.5563227959992</v>
      </c>
      <c r="AX587" s="34">
        <f t="shared" si="159"/>
        <v>8318.9758419779246</v>
      </c>
    </row>
    <row r="588" spans="1:50" ht="16.5" customHeight="1" x14ac:dyDescent="0.2">
      <c r="A588" s="25">
        <v>587</v>
      </c>
      <c r="B588" s="26">
        <v>37379</v>
      </c>
      <c r="C588" s="25">
        <v>8521</v>
      </c>
      <c r="D588" s="27"/>
      <c r="E588" s="27">
        <v>414000</v>
      </c>
      <c r="F588" s="27"/>
      <c r="G588" s="27">
        <v>26.882000000000001</v>
      </c>
      <c r="H588" s="27">
        <v>26.405999999999999</v>
      </c>
      <c r="I588" s="27">
        <v>1.393</v>
      </c>
      <c r="J588" s="27">
        <v>10660.465</v>
      </c>
      <c r="K588" s="27">
        <v>756221</v>
      </c>
      <c r="L588" s="27">
        <v>825</v>
      </c>
      <c r="M588" s="27">
        <v>17.106999999999999</v>
      </c>
      <c r="N588" s="27">
        <v>208237</v>
      </c>
      <c r="O588" s="27">
        <v>7225.2</v>
      </c>
      <c r="P588" s="27">
        <v>1891827</v>
      </c>
      <c r="Q588" s="27"/>
      <c r="R588" s="27">
        <v>14003</v>
      </c>
      <c r="S588" s="27"/>
      <c r="T588" s="27">
        <v>87.2</v>
      </c>
      <c r="U588" s="27">
        <v>26</v>
      </c>
      <c r="V588" s="27">
        <v>87.7</v>
      </c>
      <c r="W588" s="27"/>
      <c r="X588" s="27"/>
      <c r="Y588" s="27"/>
      <c r="Z588" s="27"/>
      <c r="AA588" s="27">
        <v>285225</v>
      </c>
      <c r="AB588" s="28"/>
      <c r="AC588" s="29">
        <v>0</v>
      </c>
      <c r="AD588" s="30">
        <v>56.2</v>
      </c>
      <c r="AE588" s="30">
        <v>28.4</v>
      </c>
      <c r="AF588" s="31">
        <v>13.564399999999999</v>
      </c>
      <c r="AG588">
        <f t="shared" si="144"/>
        <v>8242.3925584128392</v>
      </c>
      <c r="AH588">
        <f>A588*'Simple Linear Regression'!$B$18+'Simple Linear Regression'!$B$17</f>
        <v>8386.069115192151</v>
      </c>
      <c r="AI588">
        <f t="shared" si="145"/>
        <v>8287.8928414999991</v>
      </c>
      <c r="AJ588">
        <f t="shared" si="146"/>
        <v>8287.8928415000009</v>
      </c>
      <c r="AL588">
        <f t="shared" si="147"/>
        <v>8186.9723022548696</v>
      </c>
      <c r="AM588" s="32">
        <f t="shared" si="148"/>
        <v>8161.9887442823601</v>
      </c>
      <c r="AN588" s="33">
        <f t="shared" si="149"/>
        <v>9587.5525119678587</v>
      </c>
      <c r="AO588" s="33">
        <f t="shared" si="150"/>
        <v>8202.8292570909998</v>
      </c>
      <c r="AP588" s="33" t="str">
        <f t="shared" si="151"/>
        <v/>
      </c>
      <c r="AQ588" s="34">
        <f t="shared" si="152"/>
        <v>290074.141</v>
      </c>
      <c r="AR588" s="34">
        <f t="shared" si="153"/>
        <v>576702</v>
      </c>
      <c r="AS588" s="34">
        <f t="shared" si="154"/>
        <v>0</v>
      </c>
      <c r="AT588" s="34">
        <f t="shared" si="155"/>
        <v>8325.7330929939999</v>
      </c>
      <c r="AU588" s="34">
        <f t="shared" si="156"/>
        <v>8325.4485100825041</v>
      </c>
      <c r="AV588" s="34">
        <f t="shared" si="157"/>
        <v>8298.92850879252</v>
      </c>
      <c r="AW588" s="34">
        <f t="shared" si="158"/>
        <v>8331.5079537139991</v>
      </c>
      <c r="AX588" s="34">
        <f t="shared" si="159"/>
        <v>8341.648962012734</v>
      </c>
    </row>
    <row r="589" spans="1:50" ht="16.5" customHeight="1" x14ac:dyDescent="0.2">
      <c r="A589" s="25">
        <v>588</v>
      </c>
      <c r="B589" s="26">
        <v>37386</v>
      </c>
      <c r="C589" s="25">
        <v>8548</v>
      </c>
      <c r="D589" s="27"/>
      <c r="E589" s="27">
        <v>409000</v>
      </c>
      <c r="F589" s="27"/>
      <c r="G589" s="27">
        <v>27.271999999999998</v>
      </c>
      <c r="H589" s="27">
        <v>26.15</v>
      </c>
      <c r="I589" s="27">
        <v>1.395</v>
      </c>
      <c r="J589" s="27">
        <v>10783.5</v>
      </c>
      <c r="K589" s="27">
        <v>756221</v>
      </c>
      <c r="L589" s="27">
        <v>763</v>
      </c>
      <c r="M589" s="27">
        <v>17.106999999999999</v>
      </c>
      <c r="N589" s="27">
        <v>208237</v>
      </c>
      <c r="O589" s="27">
        <v>7243.4</v>
      </c>
      <c r="P589" s="27">
        <v>1891827</v>
      </c>
      <c r="Q589" s="27"/>
      <c r="R589" s="27">
        <v>14003</v>
      </c>
      <c r="S589" s="27"/>
      <c r="T589" s="27">
        <v>87.9</v>
      </c>
      <c r="U589" s="27">
        <v>26</v>
      </c>
      <c r="V589" s="27">
        <v>86.6</v>
      </c>
      <c r="W589" s="27"/>
      <c r="X589" s="27"/>
      <c r="Y589" s="27"/>
      <c r="Z589" s="27"/>
      <c r="AA589" s="27">
        <v>285225</v>
      </c>
      <c r="AB589" s="28"/>
      <c r="AC589" s="29">
        <v>0</v>
      </c>
      <c r="AD589" s="30">
        <v>31.2</v>
      </c>
      <c r="AE589" s="30">
        <v>28.8</v>
      </c>
      <c r="AF589" s="31">
        <v>13.7981</v>
      </c>
      <c r="AG589">
        <f t="shared" si="144"/>
        <v>8270.8996857105994</v>
      </c>
      <c r="AH589">
        <f>A589*'Simple Linear Regression'!$B$18+'Simple Linear Regression'!$B$17</f>
        <v>8386.9221522760563</v>
      </c>
      <c r="AI589">
        <f t="shared" si="145"/>
        <v>8309.6451214999997</v>
      </c>
      <c r="AJ589">
        <f t="shared" si="146"/>
        <v>8309.6451214999997</v>
      </c>
      <c r="AL589">
        <f t="shared" si="147"/>
        <v>8208.7466044180492</v>
      </c>
      <c r="AM589" s="32">
        <f t="shared" si="148"/>
        <v>8193.6904177899196</v>
      </c>
      <c r="AN589" s="33">
        <f t="shared" si="149"/>
        <v>9620.8503713873979</v>
      </c>
      <c r="AO589" s="33">
        <f t="shared" si="150"/>
        <v>8261.0850958650008</v>
      </c>
      <c r="AP589" s="33" t="str">
        <f t="shared" si="151"/>
        <v/>
      </c>
      <c r="AQ589" s="34">
        <f t="shared" si="152"/>
        <v>290490.61499999999</v>
      </c>
      <c r="AR589" s="34">
        <f t="shared" si="153"/>
        <v>570555</v>
      </c>
      <c r="AS589" s="34">
        <f t="shared" si="154"/>
        <v>0</v>
      </c>
      <c r="AT589" s="34">
        <f t="shared" si="155"/>
        <v>8342.2561312109992</v>
      </c>
      <c r="AU589" s="34">
        <f t="shared" si="156"/>
        <v>8348.2698540432339</v>
      </c>
      <c r="AV589" s="34">
        <f t="shared" si="157"/>
        <v>8314.7886514698002</v>
      </c>
      <c r="AW589" s="34">
        <f t="shared" si="158"/>
        <v>8349.0776593629998</v>
      </c>
      <c r="AX589" s="34">
        <f t="shared" si="159"/>
        <v>8371.2843246214961</v>
      </c>
    </row>
    <row r="590" spans="1:50" ht="16.5" customHeight="1" x14ac:dyDescent="0.2">
      <c r="A590" s="25">
        <v>589</v>
      </c>
      <c r="B590" s="26">
        <v>37393</v>
      </c>
      <c r="C590" s="25">
        <v>9190</v>
      </c>
      <c r="D590" s="27"/>
      <c r="E590" s="27">
        <v>413000</v>
      </c>
      <c r="F590" s="27"/>
      <c r="G590" s="27">
        <v>28.43</v>
      </c>
      <c r="H590" s="27">
        <v>26.35</v>
      </c>
      <c r="I590" s="27">
        <v>1.3879999999999999</v>
      </c>
      <c r="J590" s="27">
        <v>10783.5</v>
      </c>
      <c r="K590" s="27">
        <v>752812</v>
      </c>
      <c r="L590" s="27">
        <v>763</v>
      </c>
      <c r="M590" s="27">
        <v>17.667999999999999</v>
      </c>
      <c r="N590" s="27">
        <v>236070</v>
      </c>
      <c r="O590" s="27">
        <v>7243.4</v>
      </c>
      <c r="P590" s="27">
        <v>1891827</v>
      </c>
      <c r="Q590" s="27"/>
      <c r="R590" s="27">
        <v>14003</v>
      </c>
      <c r="S590" s="27"/>
      <c r="T590" s="27">
        <v>87.9</v>
      </c>
      <c r="U590" s="27">
        <v>26</v>
      </c>
      <c r="V590" s="27">
        <v>86.6</v>
      </c>
      <c r="W590" s="27"/>
      <c r="X590" s="27"/>
      <c r="Y590" s="27"/>
      <c r="Z590" s="27"/>
      <c r="AA590" s="27">
        <v>285225</v>
      </c>
      <c r="AB590" s="28"/>
      <c r="AC590" s="29">
        <v>0</v>
      </c>
      <c r="AD590" s="30">
        <v>33.5</v>
      </c>
      <c r="AE590" s="30">
        <v>25.3</v>
      </c>
      <c r="AF590" s="31">
        <v>14.009600000000001</v>
      </c>
      <c r="AG590">
        <f t="shared" si="144"/>
        <v>8616.8312839654409</v>
      </c>
      <c r="AH590">
        <f>A590*'Simple Linear Regression'!$B$18+'Simple Linear Regression'!$B$17</f>
        <v>8387.7751893599598</v>
      </c>
      <c r="AI590">
        <f t="shared" si="145"/>
        <v>8720.7783487999986</v>
      </c>
      <c r="AJ590">
        <f t="shared" si="146"/>
        <v>8720.7783487999986</v>
      </c>
      <c r="AL590">
        <f t="shared" si="147"/>
        <v>8712.3350864611984</v>
      </c>
      <c r="AM590" s="32">
        <f t="shared" si="148"/>
        <v>8566.0607764297201</v>
      </c>
      <c r="AN590" s="33">
        <f t="shared" si="149"/>
        <v>9779.8282865997644</v>
      </c>
      <c r="AO590" s="33">
        <f t="shared" si="150"/>
        <v>8783.881617160001</v>
      </c>
      <c r="AP590" s="33" t="str">
        <f t="shared" si="151"/>
        <v/>
      </c>
      <c r="AQ590" s="34">
        <f t="shared" si="152"/>
        <v>327665.15999999997</v>
      </c>
      <c r="AR590" s="34">
        <f t="shared" si="153"/>
        <v>573244</v>
      </c>
      <c r="AS590" s="34">
        <f t="shared" si="154"/>
        <v>0</v>
      </c>
      <c r="AT590" s="34">
        <f t="shared" si="155"/>
        <v>8918.4690649519998</v>
      </c>
      <c r="AU590" s="34">
        <f t="shared" si="156"/>
        <v>8974.9890918532728</v>
      </c>
      <c r="AV590" s="34">
        <f t="shared" si="157"/>
        <v>8906.6109962874398</v>
      </c>
      <c r="AW590" s="34">
        <f t="shared" si="158"/>
        <v>8926.1223478559987</v>
      </c>
      <c r="AX590" s="34">
        <f t="shared" si="159"/>
        <v>9013.0876216530778</v>
      </c>
    </row>
    <row r="591" spans="1:50" ht="16.5" customHeight="1" x14ac:dyDescent="0.2">
      <c r="A591" s="25">
        <v>590</v>
      </c>
      <c r="B591" s="26">
        <v>37400</v>
      </c>
      <c r="C591" s="25">
        <v>8685</v>
      </c>
      <c r="D591" s="27"/>
      <c r="E591" s="27">
        <v>411000</v>
      </c>
      <c r="F591" s="27"/>
      <c r="G591" s="27">
        <v>27.178000000000001</v>
      </c>
      <c r="H591" s="27">
        <v>24.61</v>
      </c>
      <c r="I591" s="27">
        <v>1.397</v>
      </c>
      <c r="J591" s="27">
        <v>10783.5</v>
      </c>
      <c r="K591" s="27">
        <v>752812</v>
      </c>
      <c r="L591" s="27">
        <v>763</v>
      </c>
      <c r="M591" s="27">
        <v>17.667999999999999</v>
      </c>
      <c r="N591" s="27">
        <v>236070</v>
      </c>
      <c r="O591" s="27">
        <v>7243.4</v>
      </c>
      <c r="P591" s="27">
        <v>1891827</v>
      </c>
      <c r="Q591" s="27"/>
      <c r="R591" s="27">
        <v>14003</v>
      </c>
      <c r="S591" s="27"/>
      <c r="T591" s="27">
        <v>87.9</v>
      </c>
      <c r="U591" s="27">
        <v>26</v>
      </c>
      <c r="V591" s="27">
        <v>86.6</v>
      </c>
      <c r="W591" s="27"/>
      <c r="X591" s="27"/>
      <c r="Y591" s="27"/>
      <c r="Z591" s="27"/>
      <c r="AA591" s="27">
        <v>285225</v>
      </c>
      <c r="AB591" s="28"/>
      <c r="AC591" s="29">
        <v>0</v>
      </c>
      <c r="AD591" s="30">
        <v>54.1</v>
      </c>
      <c r="AE591" s="30">
        <v>8.1</v>
      </c>
      <c r="AF591" s="31">
        <v>14.1945</v>
      </c>
      <c r="AG591">
        <f t="shared" si="144"/>
        <v>8618.1815144763605</v>
      </c>
      <c r="AH591">
        <f>A591*'Simple Linear Regression'!$B$18+'Simple Linear Regression'!$B$17</f>
        <v>8388.6282264438632</v>
      </c>
      <c r="AI591">
        <f t="shared" si="145"/>
        <v>8721.9549287999998</v>
      </c>
      <c r="AJ591">
        <f t="shared" si="146"/>
        <v>8721.954928799998</v>
      </c>
      <c r="AL591">
        <f t="shared" si="147"/>
        <v>8714.7095471353005</v>
      </c>
      <c r="AM591" s="32">
        <f t="shared" si="148"/>
        <v>8528.1691034638388</v>
      </c>
      <c r="AN591" s="33">
        <f t="shared" si="149"/>
        <v>9804.9606972173933</v>
      </c>
      <c r="AO591" s="33">
        <f t="shared" si="150"/>
        <v>8726.3101402900011</v>
      </c>
      <c r="AP591" s="33" t="str">
        <f t="shared" si="151"/>
        <v/>
      </c>
      <c r="AQ591" s="34">
        <f t="shared" si="152"/>
        <v>329789.78999999998</v>
      </c>
      <c r="AR591" s="34">
        <f t="shared" si="153"/>
        <v>574167</v>
      </c>
      <c r="AS591" s="34">
        <f t="shared" si="154"/>
        <v>0</v>
      </c>
      <c r="AT591" s="34">
        <f t="shared" si="155"/>
        <v>9040.3244785860006</v>
      </c>
      <c r="AU591" s="34">
        <f t="shared" si="156"/>
        <v>9053.6186056290189</v>
      </c>
      <c r="AV591" s="34">
        <f t="shared" si="157"/>
        <v>9040.2565850999199</v>
      </c>
      <c r="AW591" s="34">
        <f t="shared" si="158"/>
        <v>9048.7763607289999</v>
      </c>
      <c r="AX591" s="34">
        <f t="shared" si="159"/>
        <v>9076.79388045427</v>
      </c>
    </row>
    <row r="592" spans="1:50" ht="16.5" customHeight="1" x14ac:dyDescent="0.2">
      <c r="A592" s="25">
        <v>591</v>
      </c>
      <c r="B592" s="26">
        <v>37407</v>
      </c>
      <c r="C592" s="25">
        <v>8778</v>
      </c>
      <c r="D592" s="27"/>
      <c r="E592" s="27">
        <v>403000</v>
      </c>
      <c r="F592" s="27"/>
      <c r="G592" s="27">
        <v>25.217500000000001</v>
      </c>
      <c r="H592" s="27">
        <v>24</v>
      </c>
      <c r="I592" s="27">
        <v>1.387</v>
      </c>
      <c r="J592" s="27">
        <v>10783.5</v>
      </c>
      <c r="K592" s="27">
        <v>752812</v>
      </c>
      <c r="L592" s="27">
        <v>763</v>
      </c>
      <c r="M592" s="27">
        <v>17.667999999999999</v>
      </c>
      <c r="N592" s="27">
        <v>236070</v>
      </c>
      <c r="O592" s="27">
        <v>7243.4</v>
      </c>
      <c r="P592" s="27">
        <v>1891827</v>
      </c>
      <c r="Q592" s="27"/>
      <c r="R592" s="27">
        <v>14003</v>
      </c>
      <c r="S592" s="27"/>
      <c r="T592" s="27">
        <v>87.9</v>
      </c>
      <c r="U592" s="27">
        <v>26</v>
      </c>
      <c r="V592" s="27">
        <v>86.6</v>
      </c>
      <c r="W592" s="27"/>
      <c r="X592" s="27"/>
      <c r="Y592" s="27"/>
      <c r="Z592" s="27"/>
      <c r="AA592" s="27">
        <v>285225</v>
      </c>
      <c r="AB592" s="28"/>
      <c r="AC592" s="29">
        <v>1</v>
      </c>
      <c r="AD592" s="30">
        <v>8.9</v>
      </c>
      <c r="AE592" s="30">
        <v>38.9</v>
      </c>
      <c r="AF592" s="31">
        <v>14.347899999999999</v>
      </c>
      <c r="AG592">
        <f t="shared" si="144"/>
        <v>8623.56582279756</v>
      </c>
      <c r="AH592">
        <f>A592*'Simple Linear Regression'!$B$18+'Simple Linear Regression'!$B$17</f>
        <v>8389.4812635277685</v>
      </c>
      <c r="AI592">
        <f t="shared" si="145"/>
        <v>8726.6612487999992</v>
      </c>
      <c r="AJ592">
        <f t="shared" si="146"/>
        <v>8726.6612487999992</v>
      </c>
      <c r="AL592">
        <f t="shared" si="147"/>
        <v>8719.6371943862978</v>
      </c>
      <c r="AM592" s="32">
        <f t="shared" si="148"/>
        <v>8472.87630281376</v>
      </c>
      <c r="AN592" s="33">
        <f t="shared" si="149"/>
        <v>9691.5048069807726</v>
      </c>
      <c r="AO592" s="33">
        <f t="shared" si="150"/>
        <v>8729.1705145899996</v>
      </c>
      <c r="AP592" s="33" t="str">
        <f t="shared" si="151"/>
        <v/>
      </c>
      <c r="AQ592" s="34">
        <f t="shared" si="152"/>
        <v>327429.09000000003</v>
      </c>
      <c r="AR592" s="34">
        <f t="shared" si="153"/>
        <v>558961</v>
      </c>
      <c r="AS592" s="34">
        <f t="shared" si="154"/>
        <v>14.347899999999999</v>
      </c>
      <c r="AT592" s="34">
        <f t="shared" si="155"/>
        <v>8843.696780717999</v>
      </c>
      <c r="AU592" s="34">
        <f t="shared" si="156"/>
        <v>8928.6581018390807</v>
      </c>
      <c r="AV592" s="34">
        <f t="shared" si="157"/>
        <v>8833.9826270333597</v>
      </c>
      <c r="AW592" s="34">
        <f t="shared" si="158"/>
        <v>8801.5127096992983</v>
      </c>
      <c r="AX592" s="34">
        <f t="shared" si="159"/>
        <v>8946.0632852511699</v>
      </c>
    </row>
    <row r="593" spans="1:50" ht="16.5" customHeight="1" x14ac:dyDescent="0.2">
      <c r="A593" s="25">
        <v>592</v>
      </c>
      <c r="B593" s="26">
        <v>37414</v>
      </c>
      <c r="C593" s="25">
        <v>9004</v>
      </c>
      <c r="D593" s="27"/>
      <c r="E593" s="27">
        <v>378000</v>
      </c>
      <c r="F593" s="27"/>
      <c r="G593" s="27">
        <v>25.01</v>
      </c>
      <c r="H593" s="27">
        <v>22.99</v>
      </c>
      <c r="I593" s="27">
        <v>1.3919999999999999</v>
      </c>
      <c r="J593" s="27">
        <v>10783.5</v>
      </c>
      <c r="K593" s="27">
        <v>752812</v>
      </c>
      <c r="L593" s="27">
        <v>750</v>
      </c>
      <c r="M593" s="27">
        <v>17.667999999999999</v>
      </c>
      <c r="N593" s="27">
        <v>236070</v>
      </c>
      <c r="O593" s="27">
        <v>7312.5</v>
      </c>
      <c r="P593" s="27">
        <v>1891827</v>
      </c>
      <c r="Q593" s="27"/>
      <c r="R593" s="27">
        <v>14003</v>
      </c>
      <c r="S593" s="27"/>
      <c r="T593" s="27">
        <v>87.9</v>
      </c>
      <c r="U593" s="27">
        <v>26</v>
      </c>
      <c r="V593" s="27">
        <v>87.9</v>
      </c>
      <c r="W593" s="27"/>
      <c r="X593" s="27"/>
      <c r="Y593" s="27"/>
      <c r="Z593" s="27"/>
      <c r="AA593" s="27">
        <v>285225</v>
      </c>
      <c r="AB593" s="28"/>
      <c r="AC593" s="29">
        <v>0</v>
      </c>
      <c r="AD593" s="30">
        <v>3.7</v>
      </c>
      <c r="AE593" s="30">
        <v>55.6</v>
      </c>
      <c r="AF593" s="31">
        <v>14.465400000000001</v>
      </c>
      <c r="AG593">
        <f t="shared" si="144"/>
        <v>8610.6952045909602</v>
      </c>
      <c r="AH593">
        <f>A593*'Simple Linear Regression'!$B$18+'Simple Linear Regression'!$B$17</f>
        <v>8390.334300611672</v>
      </c>
      <c r="AI593">
        <f t="shared" si="145"/>
        <v>8692.7682587999989</v>
      </c>
      <c r="AJ593">
        <f t="shared" si="146"/>
        <v>8692.7682588000007</v>
      </c>
      <c r="AL593">
        <f t="shared" si="147"/>
        <v>8718.1466147607989</v>
      </c>
      <c r="AM593" s="32">
        <f t="shared" si="148"/>
        <v>8627.1499849275406</v>
      </c>
      <c r="AN593" s="33">
        <f t="shared" si="149"/>
        <v>9872.458306296523</v>
      </c>
      <c r="AO593" s="33">
        <f t="shared" si="150"/>
        <v>8888.1688174399969</v>
      </c>
      <c r="AP593" s="33" t="str">
        <f t="shared" si="151"/>
        <v/>
      </c>
      <c r="AQ593" s="34">
        <f t="shared" si="152"/>
        <v>328609.44</v>
      </c>
      <c r="AR593" s="34">
        <f t="shared" si="153"/>
        <v>526176</v>
      </c>
      <c r="AS593" s="34">
        <f t="shared" si="154"/>
        <v>0</v>
      </c>
      <c r="AT593" s="34">
        <f t="shared" si="155"/>
        <v>8882.2072498079997</v>
      </c>
      <c r="AU593" s="34">
        <f t="shared" si="156"/>
        <v>8988.365581868049</v>
      </c>
      <c r="AV593" s="34">
        <f t="shared" si="157"/>
        <v>8881.30695284176</v>
      </c>
      <c r="AW593" s="34">
        <f t="shared" si="158"/>
        <v>8891.3753424740007</v>
      </c>
      <c r="AX593" s="34">
        <f t="shared" si="159"/>
        <v>9038.2374566287199</v>
      </c>
    </row>
    <row r="594" spans="1:50" ht="16.5" customHeight="1" x14ac:dyDescent="0.2">
      <c r="A594" s="25">
        <v>593</v>
      </c>
      <c r="B594" s="26">
        <v>37421</v>
      </c>
      <c r="C594" s="25">
        <v>8771</v>
      </c>
      <c r="D594" s="27"/>
      <c r="E594" s="27">
        <v>388000</v>
      </c>
      <c r="F594" s="27"/>
      <c r="G594" s="27">
        <v>24.936</v>
      </c>
      <c r="H594" s="27">
        <v>23.196000000000002</v>
      </c>
      <c r="I594" s="27">
        <v>1.375</v>
      </c>
      <c r="J594" s="27">
        <v>10783.5</v>
      </c>
      <c r="K594" s="27">
        <v>718884</v>
      </c>
      <c r="L594" s="27">
        <v>750</v>
      </c>
      <c r="M594" s="27">
        <v>17.667999999999999</v>
      </c>
      <c r="N594" s="27">
        <v>236070</v>
      </c>
      <c r="O594" s="27">
        <v>7312.5</v>
      </c>
      <c r="P594" s="27">
        <v>1891827</v>
      </c>
      <c r="Q594" s="27"/>
      <c r="R594" s="27">
        <v>14003</v>
      </c>
      <c r="S594" s="27"/>
      <c r="T594" s="27">
        <v>87.9</v>
      </c>
      <c r="U594" s="27">
        <v>26</v>
      </c>
      <c r="V594" s="27">
        <v>87.9</v>
      </c>
      <c r="W594" s="27"/>
      <c r="X594" s="27"/>
      <c r="Y594" s="27"/>
      <c r="Z594" s="27"/>
      <c r="AA594" s="27">
        <v>285225</v>
      </c>
      <c r="AB594" s="28"/>
      <c r="AC594" s="29">
        <v>0</v>
      </c>
      <c r="AD594" s="30">
        <v>4.8</v>
      </c>
      <c r="AE594" s="30">
        <v>54.6</v>
      </c>
      <c r="AF594" s="31">
        <v>14.5433</v>
      </c>
      <c r="AG594">
        <f t="shared" si="144"/>
        <v>8603.9541647369988</v>
      </c>
      <c r="AH594">
        <f>A594*'Simple Linear Regression'!$B$18+'Simple Linear Regression'!$B$17</f>
        <v>8391.1873376955773</v>
      </c>
      <c r="AI594">
        <f t="shared" si="145"/>
        <v>8686.8853587999984</v>
      </c>
      <c r="AJ594">
        <f t="shared" si="146"/>
        <v>8686.8853588000002</v>
      </c>
      <c r="AL594">
        <f t="shared" si="147"/>
        <v>8709.0561694874978</v>
      </c>
      <c r="AM594" s="32">
        <f t="shared" si="148"/>
        <v>8622.9297169844413</v>
      </c>
      <c r="AN594" s="33">
        <f t="shared" si="149"/>
        <v>9879.2527134188531</v>
      </c>
      <c r="AO594" s="33">
        <f t="shared" si="150"/>
        <v>8874.551423750001</v>
      </c>
      <c r="AP594" s="33" t="str">
        <f t="shared" si="151"/>
        <v/>
      </c>
      <c r="AQ594" s="34">
        <f t="shared" si="152"/>
        <v>324596.25</v>
      </c>
      <c r="AR594" s="34">
        <f t="shared" si="153"/>
        <v>533500</v>
      </c>
      <c r="AS594" s="34">
        <f t="shared" si="154"/>
        <v>0</v>
      </c>
      <c r="AT594" s="34">
        <f t="shared" si="155"/>
        <v>8893.869202054002</v>
      </c>
      <c r="AU594" s="34">
        <f t="shared" si="156"/>
        <v>8993.6774873827508</v>
      </c>
      <c r="AV594" s="34">
        <f t="shared" si="157"/>
        <v>8889.0557220479986</v>
      </c>
      <c r="AW594" s="34">
        <f t="shared" si="158"/>
        <v>8903.3568749750011</v>
      </c>
      <c r="AX594" s="34">
        <f t="shared" si="159"/>
        <v>9043.3616271902483</v>
      </c>
    </row>
    <row r="595" spans="1:50" ht="16.5" customHeight="1" x14ac:dyDescent="0.2">
      <c r="A595" s="25">
        <v>594</v>
      </c>
      <c r="B595" s="26">
        <v>37428</v>
      </c>
      <c r="C595" s="25">
        <v>8752</v>
      </c>
      <c r="D595" s="27"/>
      <c r="E595" s="27">
        <v>396000</v>
      </c>
      <c r="F595" s="27"/>
      <c r="G595" s="27">
        <v>25.608000000000001</v>
      </c>
      <c r="H595" s="27">
        <v>24.547999999999998</v>
      </c>
      <c r="I595" s="27">
        <v>1.3779999999999999</v>
      </c>
      <c r="J595" s="27">
        <v>10783.5</v>
      </c>
      <c r="K595" s="27">
        <v>718884</v>
      </c>
      <c r="L595" s="27">
        <v>750</v>
      </c>
      <c r="M595" s="27">
        <v>16.196999999999999</v>
      </c>
      <c r="N595" s="27">
        <v>237226</v>
      </c>
      <c r="O595" s="27">
        <v>7312.5</v>
      </c>
      <c r="P595" s="27">
        <v>1918895</v>
      </c>
      <c r="Q595" s="27"/>
      <c r="R595" s="27">
        <v>14003</v>
      </c>
      <c r="S595" s="27"/>
      <c r="T595" s="27">
        <v>87.9</v>
      </c>
      <c r="U595" s="27">
        <v>26</v>
      </c>
      <c r="V595" s="27">
        <v>87.9</v>
      </c>
      <c r="W595" s="27"/>
      <c r="X595" s="27"/>
      <c r="Y595" s="27"/>
      <c r="Z595" s="27"/>
      <c r="AA595" s="27">
        <v>285225</v>
      </c>
      <c r="AB595" s="28"/>
      <c r="AC595" s="29">
        <v>0</v>
      </c>
      <c r="AD595" s="30">
        <v>1.2</v>
      </c>
      <c r="AE595" s="30">
        <v>56.2</v>
      </c>
      <c r="AF595" s="31">
        <v>14.579000000000001</v>
      </c>
      <c r="AG595">
        <f t="shared" si="144"/>
        <v>8613.0470490006392</v>
      </c>
      <c r="AH595">
        <f>A595*'Simple Linear Regression'!$B$18+'Simple Linear Regression'!$B$17</f>
        <v>8392.0403747794808</v>
      </c>
      <c r="AI595">
        <f t="shared" si="145"/>
        <v>8617.7591210999999</v>
      </c>
      <c r="AJ595">
        <f t="shared" si="146"/>
        <v>8617.7591210999999</v>
      </c>
      <c r="AL595">
        <f t="shared" si="147"/>
        <v>8724.6900093399581</v>
      </c>
      <c r="AM595" s="32">
        <f t="shared" si="148"/>
        <v>8644.7536060454804</v>
      </c>
      <c r="AN595" s="33">
        <f t="shared" si="149"/>
        <v>9882.0047978179573</v>
      </c>
      <c r="AO595" s="33">
        <f t="shared" si="150"/>
        <v>8898.9513160279985</v>
      </c>
      <c r="AP595" s="33" t="str">
        <f t="shared" si="151"/>
        <v/>
      </c>
      <c r="AQ595" s="34">
        <f t="shared" si="152"/>
        <v>326897.42799999996</v>
      </c>
      <c r="AR595" s="34">
        <f t="shared" si="153"/>
        <v>545688</v>
      </c>
      <c r="AS595" s="34">
        <f t="shared" si="154"/>
        <v>0</v>
      </c>
      <c r="AT595" s="34">
        <f t="shared" si="155"/>
        <v>8907.2999638379988</v>
      </c>
      <c r="AU595" s="34">
        <f t="shared" si="156"/>
        <v>9012.4274357250761</v>
      </c>
      <c r="AV595" s="34">
        <f t="shared" si="157"/>
        <v>8898.5302773808799</v>
      </c>
      <c r="AW595" s="34">
        <f t="shared" si="158"/>
        <v>8916.9459260599997</v>
      </c>
      <c r="AX595" s="34">
        <f t="shared" si="159"/>
        <v>9064.3913960797654</v>
      </c>
    </row>
    <row r="596" spans="1:50" ht="16.5" customHeight="1" x14ac:dyDescent="0.2">
      <c r="A596" s="25">
        <v>595</v>
      </c>
      <c r="B596" s="26">
        <v>37435</v>
      </c>
      <c r="C596" s="25">
        <v>9172</v>
      </c>
      <c r="D596" s="27"/>
      <c r="E596" s="27">
        <v>388000</v>
      </c>
      <c r="F596" s="27"/>
      <c r="G596" s="27">
        <v>26.52</v>
      </c>
      <c r="H596" s="27">
        <v>25.155999999999999</v>
      </c>
      <c r="I596" s="27">
        <v>1.3839999999999999</v>
      </c>
      <c r="J596" s="27">
        <v>10783.5</v>
      </c>
      <c r="K596" s="27">
        <v>718884</v>
      </c>
      <c r="L596" s="27">
        <v>750</v>
      </c>
      <c r="M596" s="27">
        <v>16.196999999999999</v>
      </c>
      <c r="N596" s="27">
        <v>237226</v>
      </c>
      <c r="O596" s="27">
        <v>7312.5</v>
      </c>
      <c r="P596" s="27">
        <v>1918895</v>
      </c>
      <c r="Q596" s="27"/>
      <c r="R596" s="27">
        <v>14003</v>
      </c>
      <c r="S596" s="27"/>
      <c r="T596" s="27">
        <v>87.9</v>
      </c>
      <c r="U596" s="27">
        <v>26</v>
      </c>
      <c r="V596" s="27">
        <v>87.9</v>
      </c>
      <c r="W596" s="27"/>
      <c r="X596" s="27"/>
      <c r="Y596" s="27"/>
      <c r="Z596" s="27"/>
      <c r="AA596" s="27">
        <v>285225</v>
      </c>
      <c r="AB596" s="28"/>
      <c r="AC596" s="29">
        <v>0</v>
      </c>
      <c r="AD596" s="30">
        <v>0</v>
      </c>
      <c r="AE596" s="30">
        <v>78.400000000000006</v>
      </c>
      <c r="AF596" s="31">
        <v>14.571199999999999</v>
      </c>
      <c r="AG596">
        <f t="shared" si="144"/>
        <v>8618.4371360079203</v>
      </c>
      <c r="AH596">
        <f>A596*'Simple Linear Regression'!$B$18+'Simple Linear Regression'!$B$17</f>
        <v>8392.8934118633842</v>
      </c>
      <c r="AI596">
        <f t="shared" si="145"/>
        <v>8622.4654410999992</v>
      </c>
      <c r="AJ596">
        <f t="shared" si="146"/>
        <v>8622.4654410999992</v>
      </c>
      <c r="AL596">
        <f t="shared" si="147"/>
        <v>8731.140461914878</v>
      </c>
      <c r="AM596" s="32">
        <f t="shared" si="148"/>
        <v>8664.1790643961594</v>
      </c>
      <c r="AN596" s="33">
        <f t="shared" si="149"/>
        <v>9886.1975604300969</v>
      </c>
      <c r="AO596" s="33">
        <f t="shared" si="150"/>
        <v>8949.2119555839981</v>
      </c>
      <c r="AP596" s="33" t="str">
        <f t="shared" si="151"/>
        <v/>
      </c>
      <c r="AQ596" s="34">
        <f t="shared" si="152"/>
        <v>328320.78399999999</v>
      </c>
      <c r="AR596" s="34">
        <f t="shared" si="153"/>
        <v>536992</v>
      </c>
      <c r="AS596" s="34">
        <f t="shared" si="154"/>
        <v>0</v>
      </c>
      <c r="AT596" s="34">
        <f t="shared" si="155"/>
        <v>8838.8054176019996</v>
      </c>
      <c r="AU596" s="34">
        <f t="shared" si="156"/>
        <v>8980.6172461479327</v>
      </c>
      <c r="AV596" s="34">
        <f t="shared" si="157"/>
        <v>8825.370066899919</v>
      </c>
      <c r="AW596" s="34">
        <f t="shared" si="158"/>
        <v>8848.0213133619982</v>
      </c>
      <c r="AX596" s="34">
        <f t="shared" si="159"/>
        <v>9042.4576420517915</v>
      </c>
    </row>
    <row r="597" spans="1:50" ht="16.5" customHeight="1" x14ac:dyDescent="0.2">
      <c r="A597" s="25">
        <v>596</v>
      </c>
      <c r="B597" s="26">
        <v>37442</v>
      </c>
      <c r="C597" s="25">
        <v>9004</v>
      </c>
      <c r="D597" s="27"/>
      <c r="E597" s="27">
        <v>386000</v>
      </c>
      <c r="F597" s="27"/>
      <c r="G597" s="27">
        <v>26.813333333333301</v>
      </c>
      <c r="H597" s="27">
        <v>25.628</v>
      </c>
      <c r="I597" s="27">
        <v>1.3919999999999999</v>
      </c>
      <c r="J597" s="27">
        <v>10783.5</v>
      </c>
      <c r="K597" s="27">
        <v>718884</v>
      </c>
      <c r="L597" s="27">
        <v>750</v>
      </c>
      <c r="M597" s="27">
        <v>16.196999999999999</v>
      </c>
      <c r="N597" s="27">
        <v>237226</v>
      </c>
      <c r="O597" s="27">
        <v>7312.5</v>
      </c>
      <c r="P597" s="27">
        <v>1918895</v>
      </c>
      <c r="Q597" s="27"/>
      <c r="R597" s="27">
        <v>14003</v>
      </c>
      <c r="S597" s="27"/>
      <c r="T597" s="27">
        <v>87.9</v>
      </c>
      <c r="U597" s="27">
        <v>26</v>
      </c>
      <c r="V597" s="27">
        <v>93</v>
      </c>
      <c r="W597" s="27"/>
      <c r="X597" s="27"/>
      <c r="Y597" s="27"/>
      <c r="Z597" s="27"/>
      <c r="AA597" s="27">
        <v>285225</v>
      </c>
      <c r="AB597" s="28"/>
      <c r="AC597" s="29">
        <v>1</v>
      </c>
      <c r="AD597" s="30">
        <v>0</v>
      </c>
      <c r="AE597" s="30">
        <v>94.6</v>
      </c>
      <c r="AF597" s="31">
        <v>14.520200000000001</v>
      </c>
      <c r="AG597">
        <f t="shared" si="144"/>
        <v>8503.2336687089592</v>
      </c>
      <c r="AH597">
        <f>A597*'Simple Linear Regression'!$B$18+'Simple Linear Regression'!$B$17</f>
        <v>8393.7464489472895</v>
      </c>
      <c r="AI597">
        <f t="shared" si="145"/>
        <v>8448.567691100001</v>
      </c>
      <c r="AJ597">
        <f t="shared" si="146"/>
        <v>8448.567691100001</v>
      </c>
      <c r="AL597">
        <f t="shared" si="147"/>
        <v>8652.9387366814371</v>
      </c>
      <c r="AM597" s="32">
        <f t="shared" si="148"/>
        <v>8543.4580351732402</v>
      </c>
      <c r="AN597" s="33">
        <f t="shared" si="149"/>
        <v>9734.2758243021963</v>
      </c>
      <c r="AO597" s="33">
        <f t="shared" si="150"/>
        <v>8775.0567749919992</v>
      </c>
      <c r="AP597" s="33" t="str">
        <f t="shared" si="151"/>
        <v/>
      </c>
      <c r="AQ597" s="34">
        <f t="shared" si="152"/>
        <v>330218.592</v>
      </c>
      <c r="AR597" s="34">
        <f t="shared" si="153"/>
        <v>537312</v>
      </c>
      <c r="AS597" s="34">
        <f t="shared" si="154"/>
        <v>14.520200000000001</v>
      </c>
      <c r="AT597" s="34">
        <f t="shared" si="155"/>
        <v>8686.3373195360018</v>
      </c>
      <c r="AU597" s="34">
        <f t="shared" si="156"/>
        <v>8859.9430039884046</v>
      </c>
      <c r="AV597" s="34">
        <f t="shared" si="157"/>
        <v>8682.7056566231204</v>
      </c>
      <c r="AW597" s="34">
        <f t="shared" si="158"/>
        <v>8640.889901369399</v>
      </c>
      <c r="AX597" s="34">
        <f t="shared" si="159"/>
        <v>8886.0572930484996</v>
      </c>
    </row>
    <row r="598" spans="1:50" ht="16.5" customHeight="1" x14ac:dyDescent="0.2">
      <c r="A598" s="25">
        <v>597</v>
      </c>
      <c r="B598" s="26">
        <v>37449</v>
      </c>
      <c r="C598" s="25">
        <v>8985</v>
      </c>
      <c r="D598" s="27"/>
      <c r="E598" s="27">
        <v>391000</v>
      </c>
      <c r="F598" s="27"/>
      <c r="G598" s="27">
        <v>26.704000000000001</v>
      </c>
      <c r="H598" s="27">
        <v>25.547999999999998</v>
      </c>
      <c r="I598" s="27">
        <v>1.3819999999999999</v>
      </c>
      <c r="J598" s="27">
        <v>10783.5</v>
      </c>
      <c r="K598" s="27">
        <v>776881</v>
      </c>
      <c r="L598" s="27">
        <v>826</v>
      </c>
      <c r="M598" s="27">
        <v>16.196999999999999</v>
      </c>
      <c r="N598" s="27">
        <v>237226</v>
      </c>
      <c r="O598" s="27">
        <v>7288.9</v>
      </c>
      <c r="P598" s="27">
        <v>1918895</v>
      </c>
      <c r="Q598" s="27"/>
      <c r="R598" s="27">
        <v>14003</v>
      </c>
      <c r="S598" s="27"/>
      <c r="T598" s="27">
        <v>87.9</v>
      </c>
      <c r="U598" s="27">
        <v>26</v>
      </c>
      <c r="V598" s="27">
        <v>93</v>
      </c>
      <c r="W598" s="27"/>
      <c r="X598" s="27"/>
      <c r="Y598" s="27"/>
      <c r="Z598" s="27"/>
      <c r="AA598" s="27">
        <v>285225</v>
      </c>
      <c r="AB598" s="28"/>
      <c r="AC598" s="29">
        <v>0</v>
      </c>
      <c r="AD598" s="30">
        <v>0</v>
      </c>
      <c r="AE598" s="30">
        <v>87.9</v>
      </c>
      <c r="AF598" s="31">
        <v>14.4278</v>
      </c>
      <c r="AG598">
        <f t="shared" si="144"/>
        <v>8499.8626070301598</v>
      </c>
      <c r="AH598">
        <f>A598*'Simple Linear Regression'!$B$18+'Simple Linear Regression'!$B$17</f>
        <v>8394.599486031193</v>
      </c>
      <c r="AI598">
        <f t="shared" si="145"/>
        <v>8468.8556411000009</v>
      </c>
      <c r="AJ598">
        <f t="shared" si="146"/>
        <v>8468.8556411000009</v>
      </c>
      <c r="AL598">
        <f t="shared" si="147"/>
        <v>8648.3558657232388</v>
      </c>
      <c r="AM598" s="32">
        <f t="shared" si="148"/>
        <v>8671.2944354090596</v>
      </c>
      <c r="AN598" s="33">
        <f t="shared" si="149"/>
        <v>9864.1375236808162</v>
      </c>
      <c r="AO598" s="33">
        <f t="shared" si="150"/>
        <v>8879.044305731999</v>
      </c>
      <c r="AP598" s="33" t="str">
        <f t="shared" si="151"/>
        <v/>
      </c>
      <c r="AQ598" s="34">
        <f t="shared" si="152"/>
        <v>327846.33199999999</v>
      </c>
      <c r="AR598" s="34">
        <f t="shared" si="153"/>
        <v>540362</v>
      </c>
      <c r="AS598" s="34">
        <f t="shared" si="154"/>
        <v>0</v>
      </c>
      <c r="AT598" s="34">
        <f t="shared" si="155"/>
        <v>8752.9884620239991</v>
      </c>
      <c r="AU598" s="34">
        <f t="shared" si="156"/>
        <v>8912.8769792963139</v>
      </c>
      <c r="AV598" s="34">
        <f t="shared" si="157"/>
        <v>8746.9645882171189</v>
      </c>
      <c r="AW598" s="34">
        <f t="shared" si="158"/>
        <v>8761.8553026480004</v>
      </c>
      <c r="AX598" s="34">
        <f t="shared" si="159"/>
        <v>8966.8586084571161</v>
      </c>
    </row>
    <row r="599" spans="1:50" ht="16.5" customHeight="1" x14ac:dyDescent="0.2">
      <c r="A599" s="25">
        <v>598</v>
      </c>
      <c r="B599" s="26">
        <v>37456</v>
      </c>
      <c r="C599" s="25">
        <v>9056</v>
      </c>
      <c r="D599" s="27"/>
      <c r="E599" s="27">
        <v>384000</v>
      </c>
      <c r="F599" s="27"/>
      <c r="G599" s="27">
        <v>27.623999999999999</v>
      </c>
      <c r="H599" s="27">
        <v>26.276</v>
      </c>
      <c r="I599" s="27">
        <v>1.3939999999999999</v>
      </c>
      <c r="J599" s="27">
        <v>10783.5</v>
      </c>
      <c r="K599" s="27">
        <v>776881</v>
      </c>
      <c r="L599" s="27">
        <v>826</v>
      </c>
      <c r="M599" s="27">
        <v>16.952999999999999</v>
      </c>
      <c r="N599" s="27">
        <v>251746</v>
      </c>
      <c r="O599" s="27">
        <v>7288.9</v>
      </c>
      <c r="P599" s="27">
        <v>1918895</v>
      </c>
      <c r="Q599" s="27"/>
      <c r="R599" s="27">
        <v>14003</v>
      </c>
      <c r="S599" s="27"/>
      <c r="T599" s="27">
        <v>87.9</v>
      </c>
      <c r="U599" s="27">
        <v>26</v>
      </c>
      <c r="V599" s="27">
        <v>93</v>
      </c>
      <c r="W599" s="27"/>
      <c r="X599" s="27"/>
      <c r="Y599" s="27"/>
      <c r="Z599" s="27"/>
      <c r="AA599" s="27">
        <v>285225</v>
      </c>
      <c r="AB599" s="28"/>
      <c r="AC599" s="29">
        <v>0</v>
      </c>
      <c r="AD599" s="30">
        <v>0</v>
      </c>
      <c r="AE599" s="30">
        <v>92.1</v>
      </c>
      <c r="AF599" s="31">
        <v>14.297000000000001</v>
      </c>
      <c r="AG599">
        <f t="shared" si="144"/>
        <v>8686.4546802447185</v>
      </c>
      <c r="AH599">
        <f>A599*'Simple Linear Regression'!$B$18+'Simple Linear Regression'!$B$17</f>
        <v>8395.4525231150983</v>
      </c>
      <c r="AI599">
        <f t="shared" si="145"/>
        <v>8713.9820227000018</v>
      </c>
      <c r="AJ599">
        <f t="shared" si="146"/>
        <v>8713.9820227</v>
      </c>
      <c r="AL599">
        <f t="shared" si="147"/>
        <v>8919.3561509346764</v>
      </c>
      <c r="AM599" s="32">
        <f t="shared" si="148"/>
        <v>8873.6272875181403</v>
      </c>
      <c r="AN599" s="33">
        <f t="shared" si="149"/>
        <v>9917.071065983997</v>
      </c>
      <c r="AO599" s="33">
        <f t="shared" si="150"/>
        <v>9174.0248017239974</v>
      </c>
      <c r="AP599" s="33" t="str">
        <f t="shared" si="151"/>
        <v/>
      </c>
      <c r="AQ599" s="34">
        <f t="shared" si="152"/>
        <v>350933.924</v>
      </c>
      <c r="AR599" s="34">
        <f t="shared" si="153"/>
        <v>535296</v>
      </c>
      <c r="AS599" s="34">
        <f t="shared" si="154"/>
        <v>0</v>
      </c>
      <c r="AT599" s="34">
        <f t="shared" si="155"/>
        <v>8993.8628021360018</v>
      </c>
      <c r="AU599" s="34">
        <f t="shared" si="156"/>
        <v>9199.9481760005219</v>
      </c>
      <c r="AV599" s="34">
        <f t="shared" si="157"/>
        <v>8995.8971354449604</v>
      </c>
      <c r="AW599" s="34">
        <f t="shared" si="158"/>
        <v>9002.1367589319998</v>
      </c>
      <c r="AX599" s="34">
        <f t="shared" si="159"/>
        <v>9265.8527302646107</v>
      </c>
    </row>
    <row r="600" spans="1:50" ht="16.5" customHeight="1" x14ac:dyDescent="0.2">
      <c r="A600" s="25">
        <v>599</v>
      </c>
      <c r="B600" s="26">
        <v>37463</v>
      </c>
      <c r="C600" s="25">
        <v>9093</v>
      </c>
      <c r="D600" s="27"/>
      <c r="E600" s="27">
        <v>379000</v>
      </c>
      <c r="F600" s="27"/>
      <c r="G600" s="27">
        <v>26.643999999999998</v>
      </c>
      <c r="H600" s="27">
        <v>25.448</v>
      </c>
      <c r="I600" s="27">
        <v>1.41</v>
      </c>
      <c r="J600" s="27">
        <v>10783.5</v>
      </c>
      <c r="K600" s="27">
        <v>776881</v>
      </c>
      <c r="L600" s="27">
        <v>826</v>
      </c>
      <c r="M600" s="27">
        <v>16.952999999999999</v>
      </c>
      <c r="N600" s="27">
        <v>251746</v>
      </c>
      <c r="O600" s="27">
        <v>7288.9</v>
      </c>
      <c r="P600" s="27">
        <v>1918895</v>
      </c>
      <c r="Q600" s="27"/>
      <c r="R600" s="27">
        <v>14003</v>
      </c>
      <c r="S600" s="27"/>
      <c r="T600" s="27">
        <v>87.9</v>
      </c>
      <c r="U600" s="27">
        <v>26</v>
      </c>
      <c r="V600" s="27">
        <v>93</v>
      </c>
      <c r="W600" s="27"/>
      <c r="X600" s="27"/>
      <c r="Y600" s="27"/>
      <c r="Z600" s="27"/>
      <c r="AA600" s="27">
        <v>285225</v>
      </c>
      <c r="AB600" s="28"/>
      <c r="AC600" s="29">
        <v>0</v>
      </c>
      <c r="AD600" s="30">
        <v>0</v>
      </c>
      <c r="AE600" s="30">
        <v>87.3</v>
      </c>
      <c r="AF600" s="31">
        <v>14.1318</v>
      </c>
      <c r="AG600">
        <f t="shared" si="144"/>
        <v>8689.827908930798</v>
      </c>
      <c r="AH600">
        <f>A600*'Simple Linear Regression'!$B$18+'Simple Linear Regression'!$B$17</f>
        <v>8396.3055601990018</v>
      </c>
      <c r="AI600">
        <f t="shared" si="145"/>
        <v>8716.9234727000003</v>
      </c>
      <c r="AJ600">
        <f t="shared" si="146"/>
        <v>8716.9234726999985</v>
      </c>
      <c r="AL600">
        <f t="shared" si="147"/>
        <v>8922.2299195302003</v>
      </c>
      <c r="AM600" s="32">
        <f t="shared" si="148"/>
        <v>8871.8618262954187</v>
      </c>
      <c r="AN600" s="33">
        <f t="shared" si="149"/>
        <v>9894.0614053234567</v>
      </c>
      <c r="AO600" s="33">
        <f t="shared" si="150"/>
        <v>9168.3834168599988</v>
      </c>
      <c r="AP600" s="33" t="str">
        <f t="shared" si="151"/>
        <v/>
      </c>
      <c r="AQ600" s="34">
        <f t="shared" si="152"/>
        <v>354961.86</v>
      </c>
      <c r="AR600" s="34">
        <f t="shared" si="153"/>
        <v>534390</v>
      </c>
      <c r="AS600" s="34">
        <f t="shared" si="154"/>
        <v>0</v>
      </c>
      <c r="AT600" s="34">
        <f t="shared" si="155"/>
        <v>8982.3506806879996</v>
      </c>
      <c r="AU600" s="34">
        <f t="shared" si="156"/>
        <v>9185.4598910424102</v>
      </c>
      <c r="AV600" s="34">
        <f t="shared" si="157"/>
        <v>8987.1699683104016</v>
      </c>
      <c r="AW600" s="34">
        <f t="shared" si="158"/>
        <v>8990.0759114440007</v>
      </c>
      <c r="AX600" s="34">
        <f t="shared" si="159"/>
        <v>9249.3234631221803</v>
      </c>
    </row>
    <row r="601" spans="1:50" ht="16.5" customHeight="1" x14ac:dyDescent="0.2">
      <c r="A601" s="25">
        <v>600</v>
      </c>
      <c r="B601" s="26">
        <v>37470</v>
      </c>
      <c r="C601" s="25">
        <v>9297</v>
      </c>
      <c r="D601" s="27"/>
      <c r="E601" s="27">
        <v>390000</v>
      </c>
      <c r="F601" s="27"/>
      <c r="G601" s="27">
        <v>26.873999999999999</v>
      </c>
      <c r="H601" s="27">
        <v>25.678000000000001</v>
      </c>
      <c r="I601" s="27">
        <v>1.407</v>
      </c>
      <c r="J601" s="27">
        <v>10783.5</v>
      </c>
      <c r="K601" s="27">
        <v>776881</v>
      </c>
      <c r="L601" s="27">
        <v>826</v>
      </c>
      <c r="M601" s="27">
        <v>16.952999999999999</v>
      </c>
      <c r="N601" s="27">
        <v>251746</v>
      </c>
      <c r="O601" s="27">
        <v>7288.9</v>
      </c>
      <c r="P601" s="27">
        <v>1918895</v>
      </c>
      <c r="Q601" s="27"/>
      <c r="R601" s="27">
        <v>14003</v>
      </c>
      <c r="S601" s="27"/>
      <c r="T601" s="27">
        <v>87.9</v>
      </c>
      <c r="U601" s="27">
        <v>26</v>
      </c>
      <c r="V601" s="27">
        <v>93</v>
      </c>
      <c r="W601" s="27"/>
      <c r="X601" s="27"/>
      <c r="Y601" s="27"/>
      <c r="Z601" s="27"/>
      <c r="AA601" s="27">
        <v>285225</v>
      </c>
      <c r="AB601" s="28"/>
      <c r="AC601" s="29">
        <v>0</v>
      </c>
      <c r="AD601" s="30">
        <v>0</v>
      </c>
      <c r="AE601" s="30">
        <v>99.9</v>
      </c>
      <c r="AF601" s="31">
        <v>13.9369</v>
      </c>
      <c r="AG601">
        <f t="shared" si="144"/>
        <v>8682.4184354271601</v>
      </c>
      <c r="AH601">
        <f>A601*'Simple Linear Regression'!$B$18+'Simple Linear Regression'!$B$17</f>
        <v>8397.1585972829052</v>
      </c>
      <c r="AI601">
        <f t="shared" si="145"/>
        <v>8710.4522827000001</v>
      </c>
      <c r="AJ601">
        <f t="shared" si="146"/>
        <v>8710.4522826999982</v>
      </c>
      <c r="AL601">
        <f t="shared" si="147"/>
        <v>8914.2433687935372</v>
      </c>
      <c r="AM601" s="32">
        <f t="shared" si="148"/>
        <v>8881.256654073859</v>
      </c>
      <c r="AN601" s="33">
        <f t="shared" si="149"/>
        <v>9858.2040615921251</v>
      </c>
      <c r="AO601" s="33">
        <f t="shared" si="150"/>
        <v>9183.2395215219985</v>
      </c>
      <c r="AP601" s="33" t="str">
        <f t="shared" si="151"/>
        <v/>
      </c>
      <c r="AQ601" s="34">
        <f t="shared" si="152"/>
        <v>354206.62200000003</v>
      </c>
      <c r="AR601" s="34">
        <f t="shared" si="153"/>
        <v>548730</v>
      </c>
      <c r="AS601" s="34">
        <f t="shared" si="154"/>
        <v>0</v>
      </c>
      <c r="AT601" s="34">
        <f t="shared" si="155"/>
        <v>8897.5097881319998</v>
      </c>
      <c r="AU601" s="34">
        <f t="shared" si="156"/>
        <v>9126.505473456431</v>
      </c>
      <c r="AV601" s="34">
        <f t="shared" si="157"/>
        <v>8890.1976207547996</v>
      </c>
      <c r="AW601" s="34">
        <f t="shared" si="158"/>
        <v>8904.2898534630003</v>
      </c>
      <c r="AX601" s="34">
        <f t="shared" si="159"/>
        <v>9198.5281054238858</v>
      </c>
    </row>
    <row r="602" spans="1:50" ht="16.5" customHeight="1" x14ac:dyDescent="0.2">
      <c r="A602" s="25">
        <v>601</v>
      </c>
      <c r="B602" s="26">
        <v>37477</v>
      </c>
      <c r="C602" s="25">
        <v>9270</v>
      </c>
      <c r="D602" s="27"/>
      <c r="E602" s="27">
        <v>388000</v>
      </c>
      <c r="F602" s="27"/>
      <c r="G602" s="27">
        <v>26.77</v>
      </c>
      <c r="H602" s="27">
        <v>25.518000000000001</v>
      </c>
      <c r="I602" s="27">
        <v>1.395</v>
      </c>
      <c r="J602" s="27">
        <v>10887.46</v>
      </c>
      <c r="K602" s="27">
        <v>779169</v>
      </c>
      <c r="L602" s="27">
        <v>842</v>
      </c>
      <c r="M602" s="27">
        <v>16.952999999999999</v>
      </c>
      <c r="N602" s="27">
        <v>251746</v>
      </c>
      <c r="O602" s="27">
        <v>7322.5</v>
      </c>
      <c r="P602" s="27">
        <v>1918895</v>
      </c>
      <c r="Q602" s="27"/>
      <c r="R602" s="27">
        <v>14003</v>
      </c>
      <c r="S602" s="27"/>
      <c r="T602" s="27">
        <v>88.8</v>
      </c>
      <c r="U602" s="27">
        <v>26</v>
      </c>
      <c r="V602" s="27">
        <v>91.5</v>
      </c>
      <c r="W602" s="27"/>
      <c r="X602" s="27"/>
      <c r="Y602" s="27"/>
      <c r="Z602" s="27"/>
      <c r="AA602" s="27">
        <v>285225</v>
      </c>
      <c r="AB602" s="28"/>
      <c r="AC602" s="29">
        <v>0</v>
      </c>
      <c r="AD602" s="30">
        <v>0</v>
      </c>
      <c r="AE602" s="30">
        <v>91.1</v>
      </c>
      <c r="AF602" s="31">
        <v>13.716900000000001</v>
      </c>
      <c r="AG602">
        <f t="shared" si="144"/>
        <v>8718.0414745425987</v>
      </c>
      <c r="AH602">
        <f>A602*'Simple Linear Regression'!$B$18+'Simple Linear Regression'!$B$17</f>
        <v>8398.0116343668105</v>
      </c>
      <c r="AI602">
        <f t="shared" si="145"/>
        <v>8768.0117126999994</v>
      </c>
      <c r="AJ602">
        <f t="shared" si="146"/>
        <v>8768.0117126999976</v>
      </c>
      <c r="AL602">
        <f t="shared" si="147"/>
        <v>8939.9873318468999</v>
      </c>
      <c r="AM602" s="32">
        <f t="shared" si="148"/>
        <v>8872.9746673319405</v>
      </c>
      <c r="AN602" s="33">
        <f t="shared" si="149"/>
        <v>9829.8025590386933</v>
      </c>
      <c r="AO602" s="33">
        <f t="shared" si="150"/>
        <v>9193.9882201700002</v>
      </c>
      <c r="AP602" s="33" t="str">
        <f t="shared" si="151"/>
        <v/>
      </c>
      <c r="AQ602" s="34">
        <f t="shared" si="152"/>
        <v>351185.67</v>
      </c>
      <c r="AR602" s="34">
        <f t="shared" si="153"/>
        <v>541260</v>
      </c>
      <c r="AS602" s="34">
        <f t="shared" si="154"/>
        <v>0</v>
      </c>
      <c r="AT602" s="34">
        <f t="shared" si="155"/>
        <v>8891.5400287159991</v>
      </c>
      <c r="AU602" s="34">
        <f t="shared" si="156"/>
        <v>9116.1729246685172</v>
      </c>
      <c r="AV602" s="34">
        <f t="shared" si="157"/>
        <v>8881.9894425876009</v>
      </c>
      <c r="AW602" s="34">
        <f t="shared" si="158"/>
        <v>8897.5314984090001</v>
      </c>
      <c r="AX602" s="34">
        <f t="shared" si="159"/>
        <v>9190.8720186727114</v>
      </c>
    </row>
    <row r="603" spans="1:50" ht="16.5" customHeight="1" x14ac:dyDescent="0.2">
      <c r="A603" s="25">
        <v>602</v>
      </c>
      <c r="B603" s="26">
        <v>37484</v>
      </c>
      <c r="C603" s="25">
        <v>8939</v>
      </c>
      <c r="D603" s="27"/>
      <c r="E603" s="27">
        <v>389000</v>
      </c>
      <c r="F603" s="27"/>
      <c r="G603" s="27">
        <v>28.521999999999998</v>
      </c>
      <c r="H603" s="27">
        <v>26.44</v>
      </c>
      <c r="I603" s="27">
        <v>1.393</v>
      </c>
      <c r="J603" s="27">
        <v>10887.46</v>
      </c>
      <c r="K603" s="27">
        <v>779169</v>
      </c>
      <c r="L603" s="27">
        <v>842</v>
      </c>
      <c r="M603" s="27">
        <v>18.146999999999998</v>
      </c>
      <c r="N603" s="27">
        <v>247868</v>
      </c>
      <c r="O603" s="27">
        <v>7322.5</v>
      </c>
      <c r="P603" s="27">
        <v>1918895</v>
      </c>
      <c r="Q603" s="27"/>
      <c r="R603" s="27">
        <v>14003</v>
      </c>
      <c r="S603" s="27"/>
      <c r="T603" s="27">
        <v>88.8</v>
      </c>
      <c r="U603" s="27">
        <v>26</v>
      </c>
      <c r="V603" s="27">
        <v>91.5</v>
      </c>
      <c r="W603" s="27"/>
      <c r="X603" s="27"/>
      <c r="Y603" s="27"/>
      <c r="Z603" s="27"/>
      <c r="AA603" s="27">
        <v>285225</v>
      </c>
      <c r="AB603" s="28"/>
      <c r="AC603" s="29">
        <v>0</v>
      </c>
      <c r="AD603" s="30">
        <v>0</v>
      </c>
      <c r="AE603" s="30">
        <v>97.1</v>
      </c>
      <c r="AF603" s="31">
        <v>13.4765</v>
      </c>
      <c r="AG603">
        <f t="shared" si="144"/>
        <v>8668.792558826839</v>
      </c>
      <c r="AH603">
        <f>A603*'Simple Linear Regression'!$B$18+'Simple Linear Regression'!$B$17</f>
        <v>8398.864671450714</v>
      </c>
      <c r="AI603">
        <f t="shared" si="145"/>
        <v>8779.2760828999999</v>
      </c>
      <c r="AJ603">
        <f t="shared" si="146"/>
        <v>8779.2760828999999</v>
      </c>
      <c r="AL603">
        <f t="shared" si="147"/>
        <v>8868.6009347686777</v>
      </c>
      <c r="AM603" s="32">
        <f t="shared" si="148"/>
        <v>8824.5998086219406</v>
      </c>
      <c r="AN603" s="33">
        <f t="shared" si="149"/>
        <v>9777.6662395392577</v>
      </c>
      <c r="AO603" s="33">
        <f t="shared" si="150"/>
        <v>9129.6336239240009</v>
      </c>
      <c r="AP603" s="33" t="str">
        <f t="shared" si="151"/>
        <v/>
      </c>
      <c r="AQ603" s="34">
        <f t="shared" si="152"/>
        <v>345280.12400000001</v>
      </c>
      <c r="AR603" s="34">
        <f t="shared" si="153"/>
        <v>541877</v>
      </c>
      <c r="AS603" s="34">
        <f t="shared" si="154"/>
        <v>0</v>
      </c>
      <c r="AT603" s="34">
        <f t="shared" si="155"/>
        <v>8752.5781521559984</v>
      </c>
      <c r="AU603" s="34">
        <f t="shared" si="156"/>
        <v>8985.9678516395616</v>
      </c>
      <c r="AV603" s="34">
        <f t="shared" si="157"/>
        <v>8735.773110857519</v>
      </c>
      <c r="AW603" s="34">
        <f t="shared" si="158"/>
        <v>8757.5534984330006</v>
      </c>
      <c r="AX603" s="34">
        <f t="shared" si="159"/>
        <v>9063.1093626012098</v>
      </c>
    </row>
    <row r="604" spans="1:50" ht="16.5" customHeight="1" x14ac:dyDescent="0.2">
      <c r="A604" s="25">
        <v>603</v>
      </c>
      <c r="B604" s="26">
        <v>37491</v>
      </c>
      <c r="C604" s="25">
        <v>9173</v>
      </c>
      <c r="D604" s="27"/>
      <c r="E604" s="27">
        <v>399000</v>
      </c>
      <c r="F604" s="27"/>
      <c r="G604" s="27">
        <v>30.09</v>
      </c>
      <c r="H604" s="27">
        <v>27.584</v>
      </c>
      <c r="I604" s="27">
        <v>1.3919999999999999</v>
      </c>
      <c r="J604" s="27">
        <v>10887.46</v>
      </c>
      <c r="K604" s="27">
        <v>779169</v>
      </c>
      <c r="L604" s="27">
        <v>842</v>
      </c>
      <c r="M604" s="27">
        <v>18.146999999999998</v>
      </c>
      <c r="N604" s="27">
        <v>247868</v>
      </c>
      <c r="O604" s="27">
        <v>7322.5</v>
      </c>
      <c r="P604" s="27">
        <v>1918895</v>
      </c>
      <c r="Q604" s="27"/>
      <c r="R604" s="27">
        <v>14003</v>
      </c>
      <c r="S604" s="27"/>
      <c r="T604" s="27">
        <v>88.8</v>
      </c>
      <c r="U604" s="27">
        <v>26</v>
      </c>
      <c r="V604" s="27">
        <v>91.5</v>
      </c>
      <c r="W604" s="27"/>
      <c r="X604" s="27"/>
      <c r="Y604" s="27"/>
      <c r="Z604" s="27"/>
      <c r="AA604" s="27">
        <v>285225</v>
      </c>
      <c r="AB604" s="28"/>
      <c r="AC604" s="29">
        <v>0</v>
      </c>
      <c r="AD604" s="30">
        <v>0</v>
      </c>
      <c r="AE604" s="30">
        <v>83.5</v>
      </c>
      <c r="AF604" s="31">
        <v>13.22</v>
      </c>
      <c r="AG604">
        <f t="shared" si="144"/>
        <v>8662.057297658961</v>
      </c>
      <c r="AH604">
        <f>A604*'Simple Linear Regression'!$B$18+'Simple Linear Regression'!$B$17</f>
        <v>8399.7177085346193</v>
      </c>
      <c r="AI604">
        <f t="shared" si="145"/>
        <v>8773.3931829000012</v>
      </c>
      <c r="AJ604">
        <f t="shared" si="146"/>
        <v>8773.3931828999994</v>
      </c>
      <c r="AL604">
        <f t="shared" si="147"/>
        <v>8861.2137955979197</v>
      </c>
      <c r="AM604" s="32">
        <f t="shared" si="148"/>
        <v>8813.9420411613009</v>
      </c>
      <c r="AN604" s="33">
        <f t="shared" si="149"/>
        <v>9733.5399425235082</v>
      </c>
      <c r="AO604" s="33">
        <f t="shared" si="150"/>
        <v>9096.1934974560008</v>
      </c>
      <c r="AP604" s="33" t="str">
        <f t="shared" si="151"/>
        <v/>
      </c>
      <c r="AQ604" s="34">
        <f t="shared" si="152"/>
        <v>345032.25599999999</v>
      </c>
      <c r="AR604" s="34">
        <f t="shared" si="153"/>
        <v>555408</v>
      </c>
      <c r="AS604" s="34">
        <f t="shared" si="154"/>
        <v>0</v>
      </c>
      <c r="AT604" s="34">
        <f t="shared" si="155"/>
        <v>8740.5890622779989</v>
      </c>
      <c r="AU604" s="34">
        <f t="shared" si="156"/>
        <v>8960.6368724012373</v>
      </c>
      <c r="AV604" s="34">
        <f t="shared" si="157"/>
        <v>8721.5244891800794</v>
      </c>
      <c r="AW604" s="34">
        <f t="shared" si="158"/>
        <v>8744.8534997759998</v>
      </c>
      <c r="AX604" s="34">
        <f t="shared" si="159"/>
        <v>9034.3145485097302</v>
      </c>
    </row>
    <row r="605" spans="1:50" ht="16.5" customHeight="1" x14ac:dyDescent="0.2">
      <c r="A605" s="25">
        <v>604</v>
      </c>
      <c r="B605" s="26">
        <v>37498</v>
      </c>
      <c r="C605" s="25">
        <v>9135</v>
      </c>
      <c r="D605" s="27"/>
      <c r="E605" s="27">
        <v>398000</v>
      </c>
      <c r="F605" s="27"/>
      <c r="G605" s="27">
        <v>28.835999999999999</v>
      </c>
      <c r="H605" s="27">
        <v>27.532</v>
      </c>
      <c r="I605" s="27">
        <v>1.403</v>
      </c>
      <c r="J605" s="27">
        <v>10887.46</v>
      </c>
      <c r="K605" s="27">
        <v>779169</v>
      </c>
      <c r="L605" s="27">
        <v>842</v>
      </c>
      <c r="M605" s="27">
        <v>18.146999999999998</v>
      </c>
      <c r="N605" s="27">
        <v>247868</v>
      </c>
      <c r="O605" s="27">
        <v>7322.5</v>
      </c>
      <c r="P605" s="27">
        <v>1918895</v>
      </c>
      <c r="Q605" s="27"/>
      <c r="R605" s="27">
        <v>14003</v>
      </c>
      <c r="S605" s="27"/>
      <c r="T605" s="27">
        <v>88.8</v>
      </c>
      <c r="U605" s="27">
        <v>24</v>
      </c>
      <c r="V605" s="27">
        <v>91.5</v>
      </c>
      <c r="W605" s="27"/>
      <c r="X605" s="27"/>
      <c r="Y605" s="27"/>
      <c r="Z605" s="27"/>
      <c r="AA605" s="27">
        <v>285225</v>
      </c>
      <c r="AB605" s="28"/>
      <c r="AC605" s="29">
        <v>0</v>
      </c>
      <c r="AD605" s="30">
        <v>0.7</v>
      </c>
      <c r="AE605" s="30">
        <v>69.900000000000006</v>
      </c>
      <c r="AF605" s="31">
        <v>12.9512</v>
      </c>
      <c r="AG605">
        <f t="shared" si="144"/>
        <v>8662.7347605056402</v>
      </c>
      <c r="AH605">
        <f>A605*'Simple Linear Regression'!$B$18+'Simple Linear Regression'!$B$17</f>
        <v>8400.5707456185228</v>
      </c>
      <c r="AI605">
        <f t="shared" si="145"/>
        <v>8773.9814729000009</v>
      </c>
      <c r="AJ605">
        <f t="shared" si="146"/>
        <v>8773.9814728999991</v>
      </c>
      <c r="AL605">
        <f t="shared" si="147"/>
        <v>8861.7964124762802</v>
      </c>
      <c r="AM605" s="32">
        <f t="shared" si="148"/>
        <v>8803.8769056729598</v>
      </c>
      <c r="AN605" s="33">
        <f t="shared" si="149"/>
        <v>9693.9624702552483</v>
      </c>
      <c r="AO605" s="33">
        <f t="shared" si="150"/>
        <v>9070.6213986040002</v>
      </c>
      <c r="AP605" s="33" t="str">
        <f t="shared" si="151"/>
        <v/>
      </c>
      <c r="AQ605" s="34">
        <f t="shared" si="152"/>
        <v>347758.804</v>
      </c>
      <c r="AR605" s="34">
        <f t="shared" si="153"/>
        <v>558394</v>
      </c>
      <c r="AS605" s="34">
        <f t="shared" si="154"/>
        <v>0</v>
      </c>
      <c r="AT605" s="34">
        <f t="shared" si="155"/>
        <v>8735.4269265670009</v>
      </c>
      <c r="AU605" s="34">
        <f t="shared" si="156"/>
        <v>8942.4128931118194</v>
      </c>
      <c r="AV605" s="34">
        <f t="shared" si="157"/>
        <v>8719.7276238054383</v>
      </c>
      <c r="AW605" s="34">
        <f t="shared" si="158"/>
        <v>8738.9070725879992</v>
      </c>
      <c r="AX605" s="34">
        <f t="shared" si="159"/>
        <v>9011.3430892820525</v>
      </c>
    </row>
    <row r="606" spans="1:50" ht="16.5" customHeight="1" x14ac:dyDescent="0.2">
      <c r="A606" s="25">
        <v>605</v>
      </c>
      <c r="B606" s="26">
        <v>37505</v>
      </c>
      <c r="C606" s="25">
        <v>8844</v>
      </c>
      <c r="D606" s="27"/>
      <c r="E606" s="27">
        <v>394000</v>
      </c>
      <c r="F606" s="27"/>
      <c r="G606" s="27">
        <v>28.6525</v>
      </c>
      <c r="H606" s="27">
        <v>27.448</v>
      </c>
      <c r="I606" s="27">
        <v>1.3939999999999999</v>
      </c>
      <c r="J606" s="27">
        <v>10887.46</v>
      </c>
      <c r="K606" s="27">
        <v>779169</v>
      </c>
      <c r="L606" s="27">
        <v>851</v>
      </c>
      <c r="M606" s="27">
        <v>18.146999999999998</v>
      </c>
      <c r="N606" s="27">
        <v>247868</v>
      </c>
      <c r="O606" s="27">
        <v>7387.3</v>
      </c>
      <c r="P606" s="27">
        <v>1918895</v>
      </c>
      <c r="Q606" s="27"/>
      <c r="R606" s="27">
        <v>14003</v>
      </c>
      <c r="S606" s="27"/>
      <c r="T606" s="27">
        <v>88.8</v>
      </c>
      <c r="U606" s="27">
        <v>24</v>
      </c>
      <c r="V606" s="27">
        <v>93.1</v>
      </c>
      <c r="W606" s="27"/>
      <c r="X606" s="27"/>
      <c r="Y606" s="27"/>
      <c r="Z606" s="27"/>
      <c r="AA606" s="27">
        <v>285225</v>
      </c>
      <c r="AB606" s="28"/>
      <c r="AC606" s="29">
        <v>1</v>
      </c>
      <c r="AD606" s="30">
        <v>0.5</v>
      </c>
      <c r="AE606" s="30">
        <v>77.599999999999994</v>
      </c>
      <c r="AF606" s="31">
        <v>12.673400000000001</v>
      </c>
      <c r="AG606">
        <f t="shared" si="144"/>
        <v>8628.859717322719</v>
      </c>
      <c r="AH606">
        <f>A606*'Simple Linear Regression'!$B$18+'Simple Linear Regression'!$B$17</f>
        <v>8401.4237827024263</v>
      </c>
      <c r="AI606">
        <f t="shared" si="145"/>
        <v>8724.1602029000005</v>
      </c>
      <c r="AJ606">
        <f t="shared" si="146"/>
        <v>8724.1602029000005</v>
      </c>
      <c r="AL606">
        <f t="shared" si="147"/>
        <v>8839.6662039394396</v>
      </c>
      <c r="AM606" s="32">
        <f t="shared" si="148"/>
        <v>8674.7451568143406</v>
      </c>
      <c r="AN606" s="33">
        <f t="shared" si="149"/>
        <v>9516.6241875199903</v>
      </c>
      <c r="AO606" s="33">
        <f t="shared" si="150"/>
        <v>8940.0367903920014</v>
      </c>
      <c r="AP606" s="33" t="str">
        <f t="shared" si="151"/>
        <v/>
      </c>
      <c r="AQ606" s="34">
        <f t="shared" si="152"/>
        <v>345527.99199999997</v>
      </c>
      <c r="AR606" s="34">
        <f t="shared" si="153"/>
        <v>549236</v>
      </c>
      <c r="AS606" s="34">
        <f t="shared" si="154"/>
        <v>12.673400000000001</v>
      </c>
      <c r="AT606" s="34">
        <f t="shared" si="155"/>
        <v>8584.1841345360008</v>
      </c>
      <c r="AU606" s="34">
        <f t="shared" si="156"/>
        <v>8819.1924793618855</v>
      </c>
      <c r="AV606" s="34">
        <f t="shared" si="157"/>
        <v>8570.1831679053612</v>
      </c>
      <c r="AW606" s="34">
        <f t="shared" si="158"/>
        <v>8568.7886955337999</v>
      </c>
      <c r="AX606" s="34">
        <f t="shared" si="159"/>
        <v>8860.8209523606965</v>
      </c>
    </row>
    <row r="607" spans="1:50" ht="16.5" customHeight="1" x14ac:dyDescent="0.2">
      <c r="A607" s="25">
        <v>606</v>
      </c>
      <c r="B607" s="26">
        <v>37512</v>
      </c>
      <c r="C607" s="25">
        <v>8899</v>
      </c>
      <c r="D607" s="27"/>
      <c r="E607" s="27">
        <v>416000</v>
      </c>
      <c r="F607" s="27"/>
      <c r="G607" s="27">
        <v>29.594000000000001</v>
      </c>
      <c r="H607" s="27">
        <v>28.512</v>
      </c>
      <c r="I607" s="27">
        <v>1.395</v>
      </c>
      <c r="J607" s="27">
        <v>10887.46</v>
      </c>
      <c r="K607" s="27">
        <v>789624</v>
      </c>
      <c r="L607" s="27">
        <v>851</v>
      </c>
      <c r="M607" s="27">
        <v>18.146999999999998</v>
      </c>
      <c r="N607" s="27">
        <v>247868</v>
      </c>
      <c r="O607" s="27">
        <v>7387.3</v>
      </c>
      <c r="P607" s="27">
        <v>1918895</v>
      </c>
      <c r="Q607" s="27"/>
      <c r="R607" s="27">
        <v>14003</v>
      </c>
      <c r="S607" s="27"/>
      <c r="T607" s="27">
        <v>88.8</v>
      </c>
      <c r="U607" s="27">
        <v>24</v>
      </c>
      <c r="V607" s="27">
        <v>93.1</v>
      </c>
      <c r="W607" s="27"/>
      <c r="X607" s="27"/>
      <c r="Y607" s="27"/>
      <c r="Z607" s="27"/>
      <c r="AA607" s="27">
        <v>285225</v>
      </c>
      <c r="AB607" s="28"/>
      <c r="AC607" s="29">
        <v>0</v>
      </c>
      <c r="AD607" s="30">
        <v>0.3</v>
      </c>
      <c r="AE607" s="30">
        <v>71.3</v>
      </c>
      <c r="AF607" s="31">
        <v>12.389799999999999</v>
      </c>
      <c r="AG607">
        <f t="shared" si="144"/>
        <v>8614.0432984906001</v>
      </c>
      <c r="AH607">
        <f>A607*'Simple Linear Regression'!$B$18+'Simple Linear Regression'!$B$17</f>
        <v>8402.2768197863315</v>
      </c>
      <c r="AI607">
        <f t="shared" si="145"/>
        <v>8711.2178229000019</v>
      </c>
      <c r="AJ607">
        <f t="shared" si="146"/>
        <v>8711.2178229000001</v>
      </c>
      <c r="AL607">
        <f t="shared" si="147"/>
        <v>8823.3686711102</v>
      </c>
      <c r="AM607" s="32">
        <f t="shared" si="148"/>
        <v>8804.4833149521201</v>
      </c>
      <c r="AN607" s="33">
        <f t="shared" si="149"/>
        <v>9602.2682686936678</v>
      </c>
      <c r="AO607" s="33">
        <f t="shared" si="150"/>
        <v>9032.5916468600008</v>
      </c>
      <c r="AP607" s="33" t="str">
        <f t="shared" si="151"/>
        <v/>
      </c>
      <c r="AQ607" s="34">
        <f t="shared" si="152"/>
        <v>345775.86</v>
      </c>
      <c r="AR607" s="34">
        <f t="shared" si="153"/>
        <v>580320</v>
      </c>
      <c r="AS607" s="34">
        <f t="shared" si="154"/>
        <v>0</v>
      </c>
      <c r="AT607" s="34">
        <f t="shared" si="155"/>
        <v>8602.7992157610006</v>
      </c>
      <c r="AU607" s="34">
        <f t="shared" si="156"/>
        <v>8830.0887253072142</v>
      </c>
      <c r="AV607" s="34">
        <f t="shared" si="157"/>
        <v>8576.2578956392008</v>
      </c>
      <c r="AW607" s="34">
        <f t="shared" si="158"/>
        <v>8604.2735042220011</v>
      </c>
      <c r="AX607" s="34">
        <f t="shared" si="159"/>
        <v>8901.6883860581802</v>
      </c>
    </row>
    <row r="608" spans="1:50" ht="16.5" customHeight="1" x14ac:dyDescent="0.2">
      <c r="A608" s="25">
        <v>607</v>
      </c>
      <c r="B608" s="26">
        <v>37519</v>
      </c>
      <c r="C608" s="25">
        <v>8625</v>
      </c>
      <c r="D608" s="27"/>
      <c r="E608" s="27">
        <v>412000</v>
      </c>
      <c r="F608" s="27"/>
      <c r="G608" s="27">
        <v>29.385999999999999</v>
      </c>
      <c r="H608" s="27">
        <v>28.321999999999999</v>
      </c>
      <c r="I608" s="27">
        <v>1.401</v>
      </c>
      <c r="J608" s="27">
        <v>10887.46</v>
      </c>
      <c r="K608" s="27">
        <v>789624</v>
      </c>
      <c r="L608" s="27">
        <v>851</v>
      </c>
      <c r="M608" s="27">
        <v>18.449000000000002</v>
      </c>
      <c r="N608" s="27">
        <v>256392</v>
      </c>
      <c r="O608" s="27">
        <v>7387.3</v>
      </c>
      <c r="P608" s="27">
        <v>1951616</v>
      </c>
      <c r="Q608" s="27"/>
      <c r="R608" s="27">
        <v>14003</v>
      </c>
      <c r="S608" s="27"/>
      <c r="T608" s="27">
        <v>88.8</v>
      </c>
      <c r="U608" s="27">
        <v>24</v>
      </c>
      <c r="V608" s="27">
        <v>93.1</v>
      </c>
      <c r="W608" s="27"/>
      <c r="X608" s="27"/>
      <c r="Y608" s="27"/>
      <c r="Z608" s="27"/>
      <c r="AA608" s="27">
        <v>285225</v>
      </c>
      <c r="AB608" s="28"/>
      <c r="AC608" s="29">
        <v>0</v>
      </c>
      <c r="AD608" s="30">
        <v>0</v>
      </c>
      <c r="AE608" s="30">
        <v>56.1</v>
      </c>
      <c r="AF608" s="31">
        <v>12.1028</v>
      </c>
      <c r="AG608">
        <f t="shared" si="144"/>
        <v>8723.5085775378793</v>
      </c>
      <c r="AH608">
        <f>A608*'Simple Linear Regression'!$B$18+'Simple Linear Regression'!$B$17</f>
        <v>8403.129856870235</v>
      </c>
      <c r="AI608">
        <f t="shared" si="145"/>
        <v>8847.3121487000008</v>
      </c>
      <c r="AJ608">
        <f t="shared" si="146"/>
        <v>8847.3121487000008</v>
      </c>
      <c r="AL608">
        <f t="shared" si="147"/>
        <v>8981.0968185434394</v>
      </c>
      <c r="AM608" s="32">
        <f t="shared" si="148"/>
        <v>8909.8242757061398</v>
      </c>
      <c r="AN608" s="33">
        <f t="shared" si="149"/>
        <v>9604.1889026780154</v>
      </c>
      <c r="AO608" s="33">
        <f t="shared" si="150"/>
        <v>9171.5768595920017</v>
      </c>
      <c r="AP608" s="33" t="str">
        <f t="shared" si="151"/>
        <v/>
      </c>
      <c r="AQ608" s="34">
        <f t="shared" si="152"/>
        <v>359205.19199999998</v>
      </c>
      <c r="AR608" s="34">
        <f t="shared" si="153"/>
        <v>577212</v>
      </c>
      <c r="AS608" s="34">
        <f t="shared" si="154"/>
        <v>0</v>
      </c>
      <c r="AT608" s="34">
        <f t="shared" si="155"/>
        <v>8759.9989206450009</v>
      </c>
      <c r="AU608" s="34">
        <f t="shared" si="156"/>
        <v>8992.9459265581281</v>
      </c>
      <c r="AV608" s="34">
        <f t="shared" si="157"/>
        <v>8742.8737263391195</v>
      </c>
      <c r="AW608" s="34">
        <f t="shared" si="158"/>
        <v>8760.6470002299993</v>
      </c>
      <c r="AX608" s="34">
        <f t="shared" si="159"/>
        <v>9065.2780993642955</v>
      </c>
    </row>
    <row r="609" spans="1:50" ht="16.5" customHeight="1" x14ac:dyDescent="0.2">
      <c r="A609" s="25">
        <v>608</v>
      </c>
      <c r="B609" s="26">
        <v>37526</v>
      </c>
      <c r="C609" s="25">
        <v>8582</v>
      </c>
      <c r="D609" s="27"/>
      <c r="E609" s="27">
        <v>401000</v>
      </c>
      <c r="F609" s="27"/>
      <c r="G609" s="27">
        <v>30.634</v>
      </c>
      <c r="H609" s="27">
        <v>29.173999999999999</v>
      </c>
      <c r="I609" s="27">
        <v>1.395</v>
      </c>
      <c r="J609" s="27">
        <v>10887.46</v>
      </c>
      <c r="K609" s="27">
        <v>789624</v>
      </c>
      <c r="L609" s="27">
        <v>851</v>
      </c>
      <c r="M609" s="27">
        <v>18.449000000000002</v>
      </c>
      <c r="N609" s="27">
        <v>256392</v>
      </c>
      <c r="O609" s="27">
        <v>7387.3</v>
      </c>
      <c r="P609" s="27">
        <v>1951616</v>
      </c>
      <c r="Q609" s="27"/>
      <c r="R609" s="27">
        <v>14003</v>
      </c>
      <c r="S609" s="27"/>
      <c r="T609" s="27">
        <v>88.8</v>
      </c>
      <c r="U609" s="27">
        <v>24</v>
      </c>
      <c r="V609" s="27">
        <v>93.1</v>
      </c>
      <c r="W609" s="27"/>
      <c r="X609" s="27"/>
      <c r="Y609" s="27"/>
      <c r="Z609" s="27"/>
      <c r="AA609" s="27">
        <v>285225</v>
      </c>
      <c r="AB609" s="28"/>
      <c r="AC609" s="29">
        <v>0</v>
      </c>
      <c r="AD609" s="30">
        <v>6.5</v>
      </c>
      <c r="AE609" s="30">
        <v>42.6</v>
      </c>
      <c r="AF609" s="31">
        <v>11.815</v>
      </c>
      <c r="AG609">
        <f t="shared" si="144"/>
        <v>8730.9148005305997</v>
      </c>
      <c r="AH609">
        <f>A609*'Simple Linear Regression'!$B$18+'Simple Linear Regression'!$B$17</f>
        <v>8403.9828939541385</v>
      </c>
      <c r="AI609">
        <f t="shared" si="145"/>
        <v>8853.783338700001</v>
      </c>
      <c r="AJ609">
        <f t="shared" si="146"/>
        <v>8853.783338700001</v>
      </c>
      <c r="AL609">
        <f t="shared" si="147"/>
        <v>8989.8171183787981</v>
      </c>
      <c r="AM609" s="32">
        <f t="shared" si="148"/>
        <v>8890.5352624185398</v>
      </c>
      <c r="AN609" s="33">
        <f t="shared" si="149"/>
        <v>9575.0713495310556</v>
      </c>
      <c r="AO609" s="33">
        <f t="shared" si="150"/>
        <v>9146.8297508399992</v>
      </c>
      <c r="AP609" s="33" t="str">
        <f t="shared" si="151"/>
        <v/>
      </c>
      <c r="AQ609" s="34">
        <f t="shared" si="152"/>
        <v>357666.84</v>
      </c>
      <c r="AR609" s="34">
        <f t="shared" si="153"/>
        <v>559395</v>
      </c>
      <c r="AS609" s="34">
        <f t="shared" si="154"/>
        <v>0</v>
      </c>
      <c r="AT609" s="34">
        <f t="shared" si="155"/>
        <v>8764.1368665230002</v>
      </c>
      <c r="AU609" s="34">
        <f t="shared" si="156"/>
        <v>8984.4599688851249</v>
      </c>
      <c r="AV609" s="34">
        <f t="shared" si="157"/>
        <v>8755.0427591472017</v>
      </c>
      <c r="AW609" s="34">
        <f t="shared" si="158"/>
        <v>8763.8467414280003</v>
      </c>
      <c r="AX609" s="34">
        <f t="shared" si="159"/>
        <v>9051.5810226209178</v>
      </c>
    </row>
    <row r="610" spans="1:50" ht="16.5" customHeight="1" x14ac:dyDescent="0.2">
      <c r="A610" s="25">
        <v>609</v>
      </c>
      <c r="B610" s="26">
        <v>37533</v>
      </c>
      <c r="C610" s="25">
        <v>8895</v>
      </c>
      <c r="D610" s="27"/>
      <c r="E610" s="27">
        <v>409000</v>
      </c>
      <c r="F610" s="27"/>
      <c r="G610" s="27">
        <v>30.254000000000001</v>
      </c>
      <c r="H610" s="27">
        <v>28.89</v>
      </c>
      <c r="I610" s="27">
        <v>1.413</v>
      </c>
      <c r="J610" s="27">
        <v>10887.46</v>
      </c>
      <c r="K610" s="27">
        <v>789624</v>
      </c>
      <c r="L610" s="27">
        <v>851</v>
      </c>
      <c r="M610" s="27">
        <v>18.449000000000002</v>
      </c>
      <c r="N610" s="27">
        <v>256392</v>
      </c>
      <c r="O610" s="27">
        <v>7387.3</v>
      </c>
      <c r="P610" s="27">
        <v>1951616</v>
      </c>
      <c r="Q610" s="27"/>
      <c r="R610" s="27">
        <v>14003</v>
      </c>
      <c r="S610" s="27"/>
      <c r="T610" s="27">
        <v>88.8</v>
      </c>
      <c r="U610" s="27">
        <v>24</v>
      </c>
      <c r="V610" s="27">
        <v>93.1</v>
      </c>
      <c r="W610" s="27"/>
      <c r="X610" s="27"/>
      <c r="Y610" s="27"/>
      <c r="Z610" s="27"/>
      <c r="AA610" s="27">
        <v>285225</v>
      </c>
      <c r="AB610" s="28"/>
      <c r="AC610" s="29">
        <v>0</v>
      </c>
      <c r="AD610" s="30">
        <v>4.5999999999999996</v>
      </c>
      <c r="AE610" s="30">
        <v>38.700000000000003</v>
      </c>
      <c r="AF610" s="31">
        <v>11.528700000000001</v>
      </c>
      <c r="AG610">
        <f t="shared" si="144"/>
        <v>8725.5333815524391</v>
      </c>
      <c r="AH610">
        <f>A610*'Simple Linear Regression'!$B$18+'Simple Linear Regression'!$B$17</f>
        <v>8404.8359310380438</v>
      </c>
      <c r="AI610">
        <f t="shared" si="145"/>
        <v>8849.0770187000016</v>
      </c>
      <c r="AJ610">
        <f t="shared" si="146"/>
        <v>8849.0770187000016</v>
      </c>
      <c r="AL610">
        <f t="shared" si="147"/>
        <v>8982.159868872719</v>
      </c>
      <c r="AM610" s="32">
        <f t="shared" si="148"/>
        <v>8892.0783677487798</v>
      </c>
      <c r="AN610" s="33">
        <f t="shared" si="149"/>
        <v>9523.4565230170483</v>
      </c>
      <c r="AO610" s="33">
        <f t="shared" si="150"/>
        <v>9134.0368770960013</v>
      </c>
      <c r="AP610" s="33" t="str">
        <f t="shared" si="151"/>
        <v/>
      </c>
      <c r="AQ610" s="34">
        <f t="shared" si="152"/>
        <v>362281.89600000001</v>
      </c>
      <c r="AR610" s="34">
        <f t="shared" si="153"/>
        <v>577917</v>
      </c>
      <c r="AS610" s="34">
        <f t="shared" si="154"/>
        <v>0</v>
      </c>
      <c r="AT610" s="34">
        <f t="shared" si="155"/>
        <v>8715.7097705380002</v>
      </c>
      <c r="AU610" s="34">
        <f t="shared" si="156"/>
        <v>8937.4984155231232</v>
      </c>
      <c r="AV610" s="34">
        <f t="shared" si="157"/>
        <v>8701.7691716839217</v>
      </c>
      <c r="AW610" s="34">
        <f t="shared" si="158"/>
        <v>8714.4394076989993</v>
      </c>
      <c r="AX610" s="34">
        <f t="shared" si="159"/>
        <v>9004.8193546230505</v>
      </c>
    </row>
    <row r="611" spans="1:50" ht="16.5" customHeight="1" x14ac:dyDescent="0.2">
      <c r="A611" s="25">
        <v>610</v>
      </c>
      <c r="B611" s="26">
        <v>37540</v>
      </c>
      <c r="C611" s="25">
        <v>9090</v>
      </c>
      <c r="D611" s="27"/>
      <c r="E611" s="27">
        <v>404000</v>
      </c>
      <c r="F611" s="27"/>
      <c r="G611" s="27">
        <v>29.367999999999999</v>
      </c>
      <c r="H611" s="27">
        <v>28.166</v>
      </c>
      <c r="I611" s="27">
        <v>1.4390000000000001</v>
      </c>
      <c r="J611" s="27">
        <v>10887.46</v>
      </c>
      <c r="K611" s="27">
        <v>720832</v>
      </c>
      <c r="L611" s="27">
        <v>848</v>
      </c>
      <c r="M611" s="27">
        <v>18.449000000000002</v>
      </c>
      <c r="N611" s="27">
        <v>256392</v>
      </c>
      <c r="O611" s="27">
        <v>7412.6</v>
      </c>
      <c r="P611" s="27">
        <v>1951616</v>
      </c>
      <c r="Q611" s="27"/>
      <c r="R611" s="27">
        <v>14003</v>
      </c>
      <c r="S611" s="27"/>
      <c r="T611" s="27">
        <v>88.8</v>
      </c>
      <c r="U611" s="27">
        <v>24</v>
      </c>
      <c r="V611" s="27">
        <v>93.5</v>
      </c>
      <c r="W611" s="27"/>
      <c r="X611" s="27"/>
      <c r="Y611" s="27"/>
      <c r="Z611" s="27"/>
      <c r="AA611" s="27">
        <v>285225</v>
      </c>
      <c r="AB611" s="28"/>
      <c r="AC611" s="29">
        <v>0</v>
      </c>
      <c r="AD611" s="30">
        <v>18.600000000000001</v>
      </c>
      <c r="AE611" s="30">
        <v>30</v>
      </c>
      <c r="AF611" s="31">
        <v>11.246499999999999</v>
      </c>
      <c r="AG611">
        <f t="shared" si="144"/>
        <v>8719.7687837493195</v>
      </c>
      <c r="AH611">
        <f>A611*'Simple Linear Regression'!$B$18+'Simple Linear Regression'!$B$17</f>
        <v>8405.6889681219473</v>
      </c>
      <c r="AI611">
        <f t="shared" si="145"/>
        <v>8837.3701987000004</v>
      </c>
      <c r="AJ611">
        <f t="shared" si="146"/>
        <v>8837.3701987000004</v>
      </c>
      <c r="AL611">
        <f t="shared" si="147"/>
        <v>8977.048005586159</v>
      </c>
      <c r="AM611" s="32">
        <f t="shared" si="148"/>
        <v>8871.0695812230006</v>
      </c>
      <c r="AN611" s="33">
        <f t="shared" si="149"/>
        <v>9481.4610718706062</v>
      </c>
      <c r="AO611" s="33">
        <f t="shared" si="150"/>
        <v>9093.4903116879996</v>
      </c>
      <c r="AP611" s="33" t="str">
        <f t="shared" si="151"/>
        <v/>
      </c>
      <c r="AQ611" s="34">
        <f t="shared" si="152"/>
        <v>368948.08799999999</v>
      </c>
      <c r="AR611" s="34">
        <f t="shared" si="153"/>
        <v>581356</v>
      </c>
      <c r="AS611" s="34">
        <f t="shared" si="154"/>
        <v>0</v>
      </c>
      <c r="AT611" s="34">
        <f t="shared" si="155"/>
        <v>8713.24420732</v>
      </c>
      <c r="AU611" s="34">
        <f t="shared" si="156"/>
        <v>8920.8316594794487</v>
      </c>
      <c r="AV611" s="34">
        <f t="shared" si="157"/>
        <v>8705.3867009965597</v>
      </c>
      <c r="AW611" s="34">
        <f t="shared" si="158"/>
        <v>8710.9382848509995</v>
      </c>
      <c r="AX611" s="34">
        <f t="shared" si="159"/>
        <v>8980.0956536943431</v>
      </c>
    </row>
    <row r="612" spans="1:50" ht="16.5" customHeight="1" x14ac:dyDescent="0.2">
      <c r="A612" s="25">
        <v>611</v>
      </c>
      <c r="B612" s="26">
        <v>37547</v>
      </c>
      <c r="C612" s="25">
        <v>8653</v>
      </c>
      <c r="D612" s="27"/>
      <c r="E612" s="27">
        <v>405000</v>
      </c>
      <c r="F612" s="27"/>
      <c r="G612" s="27">
        <v>29.648</v>
      </c>
      <c r="H612" s="27">
        <v>28.45</v>
      </c>
      <c r="I612" s="27">
        <v>1.44</v>
      </c>
      <c r="J612" s="27">
        <v>10887.46</v>
      </c>
      <c r="K612" s="27">
        <v>720832</v>
      </c>
      <c r="L612" s="27">
        <v>848</v>
      </c>
      <c r="M612" s="27">
        <v>16.664999999999999</v>
      </c>
      <c r="N612" s="27">
        <v>258666</v>
      </c>
      <c r="O612" s="27">
        <v>7412.6</v>
      </c>
      <c r="P612" s="27">
        <v>1951616</v>
      </c>
      <c r="Q612" s="27"/>
      <c r="R612" s="27">
        <v>14003</v>
      </c>
      <c r="S612" s="27"/>
      <c r="T612" s="27">
        <v>88.8</v>
      </c>
      <c r="U612" s="27">
        <v>24</v>
      </c>
      <c r="V612" s="27">
        <v>93.5</v>
      </c>
      <c r="W612" s="27"/>
      <c r="X612" s="27"/>
      <c r="Y612" s="27"/>
      <c r="Z612" s="27"/>
      <c r="AA612" s="27">
        <v>285225</v>
      </c>
      <c r="AB612" s="28"/>
      <c r="AC612" s="29">
        <v>0</v>
      </c>
      <c r="AD612" s="30">
        <v>54.7</v>
      </c>
      <c r="AE612" s="30">
        <v>5.9</v>
      </c>
      <c r="AF612" s="31">
        <v>10.971</v>
      </c>
      <c r="AG612">
        <f t="shared" si="144"/>
        <v>8747.5791194571993</v>
      </c>
      <c r="AH612">
        <f>A612*'Simple Linear Regression'!$B$18+'Simple Linear Regression'!$B$17</f>
        <v>8406.5420052058525</v>
      </c>
      <c r="AI612">
        <f t="shared" si="145"/>
        <v>8770.6497579000006</v>
      </c>
      <c r="AJ612">
        <f t="shared" si="146"/>
        <v>8770.6497578999988</v>
      </c>
      <c r="AL612">
        <f t="shared" si="147"/>
        <v>9016.6681464327976</v>
      </c>
      <c r="AM612" s="32">
        <f t="shared" si="148"/>
        <v>8838.4932235797587</v>
      </c>
      <c r="AN612" s="33">
        <f t="shared" si="149"/>
        <v>9452.592795188506</v>
      </c>
      <c r="AO612" s="33">
        <f t="shared" si="150"/>
        <v>9040.8359450400021</v>
      </c>
      <c r="AP612" s="33" t="str">
        <f t="shared" si="151"/>
        <v/>
      </c>
      <c r="AQ612" s="34">
        <f t="shared" si="152"/>
        <v>372479.04</v>
      </c>
      <c r="AR612" s="34">
        <f t="shared" si="153"/>
        <v>583200</v>
      </c>
      <c r="AS612" s="34">
        <f t="shared" si="154"/>
        <v>0</v>
      </c>
      <c r="AT612" s="34">
        <f t="shared" si="155"/>
        <v>8831.7322481539995</v>
      </c>
      <c r="AU612" s="34">
        <f t="shared" si="156"/>
        <v>8997.1985162163692</v>
      </c>
      <c r="AV612" s="34">
        <f t="shared" si="157"/>
        <v>8834.5313364380017</v>
      </c>
      <c r="AW612" s="34">
        <f t="shared" si="158"/>
        <v>8828.4469167039988</v>
      </c>
      <c r="AX612" s="34">
        <f t="shared" si="159"/>
        <v>9040.5975869835202</v>
      </c>
    </row>
    <row r="613" spans="1:50" ht="16.5" customHeight="1" x14ac:dyDescent="0.2">
      <c r="A613" s="25">
        <v>612</v>
      </c>
      <c r="B613" s="26">
        <v>37554</v>
      </c>
      <c r="C613" s="25">
        <v>9022</v>
      </c>
      <c r="D613" s="27"/>
      <c r="E613" s="27">
        <v>412000</v>
      </c>
      <c r="F613" s="27"/>
      <c r="G613" s="27">
        <v>27.878</v>
      </c>
      <c r="H613" s="27">
        <v>26.623999999999999</v>
      </c>
      <c r="I613" s="27">
        <v>1.458</v>
      </c>
      <c r="J613" s="27">
        <v>10887.46</v>
      </c>
      <c r="K613" s="27">
        <v>720832</v>
      </c>
      <c r="L613" s="27">
        <v>848</v>
      </c>
      <c r="M613" s="27">
        <v>16.664999999999999</v>
      </c>
      <c r="N613" s="27">
        <v>258666</v>
      </c>
      <c r="O613" s="27">
        <v>7412.6</v>
      </c>
      <c r="P613" s="27">
        <v>1951616</v>
      </c>
      <c r="Q613" s="27"/>
      <c r="R613" s="27">
        <v>14003</v>
      </c>
      <c r="S613" s="27"/>
      <c r="T613" s="27">
        <v>88.8</v>
      </c>
      <c r="U613" s="27">
        <v>24</v>
      </c>
      <c r="V613" s="27">
        <v>93.5</v>
      </c>
      <c r="W613" s="27"/>
      <c r="X613" s="27"/>
      <c r="Y613" s="27"/>
      <c r="Z613" s="27"/>
      <c r="AA613" s="27">
        <v>285225</v>
      </c>
      <c r="AB613" s="28"/>
      <c r="AC613" s="29">
        <v>0</v>
      </c>
      <c r="AD613" s="30">
        <v>68.7</v>
      </c>
      <c r="AE613" s="30">
        <v>5.8</v>
      </c>
      <c r="AF613" s="31">
        <v>10.705299999999999</v>
      </c>
      <c r="AG613">
        <f t="shared" si="144"/>
        <v>8742.871190479038</v>
      </c>
      <c r="AH613">
        <f>A613*'Simple Linear Regression'!$B$18+'Simple Linear Regression'!$B$17</f>
        <v>8407.395042289756</v>
      </c>
      <c r="AI613">
        <f t="shared" si="145"/>
        <v>8766.5317278999992</v>
      </c>
      <c r="AJ613">
        <f t="shared" si="146"/>
        <v>8766.5317278999992</v>
      </c>
      <c r="AL613">
        <f t="shared" si="147"/>
        <v>9009.35666597196</v>
      </c>
      <c r="AM613" s="32">
        <f t="shared" si="148"/>
        <v>8823.1702089948194</v>
      </c>
      <c r="AN613" s="33">
        <f t="shared" si="149"/>
        <v>9404.7123843188128</v>
      </c>
      <c r="AO613" s="33">
        <f t="shared" si="150"/>
        <v>9013.7267036279991</v>
      </c>
      <c r="AP613" s="33" t="str">
        <f t="shared" si="151"/>
        <v/>
      </c>
      <c r="AQ613" s="34">
        <f t="shared" si="152"/>
        <v>377135.02799999999</v>
      </c>
      <c r="AR613" s="34">
        <f t="shared" si="153"/>
        <v>600696</v>
      </c>
      <c r="AS613" s="34">
        <f t="shared" si="154"/>
        <v>0</v>
      </c>
      <c r="AT613" s="34">
        <f t="shared" si="155"/>
        <v>8798.4903997469992</v>
      </c>
      <c r="AU613" s="34">
        <f t="shared" si="156"/>
        <v>8962.5092171319993</v>
      </c>
      <c r="AV613" s="34">
        <f t="shared" si="157"/>
        <v>8797.4685433869599</v>
      </c>
      <c r="AW613" s="34">
        <f t="shared" si="158"/>
        <v>8794.0716707549982</v>
      </c>
      <c r="AX613" s="34">
        <f t="shared" si="159"/>
        <v>9003.7672395345653</v>
      </c>
    </row>
    <row r="614" spans="1:50" ht="16.5" customHeight="1" x14ac:dyDescent="0.2">
      <c r="A614" s="25">
        <v>613</v>
      </c>
      <c r="B614" s="26">
        <v>37561</v>
      </c>
      <c r="C614" s="25">
        <v>9324</v>
      </c>
      <c r="D614" s="27"/>
      <c r="E614" s="27">
        <v>409000</v>
      </c>
      <c r="F614" s="27"/>
      <c r="G614" s="27">
        <v>27.026</v>
      </c>
      <c r="H614" s="27">
        <v>25.545999999999999</v>
      </c>
      <c r="I614" s="27">
        <v>1.444</v>
      </c>
      <c r="J614" s="27">
        <v>10887.46</v>
      </c>
      <c r="K614" s="27">
        <v>720832</v>
      </c>
      <c r="L614" s="27">
        <v>848</v>
      </c>
      <c r="M614" s="27">
        <v>16.664999999999999</v>
      </c>
      <c r="N614" s="27">
        <v>258666</v>
      </c>
      <c r="O614" s="27">
        <v>7412.6</v>
      </c>
      <c r="P614" s="27">
        <v>1951616</v>
      </c>
      <c r="Q614" s="27"/>
      <c r="R614" s="27">
        <v>14003</v>
      </c>
      <c r="S614" s="27"/>
      <c r="T614" s="27">
        <v>88.8</v>
      </c>
      <c r="U614" s="27">
        <v>24</v>
      </c>
      <c r="V614" s="27">
        <v>93.5</v>
      </c>
      <c r="W614" s="27"/>
      <c r="X614" s="27"/>
      <c r="Y614" s="27"/>
      <c r="Z614" s="27"/>
      <c r="AA614" s="27">
        <v>285225</v>
      </c>
      <c r="AB614" s="28"/>
      <c r="AC614" s="29">
        <v>0</v>
      </c>
      <c r="AD614" s="30">
        <v>81.5</v>
      </c>
      <c r="AE614" s="30">
        <v>4</v>
      </c>
      <c r="AF614" s="31">
        <v>10.452999999999999</v>
      </c>
      <c r="AG614">
        <f t="shared" si="144"/>
        <v>8744.886604128722</v>
      </c>
      <c r="AH614">
        <f>A614*'Simple Linear Regression'!$B$18+'Simple Linear Regression'!$B$17</f>
        <v>8408.2480793736595</v>
      </c>
      <c r="AI614">
        <f t="shared" si="145"/>
        <v>8768.2965979000001</v>
      </c>
      <c r="AJ614">
        <f t="shared" si="146"/>
        <v>8768.2965979000001</v>
      </c>
      <c r="AL614">
        <f t="shared" si="147"/>
        <v>9013.2341272192789</v>
      </c>
      <c r="AM614" s="32">
        <f t="shared" si="148"/>
        <v>8804.1192749498987</v>
      </c>
      <c r="AN614" s="33">
        <f t="shared" si="149"/>
        <v>9375.799340714304</v>
      </c>
      <c r="AO614" s="33">
        <f t="shared" si="150"/>
        <v>8996.909012504002</v>
      </c>
      <c r="AP614" s="33" t="str">
        <f t="shared" si="151"/>
        <v/>
      </c>
      <c r="AQ614" s="34">
        <f t="shared" si="152"/>
        <v>373513.70399999997</v>
      </c>
      <c r="AR614" s="34">
        <f t="shared" si="153"/>
        <v>590596</v>
      </c>
      <c r="AS614" s="34">
        <f t="shared" si="154"/>
        <v>0</v>
      </c>
      <c r="AT614" s="34">
        <f t="shared" si="155"/>
        <v>8775.1282384160004</v>
      </c>
      <c r="AU614" s="34">
        <f t="shared" si="156"/>
        <v>8941.2428814793984</v>
      </c>
      <c r="AV614" s="34">
        <f t="shared" si="157"/>
        <v>8774.2618129729599</v>
      </c>
      <c r="AW614" s="34">
        <f t="shared" si="158"/>
        <v>8769.6466995419996</v>
      </c>
      <c r="AX614" s="34">
        <f t="shared" si="159"/>
        <v>8981.8053893337528</v>
      </c>
    </row>
    <row r="615" spans="1:50" ht="16.5" customHeight="1" x14ac:dyDescent="0.2">
      <c r="A615" s="25">
        <v>614</v>
      </c>
      <c r="B615" s="26">
        <v>37568</v>
      </c>
      <c r="C615" s="25">
        <v>8759</v>
      </c>
      <c r="D615" s="27"/>
      <c r="E615" s="27">
        <v>405000</v>
      </c>
      <c r="F615" s="27"/>
      <c r="G615" s="27">
        <v>25.972000000000001</v>
      </c>
      <c r="H615" s="27">
        <v>24.3</v>
      </c>
      <c r="I615" s="27">
        <v>1.448</v>
      </c>
      <c r="J615" s="27">
        <v>10984.04</v>
      </c>
      <c r="K615" s="27">
        <v>720832</v>
      </c>
      <c r="L615" s="27">
        <v>860</v>
      </c>
      <c r="M615" s="27">
        <v>16.664999999999999</v>
      </c>
      <c r="N615" s="27">
        <v>258666</v>
      </c>
      <c r="O615" s="27">
        <v>7391.5</v>
      </c>
      <c r="P615" s="27">
        <v>1951616</v>
      </c>
      <c r="Q615" s="27"/>
      <c r="R615" s="27">
        <v>14003</v>
      </c>
      <c r="S615" s="27"/>
      <c r="T615" s="27">
        <v>89.5</v>
      </c>
      <c r="U615" s="27">
        <v>24</v>
      </c>
      <c r="V615" s="27">
        <v>92.9</v>
      </c>
      <c r="W615" s="27"/>
      <c r="X615" s="27"/>
      <c r="Y615" s="27"/>
      <c r="Z615" s="27"/>
      <c r="AA615" s="27">
        <v>285225</v>
      </c>
      <c r="AB615" s="28"/>
      <c r="AC615" s="29">
        <v>0</v>
      </c>
      <c r="AD615" s="30">
        <v>104.5</v>
      </c>
      <c r="AE615" s="30">
        <v>0</v>
      </c>
      <c r="AF615" s="31">
        <v>10.218</v>
      </c>
      <c r="AG615">
        <f t="shared" si="144"/>
        <v>8761.2941660522392</v>
      </c>
      <c r="AH615">
        <f>A615*'Simple Linear Regression'!$B$18+'Simple Linear Regression'!$B$17</f>
        <v>8409.1011164575648</v>
      </c>
      <c r="AI615">
        <f t="shared" si="145"/>
        <v>8794.9145379000001</v>
      </c>
      <c r="AJ615">
        <f t="shared" si="146"/>
        <v>8794.9145379000001</v>
      </c>
      <c r="AL615">
        <f t="shared" si="147"/>
        <v>9025.178656005759</v>
      </c>
      <c r="AM615" s="32">
        <f t="shared" si="148"/>
        <v>8772.8529358960986</v>
      </c>
      <c r="AN615" s="33">
        <f t="shared" si="149"/>
        <v>9342.9569050092068</v>
      </c>
      <c r="AO615" s="33">
        <f t="shared" si="150"/>
        <v>8970.7087499680019</v>
      </c>
      <c r="AP615" s="33" t="str">
        <f t="shared" si="151"/>
        <v/>
      </c>
      <c r="AQ615" s="34">
        <f t="shared" si="152"/>
        <v>374548.36800000002</v>
      </c>
      <c r="AR615" s="34">
        <f t="shared" si="153"/>
        <v>586440</v>
      </c>
      <c r="AS615" s="34">
        <f t="shared" si="154"/>
        <v>0</v>
      </c>
      <c r="AT615" s="34">
        <f t="shared" si="155"/>
        <v>8782.0071735780002</v>
      </c>
      <c r="AU615" s="34">
        <f t="shared" si="156"/>
        <v>8938.4436212744276</v>
      </c>
      <c r="AV615" s="34">
        <f t="shared" si="157"/>
        <v>8782.7286792904015</v>
      </c>
      <c r="AW615" s="34">
        <f t="shared" si="158"/>
        <v>8775.4223305399992</v>
      </c>
      <c r="AX615" s="34">
        <f t="shared" si="159"/>
        <v>8974.8865798459847</v>
      </c>
    </row>
    <row r="616" spans="1:50" ht="16.5" customHeight="1" x14ac:dyDescent="0.2">
      <c r="A616" s="25">
        <v>615</v>
      </c>
      <c r="B616" s="26">
        <v>37575</v>
      </c>
      <c r="C616" s="25">
        <v>8540</v>
      </c>
      <c r="D616" s="27"/>
      <c r="E616" s="27">
        <v>400000</v>
      </c>
      <c r="F616" s="27"/>
      <c r="G616" s="27">
        <v>25.678000000000001</v>
      </c>
      <c r="H616" s="27">
        <v>23.396000000000001</v>
      </c>
      <c r="I616" s="27">
        <v>1.4390000000000001</v>
      </c>
      <c r="J616" s="27">
        <v>10984.04</v>
      </c>
      <c r="K616" s="27">
        <v>742987</v>
      </c>
      <c r="L616" s="27">
        <v>860</v>
      </c>
      <c r="M616" s="27">
        <v>16.664999999999999</v>
      </c>
      <c r="N616" s="27">
        <v>233625</v>
      </c>
      <c r="O616" s="27">
        <v>7391.5</v>
      </c>
      <c r="P616" s="27">
        <v>1951616</v>
      </c>
      <c r="Q616" s="27"/>
      <c r="R616" s="27">
        <v>14003</v>
      </c>
      <c r="S616" s="27"/>
      <c r="T616" s="27">
        <v>89.5</v>
      </c>
      <c r="U616" s="27">
        <v>24</v>
      </c>
      <c r="V616" s="27">
        <v>92.9</v>
      </c>
      <c r="W616" s="27"/>
      <c r="X616" s="27"/>
      <c r="Y616" s="27"/>
      <c r="Z616" s="27"/>
      <c r="AA616" s="27">
        <v>285225</v>
      </c>
      <c r="AB616" s="28"/>
      <c r="AC616" s="29">
        <v>0</v>
      </c>
      <c r="AD616" s="30">
        <v>69.8</v>
      </c>
      <c r="AE616" s="30">
        <v>4.3</v>
      </c>
      <c r="AF616" s="31">
        <v>10.0046</v>
      </c>
      <c r="AG616">
        <f t="shared" si="144"/>
        <v>8451.0020614313198</v>
      </c>
      <c r="AH616">
        <f>A616*'Simple Linear Regression'!$B$18+'Simple Linear Regression'!$B$17</f>
        <v>8409.9541535414683</v>
      </c>
      <c r="AI616">
        <f t="shared" si="145"/>
        <v>8453.4070164999994</v>
      </c>
      <c r="AJ616">
        <f t="shared" si="146"/>
        <v>8453.4070165000012</v>
      </c>
      <c r="AL616">
        <f t="shared" si="147"/>
        <v>8584.1988959212485</v>
      </c>
      <c r="AM616" s="32">
        <f t="shared" si="148"/>
        <v>8477.5152690826199</v>
      </c>
      <c r="AN616" s="33">
        <f t="shared" si="149"/>
        <v>9201.9694532265949</v>
      </c>
      <c r="AO616" s="33">
        <f t="shared" si="150"/>
        <v>8560.7263576250025</v>
      </c>
      <c r="AP616" s="33" t="str">
        <f t="shared" si="151"/>
        <v/>
      </c>
      <c r="AQ616" s="34">
        <f t="shared" si="152"/>
        <v>336186.375</v>
      </c>
      <c r="AR616" s="34">
        <f t="shared" si="153"/>
        <v>575600</v>
      </c>
      <c r="AS616" s="34">
        <f t="shared" si="154"/>
        <v>0</v>
      </c>
      <c r="AT616" s="34">
        <f t="shared" si="155"/>
        <v>8208.3354984800008</v>
      </c>
      <c r="AU616" s="34">
        <f t="shared" si="156"/>
        <v>8349.1592010580262</v>
      </c>
      <c r="AV616" s="34">
        <f t="shared" si="157"/>
        <v>8191.2290158670003</v>
      </c>
      <c r="AW616" s="34">
        <f t="shared" si="158"/>
        <v>8201.2204932579989</v>
      </c>
      <c r="AX616" s="34">
        <f t="shared" si="159"/>
        <v>8383.0029481503752</v>
      </c>
    </row>
    <row r="617" spans="1:50" ht="16.5" customHeight="1" x14ac:dyDescent="0.2">
      <c r="A617" s="25">
        <v>616</v>
      </c>
      <c r="B617" s="26">
        <v>37582</v>
      </c>
      <c r="C617" s="25">
        <v>8667</v>
      </c>
      <c r="D617" s="27"/>
      <c r="E617" s="27">
        <v>389000</v>
      </c>
      <c r="F617" s="27"/>
      <c r="G617" s="27">
        <v>26.984000000000002</v>
      </c>
      <c r="H617" s="27">
        <v>24.164000000000001</v>
      </c>
      <c r="I617" s="27">
        <v>1.409</v>
      </c>
      <c r="J617" s="27">
        <v>10984.04</v>
      </c>
      <c r="K617" s="27">
        <v>742987</v>
      </c>
      <c r="L617" s="27">
        <v>860</v>
      </c>
      <c r="M617" s="27">
        <v>16.259</v>
      </c>
      <c r="N617" s="27">
        <v>233625</v>
      </c>
      <c r="O617" s="27">
        <v>7391.5</v>
      </c>
      <c r="P617" s="27">
        <v>1951616</v>
      </c>
      <c r="Q617" s="27"/>
      <c r="R617" s="27">
        <v>14003</v>
      </c>
      <c r="S617" s="27"/>
      <c r="T617" s="27">
        <v>89.5</v>
      </c>
      <c r="U617" s="27">
        <v>24</v>
      </c>
      <c r="V617" s="27">
        <v>92.9</v>
      </c>
      <c r="W617" s="27"/>
      <c r="X617" s="27"/>
      <c r="Y617" s="27"/>
      <c r="Z617" s="27"/>
      <c r="AA617" s="27">
        <v>285225</v>
      </c>
      <c r="AB617" s="28"/>
      <c r="AC617" s="29">
        <v>0</v>
      </c>
      <c r="AD617" s="30">
        <v>110.2</v>
      </c>
      <c r="AE617" s="30">
        <v>0.8</v>
      </c>
      <c r="AF617" s="31">
        <v>9.8177000000000003</v>
      </c>
      <c r="AG617">
        <f t="shared" si="144"/>
        <v>8458.3996163949196</v>
      </c>
      <c r="AH617">
        <f>A617*'Simple Linear Regression'!$B$18+'Simple Linear Regression'!$B$17</f>
        <v>8410.8071906253717</v>
      </c>
      <c r="AI617">
        <f t="shared" si="145"/>
        <v>8437.7093478999996</v>
      </c>
      <c r="AJ617">
        <f t="shared" si="146"/>
        <v>8437.7093479000014</v>
      </c>
      <c r="AL617">
        <f t="shared" si="147"/>
        <v>8588.653217558749</v>
      </c>
      <c r="AM617" s="32">
        <f t="shared" si="148"/>
        <v>8420.8073197345202</v>
      </c>
      <c r="AN617" s="33">
        <f t="shared" si="149"/>
        <v>9193.310699820664</v>
      </c>
      <c r="AO617" s="33">
        <f t="shared" si="150"/>
        <v>8502.9627463750003</v>
      </c>
      <c r="AP617" s="33" t="str">
        <f t="shared" si="151"/>
        <v/>
      </c>
      <c r="AQ617" s="34">
        <f t="shared" si="152"/>
        <v>329177.625</v>
      </c>
      <c r="AR617" s="34">
        <f t="shared" si="153"/>
        <v>548101</v>
      </c>
      <c r="AS617" s="34">
        <f t="shared" si="154"/>
        <v>0</v>
      </c>
      <c r="AT617" s="34">
        <f t="shared" si="155"/>
        <v>8246.134745153</v>
      </c>
      <c r="AU617" s="34">
        <f t="shared" si="156"/>
        <v>8367.1349551837775</v>
      </c>
      <c r="AV617" s="34">
        <f t="shared" si="157"/>
        <v>8236.6903346427589</v>
      </c>
      <c r="AW617" s="34">
        <f t="shared" si="158"/>
        <v>8237.9384668929997</v>
      </c>
      <c r="AX617" s="34">
        <f t="shared" si="159"/>
        <v>8392.2011693376262</v>
      </c>
    </row>
    <row r="618" spans="1:50" ht="16.5" customHeight="1" x14ac:dyDescent="0.2">
      <c r="A618" s="25">
        <v>617</v>
      </c>
      <c r="B618" s="26">
        <v>37589</v>
      </c>
      <c r="C618" s="25">
        <v>9060</v>
      </c>
      <c r="D618" s="27"/>
      <c r="E618" s="27">
        <v>390000</v>
      </c>
      <c r="F618" s="27"/>
      <c r="G618" s="27">
        <v>26.8266666666667</v>
      </c>
      <c r="H618" s="27">
        <v>25.192</v>
      </c>
      <c r="I618" s="27">
        <v>1.38</v>
      </c>
      <c r="J618" s="27">
        <v>10984.04</v>
      </c>
      <c r="K618" s="27">
        <v>742987</v>
      </c>
      <c r="L618" s="27">
        <v>860</v>
      </c>
      <c r="M618" s="27">
        <v>16.259</v>
      </c>
      <c r="N618" s="27">
        <v>233625</v>
      </c>
      <c r="O618" s="27">
        <v>7391.5</v>
      </c>
      <c r="P618" s="27">
        <v>1951616</v>
      </c>
      <c r="Q618" s="27"/>
      <c r="R618" s="27">
        <v>14003</v>
      </c>
      <c r="S618" s="27"/>
      <c r="T618" s="27">
        <v>89.5</v>
      </c>
      <c r="U618" s="27">
        <v>24</v>
      </c>
      <c r="V618" s="27">
        <v>92.9</v>
      </c>
      <c r="W618" s="27"/>
      <c r="X618" s="27"/>
      <c r="Y618" s="27"/>
      <c r="Z618" s="27"/>
      <c r="AA618" s="27">
        <v>285225</v>
      </c>
      <c r="AB618" s="28"/>
      <c r="AC618" s="29">
        <v>1</v>
      </c>
      <c r="AD618" s="30">
        <v>143.1</v>
      </c>
      <c r="AE618" s="30">
        <v>0</v>
      </c>
      <c r="AF618" s="31">
        <v>9.6620000000000008</v>
      </c>
      <c r="AG618">
        <f t="shared" si="144"/>
        <v>8457.7156525263999</v>
      </c>
      <c r="AH618">
        <f>A618*'Simple Linear Regression'!$B$18+'Simple Linear Regression'!$B$17</f>
        <v>8411.660227709277</v>
      </c>
      <c r="AI618">
        <f t="shared" si="145"/>
        <v>8437.1210578999999</v>
      </c>
      <c r="AJ618">
        <f t="shared" si="146"/>
        <v>8437.1210578999999</v>
      </c>
      <c r="AL618">
        <f t="shared" si="147"/>
        <v>8584.348696674997</v>
      </c>
      <c r="AM618" s="32">
        <f t="shared" si="148"/>
        <v>8241.4099603387003</v>
      </c>
      <c r="AN618" s="33">
        <f t="shared" si="149"/>
        <v>9034.0298232981731</v>
      </c>
      <c r="AO618" s="33">
        <f t="shared" si="150"/>
        <v>8329.3476924999995</v>
      </c>
      <c r="AP618" s="33" t="str">
        <f t="shared" si="151"/>
        <v/>
      </c>
      <c r="AQ618" s="34">
        <f t="shared" si="152"/>
        <v>322402.5</v>
      </c>
      <c r="AR618" s="34">
        <f t="shared" si="153"/>
        <v>538200</v>
      </c>
      <c r="AS618" s="34">
        <f t="shared" si="154"/>
        <v>9.6620000000000008</v>
      </c>
      <c r="AT618" s="34">
        <f t="shared" si="155"/>
        <v>8195.8843559150009</v>
      </c>
      <c r="AU618" s="34">
        <f t="shared" si="156"/>
        <v>8308.5831112015003</v>
      </c>
      <c r="AV618" s="34">
        <f t="shared" si="157"/>
        <v>8188.618687047001</v>
      </c>
      <c r="AW618" s="34">
        <f t="shared" si="158"/>
        <v>8228.907138483999</v>
      </c>
      <c r="AX618" s="34">
        <f t="shared" si="159"/>
        <v>8298.6740599035002</v>
      </c>
    </row>
    <row r="619" spans="1:50" ht="16.5" customHeight="1" x14ac:dyDescent="0.2">
      <c r="A619" s="25">
        <v>618</v>
      </c>
      <c r="B619" s="26">
        <v>37596</v>
      </c>
      <c r="C619" s="25">
        <v>8616</v>
      </c>
      <c r="D619" s="27"/>
      <c r="E619" s="27">
        <v>377000</v>
      </c>
      <c r="F619" s="27"/>
      <c r="G619" s="27">
        <v>27.141999999999999</v>
      </c>
      <c r="H619" s="27">
        <v>25.91</v>
      </c>
      <c r="I619" s="27">
        <v>1.3640000000000001</v>
      </c>
      <c r="J619" s="27">
        <v>10984.04</v>
      </c>
      <c r="K619" s="27">
        <v>742987</v>
      </c>
      <c r="L619" s="27">
        <v>851</v>
      </c>
      <c r="M619" s="27">
        <v>16.259</v>
      </c>
      <c r="N619" s="27">
        <v>233625</v>
      </c>
      <c r="O619" s="27">
        <v>7435.2</v>
      </c>
      <c r="P619" s="27">
        <v>1951616</v>
      </c>
      <c r="Q619" s="27"/>
      <c r="R619" s="27">
        <v>14003</v>
      </c>
      <c r="S619" s="27"/>
      <c r="T619" s="27">
        <v>89.5</v>
      </c>
      <c r="U619" s="27">
        <v>24</v>
      </c>
      <c r="V619" s="27">
        <v>90.4</v>
      </c>
      <c r="W619" s="27"/>
      <c r="X619" s="27"/>
      <c r="Y619" s="27"/>
      <c r="Z619" s="27"/>
      <c r="AA619" s="27">
        <v>285225</v>
      </c>
      <c r="AB619" s="28"/>
      <c r="AC619" s="29">
        <v>0</v>
      </c>
      <c r="AD619" s="30">
        <v>171.6</v>
      </c>
      <c r="AE619" s="30">
        <v>0.3</v>
      </c>
      <c r="AF619" s="31">
        <v>9.5418000000000003</v>
      </c>
      <c r="AG619">
        <f t="shared" si="144"/>
        <v>8523.5992323903192</v>
      </c>
      <c r="AH619">
        <f>A619*'Simple Linear Regression'!$B$18+'Simple Linear Regression'!$B$17</f>
        <v>8412.5132647931805</v>
      </c>
      <c r="AI619">
        <f t="shared" si="145"/>
        <v>8527.8387278999999</v>
      </c>
      <c r="AJ619">
        <f t="shared" si="146"/>
        <v>8527.8387279000017</v>
      </c>
      <c r="AL619">
        <f t="shared" si="147"/>
        <v>8631.4097930150001</v>
      </c>
      <c r="AM619" s="32">
        <f t="shared" si="148"/>
        <v>8338.4284196116205</v>
      </c>
      <c r="AN619" s="33">
        <f t="shared" si="149"/>
        <v>9177.0760901675349</v>
      </c>
      <c r="AO619" s="33">
        <f t="shared" si="150"/>
        <v>8462.2962745000023</v>
      </c>
      <c r="AP619" s="33" t="str">
        <f t="shared" si="151"/>
        <v/>
      </c>
      <c r="AQ619" s="34">
        <f t="shared" si="152"/>
        <v>318664.5</v>
      </c>
      <c r="AR619" s="34">
        <f t="shared" si="153"/>
        <v>514228.00000000006</v>
      </c>
      <c r="AS619" s="34">
        <f t="shared" si="154"/>
        <v>0</v>
      </c>
      <c r="AT619" s="34">
        <f t="shared" si="155"/>
        <v>8299.4626093909992</v>
      </c>
      <c r="AU619" s="34">
        <f t="shared" si="156"/>
        <v>8397.9826230198996</v>
      </c>
      <c r="AV619" s="34">
        <f t="shared" si="157"/>
        <v>8291.5923660082808</v>
      </c>
      <c r="AW619" s="34">
        <f t="shared" si="158"/>
        <v>8289.400067397999</v>
      </c>
      <c r="AX619" s="34">
        <f t="shared" si="159"/>
        <v>8418.730435195499</v>
      </c>
    </row>
    <row r="620" spans="1:50" ht="16.5" customHeight="1" x14ac:dyDescent="0.2">
      <c r="A620" s="25">
        <v>619</v>
      </c>
      <c r="B620" s="26">
        <v>37603</v>
      </c>
      <c r="C620" s="25">
        <v>8854</v>
      </c>
      <c r="D620" s="27"/>
      <c r="E620" s="27">
        <v>425000</v>
      </c>
      <c r="F620" s="27"/>
      <c r="G620" s="27">
        <v>27.82</v>
      </c>
      <c r="H620" s="27">
        <v>26.838000000000001</v>
      </c>
      <c r="I620" s="27">
        <v>1.36</v>
      </c>
      <c r="J620" s="27">
        <v>10984.04</v>
      </c>
      <c r="K620" s="27">
        <v>742214</v>
      </c>
      <c r="L620" s="27">
        <v>851</v>
      </c>
      <c r="M620" s="27">
        <v>16.259</v>
      </c>
      <c r="N620" s="27">
        <v>233625</v>
      </c>
      <c r="O620" s="27">
        <v>7435.2</v>
      </c>
      <c r="P620" s="27">
        <v>1951616</v>
      </c>
      <c r="Q620" s="27"/>
      <c r="R620" s="27">
        <v>14003</v>
      </c>
      <c r="S620" s="27"/>
      <c r="T620" s="27">
        <v>89.5</v>
      </c>
      <c r="U620" s="27">
        <v>24</v>
      </c>
      <c r="V620" s="27">
        <v>90.4</v>
      </c>
      <c r="W620" s="27"/>
      <c r="X620" s="27"/>
      <c r="Y620" s="27"/>
      <c r="Z620" s="27"/>
      <c r="AA620" s="27">
        <v>285225</v>
      </c>
      <c r="AB620" s="28"/>
      <c r="AC620" s="29">
        <v>0</v>
      </c>
      <c r="AD620" s="30">
        <v>171</v>
      </c>
      <c r="AE620" s="30">
        <v>0</v>
      </c>
      <c r="AF620" s="31">
        <v>9.4609000000000005</v>
      </c>
      <c r="AG620">
        <f t="shared" si="144"/>
        <v>8491.2702677188008</v>
      </c>
      <c r="AH620">
        <f>A620*'Simple Linear Regression'!$B$18+'Simple Linear Regression'!$B$17</f>
        <v>8413.3663018770858</v>
      </c>
      <c r="AI620">
        <f t="shared" si="145"/>
        <v>8499.6008079000003</v>
      </c>
      <c r="AJ620">
        <f t="shared" si="146"/>
        <v>8499.6008079000003</v>
      </c>
      <c r="AL620">
        <f t="shared" si="147"/>
        <v>8595.3911470999992</v>
      </c>
      <c r="AM620" s="32">
        <f t="shared" si="148"/>
        <v>8338.4553029189992</v>
      </c>
      <c r="AN620" s="33">
        <f t="shared" si="149"/>
        <v>9125.5947844661041</v>
      </c>
      <c r="AO620" s="33">
        <f t="shared" si="150"/>
        <v>8423.4300550000007</v>
      </c>
      <c r="AP620" s="33" t="str">
        <f t="shared" si="151"/>
        <v/>
      </c>
      <c r="AQ620" s="34">
        <f t="shared" si="152"/>
        <v>317730</v>
      </c>
      <c r="AR620" s="34">
        <f t="shared" si="153"/>
        <v>578000</v>
      </c>
      <c r="AS620" s="34">
        <f t="shared" si="154"/>
        <v>0</v>
      </c>
      <c r="AT620" s="34">
        <f t="shared" si="155"/>
        <v>8252.7824642619998</v>
      </c>
      <c r="AU620" s="34">
        <f t="shared" si="156"/>
        <v>8349.3092334950015</v>
      </c>
      <c r="AV620" s="34">
        <f t="shared" si="157"/>
        <v>8219.4120952589983</v>
      </c>
      <c r="AW620" s="34">
        <f t="shared" si="158"/>
        <v>8242.5155197849999</v>
      </c>
      <c r="AX620" s="34">
        <f t="shared" si="159"/>
        <v>8373.0091891829998</v>
      </c>
    </row>
    <row r="621" spans="1:50" ht="16.5" customHeight="1" x14ac:dyDescent="0.2">
      <c r="A621" s="25">
        <v>620</v>
      </c>
      <c r="B621" s="26">
        <v>37610</v>
      </c>
      <c r="C621" s="25">
        <v>9063</v>
      </c>
      <c r="D621" s="27"/>
      <c r="E621" s="27">
        <v>429000</v>
      </c>
      <c r="F621" s="27"/>
      <c r="G621" s="27">
        <v>30.347999999999999</v>
      </c>
      <c r="H621" s="27">
        <v>29.556000000000001</v>
      </c>
      <c r="I621" s="27">
        <v>1.363</v>
      </c>
      <c r="J621" s="27">
        <v>10984.04</v>
      </c>
      <c r="K621" s="27">
        <v>742214</v>
      </c>
      <c r="L621" s="27">
        <v>851</v>
      </c>
      <c r="M621" s="27">
        <v>16.52</v>
      </c>
      <c r="N621" s="27">
        <v>245556</v>
      </c>
      <c r="O621" s="27">
        <v>7435.2</v>
      </c>
      <c r="P621" s="27">
        <v>1975317</v>
      </c>
      <c r="Q621" s="27"/>
      <c r="R621" s="27">
        <v>14003</v>
      </c>
      <c r="S621" s="27"/>
      <c r="T621" s="27">
        <v>89.5</v>
      </c>
      <c r="U621" s="27">
        <v>24</v>
      </c>
      <c r="V621" s="27">
        <v>90.4</v>
      </c>
      <c r="W621" s="27"/>
      <c r="X621" s="27"/>
      <c r="Y621" s="27"/>
      <c r="Z621" s="27"/>
      <c r="AA621" s="27">
        <v>285225</v>
      </c>
      <c r="AB621" s="28"/>
      <c r="AC621" s="29">
        <v>0</v>
      </c>
      <c r="AD621" s="30">
        <v>136.5</v>
      </c>
      <c r="AE621" s="30">
        <v>1.5</v>
      </c>
      <c r="AF621" s="31">
        <v>9.4222000000000001</v>
      </c>
      <c r="AG621">
        <f t="shared" si="144"/>
        <v>8638.0216372324394</v>
      </c>
      <c r="AH621">
        <f>A621*'Simple Linear Regression'!$B$18+'Simple Linear Regression'!$B$17</f>
        <v>8414.2193389609893</v>
      </c>
      <c r="AI621">
        <f t="shared" si="145"/>
        <v>8675.6147344000001</v>
      </c>
      <c r="AJ621">
        <f t="shared" si="146"/>
        <v>8675.6147344000001</v>
      </c>
      <c r="AL621">
        <f t="shared" si="147"/>
        <v>8813.9152070179589</v>
      </c>
      <c r="AM621" s="32">
        <f t="shared" si="148"/>
        <v>8545.3459274561992</v>
      </c>
      <c r="AN621" s="33">
        <f t="shared" si="149"/>
        <v>9172.1302897336263</v>
      </c>
      <c r="AO621" s="33">
        <f t="shared" si="150"/>
        <v>8704.9767314279998</v>
      </c>
      <c r="AP621" s="33" t="str">
        <f t="shared" si="151"/>
        <v/>
      </c>
      <c r="AQ621" s="34">
        <f t="shared" si="152"/>
        <v>334692.82799999998</v>
      </c>
      <c r="AR621" s="34">
        <f t="shared" si="153"/>
        <v>584727</v>
      </c>
      <c r="AS621" s="34">
        <f t="shared" si="154"/>
        <v>0</v>
      </c>
      <c r="AT621" s="34">
        <f t="shared" si="155"/>
        <v>8413.7725922890004</v>
      </c>
      <c r="AU621" s="34">
        <f t="shared" si="156"/>
        <v>8562.2203703797604</v>
      </c>
      <c r="AV621" s="34">
        <f t="shared" si="157"/>
        <v>8380.3087774535197</v>
      </c>
      <c r="AW621" s="34">
        <f t="shared" si="158"/>
        <v>8403.6824073999996</v>
      </c>
      <c r="AX621" s="34">
        <f t="shared" si="159"/>
        <v>8603.7305016919636</v>
      </c>
    </row>
    <row r="622" spans="1:50" ht="16.5" customHeight="1" x14ac:dyDescent="0.2">
      <c r="A622" s="25">
        <v>621</v>
      </c>
      <c r="B622" s="26">
        <v>37617</v>
      </c>
      <c r="C622" s="25">
        <v>8989</v>
      </c>
      <c r="D622" s="27"/>
      <c r="E622" s="27">
        <v>394000</v>
      </c>
      <c r="F622" s="27"/>
      <c r="G622" s="27">
        <v>32.377499999999998</v>
      </c>
      <c r="H622" s="27">
        <v>31.01</v>
      </c>
      <c r="I622" s="27">
        <v>1.401</v>
      </c>
      <c r="J622" s="27">
        <v>10984.04</v>
      </c>
      <c r="K622" s="27">
        <v>742214</v>
      </c>
      <c r="L622" s="27">
        <v>851</v>
      </c>
      <c r="M622" s="27">
        <v>16.52</v>
      </c>
      <c r="N622" s="27">
        <v>245556</v>
      </c>
      <c r="O622" s="27">
        <v>7435.2</v>
      </c>
      <c r="P622" s="27">
        <v>1975317</v>
      </c>
      <c r="Q622" s="27"/>
      <c r="R622" s="27">
        <v>14003</v>
      </c>
      <c r="S622" s="27"/>
      <c r="T622" s="27">
        <v>89.5</v>
      </c>
      <c r="U622" s="27">
        <v>24</v>
      </c>
      <c r="V622" s="27">
        <v>90.4</v>
      </c>
      <c r="W622" s="27"/>
      <c r="X622" s="27"/>
      <c r="Y622" s="27"/>
      <c r="Z622" s="27"/>
      <c r="AA622" s="27">
        <v>285225</v>
      </c>
      <c r="AB622" s="28"/>
      <c r="AC622" s="29">
        <v>1</v>
      </c>
      <c r="AD622" s="30">
        <v>171.1</v>
      </c>
      <c r="AE622" s="30">
        <v>0</v>
      </c>
      <c r="AF622" s="31">
        <v>9.4268000000000001</v>
      </c>
      <c r="AG622">
        <f t="shared" si="144"/>
        <v>8661.6075116118809</v>
      </c>
      <c r="AH622">
        <f>A622*'Simple Linear Regression'!$B$18+'Simple Linear Regression'!$B$17</f>
        <v>8415.0723760448927</v>
      </c>
      <c r="AI622">
        <f t="shared" si="145"/>
        <v>8696.2048844000001</v>
      </c>
      <c r="AJ622">
        <f t="shared" si="146"/>
        <v>8696.2048844000001</v>
      </c>
      <c r="AL622">
        <f t="shared" si="147"/>
        <v>8840.1226119169187</v>
      </c>
      <c r="AM622" s="32">
        <f t="shared" si="148"/>
        <v>8371.4665287459011</v>
      </c>
      <c r="AN622" s="33">
        <f t="shared" si="149"/>
        <v>9048.3587215537445</v>
      </c>
      <c r="AO622" s="33">
        <f t="shared" si="150"/>
        <v>8562.156868156002</v>
      </c>
      <c r="AP622" s="33" t="str">
        <f t="shared" si="151"/>
        <v/>
      </c>
      <c r="AQ622" s="34">
        <f t="shared" si="152"/>
        <v>344023.95600000001</v>
      </c>
      <c r="AR622" s="34">
        <f t="shared" si="153"/>
        <v>551994</v>
      </c>
      <c r="AS622" s="34">
        <f t="shared" si="154"/>
        <v>9.4268000000000001</v>
      </c>
      <c r="AT622" s="34">
        <f t="shared" si="155"/>
        <v>8427.9874411509991</v>
      </c>
      <c r="AU622" s="34">
        <f t="shared" si="156"/>
        <v>8563.7889320893773</v>
      </c>
      <c r="AV622" s="34">
        <f t="shared" si="157"/>
        <v>8418.6084088354401</v>
      </c>
      <c r="AW622" s="34">
        <f t="shared" si="158"/>
        <v>8464.3393618636001</v>
      </c>
      <c r="AX622" s="34">
        <f t="shared" si="159"/>
        <v>8563.1224535578258</v>
      </c>
    </row>
    <row r="623" spans="1:50" ht="16.5" customHeight="1" x14ac:dyDescent="0.2">
      <c r="A623" s="25">
        <v>622</v>
      </c>
      <c r="B623" s="26">
        <v>37624</v>
      </c>
      <c r="C623" s="25">
        <v>8411</v>
      </c>
      <c r="D623" s="27"/>
      <c r="E623" s="27">
        <v>409000</v>
      </c>
      <c r="F623" s="27"/>
      <c r="G623" s="27">
        <v>31.962499999999999</v>
      </c>
      <c r="H623" s="27">
        <v>30.9725</v>
      </c>
      <c r="I623" s="27">
        <v>1.4410000000000001</v>
      </c>
      <c r="J623" s="27">
        <v>10984.04</v>
      </c>
      <c r="K623" s="27">
        <v>742214</v>
      </c>
      <c r="L623" s="27">
        <v>851</v>
      </c>
      <c r="M623" s="27">
        <v>16.52</v>
      </c>
      <c r="N623" s="27">
        <v>245556</v>
      </c>
      <c r="O623" s="27">
        <v>7435.2</v>
      </c>
      <c r="P623" s="27">
        <v>1975317</v>
      </c>
      <c r="Q623" s="27"/>
      <c r="R623" s="27">
        <v>14003</v>
      </c>
      <c r="S623" s="27"/>
      <c r="T623" s="27">
        <v>89.5</v>
      </c>
      <c r="U623" s="27">
        <v>24</v>
      </c>
      <c r="V623" s="27">
        <v>90.4</v>
      </c>
      <c r="W623" s="27"/>
      <c r="X623" s="27"/>
      <c r="Y623" s="27"/>
      <c r="Z623" s="27"/>
      <c r="AA623" s="27">
        <v>285225</v>
      </c>
      <c r="AB623" s="28"/>
      <c r="AC623" s="29">
        <v>1</v>
      </c>
      <c r="AD623" s="30">
        <v>153.69999999999999</v>
      </c>
      <c r="AE623" s="30">
        <v>0.4</v>
      </c>
      <c r="AF623" s="31">
        <v>9.4748000000000001</v>
      </c>
      <c r="AG623">
        <f t="shared" si="144"/>
        <v>8651.5196083270785</v>
      </c>
      <c r="AH623">
        <f>A623*'Simple Linear Regression'!$B$18+'Simple Linear Regression'!$B$17</f>
        <v>8415.925413128798</v>
      </c>
      <c r="AI623">
        <f t="shared" si="145"/>
        <v>8687.3805344000011</v>
      </c>
      <c r="AJ623">
        <f t="shared" si="146"/>
        <v>8687.3805344000011</v>
      </c>
      <c r="AL623">
        <f t="shared" si="147"/>
        <v>8829.3386270737192</v>
      </c>
      <c r="AM623" s="32">
        <f t="shared" si="148"/>
        <v>8398.3377381122591</v>
      </c>
      <c r="AN623" s="33">
        <f t="shared" si="149"/>
        <v>9031.5374871228451</v>
      </c>
      <c r="AO623" s="33">
        <f t="shared" si="150"/>
        <v>8575.733318396</v>
      </c>
      <c r="AP623" s="33" t="str">
        <f t="shared" si="151"/>
        <v/>
      </c>
      <c r="AQ623" s="34">
        <f t="shared" si="152"/>
        <v>353846.196</v>
      </c>
      <c r="AR623" s="34">
        <f t="shared" si="153"/>
        <v>589369</v>
      </c>
      <c r="AS623" s="34">
        <f t="shared" si="154"/>
        <v>9.4748000000000001</v>
      </c>
      <c r="AT623" s="34">
        <f t="shared" si="155"/>
        <v>8404.8364550909992</v>
      </c>
      <c r="AU623" s="34">
        <f t="shared" si="156"/>
        <v>8545.0001981791829</v>
      </c>
      <c r="AV623" s="34">
        <f t="shared" si="157"/>
        <v>8388.3228986054401</v>
      </c>
      <c r="AW623" s="34">
        <f t="shared" si="158"/>
        <v>8440.6183181996003</v>
      </c>
      <c r="AX623" s="34">
        <f t="shared" si="159"/>
        <v>8546.509375098949</v>
      </c>
    </row>
    <row r="624" spans="1:50" ht="16.5" customHeight="1" x14ac:dyDescent="0.2">
      <c r="A624" s="25">
        <v>623</v>
      </c>
      <c r="B624" s="26">
        <v>37631</v>
      </c>
      <c r="C624" s="25">
        <v>8335</v>
      </c>
      <c r="D624" s="27"/>
      <c r="E624" s="27">
        <v>393000</v>
      </c>
      <c r="F624" s="27"/>
      <c r="G624" s="27">
        <v>31.538</v>
      </c>
      <c r="H624" s="27">
        <v>30.367999999999999</v>
      </c>
      <c r="I624" s="27">
        <v>1.444</v>
      </c>
      <c r="J624" s="27">
        <v>10984.04</v>
      </c>
      <c r="K624" s="27">
        <v>764467</v>
      </c>
      <c r="L624" s="27">
        <v>834</v>
      </c>
      <c r="M624" s="27">
        <v>16.52</v>
      </c>
      <c r="N624" s="27">
        <v>245556</v>
      </c>
      <c r="O624" s="27">
        <v>7463.8</v>
      </c>
      <c r="P624" s="27">
        <v>1975317</v>
      </c>
      <c r="Q624" s="27"/>
      <c r="R624" s="27">
        <v>14003</v>
      </c>
      <c r="S624" s="27"/>
      <c r="T624" s="27">
        <v>89.5</v>
      </c>
      <c r="U624" s="27">
        <v>24</v>
      </c>
      <c r="V624" s="27">
        <v>87.5</v>
      </c>
      <c r="W624" s="27"/>
      <c r="X624" s="27"/>
      <c r="Y624" s="27"/>
      <c r="Z624" s="27"/>
      <c r="AA624" s="27">
        <v>285225</v>
      </c>
      <c r="AB624" s="28"/>
      <c r="AC624" s="29">
        <v>0</v>
      </c>
      <c r="AD624" s="30">
        <v>151.80000000000001</v>
      </c>
      <c r="AE624" s="30">
        <v>0.3</v>
      </c>
      <c r="AF624" s="31">
        <v>9.5642999999999994</v>
      </c>
      <c r="AG624">
        <f t="shared" si="144"/>
        <v>8728.5719585487204</v>
      </c>
      <c r="AH624">
        <f>A624*'Simple Linear Regression'!$B$18+'Simple Linear Regression'!$B$17</f>
        <v>8416.7784502127015</v>
      </c>
      <c r="AI624">
        <f t="shared" si="145"/>
        <v>8791.1491944000009</v>
      </c>
      <c r="AJ624">
        <f t="shared" si="146"/>
        <v>8791.149194399999</v>
      </c>
      <c r="AL624">
        <f t="shared" si="147"/>
        <v>8886.9154984604793</v>
      </c>
      <c r="AM624" s="32">
        <f t="shared" si="148"/>
        <v>8535.2411070790204</v>
      </c>
      <c r="AN624" s="33">
        <f t="shared" si="149"/>
        <v>9201.3796325026942</v>
      </c>
      <c r="AO624" s="33">
        <f t="shared" si="150"/>
        <v>8761.2512336640029</v>
      </c>
      <c r="AP624" s="33" t="str">
        <f t="shared" si="151"/>
        <v/>
      </c>
      <c r="AQ624" s="34">
        <f t="shared" si="152"/>
        <v>354582.864</v>
      </c>
      <c r="AR624" s="34">
        <f t="shared" si="153"/>
        <v>567492</v>
      </c>
      <c r="AS624" s="34">
        <f t="shared" si="154"/>
        <v>0</v>
      </c>
      <c r="AT624" s="34">
        <f t="shared" si="155"/>
        <v>8511.8465923149997</v>
      </c>
      <c r="AU624" s="34">
        <f t="shared" si="156"/>
        <v>8646.2138561544689</v>
      </c>
      <c r="AV624" s="34">
        <f t="shared" si="157"/>
        <v>8493.9671652859215</v>
      </c>
      <c r="AW624" s="34">
        <f t="shared" si="158"/>
        <v>8501.8982350369988</v>
      </c>
      <c r="AX624" s="34">
        <f t="shared" si="159"/>
        <v>8683.6830237108297</v>
      </c>
    </row>
    <row r="625" spans="1:50" ht="16.5" customHeight="1" x14ac:dyDescent="0.2">
      <c r="A625" s="25">
        <v>624</v>
      </c>
      <c r="B625" s="26">
        <v>37638</v>
      </c>
      <c r="C625" s="25">
        <v>8645</v>
      </c>
      <c r="D625" s="27"/>
      <c r="E625" s="27">
        <v>378000</v>
      </c>
      <c r="F625" s="27"/>
      <c r="G625" s="27">
        <v>33.037999999999997</v>
      </c>
      <c r="H625" s="27">
        <v>31.481999999999999</v>
      </c>
      <c r="I625" s="27">
        <v>1.454</v>
      </c>
      <c r="J625" s="27">
        <v>10984.04</v>
      </c>
      <c r="K625" s="27">
        <v>764467</v>
      </c>
      <c r="L625" s="27">
        <v>834</v>
      </c>
      <c r="M625" s="27">
        <v>17.866</v>
      </c>
      <c r="N625" s="27">
        <v>230648</v>
      </c>
      <c r="O625" s="27">
        <v>7463.8</v>
      </c>
      <c r="P625" s="27">
        <v>1975317</v>
      </c>
      <c r="Q625" s="27"/>
      <c r="R625" s="27">
        <v>14003</v>
      </c>
      <c r="S625" s="27"/>
      <c r="T625" s="27">
        <v>89.5</v>
      </c>
      <c r="U625" s="27">
        <v>24</v>
      </c>
      <c r="V625" s="27">
        <v>87.5</v>
      </c>
      <c r="W625" s="27"/>
      <c r="X625" s="27"/>
      <c r="Y625" s="27"/>
      <c r="Z625" s="27"/>
      <c r="AA625" s="27">
        <v>285225</v>
      </c>
      <c r="AB625" s="28"/>
      <c r="AC625" s="29">
        <v>0</v>
      </c>
      <c r="AD625" s="30">
        <v>212.1</v>
      </c>
      <c r="AE625" s="30">
        <v>0</v>
      </c>
      <c r="AF625" s="31">
        <v>9.6925000000000008</v>
      </c>
      <c r="AG625">
        <f t="shared" si="144"/>
        <v>8551.9446355475193</v>
      </c>
      <c r="AH625">
        <f>A625*'Simple Linear Regression'!$B$18+'Simple Linear Regression'!$B$17</f>
        <v>8417.6314872966068</v>
      </c>
      <c r="AI625">
        <f t="shared" si="145"/>
        <v>8668.4038137999996</v>
      </c>
      <c r="AJ625">
        <f t="shared" si="146"/>
        <v>8668.4038137999996</v>
      </c>
      <c r="AL625">
        <f t="shared" si="147"/>
        <v>8634.8799253334382</v>
      </c>
      <c r="AM625" s="32">
        <f t="shared" si="148"/>
        <v>8258.2061381365002</v>
      </c>
      <c r="AN625" s="33">
        <f t="shared" si="149"/>
        <v>9159.3187974785178</v>
      </c>
      <c r="AO625" s="33">
        <f t="shared" si="150"/>
        <v>8412.7203345920007</v>
      </c>
      <c r="AP625" s="33" t="str">
        <f t="shared" si="151"/>
        <v/>
      </c>
      <c r="AQ625" s="34">
        <f t="shared" si="152"/>
        <v>335362.19199999998</v>
      </c>
      <c r="AR625" s="34">
        <f t="shared" si="153"/>
        <v>549612</v>
      </c>
      <c r="AS625" s="34">
        <f t="shared" si="154"/>
        <v>0</v>
      </c>
      <c r="AT625" s="34">
        <f t="shared" si="155"/>
        <v>8353.1767897490008</v>
      </c>
      <c r="AU625" s="34">
        <f t="shared" si="156"/>
        <v>8426.3258767845273</v>
      </c>
      <c r="AV625" s="34">
        <f t="shared" si="157"/>
        <v>8341.6678946611191</v>
      </c>
      <c r="AW625" s="34">
        <f t="shared" si="158"/>
        <v>8343.0905620550002</v>
      </c>
      <c r="AX625" s="34">
        <f t="shared" si="159"/>
        <v>8438.1295935932958</v>
      </c>
    </row>
    <row r="626" spans="1:50" ht="16.5" customHeight="1" x14ac:dyDescent="0.2">
      <c r="A626" s="25">
        <v>625</v>
      </c>
      <c r="B626" s="26">
        <v>37645</v>
      </c>
      <c r="C626" s="25">
        <v>8793</v>
      </c>
      <c r="D626" s="27"/>
      <c r="E626" s="27">
        <v>402000</v>
      </c>
      <c r="F626" s="27"/>
      <c r="G626" s="27">
        <v>34.454999999999998</v>
      </c>
      <c r="H626" s="27">
        <v>31.808</v>
      </c>
      <c r="I626" s="27">
        <v>1.4590000000000001</v>
      </c>
      <c r="J626" s="27">
        <v>10984.04</v>
      </c>
      <c r="K626" s="27">
        <v>764467</v>
      </c>
      <c r="L626" s="27">
        <v>834</v>
      </c>
      <c r="M626" s="27">
        <v>17.866</v>
      </c>
      <c r="N626" s="27">
        <v>230648</v>
      </c>
      <c r="O626" s="27">
        <v>7463.8</v>
      </c>
      <c r="P626" s="27">
        <v>1975317</v>
      </c>
      <c r="Q626" s="27"/>
      <c r="R626" s="27">
        <v>14003</v>
      </c>
      <c r="S626" s="27"/>
      <c r="T626" s="27">
        <v>89.5</v>
      </c>
      <c r="U626" s="27">
        <v>24</v>
      </c>
      <c r="V626" s="27">
        <v>87.5</v>
      </c>
      <c r="W626" s="27"/>
      <c r="X626" s="27"/>
      <c r="Y626" s="27"/>
      <c r="Z626" s="27"/>
      <c r="AA626" s="27">
        <v>285225</v>
      </c>
      <c r="AB626" s="28"/>
      <c r="AC626" s="29">
        <v>0</v>
      </c>
      <c r="AD626" s="30">
        <v>225.7</v>
      </c>
      <c r="AE626" s="30">
        <v>0.3</v>
      </c>
      <c r="AF626" s="31">
        <v>9.8552999999999997</v>
      </c>
      <c r="AG626">
        <f t="shared" si="144"/>
        <v>8535.7826813869215</v>
      </c>
      <c r="AH626">
        <f>A626*'Simple Linear Regression'!$B$18+'Simple Linear Regression'!$B$17</f>
        <v>8418.4845243805103</v>
      </c>
      <c r="AI626">
        <f t="shared" si="145"/>
        <v>8654.2848537999998</v>
      </c>
      <c r="AJ626">
        <f t="shared" si="146"/>
        <v>8654.2848537999998</v>
      </c>
      <c r="AL626">
        <f t="shared" si="147"/>
        <v>8617.8743846602392</v>
      </c>
      <c r="AM626" s="32">
        <f t="shared" si="148"/>
        <v>8242.10452924932</v>
      </c>
      <c r="AN626" s="33">
        <f t="shared" si="149"/>
        <v>9160.0840269784803</v>
      </c>
      <c r="AO626" s="33">
        <f t="shared" si="150"/>
        <v>8376.3664558319997</v>
      </c>
      <c r="AP626" s="33" t="str">
        <f t="shared" si="151"/>
        <v/>
      </c>
      <c r="AQ626" s="34">
        <f t="shared" si="152"/>
        <v>336515.43200000003</v>
      </c>
      <c r="AR626" s="34">
        <f t="shared" si="153"/>
        <v>586518</v>
      </c>
      <c r="AS626" s="34">
        <f t="shared" si="154"/>
        <v>0</v>
      </c>
      <c r="AT626" s="34">
        <f t="shared" si="155"/>
        <v>8387.693042678</v>
      </c>
      <c r="AU626" s="34">
        <f t="shared" si="156"/>
        <v>8447.1107977825341</v>
      </c>
      <c r="AV626" s="34">
        <f t="shared" si="157"/>
        <v>8368.6199089416805</v>
      </c>
      <c r="AW626" s="34">
        <f t="shared" si="158"/>
        <v>8378.1279593949985</v>
      </c>
      <c r="AX626" s="34">
        <f t="shared" si="159"/>
        <v>8455.2005429234159</v>
      </c>
    </row>
    <row r="627" spans="1:50" ht="16.5" customHeight="1" x14ac:dyDescent="0.2">
      <c r="A627" s="25">
        <v>626</v>
      </c>
      <c r="B627" s="26">
        <v>37652</v>
      </c>
      <c r="C627" s="25">
        <v>8551</v>
      </c>
      <c r="D627" s="27"/>
      <c r="E627" s="27">
        <v>407000</v>
      </c>
      <c r="F627" s="27"/>
      <c r="G627" s="27">
        <v>33.192</v>
      </c>
      <c r="H627" s="27">
        <v>31.2</v>
      </c>
      <c r="I627" s="27">
        <v>1.4730000000000001</v>
      </c>
      <c r="J627" s="27">
        <v>10984.04</v>
      </c>
      <c r="K627" s="27">
        <v>764467</v>
      </c>
      <c r="L627" s="27">
        <v>834</v>
      </c>
      <c r="M627" s="27">
        <v>17.866</v>
      </c>
      <c r="N627" s="27">
        <v>230648</v>
      </c>
      <c r="O627" s="27">
        <v>7463.8</v>
      </c>
      <c r="P627" s="27">
        <v>1975317</v>
      </c>
      <c r="Q627" s="27"/>
      <c r="R627" s="27">
        <v>14003</v>
      </c>
      <c r="S627" s="27"/>
      <c r="T627" s="27">
        <v>89.5</v>
      </c>
      <c r="U627" s="27">
        <v>24</v>
      </c>
      <c r="V627" s="27">
        <v>87.5</v>
      </c>
      <c r="W627" s="27"/>
      <c r="X627" s="27"/>
      <c r="Y627" s="27"/>
      <c r="Z627" s="27"/>
      <c r="AA627" s="27">
        <v>285225</v>
      </c>
      <c r="AB627" s="28"/>
      <c r="AC627" s="29">
        <v>0</v>
      </c>
      <c r="AD627" s="30">
        <v>188.6</v>
      </c>
      <c r="AE627" s="30">
        <v>1</v>
      </c>
      <c r="AF627" s="31">
        <v>10.048299999999999</v>
      </c>
      <c r="AG627">
        <f t="shared" si="144"/>
        <v>8532.4202877372409</v>
      </c>
      <c r="AH627">
        <f>A627*'Simple Linear Regression'!$B$18+'Simple Linear Regression'!$B$17</f>
        <v>8419.3375614644137</v>
      </c>
      <c r="AI627">
        <f t="shared" si="145"/>
        <v>8651.3434037999996</v>
      </c>
      <c r="AJ627">
        <f t="shared" si="146"/>
        <v>8651.3434037999996</v>
      </c>
      <c r="AL627">
        <f t="shared" si="147"/>
        <v>8616.2959519752767</v>
      </c>
      <c r="AM627" s="32">
        <f t="shared" si="148"/>
        <v>8290.5788480571991</v>
      </c>
      <c r="AN627" s="33">
        <f t="shared" si="149"/>
        <v>9179.0021777968796</v>
      </c>
      <c r="AO627" s="33">
        <f t="shared" si="150"/>
        <v>8427.1272593039976</v>
      </c>
      <c r="AP627" s="33" t="str">
        <f t="shared" si="151"/>
        <v/>
      </c>
      <c r="AQ627" s="34">
        <f t="shared" si="152"/>
        <v>339744.50400000002</v>
      </c>
      <c r="AR627" s="34">
        <f t="shared" si="153"/>
        <v>599511</v>
      </c>
      <c r="AS627" s="34">
        <f t="shared" si="154"/>
        <v>0</v>
      </c>
      <c r="AT627" s="34">
        <f t="shared" si="155"/>
        <v>8367.183183459998</v>
      </c>
      <c r="AU627" s="34">
        <f t="shared" si="156"/>
        <v>8440.1653716237579</v>
      </c>
      <c r="AV627" s="34">
        <f t="shared" si="157"/>
        <v>8344.5909700633601</v>
      </c>
      <c r="AW627" s="34">
        <f t="shared" si="158"/>
        <v>8358.7258746129992</v>
      </c>
      <c r="AX627" s="34">
        <f t="shared" si="159"/>
        <v>8455.4005970421531</v>
      </c>
    </row>
    <row r="628" spans="1:50" ht="16.5" customHeight="1" x14ac:dyDescent="0.2">
      <c r="A628" s="25">
        <v>627</v>
      </c>
      <c r="B628" s="26">
        <v>37659</v>
      </c>
      <c r="C628" s="25">
        <v>8106</v>
      </c>
      <c r="D628" s="27"/>
      <c r="E628" s="27">
        <v>413000</v>
      </c>
      <c r="F628" s="27"/>
      <c r="G628" s="27">
        <v>33.954000000000001</v>
      </c>
      <c r="H628" s="27">
        <v>31.577999999999999</v>
      </c>
      <c r="I628" s="27">
        <v>1.5269999999999999</v>
      </c>
      <c r="J628" s="27">
        <v>11061.433000000001</v>
      </c>
      <c r="K628" s="27">
        <v>764467</v>
      </c>
      <c r="L628" s="27">
        <v>856</v>
      </c>
      <c r="M628" s="27">
        <v>17.866</v>
      </c>
      <c r="N628" s="27">
        <v>230648</v>
      </c>
      <c r="O628" s="27">
        <v>7519.9</v>
      </c>
      <c r="P628" s="27">
        <v>1975317</v>
      </c>
      <c r="Q628" s="27"/>
      <c r="R628" s="27">
        <v>14003</v>
      </c>
      <c r="S628" s="27"/>
      <c r="T628" s="27">
        <v>90.1</v>
      </c>
      <c r="U628" s="27">
        <v>24</v>
      </c>
      <c r="V628" s="27">
        <v>92.6</v>
      </c>
      <c r="W628" s="27"/>
      <c r="X628" s="27"/>
      <c r="Y628" s="27"/>
      <c r="Z628" s="27"/>
      <c r="AA628" s="27">
        <v>285225</v>
      </c>
      <c r="AB628" s="28"/>
      <c r="AC628" s="29">
        <v>0</v>
      </c>
      <c r="AD628" s="30">
        <v>164.6</v>
      </c>
      <c r="AE628" s="30">
        <v>0.5</v>
      </c>
      <c r="AF628" s="31">
        <v>10.2666</v>
      </c>
      <c r="AG628">
        <f t="shared" si="144"/>
        <v>8411.845514160761</v>
      </c>
      <c r="AH628">
        <f>A628*'Simple Linear Regression'!$B$18+'Simple Linear Regression'!$B$17</f>
        <v>8420.190598548319</v>
      </c>
      <c r="AI628">
        <f t="shared" si="145"/>
        <v>8479.4636338000018</v>
      </c>
      <c r="AJ628">
        <f t="shared" si="146"/>
        <v>8479.4636338000018</v>
      </c>
      <c r="AL628">
        <f t="shared" si="147"/>
        <v>8539.65334990472</v>
      </c>
      <c r="AM628" s="32">
        <f t="shared" si="148"/>
        <v>8326.6847217633003</v>
      </c>
      <c r="AN628" s="33">
        <f t="shared" si="149"/>
        <v>9188.0237540760572</v>
      </c>
      <c r="AO628" s="33">
        <f t="shared" si="150"/>
        <v>8379.2509426959987</v>
      </c>
      <c r="AP628" s="33" t="str">
        <f t="shared" si="151"/>
        <v/>
      </c>
      <c r="AQ628" s="34">
        <f t="shared" si="152"/>
        <v>352199.49599999998</v>
      </c>
      <c r="AR628" s="34">
        <f t="shared" si="153"/>
        <v>630651</v>
      </c>
      <c r="AS628" s="34">
        <f t="shared" si="154"/>
        <v>0</v>
      </c>
      <c r="AT628" s="34">
        <f t="shared" si="155"/>
        <v>8351.0405177609991</v>
      </c>
      <c r="AU628" s="34">
        <f t="shared" si="156"/>
        <v>8430.0128885860431</v>
      </c>
      <c r="AV628" s="34">
        <f t="shared" si="157"/>
        <v>8342.18629433776</v>
      </c>
      <c r="AW628" s="34">
        <f t="shared" si="158"/>
        <v>8344.0425196659999</v>
      </c>
      <c r="AX628" s="34">
        <f t="shared" si="159"/>
        <v>8433.2784565578477</v>
      </c>
    </row>
    <row r="629" spans="1:50" ht="16.5" customHeight="1" x14ac:dyDescent="0.2">
      <c r="A629" s="25">
        <v>628</v>
      </c>
      <c r="B629" s="26">
        <v>37666</v>
      </c>
      <c r="C629" s="25">
        <v>8454</v>
      </c>
      <c r="D629" s="27"/>
      <c r="E629" s="27">
        <v>390000</v>
      </c>
      <c r="F629" s="27"/>
      <c r="G629" s="27">
        <v>35.792000000000002</v>
      </c>
      <c r="H629" s="27">
        <v>32.786000000000001</v>
      </c>
      <c r="I629" s="27">
        <v>1.607</v>
      </c>
      <c r="J629" s="27">
        <v>11061.433000000001</v>
      </c>
      <c r="K629" s="27">
        <v>803242</v>
      </c>
      <c r="L629" s="27">
        <v>856</v>
      </c>
      <c r="M629" s="27">
        <v>17.866</v>
      </c>
      <c r="N629" s="27">
        <v>230648</v>
      </c>
      <c r="O629" s="27">
        <v>7519.9</v>
      </c>
      <c r="P629" s="27">
        <v>1975317</v>
      </c>
      <c r="Q629" s="27"/>
      <c r="R629" s="27">
        <v>14003</v>
      </c>
      <c r="S629" s="27"/>
      <c r="T629" s="27">
        <v>90.1</v>
      </c>
      <c r="U629" s="27">
        <v>24</v>
      </c>
      <c r="V629" s="27">
        <v>92.6</v>
      </c>
      <c r="W629" s="27"/>
      <c r="X629" s="27"/>
      <c r="Y629" s="27"/>
      <c r="Z629" s="27"/>
      <c r="AA629" s="27">
        <v>285225</v>
      </c>
      <c r="AB629" s="28"/>
      <c r="AC629" s="29">
        <v>0</v>
      </c>
      <c r="AD629" s="30">
        <v>202.8</v>
      </c>
      <c r="AE629" s="30">
        <v>0.7</v>
      </c>
      <c r="AF629" s="31">
        <v>10.505699999999999</v>
      </c>
      <c r="AG629">
        <f t="shared" si="144"/>
        <v>8427.3646775911602</v>
      </c>
      <c r="AH629">
        <f>A629*'Simple Linear Regression'!$B$18+'Simple Linear Regression'!$B$17</f>
        <v>8421.0436356322225</v>
      </c>
      <c r="AI629">
        <f t="shared" si="145"/>
        <v>8492.9943038000019</v>
      </c>
      <c r="AJ629">
        <f t="shared" si="146"/>
        <v>8492.9943038000019</v>
      </c>
      <c r="AL629">
        <f t="shared" si="147"/>
        <v>8568.8041211335185</v>
      </c>
      <c r="AM629" s="32">
        <f t="shared" si="148"/>
        <v>8289.0111275857798</v>
      </c>
      <c r="AN629" s="33">
        <f t="shared" si="149"/>
        <v>9219.9034059295282</v>
      </c>
      <c r="AO629" s="33">
        <f t="shared" si="150"/>
        <v>8361.0215625359997</v>
      </c>
      <c r="AP629" s="33" t="str">
        <f t="shared" si="151"/>
        <v/>
      </c>
      <c r="AQ629" s="34">
        <f t="shared" si="152"/>
        <v>370651.33600000001</v>
      </c>
      <c r="AR629" s="34">
        <f t="shared" si="153"/>
        <v>626730</v>
      </c>
      <c r="AS629" s="34">
        <f t="shared" si="154"/>
        <v>0</v>
      </c>
      <c r="AT629" s="34">
        <f t="shared" si="155"/>
        <v>8472.6753408939985</v>
      </c>
      <c r="AU629" s="34">
        <f t="shared" si="156"/>
        <v>8533.4123968931708</v>
      </c>
      <c r="AV629" s="34">
        <f t="shared" si="157"/>
        <v>8480.1100685448</v>
      </c>
      <c r="AW629" s="34">
        <f t="shared" si="158"/>
        <v>8466.1595089309976</v>
      </c>
      <c r="AX629" s="34">
        <f t="shared" si="159"/>
        <v>8521.4225260517669</v>
      </c>
    </row>
    <row r="630" spans="1:50" ht="16.5" customHeight="1" x14ac:dyDescent="0.2">
      <c r="A630" s="25">
        <v>629</v>
      </c>
      <c r="B630" s="26">
        <v>37673</v>
      </c>
      <c r="C630" s="25">
        <v>8619</v>
      </c>
      <c r="D630" s="27"/>
      <c r="E630" s="27">
        <v>420000</v>
      </c>
      <c r="F630" s="27"/>
      <c r="G630" s="27">
        <v>36.777500000000003</v>
      </c>
      <c r="H630" s="27">
        <v>33</v>
      </c>
      <c r="I630" s="27">
        <v>1.66</v>
      </c>
      <c r="J630" s="27">
        <v>11061.433000000001</v>
      </c>
      <c r="K630" s="27">
        <v>803242</v>
      </c>
      <c r="L630" s="27">
        <v>856</v>
      </c>
      <c r="M630" s="27">
        <v>16.707999999999998</v>
      </c>
      <c r="N630" s="27">
        <v>234260</v>
      </c>
      <c r="O630" s="27">
        <v>7519.9</v>
      </c>
      <c r="P630" s="27">
        <v>1975317</v>
      </c>
      <c r="Q630" s="27"/>
      <c r="R630" s="27">
        <v>14003</v>
      </c>
      <c r="S630" s="27"/>
      <c r="T630" s="27">
        <v>90.1</v>
      </c>
      <c r="U630" s="27">
        <v>24</v>
      </c>
      <c r="V630" s="27">
        <v>92.6</v>
      </c>
      <c r="W630" s="27"/>
      <c r="X630" s="27"/>
      <c r="Y630" s="27"/>
      <c r="Z630" s="27"/>
      <c r="AA630" s="27">
        <v>285225</v>
      </c>
      <c r="AB630" s="28"/>
      <c r="AC630" s="29">
        <v>0</v>
      </c>
      <c r="AD630" s="30">
        <v>176.4</v>
      </c>
      <c r="AE630" s="30">
        <v>0.3</v>
      </c>
      <c r="AF630" s="31">
        <v>10.7613</v>
      </c>
      <c r="AG630">
        <f t="shared" si="144"/>
        <v>8452.4219840088008</v>
      </c>
      <c r="AH630">
        <f>A630*'Simple Linear Regression'!$B$18+'Simple Linear Regression'!$B$17</f>
        <v>8421.8966727161278</v>
      </c>
      <c r="AI630">
        <f t="shared" si="145"/>
        <v>8461.7997188000008</v>
      </c>
      <c r="AJ630">
        <f t="shared" si="146"/>
        <v>8461.7997188000008</v>
      </c>
      <c r="AL630">
        <f t="shared" si="147"/>
        <v>8611.2389465119995</v>
      </c>
      <c r="AM630" s="32">
        <f t="shared" si="148"/>
        <v>8377.2212088164215</v>
      </c>
      <c r="AN630" s="33">
        <f t="shared" si="149"/>
        <v>9232.7145154668742</v>
      </c>
      <c r="AO630" s="33">
        <f t="shared" si="150"/>
        <v>8441.5237615999977</v>
      </c>
      <c r="AP630" s="33" t="str">
        <f t="shared" si="151"/>
        <v/>
      </c>
      <c r="AQ630" s="34">
        <f t="shared" si="152"/>
        <v>388871.6</v>
      </c>
      <c r="AR630" s="34">
        <f t="shared" si="153"/>
        <v>697200</v>
      </c>
      <c r="AS630" s="34">
        <f t="shared" si="154"/>
        <v>0</v>
      </c>
      <c r="AT630" s="34">
        <f t="shared" si="155"/>
        <v>8538.3538502090014</v>
      </c>
      <c r="AU630" s="34">
        <f t="shared" si="156"/>
        <v>8604.4694234737217</v>
      </c>
      <c r="AV630" s="34">
        <f t="shared" si="157"/>
        <v>8540.7220846199998</v>
      </c>
      <c r="AW630" s="34">
        <f t="shared" si="158"/>
        <v>8533.1447931849998</v>
      </c>
      <c r="AX630" s="34">
        <f t="shared" si="159"/>
        <v>8596.6599374408015</v>
      </c>
    </row>
    <row r="631" spans="1:50" ht="16.5" customHeight="1" x14ac:dyDescent="0.2">
      <c r="A631" s="25">
        <v>630</v>
      </c>
      <c r="B631" s="26">
        <v>37680</v>
      </c>
      <c r="C631" s="25">
        <v>8421</v>
      </c>
      <c r="D631" s="27"/>
      <c r="E631" s="27">
        <v>421000</v>
      </c>
      <c r="F631" s="27"/>
      <c r="G631" s="27">
        <v>36.979999999999997</v>
      </c>
      <c r="H631" s="27">
        <v>33.72</v>
      </c>
      <c r="I631" s="27">
        <v>1.6579999999999999</v>
      </c>
      <c r="J631" s="27">
        <v>11061.433000000001</v>
      </c>
      <c r="K631" s="27">
        <v>803242</v>
      </c>
      <c r="L631" s="27">
        <v>856</v>
      </c>
      <c r="M631" s="27">
        <v>16.707999999999998</v>
      </c>
      <c r="N631" s="27">
        <v>234260</v>
      </c>
      <c r="O631" s="27">
        <v>7519.9</v>
      </c>
      <c r="P631" s="27">
        <v>1975317</v>
      </c>
      <c r="Q631" s="27"/>
      <c r="R631" s="27">
        <v>14003</v>
      </c>
      <c r="S631" s="27"/>
      <c r="T631" s="27">
        <v>90.1</v>
      </c>
      <c r="U631" s="27">
        <v>24</v>
      </c>
      <c r="V631" s="27">
        <v>92.6</v>
      </c>
      <c r="W631" s="27"/>
      <c r="X631" s="27"/>
      <c r="Y631" s="27"/>
      <c r="Z631" s="27"/>
      <c r="AA631" s="27">
        <v>285225</v>
      </c>
      <c r="AB631" s="28"/>
      <c r="AC631" s="29">
        <v>0</v>
      </c>
      <c r="AD631" s="30">
        <v>192.9</v>
      </c>
      <c r="AE631" s="30">
        <v>0</v>
      </c>
      <c r="AF631" s="31">
        <v>11.029299999999999</v>
      </c>
      <c r="AG631">
        <f t="shared" si="144"/>
        <v>8451.7477716730391</v>
      </c>
      <c r="AH631">
        <f>A631*'Simple Linear Regression'!$B$18+'Simple Linear Regression'!$B$17</f>
        <v>8422.7497098000313</v>
      </c>
      <c r="AI631">
        <f t="shared" si="145"/>
        <v>8461.2114288000012</v>
      </c>
      <c r="AJ631">
        <f t="shared" si="146"/>
        <v>8461.2114288000012</v>
      </c>
      <c r="AL631">
        <f t="shared" si="147"/>
        <v>8610.2652179155975</v>
      </c>
      <c r="AM631" s="32">
        <f t="shared" si="148"/>
        <v>8356.1872122228997</v>
      </c>
      <c r="AN631" s="33">
        <f t="shared" si="149"/>
        <v>9269.7889435069737</v>
      </c>
      <c r="AO631" s="33">
        <f t="shared" si="150"/>
        <v>8417.2694390799988</v>
      </c>
      <c r="AP631" s="33" t="str">
        <f t="shared" si="151"/>
        <v/>
      </c>
      <c r="AQ631" s="34">
        <f t="shared" si="152"/>
        <v>388403.07999999996</v>
      </c>
      <c r="AR631" s="34">
        <f t="shared" si="153"/>
        <v>698018</v>
      </c>
      <c r="AS631" s="34">
        <f t="shared" si="154"/>
        <v>0</v>
      </c>
      <c r="AT631" s="34">
        <f t="shared" si="155"/>
        <v>8613.2350093730001</v>
      </c>
      <c r="AU631" s="34">
        <f t="shared" si="156"/>
        <v>8661.169532476737</v>
      </c>
      <c r="AV631" s="34">
        <f t="shared" si="157"/>
        <v>8619.6420251436793</v>
      </c>
      <c r="AW631" s="34">
        <f t="shared" si="158"/>
        <v>8608.8830130009992</v>
      </c>
      <c r="AX631" s="34">
        <f t="shared" si="159"/>
        <v>8647.0470645420392</v>
      </c>
    </row>
    <row r="632" spans="1:50" ht="16.5" customHeight="1" x14ac:dyDescent="0.2">
      <c r="A632" s="25">
        <v>631</v>
      </c>
      <c r="B632" s="26">
        <v>37687</v>
      </c>
      <c r="C632" s="25">
        <v>9020</v>
      </c>
      <c r="D632" s="27"/>
      <c r="E632" s="27">
        <v>436000</v>
      </c>
      <c r="F632" s="27"/>
      <c r="G632" s="27">
        <v>36.975999999999999</v>
      </c>
      <c r="H632" s="27">
        <v>34.11</v>
      </c>
      <c r="I632" s="27">
        <v>1.6859999999999999</v>
      </c>
      <c r="J632" s="27">
        <v>11061.433000000001</v>
      </c>
      <c r="K632" s="27">
        <v>803242</v>
      </c>
      <c r="L632" s="27">
        <v>856</v>
      </c>
      <c r="M632" s="27">
        <v>16.707999999999998</v>
      </c>
      <c r="N632" s="27">
        <v>234260</v>
      </c>
      <c r="O632" s="27">
        <v>7519.9</v>
      </c>
      <c r="P632" s="27">
        <v>1975317</v>
      </c>
      <c r="Q632" s="27"/>
      <c r="R632" s="27">
        <v>10632</v>
      </c>
      <c r="S632" s="27"/>
      <c r="T632" s="27">
        <v>90.1</v>
      </c>
      <c r="U632" s="27">
        <v>24</v>
      </c>
      <c r="V632" s="27">
        <v>91.1</v>
      </c>
      <c r="W632" s="27"/>
      <c r="X632" s="27"/>
      <c r="Y632" s="27"/>
      <c r="Z632" s="27"/>
      <c r="AA632" s="27">
        <v>287955</v>
      </c>
      <c r="AB632" s="28"/>
      <c r="AC632" s="29">
        <v>0</v>
      </c>
      <c r="AD632" s="30">
        <v>170.4</v>
      </c>
      <c r="AE632" s="30">
        <v>0</v>
      </c>
      <c r="AF632" s="31">
        <v>11.3065</v>
      </c>
      <c r="AG632">
        <f t="shared" si="144"/>
        <v>8487.0691678036801</v>
      </c>
      <c r="AH632">
        <f>A632*'Simple Linear Regression'!$B$18+'Simple Linear Regression'!$B$17</f>
        <v>8423.6027468839347</v>
      </c>
      <c r="AI632">
        <f t="shared" si="145"/>
        <v>8503.8795288000001</v>
      </c>
      <c r="AJ632">
        <f t="shared" si="146"/>
        <v>8503.8795288000001</v>
      </c>
      <c r="AL632">
        <f t="shared" si="147"/>
        <v>8631.602318065201</v>
      </c>
      <c r="AM632" s="32">
        <f t="shared" si="148"/>
        <v>8387.6379062680007</v>
      </c>
      <c r="AN632" s="33">
        <f t="shared" si="149"/>
        <v>9288.1437107517122</v>
      </c>
      <c r="AO632" s="33">
        <f t="shared" si="150"/>
        <v>8465.3473843599986</v>
      </c>
      <c r="AP632" s="33" t="str">
        <f t="shared" si="151"/>
        <v/>
      </c>
      <c r="AQ632" s="34">
        <f t="shared" si="152"/>
        <v>394962.36</v>
      </c>
      <c r="AR632" s="34">
        <f t="shared" si="153"/>
        <v>735096</v>
      </c>
      <c r="AS632" s="34">
        <f t="shared" si="154"/>
        <v>0</v>
      </c>
      <c r="AT632" s="34">
        <f t="shared" si="155"/>
        <v>8634.354756372999</v>
      </c>
      <c r="AU632" s="34">
        <f t="shared" si="156"/>
        <v>8684.376549996512</v>
      </c>
      <c r="AV632" s="34">
        <f t="shared" si="157"/>
        <v>8634.7803968669596</v>
      </c>
      <c r="AW632" s="34">
        <f t="shared" si="158"/>
        <v>8631.2094583569997</v>
      </c>
      <c r="AX632" s="34">
        <f t="shared" si="159"/>
        <v>8676.6195610486811</v>
      </c>
    </row>
    <row r="633" spans="1:50" ht="16.5" customHeight="1" x14ac:dyDescent="0.2">
      <c r="A633" s="25">
        <v>632</v>
      </c>
      <c r="B633" s="26">
        <v>37694</v>
      </c>
      <c r="C633" s="25">
        <v>8596</v>
      </c>
      <c r="D633" s="27"/>
      <c r="E633" s="27">
        <v>424000</v>
      </c>
      <c r="F633" s="27"/>
      <c r="G633" s="27">
        <v>36.664000000000001</v>
      </c>
      <c r="H633" s="27">
        <v>33.723999999999997</v>
      </c>
      <c r="I633" s="27">
        <v>1.712</v>
      </c>
      <c r="J633" s="27">
        <v>11061.433000000001</v>
      </c>
      <c r="K633" s="27">
        <v>738672</v>
      </c>
      <c r="L633" s="27">
        <v>854</v>
      </c>
      <c r="M633" s="27">
        <v>16.707999999999998</v>
      </c>
      <c r="N633" s="27">
        <v>234260</v>
      </c>
      <c r="O633" s="27">
        <v>7541.3</v>
      </c>
      <c r="P633" s="27">
        <v>1975317</v>
      </c>
      <c r="Q633" s="27"/>
      <c r="R633" s="27">
        <v>10632</v>
      </c>
      <c r="S633" s="27"/>
      <c r="T633" s="27">
        <v>90.1</v>
      </c>
      <c r="U633" s="27">
        <v>24</v>
      </c>
      <c r="V633" s="27">
        <v>91.1</v>
      </c>
      <c r="W633" s="27"/>
      <c r="X633" s="27"/>
      <c r="Y633" s="27"/>
      <c r="Z633" s="27"/>
      <c r="AA633" s="27">
        <v>287955</v>
      </c>
      <c r="AB633" s="28"/>
      <c r="AC633" s="29">
        <v>0</v>
      </c>
      <c r="AD633" s="30">
        <v>136.80000000000001</v>
      </c>
      <c r="AE633" s="30">
        <v>0.8</v>
      </c>
      <c r="AF633" s="31">
        <v>11.5898</v>
      </c>
      <c r="AG633">
        <f t="shared" si="144"/>
        <v>8495.1604381685593</v>
      </c>
      <c r="AH633">
        <f>A633*'Simple Linear Regression'!$B$18+'Simple Linear Regression'!$B$17</f>
        <v>8424.45578396784</v>
      </c>
      <c r="AI633">
        <f t="shared" si="145"/>
        <v>8510.3277087999995</v>
      </c>
      <c r="AJ633">
        <f t="shared" si="146"/>
        <v>8510.3277088000013</v>
      </c>
      <c r="AL633">
        <f t="shared" si="147"/>
        <v>8643.5206438183995</v>
      </c>
      <c r="AM633" s="32">
        <f t="shared" si="148"/>
        <v>8433.2937861843202</v>
      </c>
      <c r="AN633" s="33">
        <f t="shared" si="149"/>
        <v>9331.0863906008235</v>
      </c>
      <c r="AO633" s="33">
        <f t="shared" si="150"/>
        <v>8526.3871771199974</v>
      </c>
      <c r="AP633" s="33" t="str">
        <f t="shared" si="151"/>
        <v/>
      </c>
      <c r="AQ633" s="34">
        <f t="shared" si="152"/>
        <v>401053.12</v>
      </c>
      <c r="AR633" s="34">
        <f t="shared" si="153"/>
        <v>725888</v>
      </c>
      <c r="AS633" s="34">
        <f t="shared" si="154"/>
        <v>0</v>
      </c>
      <c r="AT633" s="34">
        <f t="shared" si="155"/>
        <v>8647.8069789900001</v>
      </c>
      <c r="AU633" s="34">
        <f t="shared" si="156"/>
        <v>8708.4096430843038</v>
      </c>
      <c r="AV633" s="34">
        <f t="shared" si="157"/>
        <v>8651.8854350748807</v>
      </c>
      <c r="AW633" s="34">
        <f t="shared" si="158"/>
        <v>8646.0439076439998</v>
      </c>
      <c r="AX633" s="34">
        <f t="shared" si="159"/>
        <v>8704.8834496925592</v>
      </c>
    </row>
    <row r="634" spans="1:50" ht="16.5" customHeight="1" x14ac:dyDescent="0.2">
      <c r="A634" s="25">
        <v>633</v>
      </c>
      <c r="B634" s="26">
        <v>37701</v>
      </c>
      <c r="C634" s="25">
        <v>8666</v>
      </c>
      <c r="D634" s="27"/>
      <c r="E634" s="27">
        <v>430000</v>
      </c>
      <c r="F634" s="27"/>
      <c r="G634" s="27">
        <v>30.456</v>
      </c>
      <c r="H634" s="27">
        <v>28.178000000000001</v>
      </c>
      <c r="I634" s="27">
        <v>1.728</v>
      </c>
      <c r="J634" s="27">
        <v>11061.433000000001</v>
      </c>
      <c r="K634" s="27">
        <v>738672</v>
      </c>
      <c r="L634" s="27">
        <v>854</v>
      </c>
      <c r="M634" s="27">
        <v>16.114000000000001</v>
      </c>
      <c r="N634" s="27">
        <v>218534</v>
      </c>
      <c r="O634" s="27">
        <v>7541.3</v>
      </c>
      <c r="P634" s="27">
        <v>1997008</v>
      </c>
      <c r="Q634" s="27"/>
      <c r="R634" s="27">
        <v>10632</v>
      </c>
      <c r="S634" s="27"/>
      <c r="T634" s="27">
        <v>90.1</v>
      </c>
      <c r="U634" s="27">
        <v>24</v>
      </c>
      <c r="V634" s="27">
        <v>91.1</v>
      </c>
      <c r="W634" s="27"/>
      <c r="X634" s="27"/>
      <c r="Y634" s="27"/>
      <c r="Z634" s="27"/>
      <c r="AA634" s="27">
        <v>287955</v>
      </c>
      <c r="AB634" s="28"/>
      <c r="AC634" s="29">
        <v>0</v>
      </c>
      <c r="AD634" s="30">
        <v>95.9</v>
      </c>
      <c r="AE634" s="30">
        <v>0</v>
      </c>
      <c r="AF634" s="31">
        <v>11.8766</v>
      </c>
      <c r="AG634">
        <f t="shared" si="144"/>
        <v>8294.145961394639</v>
      </c>
      <c r="AH634">
        <f>A634*'Simple Linear Regression'!$B$18+'Simple Linear Regression'!$B$17</f>
        <v>8425.3088210517435</v>
      </c>
      <c r="AI634">
        <f t="shared" si="145"/>
        <v>8258.0463070000005</v>
      </c>
      <c r="AJ634">
        <f t="shared" si="146"/>
        <v>8258.0463069999987</v>
      </c>
      <c r="AL634">
        <f t="shared" si="147"/>
        <v>8404.8045958526382</v>
      </c>
      <c r="AM634" s="32">
        <f t="shared" si="148"/>
        <v>8271.5568122098994</v>
      </c>
      <c r="AN634" s="33">
        <f t="shared" si="149"/>
        <v>9287.6661026672318</v>
      </c>
      <c r="AO634" s="33">
        <f t="shared" si="150"/>
        <v>8333.1568691520006</v>
      </c>
      <c r="AP634" s="33" t="str">
        <f t="shared" si="151"/>
        <v/>
      </c>
      <c r="AQ634" s="34">
        <f t="shared" si="152"/>
        <v>377626.75199999998</v>
      </c>
      <c r="AR634" s="34">
        <f t="shared" si="153"/>
        <v>743040</v>
      </c>
      <c r="AS634" s="34">
        <f t="shared" si="154"/>
        <v>0</v>
      </c>
      <c r="AT634" s="34">
        <f t="shared" si="155"/>
        <v>8347.6819159280021</v>
      </c>
      <c r="AU634" s="34">
        <f t="shared" si="156"/>
        <v>8426.6293289362802</v>
      </c>
      <c r="AV634" s="34">
        <f t="shared" si="157"/>
        <v>8342.5975367104002</v>
      </c>
      <c r="AW634" s="34">
        <f t="shared" si="158"/>
        <v>8347.4601425419987</v>
      </c>
      <c r="AX634" s="34">
        <f t="shared" si="159"/>
        <v>8426.220895854578</v>
      </c>
    </row>
    <row r="635" spans="1:50" ht="16.5" customHeight="1" x14ac:dyDescent="0.2">
      <c r="A635" s="25">
        <v>634</v>
      </c>
      <c r="B635" s="26">
        <v>37708</v>
      </c>
      <c r="C635" s="25">
        <v>8284</v>
      </c>
      <c r="D635" s="27"/>
      <c r="E635" s="27">
        <v>411000</v>
      </c>
      <c r="F635" s="27"/>
      <c r="G635" s="27">
        <v>30.431999999999999</v>
      </c>
      <c r="H635" s="27">
        <v>26.95</v>
      </c>
      <c r="I635" s="27">
        <v>1.69</v>
      </c>
      <c r="J635" s="27">
        <v>11061.433000000001</v>
      </c>
      <c r="K635" s="27">
        <v>738672</v>
      </c>
      <c r="L635" s="27">
        <v>854</v>
      </c>
      <c r="M635" s="27">
        <v>16.114000000000001</v>
      </c>
      <c r="N635" s="27">
        <v>218534</v>
      </c>
      <c r="O635" s="27">
        <v>7541.3</v>
      </c>
      <c r="P635" s="27">
        <v>1997008</v>
      </c>
      <c r="Q635" s="27"/>
      <c r="R635" s="27">
        <v>10632</v>
      </c>
      <c r="S635" s="27"/>
      <c r="T635" s="27">
        <v>90.1</v>
      </c>
      <c r="U635" s="27">
        <v>24</v>
      </c>
      <c r="V635" s="27">
        <v>91.1</v>
      </c>
      <c r="W635" s="27"/>
      <c r="X635" s="27"/>
      <c r="Y635" s="27"/>
      <c r="Z635" s="27"/>
      <c r="AA635" s="27">
        <v>287955</v>
      </c>
      <c r="AB635" s="28"/>
      <c r="AC635" s="29">
        <v>0</v>
      </c>
      <c r="AD635" s="30">
        <v>78.5</v>
      </c>
      <c r="AE635" s="30">
        <v>0.3</v>
      </c>
      <c r="AF635" s="31">
        <v>12.1645</v>
      </c>
      <c r="AG635">
        <f t="shared" si="144"/>
        <v>8306.9285470152008</v>
      </c>
      <c r="AH635">
        <f>A635*'Simple Linear Regression'!$B$18+'Simple Linear Regression'!$B$17</f>
        <v>8426.1618581356488</v>
      </c>
      <c r="AI635">
        <f t="shared" si="145"/>
        <v>8269.2238170000019</v>
      </c>
      <c r="AJ635">
        <f t="shared" si="146"/>
        <v>8269.2238170000001</v>
      </c>
      <c r="AL635">
        <f t="shared" si="147"/>
        <v>8408.6715819722012</v>
      </c>
      <c r="AM635" s="32">
        <f t="shared" si="148"/>
        <v>8288.8295690301202</v>
      </c>
      <c r="AN635" s="33">
        <f t="shared" si="149"/>
        <v>9354.2723956472619</v>
      </c>
      <c r="AO635" s="33">
        <f t="shared" si="150"/>
        <v>8360.4477814599995</v>
      </c>
      <c r="AP635" s="33" t="str">
        <f t="shared" si="151"/>
        <v/>
      </c>
      <c r="AQ635" s="34">
        <f t="shared" si="152"/>
        <v>369322.45999999996</v>
      </c>
      <c r="AR635" s="34">
        <f t="shared" si="153"/>
        <v>694590</v>
      </c>
      <c r="AS635" s="34">
        <f t="shared" si="154"/>
        <v>0</v>
      </c>
      <c r="AT635" s="34">
        <f t="shared" si="155"/>
        <v>8385.6178317209997</v>
      </c>
      <c r="AU635" s="34">
        <f t="shared" si="156"/>
        <v>8458.2623394319326</v>
      </c>
      <c r="AV635" s="34">
        <f t="shared" si="157"/>
        <v>8384.4690888824007</v>
      </c>
      <c r="AW635" s="34">
        <f t="shared" si="158"/>
        <v>8386.6193173009997</v>
      </c>
      <c r="AX635" s="34">
        <f t="shared" si="159"/>
        <v>8459.6419238979815</v>
      </c>
    </row>
    <row r="636" spans="1:50" ht="16.5" customHeight="1" x14ac:dyDescent="0.2">
      <c r="A636" s="25">
        <v>635</v>
      </c>
      <c r="B636" s="26">
        <v>37715</v>
      </c>
      <c r="C636" s="25">
        <v>8458</v>
      </c>
      <c r="D636" s="27"/>
      <c r="E636" s="27">
        <v>436000</v>
      </c>
      <c r="F636" s="27"/>
      <c r="G636" s="27">
        <v>29.326000000000001</v>
      </c>
      <c r="H636" s="27">
        <v>26.93</v>
      </c>
      <c r="I636" s="27">
        <v>1.649</v>
      </c>
      <c r="J636" s="27">
        <v>11061.433000000001</v>
      </c>
      <c r="K636" s="27">
        <v>738672</v>
      </c>
      <c r="L636" s="27">
        <v>854</v>
      </c>
      <c r="M636" s="27">
        <v>16.114000000000001</v>
      </c>
      <c r="N636" s="27">
        <v>218534</v>
      </c>
      <c r="O636" s="27">
        <v>7541.3</v>
      </c>
      <c r="P636" s="27">
        <v>1997008</v>
      </c>
      <c r="Q636" s="27"/>
      <c r="R636" s="27">
        <v>10632</v>
      </c>
      <c r="S636" s="27"/>
      <c r="T636" s="27">
        <v>90.1</v>
      </c>
      <c r="U636" s="27">
        <v>24</v>
      </c>
      <c r="V636" s="27">
        <v>91.1</v>
      </c>
      <c r="W636" s="27"/>
      <c r="X636" s="27"/>
      <c r="Y636" s="27"/>
      <c r="Z636" s="27"/>
      <c r="AA636" s="27">
        <v>287955</v>
      </c>
      <c r="AB636" s="28"/>
      <c r="AC636" s="29">
        <v>0</v>
      </c>
      <c r="AD636" s="30">
        <v>103.8</v>
      </c>
      <c r="AE636" s="30">
        <v>2.4</v>
      </c>
      <c r="AF636" s="31">
        <v>12.450900000000001</v>
      </c>
      <c r="AG636">
        <f t="shared" si="144"/>
        <v>8290.0764891321196</v>
      </c>
      <c r="AH636">
        <f>A636*'Simple Linear Regression'!$B$18+'Simple Linear Regression'!$B$17</f>
        <v>8427.0148952195523</v>
      </c>
      <c r="AI636">
        <f t="shared" si="145"/>
        <v>8254.5165670000006</v>
      </c>
      <c r="AJ636">
        <f t="shared" si="146"/>
        <v>8254.5165670000006</v>
      </c>
      <c r="AL636">
        <f t="shared" si="147"/>
        <v>8379.1672134696182</v>
      </c>
      <c r="AM636" s="32">
        <f t="shared" si="148"/>
        <v>8253.9303416023595</v>
      </c>
      <c r="AN636" s="33">
        <f t="shared" si="149"/>
        <v>9383.6506507102422</v>
      </c>
      <c r="AO636" s="33">
        <f t="shared" si="150"/>
        <v>8296.3810702659994</v>
      </c>
      <c r="AP636" s="33" t="str">
        <f t="shared" si="151"/>
        <v/>
      </c>
      <c r="AQ636" s="34">
        <f t="shared" si="152"/>
        <v>360362.56599999999</v>
      </c>
      <c r="AR636" s="34">
        <f t="shared" si="153"/>
        <v>718964</v>
      </c>
      <c r="AS636" s="34">
        <f t="shared" si="154"/>
        <v>0</v>
      </c>
      <c r="AT636" s="34">
        <f t="shared" si="155"/>
        <v>8449.9614180999997</v>
      </c>
      <c r="AU636" s="34">
        <f t="shared" si="156"/>
        <v>8493.3421748096371</v>
      </c>
      <c r="AV636" s="34">
        <f t="shared" si="157"/>
        <v>8444.7476495766405</v>
      </c>
      <c r="AW636" s="34">
        <f t="shared" si="158"/>
        <v>8451.798700239</v>
      </c>
      <c r="AX636" s="34">
        <f t="shared" si="159"/>
        <v>8489.1020716967578</v>
      </c>
    </row>
    <row r="637" spans="1:50" ht="16.5" customHeight="1" x14ac:dyDescent="0.2">
      <c r="A637" s="25">
        <v>636</v>
      </c>
      <c r="B637" s="26">
        <v>37722</v>
      </c>
      <c r="C637" s="25">
        <v>8640</v>
      </c>
      <c r="D637" s="27"/>
      <c r="E637" s="27">
        <v>417000</v>
      </c>
      <c r="F637" s="27"/>
      <c r="G637" s="27">
        <v>28.027999999999999</v>
      </c>
      <c r="H637" s="27">
        <v>24.962</v>
      </c>
      <c r="I637" s="27">
        <v>1.63</v>
      </c>
      <c r="J637" s="27">
        <v>11061.433000000001</v>
      </c>
      <c r="K637" s="27">
        <v>717457</v>
      </c>
      <c r="L637" s="27">
        <v>907</v>
      </c>
      <c r="M637" s="27">
        <v>16.114000000000001</v>
      </c>
      <c r="N637" s="27">
        <v>218534</v>
      </c>
      <c r="O637" s="27">
        <v>7548.6</v>
      </c>
      <c r="P637" s="27">
        <v>1997008</v>
      </c>
      <c r="Q637" s="27"/>
      <c r="R637" s="27">
        <v>10632</v>
      </c>
      <c r="S637" s="27"/>
      <c r="T637" s="27">
        <v>90.1</v>
      </c>
      <c r="U637" s="27">
        <v>24</v>
      </c>
      <c r="V637" s="27">
        <v>87.2</v>
      </c>
      <c r="W637" s="27"/>
      <c r="X637" s="27"/>
      <c r="Y637" s="27"/>
      <c r="Z637" s="27"/>
      <c r="AA637" s="27">
        <v>287955</v>
      </c>
      <c r="AB637" s="28"/>
      <c r="AC637" s="29">
        <v>0</v>
      </c>
      <c r="AD637" s="30">
        <v>114.6</v>
      </c>
      <c r="AE637" s="30">
        <v>4.3</v>
      </c>
      <c r="AF637" s="31">
        <v>12.733499999999999</v>
      </c>
      <c r="AG637">
        <f t="shared" si="144"/>
        <v>8391.9949590804008</v>
      </c>
      <c r="AH637">
        <f>A637*'Simple Linear Regression'!$B$18+'Simple Linear Regression'!$B$17</f>
        <v>8427.8679323034557</v>
      </c>
      <c r="AI637">
        <f t="shared" si="145"/>
        <v>8415.7738969999991</v>
      </c>
      <c r="AJ637">
        <f t="shared" si="146"/>
        <v>8415.7738970000009</v>
      </c>
      <c r="AL637">
        <f t="shared" si="147"/>
        <v>8449.6050635293996</v>
      </c>
      <c r="AM637" s="32">
        <f t="shared" si="148"/>
        <v>8239.6272329434178</v>
      </c>
      <c r="AN637" s="33">
        <f t="shared" si="149"/>
        <v>9444.4687674549623</v>
      </c>
      <c r="AO637" s="33">
        <f t="shared" si="150"/>
        <v>8359.4348014200023</v>
      </c>
      <c r="AP637" s="33" t="str">
        <f t="shared" si="151"/>
        <v/>
      </c>
      <c r="AQ637" s="34">
        <f t="shared" si="152"/>
        <v>356210.42</v>
      </c>
      <c r="AR637" s="34">
        <f t="shared" si="153"/>
        <v>679710</v>
      </c>
      <c r="AS637" s="34">
        <f t="shared" si="154"/>
        <v>0</v>
      </c>
      <c r="AT637" s="34">
        <f t="shared" si="155"/>
        <v>8543.689106111</v>
      </c>
      <c r="AU637" s="34">
        <f t="shared" si="156"/>
        <v>8574.1913731589648</v>
      </c>
      <c r="AV637" s="34">
        <f t="shared" si="157"/>
        <v>8535.4531066035997</v>
      </c>
      <c r="AW637" s="34">
        <f t="shared" si="158"/>
        <v>8546.1415677709992</v>
      </c>
      <c r="AX637" s="34">
        <f t="shared" si="159"/>
        <v>8575.8285931814607</v>
      </c>
    </row>
    <row r="638" spans="1:50" ht="16.5" customHeight="1" x14ac:dyDescent="0.2">
      <c r="A638" s="25">
        <v>637</v>
      </c>
      <c r="B638" s="26">
        <v>37729</v>
      </c>
      <c r="C638" s="25">
        <v>8737</v>
      </c>
      <c r="D638" s="27"/>
      <c r="E638" s="27">
        <v>434000</v>
      </c>
      <c r="F638" s="27"/>
      <c r="G638" s="27">
        <v>29.282499999999999</v>
      </c>
      <c r="H638" s="27">
        <v>25.088000000000001</v>
      </c>
      <c r="I638" s="27">
        <v>1.595</v>
      </c>
      <c r="J638" s="27">
        <v>11061.433000000001</v>
      </c>
      <c r="K638" s="27">
        <v>717457</v>
      </c>
      <c r="L638" s="27">
        <v>907</v>
      </c>
      <c r="M638" s="27">
        <v>16.466999999999999</v>
      </c>
      <c r="N638" s="27">
        <v>203677</v>
      </c>
      <c r="O638" s="27">
        <v>7548.6</v>
      </c>
      <c r="P638" s="27">
        <v>1997008</v>
      </c>
      <c r="Q638" s="27"/>
      <c r="R638" s="27">
        <v>10632</v>
      </c>
      <c r="S638" s="27"/>
      <c r="T638" s="27">
        <v>90.1</v>
      </c>
      <c r="U638" s="27">
        <v>24</v>
      </c>
      <c r="V638" s="27">
        <v>87.2</v>
      </c>
      <c r="W638" s="27"/>
      <c r="X638" s="27"/>
      <c r="Y638" s="27"/>
      <c r="Z638" s="27"/>
      <c r="AA638" s="27">
        <v>287955</v>
      </c>
      <c r="AB638" s="28"/>
      <c r="AC638" s="29">
        <v>0</v>
      </c>
      <c r="AD638" s="30">
        <v>68.2</v>
      </c>
      <c r="AE638" s="30">
        <v>5.7</v>
      </c>
      <c r="AF638" s="31">
        <v>13.009600000000001</v>
      </c>
      <c r="AG638">
        <f t="shared" si="144"/>
        <v>8194.438514734602</v>
      </c>
      <c r="AH638">
        <f>A638*'Simple Linear Regression'!$B$18+'Simple Linear Regression'!$B$17</f>
        <v>8428.720969387361</v>
      </c>
      <c r="AI638">
        <f t="shared" si="145"/>
        <v>8220.6838834999999</v>
      </c>
      <c r="AJ638">
        <f t="shared" si="146"/>
        <v>8220.683883499998</v>
      </c>
      <c r="AL638">
        <f t="shared" si="147"/>
        <v>8185.4984794120501</v>
      </c>
      <c r="AM638" s="32">
        <f t="shared" si="148"/>
        <v>8092.048716106181</v>
      </c>
      <c r="AN638" s="33">
        <f t="shared" si="149"/>
        <v>9407.7437296395692</v>
      </c>
      <c r="AO638" s="33">
        <f t="shared" si="150"/>
        <v>8146.9803700650009</v>
      </c>
      <c r="AP638" s="33" t="str">
        <f t="shared" si="151"/>
        <v/>
      </c>
      <c r="AQ638" s="34">
        <f t="shared" si="152"/>
        <v>324864.815</v>
      </c>
      <c r="AR638" s="34">
        <f t="shared" si="153"/>
        <v>692230</v>
      </c>
      <c r="AS638" s="34">
        <f t="shared" si="154"/>
        <v>0</v>
      </c>
      <c r="AT638" s="34">
        <f t="shared" si="155"/>
        <v>8231.3468844060008</v>
      </c>
      <c r="AU638" s="34">
        <f t="shared" si="156"/>
        <v>8260.5697832418737</v>
      </c>
      <c r="AV638" s="34">
        <f t="shared" si="157"/>
        <v>8206.4831122878004</v>
      </c>
      <c r="AW638" s="34">
        <f t="shared" si="158"/>
        <v>8235.3307535780004</v>
      </c>
      <c r="AX638" s="34">
        <f t="shared" si="159"/>
        <v>8267.1637635960924</v>
      </c>
    </row>
    <row r="639" spans="1:50" ht="16.5" customHeight="1" x14ac:dyDescent="0.2">
      <c r="A639" s="25">
        <v>638</v>
      </c>
      <c r="B639" s="26">
        <v>37736</v>
      </c>
      <c r="C639" s="25">
        <v>8358</v>
      </c>
      <c r="D639" s="27"/>
      <c r="E639" s="27">
        <v>450000</v>
      </c>
      <c r="F639" s="27"/>
      <c r="G639" s="27">
        <v>28.431999999999999</v>
      </c>
      <c r="H639" s="27">
        <v>24.878</v>
      </c>
      <c r="I639" s="27">
        <v>1.5740000000000001</v>
      </c>
      <c r="J639" s="27">
        <v>11061.433000000001</v>
      </c>
      <c r="K639" s="27">
        <v>717457</v>
      </c>
      <c r="L639" s="27">
        <v>907</v>
      </c>
      <c r="M639" s="27">
        <v>16.466999999999999</v>
      </c>
      <c r="N639" s="27">
        <v>203677</v>
      </c>
      <c r="O639" s="27">
        <v>7548.6</v>
      </c>
      <c r="P639" s="27">
        <v>1997008</v>
      </c>
      <c r="Q639" s="27"/>
      <c r="R639" s="27">
        <v>10632</v>
      </c>
      <c r="S639" s="27"/>
      <c r="T639" s="27">
        <v>90.1</v>
      </c>
      <c r="U639" s="27">
        <v>24</v>
      </c>
      <c r="V639" s="27">
        <v>87.2</v>
      </c>
      <c r="W639" s="27"/>
      <c r="X639" s="27"/>
      <c r="Y639" s="27"/>
      <c r="Z639" s="27"/>
      <c r="AA639" s="27">
        <v>287955</v>
      </c>
      <c r="AB639" s="28"/>
      <c r="AC639" s="29">
        <v>0</v>
      </c>
      <c r="AD639" s="30">
        <v>71.3</v>
      </c>
      <c r="AE639" s="30">
        <v>9.8000000000000007</v>
      </c>
      <c r="AF639" s="31">
        <v>13.2761</v>
      </c>
      <c r="AG639">
        <f t="shared" si="144"/>
        <v>8183.6550902091203</v>
      </c>
      <c r="AH639">
        <f>A639*'Simple Linear Regression'!$B$18+'Simple Linear Regression'!$B$17</f>
        <v>8429.5740064712645</v>
      </c>
      <c r="AI639">
        <f t="shared" si="145"/>
        <v>8211.2712434999994</v>
      </c>
      <c r="AJ639">
        <f t="shared" si="146"/>
        <v>8211.2712434999994</v>
      </c>
      <c r="AL639">
        <f t="shared" si="147"/>
        <v>8165.0155598018609</v>
      </c>
      <c r="AM639" s="32">
        <f t="shared" si="148"/>
        <v>8088.7992676358199</v>
      </c>
      <c r="AN639" s="33">
        <f t="shared" si="149"/>
        <v>9436.7655569593207</v>
      </c>
      <c r="AO639" s="33">
        <f t="shared" si="150"/>
        <v>8127.3061806979986</v>
      </c>
      <c r="AP639" s="33" t="str">
        <f t="shared" si="151"/>
        <v/>
      </c>
      <c r="AQ639" s="34">
        <f t="shared" si="152"/>
        <v>320587.598</v>
      </c>
      <c r="AR639" s="34">
        <f t="shared" si="153"/>
        <v>708300</v>
      </c>
      <c r="AS639" s="34">
        <f t="shared" si="154"/>
        <v>0</v>
      </c>
      <c r="AT639" s="34">
        <f t="shared" si="155"/>
        <v>8261.3122369480006</v>
      </c>
      <c r="AU639" s="34">
        <f t="shared" si="156"/>
        <v>8278.0329242354928</v>
      </c>
      <c r="AV639" s="34">
        <f t="shared" si="157"/>
        <v>8231.2302382810012</v>
      </c>
      <c r="AW639" s="34">
        <f t="shared" si="158"/>
        <v>8266.2309227109981</v>
      </c>
      <c r="AX639" s="34">
        <f t="shared" si="159"/>
        <v>8284.1366979259728</v>
      </c>
    </row>
    <row r="640" spans="1:50" ht="16.5" customHeight="1" x14ac:dyDescent="0.2">
      <c r="A640" s="25">
        <v>639</v>
      </c>
      <c r="B640" s="26">
        <v>37743</v>
      </c>
      <c r="C640" s="25">
        <v>8834</v>
      </c>
      <c r="D640" s="27"/>
      <c r="E640" s="27">
        <v>444000</v>
      </c>
      <c r="F640" s="27"/>
      <c r="G640" s="27">
        <v>25.69</v>
      </c>
      <c r="H640" s="27">
        <v>23.553999999999998</v>
      </c>
      <c r="I640" s="27">
        <v>1.5569999999999999</v>
      </c>
      <c r="J640" s="27">
        <v>11061.433000000001</v>
      </c>
      <c r="K640" s="27">
        <v>717457</v>
      </c>
      <c r="L640" s="27">
        <v>907</v>
      </c>
      <c r="M640" s="27">
        <v>16.466999999999999</v>
      </c>
      <c r="N640" s="27">
        <v>203677</v>
      </c>
      <c r="O640" s="27">
        <v>7548.6</v>
      </c>
      <c r="P640" s="27">
        <v>1997008</v>
      </c>
      <c r="Q640" s="27"/>
      <c r="R640" s="27">
        <v>10632</v>
      </c>
      <c r="S640" s="27"/>
      <c r="T640" s="27">
        <v>90.1</v>
      </c>
      <c r="U640" s="27">
        <v>24</v>
      </c>
      <c r="V640" s="27">
        <v>87.2</v>
      </c>
      <c r="W640" s="27"/>
      <c r="X640" s="27"/>
      <c r="Y640" s="27"/>
      <c r="Z640" s="27"/>
      <c r="AA640" s="27">
        <v>287955</v>
      </c>
      <c r="AB640" s="28"/>
      <c r="AC640" s="29">
        <v>0</v>
      </c>
      <c r="AD640" s="30">
        <v>48.2</v>
      </c>
      <c r="AE640" s="30">
        <v>13.8</v>
      </c>
      <c r="AF640" s="31">
        <v>13.529500000000001</v>
      </c>
      <c r="AG640">
        <f t="shared" si="144"/>
        <v>8187.6898903551601</v>
      </c>
      <c r="AH640">
        <f>A640*'Simple Linear Regression'!$B$18+'Simple Linear Regression'!$B$17</f>
        <v>8430.427043555168</v>
      </c>
      <c r="AI640">
        <f t="shared" si="145"/>
        <v>8214.8009834999993</v>
      </c>
      <c r="AJ640">
        <f t="shared" si="146"/>
        <v>8214.8009834999993</v>
      </c>
      <c r="AL640">
        <f t="shared" si="147"/>
        <v>8162.4616776412286</v>
      </c>
      <c r="AM640" s="32">
        <f t="shared" si="148"/>
        <v>8118.6033666883195</v>
      </c>
      <c r="AN640" s="33">
        <f t="shared" si="149"/>
        <v>9481.8042013100985</v>
      </c>
      <c r="AO640" s="33">
        <f t="shared" si="150"/>
        <v>8162.9140326390007</v>
      </c>
      <c r="AP640" s="33" t="str">
        <f t="shared" si="151"/>
        <v/>
      </c>
      <c r="AQ640" s="34">
        <f t="shared" si="152"/>
        <v>317125.08899999998</v>
      </c>
      <c r="AR640" s="34">
        <f t="shared" si="153"/>
        <v>691308</v>
      </c>
      <c r="AS640" s="34">
        <f t="shared" si="154"/>
        <v>0</v>
      </c>
      <c r="AT640" s="34">
        <f t="shared" si="155"/>
        <v>8266.1534185190012</v>
      </c>
      <c r="AU640" s="34">
        <f t="shared" si="156"/>
        <v>8286.9961351265665</v>
      </c>
      <c r="AV640" s="34">
        <f t="shared" si="157"/>
        <v>8235.9034965730807</v>
      </c>
      <c r="AW640" s="34">
        <f t="shared" si="158"/>
        <v>8272.1832343569986</v>
      </c>
      <c r="AX640" s="34">
        <f t="shared" si="159"/>
        <v>8297.9858740982581</v>
      </c>
    </row>
    <row r="641" spans="1:50" ht="16.5" customHeight="1" x14ac:dyDescent="0.2">
      <c r="A641" s="25">
        <v>640</v>
      </c>
      <c r="B641" s="26">
        <v>37750</v>
      </c>
      <c r="C641" s="25">
        <v>8894</v>
      </c>
      <c r="D641" s="27"/>
      <c r="E641" s="27">
        <v>428000</v>
      </c>
      <c r="F641" s="27"/>
      <c r="G641" s="27">
        <v>26.582000000000001</v>
      </c>
      <c r="H641" s="27">
        <v>24.308</v>
      </c>
      <c r="I641" s="27">
        <v>1.5129999999999999</v>
      </c>
      <c r="J641" s="27">
        <v>11174.129000000001</v>
      </c>
      <c r="K641" s="27">
        <v>717457</v>
      </c>
      <c r="L641" s="27">
        <v>941</v>
      </c>
      <c r="M641" s="27">
        <v>16.466999999999999</v>
      </c>
      <c r="N641" s="27">
        <v>203677</v>
      </c>
      <c r="O641" s="27">
        <v>7611.5</v>
      </c>
      <c r="P641" s="27">
        <v>1997008</v>
      </c>
      <c r="Q641" s="27"/>
      <c r="R641" s="27">
        <v>10632</v>
      </c>
      <c r="S641" s="27"/>
      <c r="T641" s="27">
        <v>91.2</v>
      </c>
      <c r="U641" s="27">
        <v>24</v>
      </c>
      <c r="V641" s="27">
        <v>87.4</v>
      </c>
      <c r="W641" s="27"/>
      <c r="X641" s="27"/>
      <c r="Y641" s="27"/>
      <c r="Z641" s="27"/>
      <c r="AA641" s="27">
        <v>287955</v>
      </c>
      <c r="AB641" s="28"/>
      <c r="AC641" s="29">
        <v>0</v>
      </c>
      <c r="AD641" s="30">
        <v>45.7</v>
      </c>
      <c r="AE641" s="30">
        <v>28.3</v>
      </c>
      <c r="AF641" s="31">
        <v>13.7659</v>
      </c>
      <c r="AG641">
        <f t="shared" si="144"/>
        <v>8193.8791198844392</v>
      </c>
      <c r="AH641">
        <f>A641*'Simple Linear Regression'!$B$18+'Simple Linear Regression'!$B$17</f>
        <v>8431.2800806390733</v>
      </c>
      <c r="AI641">
        <f t="shared" si="145"/>
        <v>8227.7400634999995</v>
      </c>
      <c r="AJ641">
        <f t="shared" si="146"/>
        <v>8227.7400634999995</v>
      </c>
      <c r="AL641">
        <f t="shared" si="147"/>
        <v>8153.0474736960678</v>
      </c>
      <c r="AM641" s="32">
        <f t="shared" si="148"/>
        <v>8127.5802415693188</v>
      </c>
      <c r="AN641" s="33">
        <f t="shared" si="149"/>
        <v>9537.4146330307631</v>
      </c>
      <c r="AO641" s="33">
        <f t="shared" si="150"/>
        <v>8181.4264882509988</v>
      </c>
      <c r="AP641" s="33" t="str">
        <f t="shared" si="151"/>
        <v/>
      </c>
      <c r="AQ641" s="34">
        <f t="shared" si="152"/>
        <v>308163.30099999998</v>
      </c>
      <c r="AR641" s="34">
        <f t="shared" si="153"/>
        <v>647564</v>
      </c>
      <c r="AS641" s="34">
        <f t="shared" si="154"/>
        <v>0</v>
      </c>
      <c r="AT641" s="34">
        <f t="shared" si="155"/>
        <v>8266.6972643490008</v>
      </c>
      <c r="AU641" s="34">
        <f t="shared" si="156"/>
        <v>8290.7773811555726</v>
      </c>
      <c r="AV641" s="34">
        <f t="shared" si="157"/>
        <v>8237.0506802756408</v>
      </c>
      <c r="AW641" s="34">
        <f t="shared" si="158"/>
        <v>8273.3681833689989</v>
      </c>
      <c r="AX641" s="34">
        <f t="shared" si="159"/>
        <v>8305.7717263458107</v>
      </c>
    </row>
    <row r="642" spans="1:50" ht="16.5" customHeight="1" x14ac:dyDescent="0.2">
      <c r="A642" s="25">
        <v>641</v>
      </c>
      <c r="B642" s="26">
        <v>37757</v>
      </c>
      <c r="C642" s="25">
        <v>8992</v>
      </c>
      <c r="D642" s="27"/>
      <c r="E642" s="27">
        <v>417000</v>
      </c>
      <c r="F642" s="27"/>
      <c r="G642" s="27">
        <v>28.54</v>
      </c>
      <c r="H642" s="27">
        <v>26.213999999999999</v>
      </c>
      <c r="I642" s="27">
        <v>1.4910000000000001</v>
      </c>
      <c r="J642" s="27">
        <v>11174.129000000001</v>
      </c>
      <c r="K642" s="27">
        <v>736900</v>
      </c>
      <c r="L642" s="27">
        <v>941</v>
      </c>
      <c r="M642" s="27">
        <v>16.751000000000001</v>
      </c>
      <c r="N642" s="27">
        <v>236679</v>
      </c>
      <c r="O642" s="27">
        <v>7611.5</v>
      </c>
      <c r="P642" s="27">
        <v>1997008</v>
      </c>
      <c r="Q642" s="27"/>
      <c r="R642" s="27">
        <v>10632</v>
      </c>
      <c r="S642" s="27"/>
      <c r="T642" s="27">
        <v>91.2</v>
      </c>
      <c r="U642" s="27">
        <v>24</v>
      </c>
      <c r="V642" s="27">
        <v>87.4</v>
      </c>
      <c r="W642" s="27"/>
      <c r="X642" s="27"/>
      <c r="Y642" s="27"/>
      <c r="Z642" s="27"/>
      <c r="AA642" s="27">
        <v>287955</v>
      </c>
      <c r="AB642" s="28"/>
      <c r="AC642" s="29">
        <v>0</v>
      </c>
      <c r="AD642" s="30">
        <v>36.1</v>
      </c>
      <c r="AE642" s="30">
        <v>25.1</v>
      </c>
      <c r="AF642" s="31">
        <v>13.9809</v>
      </c>
      <c r="AG642">
        <f t="shared" ref="AG642:AG705" si="160">6753.47943187+0.36116788*I642+0.01252571*N642-22.85359542*V642+0.00407811*AA642-0.00067349*E642</f>
        <v>8614.6530456110795</v>
      </c>
      <c r="AH642">
        <f>A642*'Simple Linear Regression'!$B$18+'Simple Linear Regression'!$B$17</f>
        <v>8432.1331177229767</v>
      </c>
      <c r="AI642">
        <f t="shared" ref="AI642:AI705" si="161">7491.3971+0.0137554*N642-0.00058829*E642-34.3283*V642+0.30565*L642+54.6031*M642</f>
        <v>8703.6742446999997</v>
      </c>
      <c r="AJ642">
        <f t="shared" ref="AJ642:AJ705" si="162">7491.3971-0.00058829*E642+0.30565*L642+54.6031*M642+0.0137554*N642-34.3283*V642</f>
        <v>8703.6742446999997</v>
      </c>
      <c r="AL642">
        <f t="shared" ref="AL642:AL705" si="163">2192.59+2373.87*I642+0.0316653*N642-15.7623*V642+0.00202406*AA642-0.000740146*E642-0.00963493*(I642*N642)</f>
        <v>8723.0590781722312</v>
      </c>
      <c r="AM642" s="32">
        <f t="shared" ref="AM642:AM705" si="164">5205.907083+122.0638992*I642+13.609808*(N642/1000)-1.245906883*AD642+0.7746840854*AE642-134.2474226*AC642-1547.125689*IF(AND(B642&gt;=DATE(2020,3,20),B642&lt;=DATE(2020,6,26)),1,0)</f>
        <v>8583.5274364064389</v>
      </c>
      <c r="AN642" s="33">
        <f t="shared" ref="AN642:AN705" si="165">7707.2178-144.397321*AC642+139.5614087*AF642-0.0008594506251*E642-265.7105668*I642-0.02506176117*J642+0.004708026652*N642</f>
        <v>9738.0942208162669</v>
      </c>
      <c r="AO642" s="33">
        <f t="shared" ref="AO642:AO705" si="166">IF(N642="","",2190.39 + 2739.06*I642 + 0.034693*N642 - 16.722*V642 - 0.000802*E642 - 1.3691*AD642 + 1.8691*AE642 - 121.7*AC642 + 209.88*IF(AND(B642&gt;=DATE(2020,3,20),B642&lt;=DATE(2020,6,26)),1,0) - 0.011049*(I642*N642))</f>
        <v>8787.9222969389994</v>
      </c>
      <c r="AP642" s="33" t="str">
        <f t="shared" ref="AP642:AP705" si="167">IF(B642&lt;DATE(2008,1,1),"",3929.06 + 1212.53*I642 - 0.0003097*N642 + 59.426*V642 - 0.0006734*E642 - 1.036*AD642 + 1.2076*AE642 + 94.923*AF642 - 131.43*AC642 - 759.61*IF(AND(B642&gt;=DATE(2020,3,20),B642&lt;=DATE(2020,6,26)),1,0) - 17.324*(I642*V642))</f>
        <v/>
      </c>
      <c r="AQ642" s="34">
        <f t="shared" ref="AQ642:AQ705" si="168">IF(N642="","",I642*N642)</f>
        <v>352888.38900000002</v>
      </c>
      <c r="AR642" s="34">
        <f t="shared" ref="AR642:AR705" si="169">I642*E642</f>
        <v>621747</v>
      </c>
      <c r="AS642" s="34">
        <f t="shared" ref="AS642:AS705" si="170">AC642*AF642</f>
        <v>0</v>
      </c>
      <c r="AT642" s="34">
        <f t="shared" ref="AT642:AT705" si="171">IF(N642="","",2413.3773+89.103503*I642+0.018847679*N642-5.0917058*V642-0.00064564578*E642+1.4315076*AD642-3.1976817*AE642-66.972905*AC642-217.08397*IF(AND(B642&gt;=DATE(2020,3,20),B642&lt;=DATE(2020,6,26)),1,0)+190.76803*AF642)</f>
        <v>8931.3554281510005</v>
      </c>
      <c r="AU642" s="34">
        <f t="shared" ref="AU642:AU705" si="172">IF(N642="","",-480.76297+2186.3009*I642+0.033368804*N642-5.3903106*V642-0.00073731439*E642+0.93396876*AD642-1.6242981*AE642-61.304389*AC642-95.472727*IF(AND(B642&gt;=DATE(2020,3,20),B642&lt;=DATE(2020,6,26)),1,0)+156.04851*AF642-0.0087322858*AQ642)</f>
        <v>8991.2563218814248</v>
      </c>
      <c r="AV642" s="34">
        <f t="shared" ref="AV642:AV705" si="173">IF(N642="","",2518.0489-204.66184*I642+0.019354281*N642-2.3328708*V642-0.0022533804*E642+1.5259709*AD642-3.5842757*AE642-65.580099*AC642-62.828483*IF(AND(B642&gt;=DATE(2020,3,20),B642&lt;=DATE(2020,6,26)),1,0)+200.94286*AF642+0.00080379976*AR642)</f>
        <v>8924.3417848137178</v>
      </c>
      <c r="AW642" s="34">
        <f t="shared" ref="AW642:AW705" si="174">IF(N642="","",2361.7153+89.223162*I642+0.018847054*N642-5.0210815*V642-0.0006437347*E642+1.4213619*AD642-3.2156123*AE642+167.41121*AC642-224.35191*IF(AND(B642&gt;=DATE(2020,3,20),B642&lt;=DATE(2020,6,26)),1,0)+194.56435*AF642-19.897843*AS642)</f>
        <v>8938.9530519830005</v>
      </c>
      <c r="AX642" s="34">
        <f t="shared" ref="AX642:AX705" si="175">IF(N642="","",-654.03928+2464.5589*I642+0.035956453*N642-8.0754527*V642-0.00069441316*E642+0.69511606*AD642-1.1669613*AE642-90.724569*AC642-211.24919*IF(AND(B642&gt;=DATE(2020,3,20),B642&lt;=DATE(2020,6,26)),1,0)+147.22132*AF642-0.010108087*AQ642)</f>
        <v>9022.4535024091565</v>
      </c>
    </row>
    <row r="643" spans="1:50" ht="16.5" customHeight="1" x14ac:dyDescent="0.2">
      <c r="A643" s="25">
        <v>642</v>
      </c>
      <c r="B643" s="26">
        <v>37764</v>
      </c>
      <c r="C643" s="25">
        <v>9299</v>
      </c>
      <c r="D643" s="27"/>
      <c r="E643" s="27">
        <v>425000</v>
      </c>
      <c r="F643" s="27"/>
      <c r="G643" s="27">
        <v>29.294</v>
      </c>
      <c r="H643" s="27">
        <v>27.192</v>
      </c>
      <c r="I643" s="27">
        <v>1.498</v>
      </c>
      <c r="J643" s="27">
        <v>11174.129000000001</v>
      </c>
      <c r="K643" s="27">
        <v>736900</v>
      </c>
      <c r="L643" s="27">
        <v>941</v>
      </c>
      <c r="M643" s="27">
        <v>16.751000000000001</v>
      </c>
      <c r="N643" s="27">
        <v>236679</v>
      </c>
      <c r="O643" s="27">
        <v>7611.5</v>
      </c>
      <c r="P643" s="27">
        <v>1997008</v>
      </c>
      <c r="Q643" s="27"/>
      <c r="R643" s="27">
        <v>10632</v>
      </c>
      <c r="S643" s="27">
        <v>7.2313000000000001</v>
      </c>
      <c r="T643" s="27">
        <v>91.2</v>
      </c>
      <c r="U643" s="27">
        <v>24</v>
      </c>
      <c r="V643" s="27">
        <v>87.4</v>
      </c>
      <c r="W643" s="27"/>
      <c r="X643" s="27"/>
      <c r="Y643" s="27"/>
      <c r="Z643" s="27"/>
      <c r="AA643" s="27">
        <v>287955</v>
      </c>
      <c r="AB643" s="28"/>
      <c r="AC643" s="29">
        <v>0</v>
      </c>
      <c r="AD643" s="30">
        <v>32</v>
      </c>
      <c r="AE643" s="30">
        <v>28.7</v>
      </c>
      <c r="AF643" s="31">
        <v>14.1699</v>
      </c>
      <c r="AG643">
        <f t="shared" si="160"/>
        <v>8609.2676537862408</v>
      </c>
      <c r="AH643">
        <f>A643*'Simple Linear Regression'!$B$18+'Simple Linear Regression'!$B$17</f>
        <v>8432.986154806882</v>
      </c>
      <c r="AI643">
        <f t="shared" si="161"/>
        <v>8698.9679247000004</v>
      </c>
      <c r="AJ643">
        <f t="shared" si="162"/>
        <v>8698.9679247000004</v>
      </c>
      <c r="AL643">
        <f t="shared" si="163"/>
        <v>8717.7923009899405</v>
      </c>
      <c r="AM643" s="32">
        <f t="shared" si="164"/>
        <v>8592.2789646285801</v>
      </c>
      <c r="AN643" s="33">
        <f t="shared" si="165"/>
        <v>9755.7357480921692</v>
      </c>
      <c r="AO643" s="33">
        <f t="shared" si="166"/>
        <v>8794.7163230419992</v>
      </c>
      <c r="AP643" s="33" t="str">
        <f t="shared" si="167"/>
        <v/>
      </c>
      <c r="AQ643" s="34">
        <f t="shared" si="168"/>
        <v>354545.14199999999</v>
      </c>
      <c r="AR643" s="34">
        <f t="shared" si="169"/>
        <v>636650</v>
      </c>
      <c r="AS643" s="34">
        <f t="shared" si="170"/>
        <v>0</v>
      </c>
      <c r="AT643" s="34">
        <f t="shared" si="171"/>
        <v>8945.4883088220013</v>
      </c>
      <c r="AU643" s="34">
        <f t="shared" si="172"/>
        <v>9006.0110956794178</v>
      </c>
      <c r="AV643" s="34">
        <f t="shared" si="173"/>
        <v>8935.6794638870015</v>
      </c>
      <c r="AW643" s="34">
        <f t="shared" si="174"/>
        <v>8953.7966105970008</v>
      </c>
      <c r="AX643" s="34">
        <f t="shared" si="175"/>
        <v>9038.1772989216443</v>
      </c>
    </row>
    <row r="644" spans="1:50" ht="16.5" customHeight="1" x14ac:dyDescent="0.2">
      <c r="A644" s="25">
        <v>643</v>
      </c>
      <c r="B644" s="26">
        <v>37771</v>
      </c>
      <c r="C644" s="25">
        <v>8516</v>
      </c>
      <c r="D644" s="27"/>
      <c r="E644" s="27">
        <v>419000</v>
      </c>
      <c r="F644" s="27"/>
      <c r="G644" s="27">
        <v>29.102499999999999</v>
      </c>
      <c r="H644" s="27">
        <v>26.556000000000001</v>
      </c>
      <c r="I644" s="27">
        <v>1.4870000000000001</v>
      </c>
      <c r="J644" s="27">
        <v>11174.129000000001</v>
      </c>
      <c r="K644" s="27">
        <v>736900</v>
      </c>
      <c r="L644" s="27">
        <v>941</v>
      </c>
      <c r="M644" s="27">
        <v>16.751000000000001</v>
      </c>
      <c r="N644" s="27">
        <v>236679</v>
      </c>
      <c r="O644" s="27">
        <v>7611.5</v>
      </c>
      <c r="P644" s="27">
        <v>1997008</v>
      </c>
      <c r="Q644" s="27"/>
      <c r="R644" s="27">
        <v>10632</v>
      </c>
      <c r="S644" s="27">
        <v>7.2313000000000001</v>
      </c>
      <c r="T644" s="27">
        <v>91.2</v>
      </c>
      <c r="U644" s="27">
        <v>24</v>
      </c>
      <c r="V644" s="27">
        <v>87.4</v>
      </c>
      <c r="W644" s="27"/>
      <c r="X644" s="27"/>
      <c r="Y644" s="27"/>
      <c r="Z644" s="27"/>
      <c r="AA644" s="27">
        <v>287955</v>
      </c>
      <c r="AB644" s="28"/>
      <c r="AC644" s="29">
        <v>1</v>
      </c>
      <c r="AD644" s="30">
        <v>23.7</v>
      </c>
      <c r="AE644" s="30">
        <v>28.6</v>
      </c>
      <c r="AF644" s="31">
        <v>14.327999999999999</v>
      </c>
      <c r="AG644">
        <f t="shared" si="160"/>
        <v>8613.3046209395598</v>
      </c>
      <c r="AH644">
        <f>A644*'Simple Linear Regression'!$B$18+'Simple Linear Regression'!$B$17</f>
        <v>8433.8391918907855</v>
      </c>
      <c r="AI644">
        <f t="shared" si="161"/>
        <v>8702.4976647000003</v>
      </c>
      <c r="AJ644">
        <f t="shared" si="162"/>
        <v>8702.4976647000003</v>
      </c>
      <c r="AL644">
        <f t="shared" si="163"/>
        <v>8721.2048485621108</v>
      </c>
      <c r="AM644" s="32">
        <f t="shared" si="164"/>
        <v>8466.9523978577417</v>
      </c>
      <c r="AN644" s="33">
        <f t="shared" si="165"/>
        <v>9641.4826057930368</v>
      </c>
      <c r="AO644" s="33">
        <f t="shared" si="166"/>
        <v>8687.6410120229993</v>
      </c>
      <c r="AP644" s="33" t="str">
        <f t="shared" si="167"/>
        <v/>
      </c>
      <c r="AQ644" s="34">
        <f t="shared" si="168"/>
        <v>351941.67300000001</v>
      </c>
      <c r="AR644" s="34">
        <f t="shared" si="169"/>
        <v>623053</v>
      </c>
      <c r="AS644" s="34">
        <f t="shared" si="170"/>
        <v>14.327999999999999</v>
      </c>
      <c r="AT644" s="34">
        <f t="shared" si="171"/>
        <v>8900.0078206019989</v>
      </c>
      <c r="AU644" s="34">
        <f t="shared" si="172"/>
        <v>8964.897277031856</v>
      </c>
      <c r="AV644" s="34">
        <f t="shared" si="173"/>
        <v>8894.4035974562794</v>
      </c>
      <c r="AW644" s="34">
        <f t="shared" si="174"/>
        <v>8858.2773607060008</v>
      </c>
      <c r="AX644" s="34">
        <f t="shared" si="175"/>
        <v>8968.4480756594476</v>
      </c>
    </row>
    <row r="645" spans="1:50" ht="16.5" customHeight="1" x14ac:dyDescent="0.2">
      <c r="A645" s="25">
        <v>644</v>
      </c>
      <c r="B645" s="26">
        <v>37778</v>
      </c>
      <c r="C645" s="25">
        <v>8529</v>
      </c>
      <c r="D645" s="27"/>
      <c r="E645" s="27">
        <v>431000</v>
      </c>
      <c r="F645" s="27"/>
      <c r="G645" s="27">
        <v>30.681999999999999</v>
      </c>
      <c r="H645" s="27">
        <v>27.916</v>
      </c>
      <c r="I645" s="27">
        <v>1.4730000000000001</v>
      </c>
      <c r="J645" s="27">
        <v>11174.129000000001</v>
      </c>
      <c r="K645" s="27">
        <v>736900</v>
      </c>
      <c r="L645" s="27">
        <v>983</v>
      </c>
      <c r="M645" s="27">
        <v>16.751000000000001</v>
      </c>
      <c r="N645" s="27">
        <v>236679</v>
      </c>
      <c r="O645" s="27">
        <v>7634.5</v>
      </c>
      <c r="P645" s="27">
        <v>1997008</v>
      </c>
      <c r="Q645" s="27"/>
      <c r="R645" s="27">
        <v>10632</v>
      </c>
      <c r="S645" s="27">
        <v>7.2313000000000001</v>
      </c>
      <c r="T645" s="27">
        <v>91.2</v>
      </c>
      <c r="U645" s="27">
        <v>24</v>
      </c>
      <c r="V645" s="27">
        <v>90.5</v>
      </c>
      <c r="W645" s="27"/>
      <c r="X645" s="27"/>
      <c r="Y645" s="27"/>
      <c r="Z645" s="27"/>
      <c r="AA645" s="27">
        <v>287955</v>
      </c>
      <c r="AB645" s="28"/>
      <c r="AC645" s="29">
        <v>0</v>
      </c>
      <c r="AD645" s="30">
        <v>20.6</v>
      </c>
      <c r="AE645" s="30">
        <v>30.9</v>
      </c>
      <c r="AF645" s="31">
        <v>14.450900000000001</v>
      </c>
      <c r="AG645">
        <f t="shared" si="160"/>
        <v>8534.3715387872398</v>
      </c>
      <c r="AH645">
        <f>A645*'Simple Linear Regression'!$B$18+'Simple Linear Regression'!$B$17</f>
        <v>8434.692228974689</v>
      </c>
      <c r="AI645">
        <f t="shared" si="161"/>
        <v>8601.8577547000004</v>
      </c>
      <c r="AJ645">
        <f t="shared" si="162"/>
        <v>8601.8577546999986</v>
      </c>
      <c r="AL645">
        <f t="shared" si="163"/>
        <v>8662.1511849266935</v>
      </c>
      <c r="AM645" s="32">
        <f t="shared" si="164"/>
        <v>8605.1350106026584</v>
      </c>
      <c r="AN645" s="33">
        <f t="shared" si="165"/>
        <v>9796.4385643562673</v>
      </c>
      <c r="AO645" s="33">
        <f t="shared" si="166"/>
        <v>8754.6860398169993</v>
      </c>
      <c r="AP645" s="33" t="str">
        <f t="shared" si="167"/>
        <v/>
      </c>
      <c r="AQ645" s="34">
        <f t="shared" si="168"/>
        <v>348628.16700000002</v>
      </c>
      <c r="AR645" s="34">
        <f t="shared" si="169"/>
        <v>634863</v>
      </c>
      <c r="AS645" s="34">
        <f t="shared" si="170"/>
        <v>0</v>
      </c>
      <c r="AT645" s="34">
        <f t="shared" si="171"/>
        <v>8953.8542886369996</v>
      </c>
      <c r="AU645" s="34">
        <f t="shared" si="172"/>
        <v>9011.517372376873</v>
      </c>
      <c r="AV645" s="34">
        <f t="shared" si="173"/>
        <v>8949.7909066958819</v>
      </c>
      <c r="AW645" s="34">
        <f t="shared" si="174"/>
        <v>8963.5329803269997</v>
      </c>
      <c r="AX645" s="34">
        <f t="shared" si="175"/>
        <v>9038.0497951444704</v>
      </c>
    </row>
    <row r="646" spans="1:50" ht="16.5" customHeight="1" x14ac:dyDescent="0.2">
      <c r="A646" s="25">
        <v>645</v>
      </c>
      <c r="B646" s="26">
        <v>37785</v>
      </c>
      <c r="C646" s="25">
        <v>8880</v>
      </c>
      <c r="D646" s="27"/>
      <c r="E646" s="27">
        <v>429000</v>
      </c>
      <c r="F646" s="27"/>
      <c r="G646" s="27">
        <v>31.457999999999998</v>
      </c>
      <c r="H646" s="27">
        <v>28.38</v>
      </c>
      <c r="I646" s="27">
        <v>1.49</v>
      </c>
      <c r="J646" s="27">
        <v>11174.129000000001</v>
      </c>
      <c r="K646" s="27">
        <v>696283</v>
      </c>
      <c r="L646" s="27">
        <v>983</v>
      </c>
      <c r="M646" s="27">
        <v>16.751000000000001</v>
      </c>
      <c r="N646" s="27">
        <v>236679</v>
      </c>
      <c r="O646" s="27">
        <v>7634.5</v>
      </c>
      <c r="P646" s="27">
        <v>1997008</v>
      </c>
      <c r="Q646" s="27"/>
      <c r="R646" s="27">
        <v>10632</v>
      </c>
      <c r="S646" s="27">
        <v>7.2313000000000001</v>
      </c>
      <c r="T646" s="27">
        <v>91.2</v>
      </c>
      <c r="U646" s="27">
        <v>24</v>
      </c>
      <c r="V646" s="27">
        <v>90.5</v>
      </c>
      <c r="W646" s="27"/>
      <c r="X646" s="27"/>
      <c r="Y646" s="27"/>
      <c r="Z646" s="27"/>
      <c r="AA646" s="27">
        <v>287955</v>
      </c>
      <c r="AB646" s="28"/>
      <c r="AC646" s="29">
        <v>0</v>
      </c>
      <c r="AD646" s="30">
        <v>7.4</v>
      </c>
      <c r="AE646" s="30">
        <v>39.9</v>
      </c>
      <c r="AF646" s="31">
        <v>14.534700000000001</v>
      </c>
      <c r="AG646">
        <f t="shared" si="160"/>
        <v>8535.7246586411984</v>
      </c>
      <c r="AH646">
        <f>A646*'Simple Linear Regression'!$B$18+'Simple Linear Regression'!$B$17</f>
        <v>8435.5452660585943</v>
      </c>
      <c r="AI646">
        <f t="shared" si="161"/>
        <v>8603.0343346999998</v>
      </c>
      <c r="AJ646">
        <f t="shared" si="162"/>
        <v>8603.0343347000016</v>
      </c>
      <c r="AL646">
        <f t="shared" si="163"/>
        <v>8665.2207117696998</v>
      </c>
      <c r="AM646" s="32">
        <f t="shared" si="164"/>
        <v>8630.6282245132606</v>
      </c>
      <c r="AN646" s="33">
        <f t="shared" si="165"/>
        <v>9805.3356320199273</v>
      </c>
      <c r="AO646" s="33">
        <f t="shared" si="166"/>
        <v>8793.2919532099986</v>
      </c>
      <c r="AP646" s="33" t="str">
        <f t="shared" si="167"/>
        <v/>
      </c>
      <c r="AQ646" s="34">
        <f t="shared" si="168"/>
        <v>352651.71</v>
      </c>
      <c r="AR646" s="34">
        <f t="shared" si="169"/>
        <v>639210</v>
      </c>
      <c r="AS646" s="34">
        <f t="shared" si="170"/>
        <v>0</v>
      </c>
      <c r="AT646" s="34">
        <f t="shared" si="171"/>
        <v>8924.9716650420014</v>
      </c>
      <c r="AU646" s="34">
        <f t="shared" si="172"/>
        <v>9001.1541836582837</v>
      </c>
      <c r="AV646" s="34">
        <f t="shared" si="173"/>
        <v>8918.7502482605996</v>
      </c>
      <c r="AW646" s="34">
        <f t="shared" si="174"/>
        <v>8934.9392482309995</v>
      </c>
      <c r="AX646" s="34">
        <f t="shared" si="175"/>
        <v>9033.3247629962279</v>
      </c>
    </row>
    <row r="647" spans="1:50" ht="16.5" customHeight="1" x14ac:dyDescent="0.2">
      <c r="A647" s="25">
        <v>646</v>
      </c>
      <c r="B647" s="26">
        <v>37792</v>
      </c>
      <c r="C647" s="25">
        <v>8833</v>
      </c>
      <c r="D647" s="27"/>
      <c r="E647" s="27">
        <v>421000</v>
      </c>
      <c r="F647" s="27"/>
      <c r="G647" s="27">
        <v>30.597999999999999</v>
      </c>
      <c r="H647" s="27">
        <v>26.882000000000001</v>
      </c>
      <c r="I647" s="27">
        <v>1.518</v>
      </c>
      <c r="J647" s="27">
        <v>11174.129000000001</v>
      </c>
      <c r="K647" s="27">
        <v>696283</v>
      </c>
      <c r="L647" s="27">
        <v>983</v>
      </c>
      <c r="M647" s="27">
        <v>16.47</v>
      </c>
      <c r="N647" s="27">
        <v>239415</v>
      </c>
      <c r="O647" s="27">
        <v>7634.5</v>
      </c>
      <c r="P647" s="27">
        <v>2026273</v>
      </c>
      <c r="Q647" s="27"/>
      <c r="R647" s="27">
        <v>10632</v>
      </c>
      <c r="S647" s="27">
        <v>7.2313000000000001</v>
      </c>
      <c r="T647" s="27">
        <v>91.2</v>
      </c>
      <c r="U647" s="27">
        <v>24</v>
      </c>
      <c r="V647" s="27">
        <v>90.5</v>
      </c>
      <c r="W647" s="27"/>
      <c r="X647" s="27"/>
      <c r="Y647" s="27"/>
      <c r="Z647" s="27"/>
      <c r="AA647" s="27">
        <v>287955</v>
      </c>
      <c r="AB647" s="28"/>
      <c r="AC647" s="29">
        <v>0</v>
      </c>
      <c r="AD647" s="30">
        <v>5.8</v>
      </c>
      <c r="AE647" s="30">
        <v>38.5</v>
      </c>
      <c r="AF647" s="31">
        <v>14.576499999999999</v>
      </c>
      <c r="AG647">
        <f t="shared" si="160"/>
        <v>8575.3930339018389</v>
      </c>
      <c r="AH647">
        <f>A647*'Simple Linear Regression'!$B$18+'Simple Linear Regression'!$B$17</f>
        <v>8436.3983031424978</v>
      </c>
      <c r="AI647">
        <f t="shared" si="161"/>
        <v>8630.0319579999996</v>
      </c>
      <c r="AJ647">
        <f t="shared" si="162"/>
        <v>8630.0319579999996</v>
      </c>
      <c r="AL647">
        <f t="shared" si="163"/>
        <v>8720.3794500878994</v>
      </c>
      <c r="AM647" s="32">
        <f t="shared" si="164"/>
        <v>8672.1913416721018</v>
      </c>
      <c r="AN647" s="33">
        <f t="shared" si="165"/>
        <v>9823.4861689538593</v>
      </c>
      <c r="AO647" s="33">
        <f t="shared" si="166"/>
        <v>8851.7844084699973</v>
      </c>
      <c r="AP647" s="33" t="str">
        <f t="shared" si="167"/>
        <v/>
      </c>
      <c r="AQ647" s="34">
        <f t="shared" si="168"/>
        <v>363431.97000000003</v>
      </c>
      <c r="AR647" s="34">
        <f t="shared" si="169"/>
        <v>639078</v>
      </c>
      <c r="AS647" s="34">
        <f t="shared" si="170"/>
        <v>0</v>
      </c>
      <c r="AT647" s="34">
        <f t="shared" si="171"/>
        <v>8994.3594249839989</v>
      </c>
      <c r="AU647" s="34">
        <f t="shared" si="172"/>
        <v>9072.7323554459763</v>
      </c>
      <c r="AV647" s="34">
        <f t="shared" si="173"/>
        <v>8994.869815276279</v>
      </c>
      <c r="AW647" s="34">
        <f t="shared" si="174"/>
        <v>9004.5133821209984</v>
      </c>
      <c r="AX647" s="34">
        <f t="shared" si="175"/>
        <v>9103.9721782216111</v>
      </c>
    </row>
    <row r="648" spans="1:50" ht="16.5" customHeight="1" x14ac:dyDescent="0.2">
      <c r="A648" s="25">
        <v>647</v>
      </c>
      <c r="B648" s="26">
        <v>37799</v>
      </c>
      <c r="C648" s="25">
        <v>9476</v>
      </c>
      <c r="D648" s="27"/>
      <c r="E648" s="27">
        <v>408000</v>
      </c>
      <c r="F648" s="27"/>
      <c r="G648" s="27">
        <v>30.013999999999999</v>
      </c>
      <c r="H648" s="27">
        <v>27.187999999999999</v>
      </c>
      <c r="I648" s="27">
        <v>1.496</v>
      </c>
      <c r="J648" s="27">
        <v>11174.129000000001</v>
      </c>
      <c r="K648" s="27">
        <v>696283</v>
      </c>
      <c r="L648" s="27">
        <v>983</v>
      </c>
      <c r="M648" s="27">
        <v>16.47</v>
      </c>
      <c r="N648" s="27">
        <v>239415</v>
      </c>
      <c r="O648" s="27">
        <v>7634.5</v>
      </c>
      <c r="P648" s="27">
        <v>2026273</v>
      </c>
      <c r="Q648" s="27"/>
      <c r="R648" s="27">
        <v>10632</v>
      </c>
      <c r="S648" s="27">
        <v>7.2313000000000001</v>
      </c>
      <c r="T648" s="27">
        <v>91.2</v>
      </c>
      <c r="U648" s="27">
        <v>24</v>
      </c>
      <c r="V648" s="27">
        <v>90.5</v>
      </c>
      <c r="W648" s="27"/>
      <c r="X648" s="27"/>
      <c r="Y648" s="27"/>
      <c r="Z648" s="27"/>
      <c r="AA648" s="27">
        <v>287955</v>
      </c>
      <c r="AB648" s="28"/>
      <c r="AC648" s="29">
        <v>0</v>
      </c>
      <c r="AD648" s="30">
        <v>3.5</v>
      </c>
      <c r="AE648" s="30">
        <v>66</v>
      </c>
      <c r="AF648" s="31">
        <v>14.5749</v>
      </c>
      <c r="AG648">
        <f t="shared" si="160"/>
        <v>8584.1404582084797</v>
      </c>
      <c r="AH648">
        <f>A648*'Simple Linear Regression'!$B$18+'Simple Linear Regression'!$B$17</f>
        <v>8437.2513402264012</v>
      </c>
      <c r="AI648">
        <f t="shared" si="161"/>
        <v>8637.6797279999992</v>
      </c>
      <c r="AJ648">
        <f t="shared" si="162"/>
        <v>8637.6797279999992</v>
      </c>
      <c r="AL648">
        <f t="shared" si="163"/>
        <v>8728.5246369388005</v>
      </c>
      <c r="AM648" s="32">
        <f t="shared" si="164"/>
        <v>8693.6753340690993</v>
      </c>
      <c r="AN648" s="33">
        <f t="shared" si="165"/>
        <v>9840.281361295838</v>
      </c>
      <c r="AO648" s="33">
        <f t="shared" si="166"/>
        <v>8914.6967878399992</v>
      </c>
      <c r="AP648" s="33" t="str">
        <f t="shared" si="167"/>
        <v/>
      </c>
      <c r="AQ648" s="34">
        <f t="shared" si="168"/>
        <v>358164.84</v>
      </c>
      <c r="AR648" s="34">
        <f t="shared" si="169"/>
        <v>610368</v>
      </c>
      <c r="AS648" s="34">
        <f t="shared" si="170"/>
        <v>0</v>
      </c>
      <c r="AT648" s="34">
        <f t="shared" si="171"/>
        <v>8909.2585999799994</v>
      </c>
      <c r="AU648" s="34">
        <f t="shared" si="172"/>
        <v>9033.1469037077295</v>
      </c>
      <c r="AV648" s="34">
        <f t="shared" si="173"/>
        <v>8903.1904064506798</v>
      </c>
      <c r="AW648" s="34">
        <f t="shared" si="174"/>
        <v>8918.9092500769984</v>
      </c>
      <c r="AX648" s="34">
        <f t="shared" si="175"/>
        <v>9078.0941049819176</v>
      </c>
    </row>
    <row r="649" spans="1:50" ht="16.5" customHeight="1" x14ac:dyDescent="0.2">
      <c r="A649" s="25">
        <v>648</v>
      </c>
      <c r="B649" s="26">
        <v>37806</v>
      </c>
      <c r="C649" s="25">
        <v>9050</v>
      </c>
      <c r="D649" s="27"/>
      <c r="E649" s="27">
        <v>429000</v>
      </c>
      <c r="F649" s="27"/>
      <c r="G649" s="27">
        <v>30.31</v>
      </c>
      <c r="H649" s="27">
        <v>28.402000000000001</v>
      </c>
      <c r="I649" s="27">
        <v>1.4870000000000001</v>
      </c>
      <c r="J649" s="27">
        <v>11174.129000000001</v>
      </c>
      <c r="K649" s="27">
        <v>696283</v>
      </c>
      <c r="L649" s="27">
        <v>983</v>
      </c>
      <c r="M649" s="27">
        <v>16.47</v>
      </c>
      <c r="N649" s="27">
        <v>239415</v>
      </c>
      <c r="O649" s="27">
        <v>7634.5</v>
      </c>
      <c r="P649" s="27">
        <v>2026273</v>
      </c>
      <c r="Q649" s="27"/>
      <c r="R649" s="27">
        <v>10632</v>
      </c>
      <c r="S649" s="27">
        <v>7.2313000000000001</v>
      </c>
      <c r="T649" s="27">
        <v>91.2</v>
      </c>
      <c r="U649" s="27">
        <v>24</v>
      </c>
      <c r="V649" s="27">
        <v>90.5</v>
      </c>
      <c r="W649" s="27"/>
      <c r="X649" s="27"/>
      <c r="Y649" s="27"/>
      <c r="Z649" s="27"/>
      <c r="AA649" s="27">
        <v>287955</v>
      </c>
      <c r="AB649" s="28"/>
      <c r="AC649" s="29">
        <v>1</v>
      </c>
      <c r="AD649" s="30">
        <v>0</v>
      </c>
      <c r="AE649" s="30">
        <v>75.8</v>
      </c>
      <c r="AF649" s="31">
        <v>14.530099999999999</v>
      </c>
      <c r="AG649">
        <f t="shared" si="160"/>
        <v>8569.9939176975604</v>
      </c>
      <c r="AH649">
        <f>A649*'Simple Linear Regression'!$B$18+'Simple Linear Regression'!$B$17</f>
        <v>8438.1043773103065</v>
      </c>
      <c r="AI649">
        <f t="shared" si="161"/>
        <v>8625.3256379999984</v>
      </c>
      <c r="AJ649">
        <f t="shared" si="162"/>
        <v>8625.3256379999984</v>
      </c>
      <c r="AL649">
        <f t="shared" si="163"/>
        <v>8712.3774618323496</v>
      </c>
      <c r="AM649" s="32">
        <f t="shared" si="164"/>
        <v>8570.2819145037211</v>
      </c>
      <c r="AN649" s="33">
        <f t="shared" si="165"/>
        <v>9673.9746211601778</v>
      </c>
      <c r="AO649" s="33">
        <f t="shared" si="166"/>
        <v>8798.4199448549971</v>
      </c>
      <c r="AP649" s="33" t="str">
        <f t="shared" si="167"/>
        <v/>
      </c>
      <c r="AQ649" s="34">
        <f t="shared" si="168"/>
        <v>356010.10500000004</v>
      </c>
      <c r="AR649" s="34">
        <f t="shared" si="169"/>
        <v>637923</v>
      </c>
      <c r="AS649" s="34">
        <f t="shared" si="170"/>
        <v>14.530099999999999</v>
      </c>
      <c r="AT649" s="34">
        <f t="shared" si="171"/>
        <v>8783.0312370690008</v>
      </c>
      <c r="AU649" s="34">
        <f t="shared" si="172"/>
        <v>8929.3199809729904</v>
      </c>
      <c r="AV649" s="34">
        <f t="shared" si="173"/>
        <v>8764.81093785948</v>
      </c>
      <c r="AW649" s="34">
        <f t="shared" si="174"/>
        <v>8737.6771242747</v>
      </c>
      <c r="AX649" s="34">
        <f t="shared" si="175"/>
        <v>8951.9214362778621</v>
      </c>
    </row>
    <row r="650" spans="1:50" ht="16.5" customHeight="1" x14ac:dyDescent="0.2">
      <c r="A650" s="25">
        <v>649</v>
      </c>
      <c r="B650" s="26">
        <v>37813</v>
      </c>
      <c r="C650" s="25">
        <v>8763</v>
      </c>
      <c r="D650" s="27"/>
      <c r="E650" s="27">
        <v>433000</v>
      </c>
      <c r="F650" s="27"/>
      <c r="G650" s="27">
        <v>30.728000000000002</v>
      </c>
      <c r="H650" s="27">
        <v>28.423999999999999</v>
      </c>
      <c r="I650" s="27">
        <v>1.4890000000000001</v>
      </c>
      <c r="J650" s="27">
        <v>11174.129000000001</v>
      </c>
      <c r="K650" s="27">
        <v>786396</v>
      </c>
      <c r="L650" s="27">
        <v>1034</v>
      </c>
      <c r="M650" s="27">
        <v>16.47</v>
      </c>
      <c r="N650" s="27">
        <v>239415</v>
      </c>
      <c r="O650" s="27">
        <v>7650.3</v>
      </c>
      <c r="P650" s="27">
        <v>2026273</v>
      </c>
      <c r="Q650" s="27"/>
      <c r="R650" s="27">
        <v>10632</v>
      </c>
      <c r="S650" s="27">
        <v>7.2313000000000001</v>
      </c>
      <c r="T650" s="27">
        <v>91.2</v>
      </c>
      <c r="U650" s="27">
        <v>24</v>
      </c>
      <c r="V650" s="27">
        <v>94.1</v>
      </c>
      <c r="W650" s="27"/>
      <c r="X650" s="27"/>
      <c r="Y650" s="27"/>
      <c r="Z650" s="27"/>
      <c r="AA650" s="27">
        <v>287955</v>
      </c>
      <c r="AB650" s="28"/>
      <c r="AC650" s="29">
        <v>0</v>
      </c>
      <c r="AD650" s="30">
        <v>0</v>
      </c>
      <c r="AE650" s="30">
        <v>83.7</v>
      </c>
      <c r="AF650" s="31">
        <v>14.4434</v>
      </c>
      <c r="AG650">
        <f t="shared" si="160"/>
        <v>8485.0277365213187</v>
      </c>
      <c r="AH650">
        <f>A650*'Simple Linear Regression'!$B$18+'Simple Linear Regression'!$B$17</f>
        <v>8438.95741439421</v>
      </c>
      <c r="AI650">
        <f t="shared" si="161"/>
        <v>8514.9787479999995</v>
      </c>
      <c r="AJ650">
        <f t="shared" si="162"/>
        <v>8514.9787479999977</v>
      </c>
      <c r="AL650">
        <f t="shared" si="163"/>
        <v>8652.8068443004522</v>
      </c>
      <c r="AM650" s="32">
        <f t="shared" si="164"/>
        <v>8710.8934691767809</v>
      </c>
      <c r="AN650" s="33">
        <f t="shared" si="165"/>
        <v>9802.3027443918872</v>
      </c>
      <c r="AO650" s="33">
        <f t="shared" si="166"/>
        <v>8871.6661621850017</v>
      </c>
      <c r="AP650" s="33" t="str">
        <f t="shared" si="167"/>
        <v/>
      </c>
      <c r="AQ650" s="34">
        <f t="shared" si="168"/>
        <v>356488.935</v>
      </c>
      <c r="AR650" s="34">
        <f t="shared" si="169"/>
        <v>644737</v>
      </c>
      <c r="AS650" s="34">
        <f t="shared" si="170"/>
        <v>0</v>
      </c>
      <c r="AT650" s="34">
        <f t="shared" si="171"/>
        <v>8787.4683514440003</v>
      </c>
      <c r="AU650" s="34">
        <f t="shared" si="172"/>
        <v>8942.0999548363761</v>
      </c>
      <c r="AV650" s="34">
        <f t="shared" si="173"/>
        <v>8772.3094242721199</v>
      </c>
      <c r="AW650" s="34">
        <f t="shared" si="174"/>
        <v>8796.6391106579995</v>
      </c>
      <c r="AX650" s="34">
        <f t="shared" si="175"/>
        <v>8988.9027027056545</v>
      </c>
    </row>
    <row r="651" spans="1:50" ht="16.5" customHeight="1" x14ac:dyDescent="0.2">
      <c r="A651" s="25">
        <v>650</v>
      </c>
      <c r="B651" s="26">
        <v>37820</v>
      </c>
      <c r="C651" s="25">
        <v>9177</v>
      </c>
      <c r="D651" s="27"/>
      <c r="E651" s="27">
        <v>412000</v>
      </c>
      <c r="F651" s="27"/>
      <c r="G651" s="27">
        <v>31.48</v>
      </c>
      <c r="H651" s="27">
        <v>28.738</v>
      </c>
      <c r="I651" s="27">
        <v>1.5209999999999999</v>
      </c>
      <c r="J651" s="27">
        <v>11174.129000000001</v>
      </c>
      <c r="K651" s="27">
        <v>786396</v>
      </c>
      <c r="L651" s="27">
        <v>1034</v>
      </c>
      <c r="M651" s="27">
        <v>17.013000000000002</v>
      </c>
      <c r="N651" s="27">
        <v>253244</v>
      </c>
      <c r="O651" s="27">
        <v>7650.3</v>
      </c>
      <c r="P651" s="27">
        <v>2026273</v>
      </c>
      <c r="Q651" s="27"/>
      <c r="R651" s="27">
        <v>10632</v>
      </c>
      <c r="S651" s="27">
        <v>7.2313000000000001</v>
      </c>
      <c r="T651" s="27">
        <v>91.2</v>
      </c>
      <c r="U651" s="27">
        <v>24</v>
      </c>
      <c r="V651" s="27">
        <v>94.1</v>
      </c>
      <c r="W651" s="27"/>
      <c r="X651" s="27"/>
      <c r="Y651" s="27"/>
      <c r="Z651" s="27"/>
      <c r="AA651" s="27">
        <v>287955</v>
      </c>
      <c r="AB651" s="28"/>
      <c r="AC651" s="29">
        <v>0</v>
      </c>
      <c r="AD651" s="30">
        <v>0</v>
      </c>
      <c r="AE651" s="30">
        <v>81.2</v>
      </c>
      <c r="AF651" s="31">
        <v>14.3179</v>
      </c>
      <c r="AG651">
        <f t="shared" si="160"/>
        <v>8672.4006274834792</v>
      </c>
      <c r="AH651">
        <f>A651*'Simple Linear Regression'!$B$18+'Simple Linear Regression'!$B$17</f>
        <v>8439.8104514781153</v>
      </c>
      <c r="AI651">
        <f t="shared" si="161"/>
        <v>8747.2057478999996</v>
      </c>
      <c r="AJ651">
        <f t="shared" si="162"/>
        <v>8747.2057478999996</v>
      </c>
      <c r="AL651">
        <f t="shared" si="163"/>
        <v>8905.7370466486791</v>
      </c>
      <c r="AM651" s="32">
        <f t="shared" si="164"/>
        <v>8901.0728385696802</v>
      </c>
      <c r="AN651" s="33">
        <f t="shared" si="165"/>
        <v>9859.4408131600485</v>
      </c>
      <c r="AO651" s="33">
        <f t="shared" si="166"/>
        <v>9134.2016859239993</v>
      </c>
      <c r="AP651" s="33" t="str">
        <f t="shared" si="167"/>
        <v/>
      </c>
      <c r="AQ651" s="34">
        <f t="shared" si="168"/>
        <v>385184.12399999995</v>
      </c>
      <c r="AR651" s="34">
        <f t="shared" si="169"/>
        <v>626652</v>
      </c>
      <c r="AS651" s="34">
        <f t="shared" si="170"/>
        <v>0</v>
      </c>
      <c r="AT651" s="34">
        <f t="shared" si="171"/>
        <v>9048.5755942960004</v>
      </c>
      <c r="AU651" s="34">
        <f t="shared" si="172"/>
        <v>9222.9044421543622</v>
      </c>
      <c r="AV651" s="34">
        <f t="shared" si="173"/>
        <v>9049.9372274015186</v>
      </c>
      <c r="AW651" s="34">
        <f t="shared" si="174"/>
        <v>9057.2697951329992</v>
      </c>
      <c r="AX651" s="34">
        <f t="shared" si="175"/>
        <v>9273.9807130992103</v>
      </c>
    </row>
    <row r="652" spans="1:50" ht="16.5" customHeight="1" x14ac:dyDescent="0.2">
      <c r="A652" s="25">
        <v>651</v>
      </c>
      <c r="B652" s="26">
        <v>37827</v>
      </c>
      <c r="C652" s="25">
        <v>9563</v>
      </c>
      <c r="D652" s="27"/>
      <c r="E652" s="27">
        <v>403000</v>
      </c>
      <c r="F652" s="27"/>
      <c r="G652" s="27">
        <v>30.606000000000002</v>
      </c>
      <c r="H652" s="27">
        <v>28.021999999999998</v>
      </c>
      <c r="I652" s="27">
        <v>1.524</v>
      </c>
      <c r="J652" s="27">
        <v>11174.129000000001</v>
      </c>
      <c r="K652" s="27">
        <v>786396</v>
      </c>
      <c r="L652" s="27">
        <v>1034</v>
      </c>
      <c r="M652" s="27">
        <v>17.013000000000002</v>
      </c>
      <c r="N652" s="27">
        <v>253244</v>
      </c>
      <c r="O652" s="27">
        <v>7650.3</v>
      </c>
      <c r="P652" s="27">
        <v>2026273</v>
      </c>
      <c r="Q652" s="27"/>
      <c r="R652" s="27">
        <v>10632</v>
      </c>
      <c r="S652" s="27">
        <v>7.2313000000000001</v>
      </c>
      <c r="T652" s="27">
        <v>91.2</v>
      </c>
      <c r="U652" s="27">
        <v>24</v>
      </c>
      <c r="V652" s="27">
        <v>94.1</v>
      </c>
      <c r="W652" s="27"/>
      <c r="X652" s="27"/>
      <c r="Y652" s="27"/>
      <c r="Z652" s="27"/>
      <c r="AA652" s="27">
        <v>287955</v>
      </c>
      <c r="AB652" s="28"/>
      <c r="AC652" s="29">
        <v>0</v>
      </c>
      <c r="AD652" s="30">
        <v>0</v>
      </c>
      <c r="AE652" s="30">
        <v>75.900000000000006</v>
      </c>
      <c r="AF652" s="31">
        <v>14.157400000000001</v>
      </c>
      <c r="AG652">
        <f t="shared" si="160"/>
        <v>8678.4631209871186</v>
      </c>
      <c r="AH652">
        <f>A652*'Simple Linear Regression'!$B$18+'Simple Linear Regression'!$B$17</f>
        <v>8440.6634885620188</v>
      </c>
      <c r="AI652">
        <f t="shared" si="161"/>
        <v>8752.5003579000004</v>
      </c>
      <c r="AJ652">
        <f t="shared" si="162"/>
        <v>8752.5003579000004</v>
      </c>
      <c r="AL652">
        <f t="shared" si="163"/>
        <v>8912.2000060099199</v>
      </c>
      <c r="AM652" s="32">
        <f t="shared" si="164"/>
        <v>8897.3332046146588</v>
      </c>
      <c r="AN652" s="33">
        <f t="shared" si="165"/>
        <v>9843.9791309891971</v>
      </c>
      <c r="AO652" s="33">
        <f t="shared" si="166"/>
        <v>9131.3363570560014</v>
      </c>
      <c r="AP652" s="33" t="str">
        <f t="shared" si="167"/>
        <v/>
      </c>
      <c r="AQ652" s="34">
        <f t="shared" si="168"/>
        <v>385943.85600000003</v>
      </c>
      <c r="AR652" s="34">
        <f t="shared" si="169"/>
        <v>614172</v>
      </c>
      <c r="AS652" s="34">
        <f t="shared" si="170"/>
        <v>0</v>
      </c>
      <c r="AT652" s="34">
        <f t="shared" si="171"/>
        <v>9040.9831610200017</v>
      </c>
      <c r="AU652" s="34">
        <f t="shared" si="172"/>
        <v>9213.027971483958</v>
      </c>
      <c r="AV652" s="34">
        <f t="shared" si="173"/>
        <v>9046.3175766567201</v>
      </c>
      <c r="AW652" s="34">
        <f t="shared" si="174"/>
        <v>9049.1462439339994</v>
      </c>
      <c r="AX652" s="34">
        <f t="shared" si="175"/>
        <v>9262.5005441165285</v>
      </c>
    </row>
    <row r="653" spans="1:50" ht="16.5" customHeight="1" x14ac:dyDescent="0.2">
      <c r="A653" s="25">
        <v>652</v>
      </c>
      <c r="B653" s="26">
        <v>37834</v>
      </c>
      <c r="C653" s="25">
        <v>9303</v>
      </c>
      <c r="D653" s="27"/>
      <c r="E653" s="27">
        <v>398000</v>
      </c>
      <c r="F653" s="27"/>
      <c r="G653" s="27">
        <v>30.734000000000002</v>
      </c>
      <c r="H653" s="27">
        <v>28.52</v>
      </c>
      <c r="I653" s="27">
        <v>1.516</v>
      </c>
      <c r="J653" s="27">
        <v>11174.129000000001</v>
      </c>
      <c r="K653" s="27">
        <v>786396</v>
      </c>
      <c r="L653" s="27">
        <v>1034</v>
      </c>
      <c r="M653" s="27">
        <v>17.013000000000002</v>
      </c>
      <c r="N653" s="27">
        <v>253244</v>
      </c>
      <c r="O653" s="27">
        <v>7650.3</v>
      </c>
      <c r="P653" s="27">
        <v>2026273</v>
      </c>
      <c r="Q653" s="27"/>
      <c r="R653" s="27">
        <v>10632</v>
      </c>
      <c r="S653" s="27">
        <v>7.2313000000000001</v>
      </c>
      <c r="T653" s="27">
        <v>91.2</v>
      </c>
      <c r="U653" s="27">
        <v>24</v>
      </c>
      <c r="V653" s="27">
        <v>94.1</v>
      </c>
      <c r="W653" s="27"/>
      <c r="X653" s="27"/>
      <c r="Y653" s="27"/>
      <c r="Z653" s="27"/>
      <c r="AA653" s="27">
        <v>287955</v>
      </c>
      <c r="AB653" s="28"/>
      <c r="AC653" s="29">
        <v>0</v>
      </c>
      <c r="AD653" s="30">
        <v>0</v>
      </c>
      <c r="AE653" s="30">
        <v>79.400000000000006</v>
      </c>
      <c r="AF653" s="31">
        <v>13.9664</v>
      </c>
      <c r="AG653">
        <f t="shared" si="160"/>
        <v>8681.8276816440793</v>
      </c>
      <c r="AH653">
        <f>A653*'Simple Linear Regression'!$B$18+'Simple Linear Regression'!$B$17</f>
        <v>8441.5165256459222</v>
      </c>
      <c r="AI653">
        <f t="shared" si="161"/>
        <v>8755.4418078999988</v>
      </c>
      <c r="AJ653">
        <f t="shared" si="162"/>
        <v>8755.4418078999988</v>
      </c>
      <c r="AL653">
        <f t="shared" si="163"/>
        <v>8916.4296817132818</v>
      </c>
      <c r="AM653" s="32">
        <f t="shared" si="164"/>
        <v>8899.0680877199611</v>
      </c>
      <c r="AN653" s="33">
        <f t="shared" si="165"/>
        <v>9823.7458395873964</v>
      </c>
      <c r="AO653" s="33">
        <f t="shared" si="166"/>
        <v>9142.3604707039995</v>
      </c>
      <c r="AP653" s="33" t="str">
        <f t="shared" si="167"/>
        <v/>
      </c>
      <c r="AQ653" s="34">
        <f t="shared" si="168"/>
        <v>383917.90399999998</v>
      </c>
      <c r="AR653" s="34">
        <f t="shared" si="169"/>
        <v>603368</v>
      </c>
      <c r="AS653" s="34">
        <f t="shared" si="170"/>
        <v>0</v>
      </c>
      <c r="AT653" s="34">
        <f t="shared" si="171"/>
        <v>8995.8699822160015</v>
      </c>
      <c r="AU653" s="34">
        <f t="shared" si="172"/>
        <v>9181.4250193550379</v>
      </c>
      <c r="AV653" s="34">
        <f t="shared" si="173"/>
        <v>8999.6124695596791</v>
      </c>
      <c r="AW653" s="34">
        <f t="shared" si="174"/>
        <v>9003.2346982380004</v>
      </c>
      <c r="AX653" s="34">
        <f t="shared" si="175"/>
        <v>9234.531001120351</v>
      </c>
    </row>
    <row r="654" spans="1:50" ht="16.5" customHeight="1" x14ac:dyDescent="0.2">
      <c r="A654" s="25">
        <v>653</v>
      </c>
      <c r="B654" s="26">
        <v>37841</v>
      </c>
      <c r="C654" s="25">
        <v>9381</v>
      </c>
      <c r="D654" s="27"/>
      <c r="E654" s="27">
        <v>401000</v>
      </c>
      <c r="F654" s="27"/>
      <c r="G654" s="27">
        <v>32.11</v>
      </c>
      <c r="H654" s="27">
        <v>30.187999999999999</v>
      </c>
      <c r="I654" s="27">
        <v>1.536</v>
      </c>
      <c r="J654" s="27">
        <v>11312.766</v>
      </c>
      <c r="K654" s="27">
        <v>786396</v>
      </c>
      <c r="L654" s="27">
        <v>1067</v>
      </c>
      <c r="M654" s="27">
        <v>17.013000000000002</v>
      </c>
      <c r="N654" s="27">
        <v>253244</v>
      </c>
      <c r="O654" s="27">
        <v>7699.6</v>
      </c>
      <c r="P654" s="27">
        <v>2026273</v>
      </c>
      <c r="Q654" s="27"/>
      <c r="R654" s="27">
        <v>10632</v>
      </c>
      <c r="S654" s="27">
        <v>7.2313000000000001</v>
      </c>
      <c r="T654" s="27">
        <v>92</v>
      </c>
      <c r="U654" s="27">
        <v>24</v>
      </c>
      <c r="V654" s="27">
        <v>95.8</v>
      </c>
      <c r="W654" s="27"/>
      <c r="X654" s="27"/>
      <c r="Y654" s="27"/>
      <c r="Z654" s="27"/>
      <c r="AA654" s="27">
        <v>287955</v>
      </c>
      <c r="AB654" s="28"/>
      <c r="AC654" s="29">
        <v>0</v>
      </c>
      <c r="AD654" s="30">
        <v>0</v>
      </c>
      <c r="AE654" s="30">
        <v>80.7</v>
      </c>
      <c r="AF654" s="31">
        <v>13.749700000000001</v>
      </c>
      <c r="AG654">
        <f t="shared" si="160"/>
        <v>8640.9633227876802</v>
      </c>
      <c r="AH654">
        <f>A654*'Simple Linear Regression'!$B$18+'Simple Linear Regression'!$B$17</f>
        <v>8442.3695627298275</v>
      </c>
      <c r="AI654">
        <f t="shared" si="161"/>
        <v>8705.4052778999994</v>
      </c>
      <c r="AJ654">
        <f t="shared" si="162"/>
        <v>8705.4052778999994</v>
      </c>
      <c r="AL654">
        <f t="shared" si="163"/>
        <v>8886.0909694548809</v>
      </c>
      <c r="AM654" s="32">
        <f t="shared" si="164"/>
        <v>8902.5164550149802</v>
      </c>
      <c r="AN654" s="33">
        <f t="shared" si="165"/>
        <v>9782.1358317274808</v>
      </c>
      <c r="AO654" s="33">
        <f t="shared" si="166"/>
        <v>9112.7762415840007</v>
      </c>
      <c r="AP654" s="33" t="str">
        <f t="shared" si="167"/>
        <v/>
      </c>
      <c r="AQ654" s="34">
        <f t="shared" si="168"/>
        <v>388982.78399999999</v>
      </c>
      <c r="AR654" s="34">
        <f t="shared" si="169"/>
        <v>615936</v>
      </c>
      <c r="AS654" s="34">
        <f t="shared" si="170"/>
        <v>0</v>
      </c>
      <c r="AT654" s="34">
        <f t="shared" si="171"/>
        <v>8941.5627967649998</v>
      </c>
      <c r="AU654" s="34">
        <f t="shared" si="172"/>
        <v>9133.6202868153359</v>
      </c>
      <c r="AV654" s="34">
        <f t="shared" si="173"/>
        <v>8946.6914904113601</v>
      </c>
      <c r="AW654" s="34">
        <f t="shared" si="174"/>
        <v>8948.209728193</v>
      </c>
      <c r="AX654" s="34">
        <f t="shared" si="175"/>
        <v>9183.3945126317903</v>
      </c>
    </row>
    <row r="655" spans="1:50" ht="16.5" customHeight="1" x14ac:dyDescent="0.2">
      <c r="A655" s="25">
        <v>654</v>
      </c>
      <c r="B655" s="26">
        <v>37848</v>
      </c>
      <c r="C655" s="25">
        <v>9325</v>
      </c>
      <c r="D655" s="27"/>
      <c r="E655" s="27">
        <v>404000</v>
      </c>
      <c r="F655" s="27"/>
      <c r="G655" s="27">
        <v>31.306000000000001</v>
      </c>
      <c r="H655" s="27">
        <v>29.596</v>
      </c>
      <c r="I655" s="27">
        <v>1.571</v>
      </c>
      <c r="J655" s="27">
        <v>11312.766</v>
      </c>
      <c r="K655" s="27">
        <v>762806</v>
      </c>
      <c r="L655" s="27">
        <v>1067</v>
      </c>
      <c r="M655" s="27">
        <v>17.013000000000002</v>
      </c>
      <c r="N655" s="27">
        <v>252145</v>
      </c>
      <c r="O655" s="27">
        <v>7699.6</v>
      </c>
      <c r="P655" s="27">
        <v>2026273</v>
      </c>
      <c r="Q655" s="27"/>
      <c r="R655" s="27">
        <v>10632</v>
      </c>
      <c r="S655" s="27">
        <v>7.2313000000000001</v>
      </c>
      <c r="T655" s="27">
        <v>92</v>
      </c>
      <c r="U655" s="27">
        <v>24</v>
      </c>
      <c r="V655" s="27">
        <v>95.8</v>
      </c>
      <c r="W655" s="27"/>
      <c r="X655" s="27"/>
      <c r="Y655" s="27"/>
      <c r="Z655" s="27"/>
      <c r="AA655" s="27">
        <v>287955</v>
      </c>
      <c r="AB655" s="28"/>
      <c r="AC655" s="29">
        <v>0</v>
      </c>
      <c r="AD655" s="30">
        <v>0</v>
      </c>
      <c r="AE655" s="30">
        <v>89.2</v>
      </c>
      <c r="AF655" s="31">
        <v>13.511900000000001</v>
      </c>
      <c r="AG655">
        <f t="shared" si="160"/>
        <v>8625.1897383734813</v>
      </c>
      <c r="AH655">
        <f>A655*'Simple Linear Regression'!$B$18+'Simple Linear Regression'!$B$17</f>
        <v>8443.222599813731</v>
      </c>
      <c r="AI655">
        <f t="shared" si="161"/>
        <v>8688.5232233000006</v>
      </c>
      <c r="AJ655">
        <f t="shared" si="162"/>
        <v>8688.5232233000006</v>
      </c>
      <c r="AL655">
        <f t="shared" si="163"/>
        <v>8863.3912153606507</v>
      </c>
      <c r="AM655" s="32">
        <f t="shared" si="164"/>
        <v>8898.4163272208789</v>
      </c>
      <c r="AN655" s="33">
        <f t="shared" si="165"/>
        <v>9731.8957857347723</v>
      </c>
      <c r="AO655" s="33">
        <f t="shared" si="166"/>
        <v>9105.1402500450004</v>
      </c>
      <c r="AP655" s="33" t="str">
        <f t="shared" si="167"/>
        <v/>
      </c>
      <c r="AQ655" s="34">
        <f t="shared" si="168"/>
        <v>396119.79499999998</v>
      </c>
      <c r="AR655" s="34">
        <f t="shared" si="169"/>
        <v>634684</v>
      </c>
      <c r="AS655" s="34">
        <f t="shared" si="170"/>
        <v>0</v>
      </c>
      <c r="AT655" s="34">
        <f t="shared" si="171"/>
        <v>8849.4859508250011</v>
      </c>
      <c r="AU655" s="34">
        <f t="shared" si="172"/>
        <v>9058.0192702115928</v>
      </c>
      <c r="AV655" s="34">
        <f t="shared" si="173"/>
        <v>8848.3169123348398</v>
      </c>
      <c r="AW655" s="34">
        <f t="shared" si="174"/>
        <v>8855.0883154369985</v>
      </c>
      <c r="AX655" s="34">
        <f t="shared" si="175"/>
        <v>9110.9847637508337</v>
      </c>
    </row>
    <row r="656" spans="1:50" ht="16.5" customHeight="1" x14ac:dyDescent="0.2">
      <c r="A656" s="25">
        <v>655</v>
      </c>
      <c r="B656" s="26">
        <v>37855</v>
      </c>
      <c r="C656" s="25">
        <v>9668</v>
      </c>
      <c r="D656" s="27"/>
      <c r="E656" s="27">
        <v>398000</v>
      </c>
      <c r="F656" s="27"/>
      <c r="G656" s="27">
        <v>31.19</v>
      </c>
      <c r="H656" s="27">
        <v>29.702000000000002</v>
      </c>
      <c r="I656" s="27">
        <v>1.627</v>
      </c>
      <c r="J656" s="27">
        <v>11312.766</v>
      </c>
      <c r="K656" s="27">
        <v>762806</v>
      </c>
      <c r="L656" s="27">
        <v>1067</v>
      </c>
      <c r="M656" s="27">
        <v>17.117000000000001</v>
      </c>
      <c r="N656" s="27">
        <v>252145</v>
      </c>
      <c r="O656" s="27">
        <v>7699.6</v>
      </c>
      <c r="P656" s="27">
        <v>2026273</v>
      </c>
      <c r="Q656" s="27"/>
      <c r="R656" s="27">
        <v>10632</v>
      </c>
      <c r="S656" s="27">
        <v>7.3838999999999997</v>
      </c>
      <c r="T656" s="27">
        <v>92</v>
      </c>
      <c r="U656" s="27">
        <v>24</v>
      </c>
      <c r="V656" s="27">
        <v>95.8</v>
      </c>
      <c r="W656" s="27"/>
      <c r="X656" s="27"/>
      <c r="Y656" s="27"/>
      <c r="Z656" s="27"/>
      <c r="AA656" s="27">
        <v>287955</v>
      </c>
      <c r="AB656" s="28"/>
      <c r="AC656" s="29">
        <v>0</v>
      </c>
      <c r="AD656" s="30">
        <v>0</v>
      </c>
      <c r="AE656" s="30">
        <v>90.9</v>
      </c>
      <c r="AF656" s="31">
        <v>13.2575</v>
      </c>
      <c r="AG656">
        <f t="shared" si="160"/>
        <v>8629.2509037747604</v>
      </c>
      <c r="AH656">
        <f>A656*'Simple Linear Regression'!$B$18+'Simple Linear Regression'!$B$17</f>
        <v>8444.0756368976363</v>
      </c>
      <c r="AI656">
        <f t="shared" si="161"/>
        <v>8697.7316857000005</v>
      </c>
      <c r="AJ656">
        <f t="shared" si="162"/>
        <v>8697.7316856999987</v>
      </c>
      <c r="AL656">
        <f t="shared" si="163"/>
        <v>8864.7224435690478</v>
      </c>
      <c r="AM656" s="32">
        <f t="shared" si="164"/>
        <v>8906.568868521259</v>
      </c>
      <c r="AN656" s="33">
        <f t="shared" si="165"/>
        <v>9686.6682753712921</v>
      </c>
      <c r="AO656" s="33">
        <f t="shared" si="166"/>
        <v>9110.5038741649987</v>
      </c>
      <c r="AP656" s="33" t="str">
        <f t="shared" si="167"/>
        <v/>
      </c>
      <c r="AQ656" s="34">
        <f t="shared" si="168"/>
        <v>410239.91499999998</v>
      </c>
      <c r="AR656" s="34">
        <f t="shared" si="169"/>
        <v>647546</v>
      </c>
      <c r="AS656" s="34">
        <f t="shared" si="170"/>
        <v>0</v>
      </c>
      <c r="AT656" s="34">
        <f t="shared" si="171"/>
        <v>8804.382175951001</v>
      </c>
      <c r="AU656" s="34">
        <f t="shared" si="172"/>
        <v>9019.1150358672967</v>
      </c>
      <c r="AV656" s="34">
        <f t="shared" si="173"/>
        <v>8803.5014719339597</v>
      </c>
      <c r="AW656" s="34">
        <f t="shared" si="174"/>
        <v>8808.9835091589994</v>
      </c>
      <c r="AX656" s="34">
        <f t="shared" si="175"/>
        <v>9071.0022016823932</v>
      </c>
    </row>
    <row r="657" spans="1:50" ht="16.5" customHeight="1" x14ac:dyDescent="0.2">
      <c r="A657" s="25">
        <v>656</v>
      </c>
      <c r="B657" s="26">
        <v>37862</v>
      </c>
      <c r="C657" s="25">
        <v>9337</v>
      </c>
      <c r="D657" s="27"/>
      <c r="E657" s="27">
        <v>391000</v>
      </c>
      <c r="F657" s="27"/>
      <c r="G657" s="27">
        <v>31.558</v>
      </c>
      <c r="H657" s="27">
        <v>30.117999999999999</v>
      </c>
      <c r="I657" s="27">
        <v>1.7470000000000001</v>
      </c>
      <c r="J657" s="27">
        <v>11312.766</v>
      </c>
      <c r="K657" s="27">
        <v>762806</v>
      </c>
      <c r="L657" s="27">
        <v>1067</v>
      </c>
      <c r="M657" s="27">
        <v>17.117000000000001</v>
      </c>
      <c r="N657" s="27">
        <v>252145</v>
      </c>
      <c r="O657" s="27">
        <v>7699.6</v>
      </c>
      <c r="P657" s="27">
        <v>2026273</v>
      </c>
      <c r="Q657" s="27"/>
      <c r="R657" s="27">
        <v>10632</v>
      </c>
      <c r="S657" s="27">
        <v>7.3838999999999997</v>
      </c>
      <c r="T657" s="27">
        <v>92</v>
      </c>
      <c r="U657" s="27">
        <v>25</v>
      </c>
      <c r="V657" s="27">
        <v>95.8</v>
      </c>
      <c r="W657" s="27"/>
      <c r="X657" s="27"/>
      <c r="Y657" s="27"/>
      <c r="Z657" s="27"/>
      <c r="AA657" s="27">
        <v>287955</v>
      </c>
      <c r="AB657" s="28"/>
      <c r="AC657" s="29">
        <v>0</v>
      </c>
      <c r="AD657" s="30">
        <v>0</v>
      </c>
      <c r="AE657" s="30">
        <v>89.3</v>
      </c>
      <c r="AF657" s="31">
        <v>12.9902</v>
      </c>
      <c r="AG657">
        <f t="shared" si="160"/>
        <v>8634.0086739203598</v>
      </c>
      <c r="AH657">
        <f>A657*'Simple Linear Regression'!$B$18+'Simple Linear Regression'!$B$17</f>
        <v>8444.9286739815398</v>
      </c>
      <c r="AI657">
        <f t="shared" si="161"/>
        <v>8701.8497157000002</v>
      </c>
      <c r="AJ657">
        <f t="shared" si="162"/>
        <v>8701.8497157000002</v>
      </c>
      <c r="AL657">
        <f t="shared" si="163"/>
        <v>8863.2399345870508</v>
      </c>
      <c r="AM657" s="32">
        <f t="shared" si="164"/>
        <v>8919.9770418886219</v>
      </c>
      <c r="AN657" s="33">
        <f t="shared" si="165"/>
        <v>9623.4943971854827</v>
      </c>
      <c r="AO657" s="33">
        <f t="shared" si="166"/>
        <v>9107.5005015649986</v>
      </c>
      <c r="AP657" s="33" t="str">
        <f t="shared" si="167"/>
        <v/>
      </c>
      <c r="AQ657" s="34">
        <f t="shared" si="168"/>
        <v>440497.315</v>
      </c>
      <c r="AR657" s="34">
        <f t="shared" si="169"/>
        <v>683077</v>
      </c>
      <c r="AS657" s="34">
        <f t="shared" si="170"/>
        <v>0</v>
      </c>
      <c r="AT657" s="34">
        <f t="shared" si="171"/>
        <v>8773.7181130720001</v>
      </c>
      <c r="AU657" s="34">
        <f t="shared" si="172"/>
        <v>8983.3031904693762</v>
      </c>
      <c r="AV657" s="34">
        <f t="shared" si="173"/>
        <v>8775.2983378485205</v>
      </c>
      <c r="AW657" s="34">
        <f t="shared" si="174"/>
        <v>8777.3343604239999</v>
      </c>
      <c r="AX657" s="34">
        <f t="shared" si="175"/>
        <v>9028.2806094525949</v>
      </c>
    </row>
    <row r="658" spans="1:50" ht="16.5" customHeight="1" x14ac:dyDescent="0.2">
      <c r="A658" s="25">
        <v>657</v>
      </c>
      <c r="B658" s="26">
        <v>37869</v>
      </c>
      <c r="C658" s="25">
        <v>8886</v>
      </c>
      <c r="D658" s="27"/>
      <c r="E658" s="27">
        <v>407000</v>
      </c>
      <c r="F658" s="27"/>
      <c r="G658" s="27">
        <v>29.2</v>
      </c>
      <c r="H658" s="27">
        <v>28.164000000000001</v>
      </c>
      <c r="I658" s="27">
        <v>1.746</v>
      </c>
      <c r="J658" s="27">
        <v>11312.766</v>
      </c>
      <c r="K658" s="27">
        <v>762806</v>
      </c>
      <c r="L658" s="27">
        <v>1081</v>
      </c>
      <c r="M658" s="27">
        <v>17.117000000000001</v>
      </c>
      <c r="N658" s="27">
        <v>252145</v>
      </c>
      <c r="O658" s="27">
        <v>7757</v>
      </c>
      <c r="P658" s="27">
        <v>2026273</v>
      </c>
      <c r="Q658" s="27"/>
      <c r="R658" s="27">
        <v>10632</v>
      </c>
      <c r="S658" s="27">
        <v>7.3838999999999997</v>
      </c>
      <c r="T658" s="27">
        <v>92</v>
      </c>
      <c r="U658" s="27">
        <v>25</v>
      </c>
      <c r="V658" s="27">
        <v>94.7</v>
      </c>
      <c r="W658" s="27"/>
      <c r="X658" s="27"/>
      <c r="Y658" s="27"/>
      <c r="Z658" s="27"/>
      <c r="AA658" s="27">
        <v>287955</v>
      </c>
      <c r="AB658" s="28"/>
      <c r="AC658" s="29">
        <v>1</v>
      </c>
      <c r="AD658" s="30">
        <v>0.3</v>
      </c>
      <c r="AE658" s="30">
        <v>58.7</v>
      </c>
      <c r="AF658" s="31">
        <v>12.7135</v>
      </c>
      <c r="AG658">
        <f t="shared" si="160"/>
        <v>8648.3714277144791</v>
      </c>
      <c r="AH658">
        <f>A658*'Simple Linear Regression'!$B$18+'Simple Linear Regression'!$B$17</f>
        <v>8445.7817110654432</v>
      </c>
      <c r="AI658">
        <f t="shared" si="161"/>
        <v>8734.4773056999984</v>
      </c>
      <c r="AJ658">
        <f t="shared" si="162"/>
        <v>8734.4773056999984</v>
      </c>
      <c r="AL658">
        <f t="shared" si="163"/>
        <v>8868.7916580118981</v>
      </c>
      <c r="AM658" s="32">
        <f t="shared" si="164"/>
        <v>8761.5284503112798</v>
      </c>
      <c r="AN658" s="33">
        <f t="shared" si="165"/>
        <v>9426.9949349633935</v>
      </c>
      <c r="AO658" s="33">
        <f t="shared" si="166"/>
        <v>8933.8044016699987</v>
      </c>
      <c r="AP658" s="33" t="str">
        <f t="shared" si="167"/>
        <v/>
      </c>
      <c r="AQ658" s="34">
        <f t="shared" si="168"/>
        <v>440245.17</v>
      </c>
      <c r="AR658" s="34">
        <f t="shared" si="169"/>
        <v>710622</v>
      </c>
      <c r="AS658" s="34">
        <f t="shared" si="170"/>
        <v>12.7135</v>
      </c>
      <c r="AT658" s="34">
        <f t="shared" si="171"/>
        <v>8747.4196468680002</v>
      </c>
      <c r="AU658" s="34">
        <f t="shared" si="172"/>
        <v>8922.9517039634138</v>
      </c>
      <c r="AV658" s="34">
        <f t="shared" si="173"/>
        <v>8753.1113748857206</v>
      </c>
      <c r="AW658" s="34">
        <f t="shared" si="174"/>
        <v>8731.8967440364995</v>
      </c>
      <c r="AX658" s="34">
        <f t="shared" si="175"/>
        <v>8930.5939839132097</v>
      </c>
    </row>
    <row r="659" spans="1:50" ht="16.5" customHeight="1" x14ac:dyDescent="0.2">
      <c r="A659" s="25">
        <v>658</v>
      </c>
      <c r="B659" s="26">
        <v>37876</v>
      </c>
      <c r="C659" s="25">
        <v>8974</v>
      </c>
      <c r="D659" s="27"/>
      <c r="E659" s="27">
        <v>422000</v>
      </c>
      <c r="F659" s="27"/>
      <c r="G659" s="27">
        <v>28.92</v>
      </c>
      <c r="H659" s="27">
        <v>27.574000000000002</v>
      </c>
      <c r="I659" s="27">
        <v>1.7170000000000001</v>
      </c>
      <c r="J659" s="27">
        <v>11312.766</v>
      </c>
      <c r="K659" s="27">
        <v>763469</v>
      </c>
      <c r="L659" s="27">
        <v>1081</v>
      </c>
      <c r="M659" s="27">
        <v>17.117000000000001</v>
      </c>
      <c r="N659" s="27">
        <v>252145</v>
      </c>
      <c r="O659" s="27">
        <v>7757</v>
      </c>
      <c r="P659" s="27">
        <v>2026273</v>
      </c>
      <c r="Q659" s="27"/>
      <c r="R659" s="27">
        <v>10632</v>
      </c>
      <c r="S659" s="27">
        <v>7.3838999999999997</v>
      </c>
      <c r="T659" s="27">
        <v>92</v>
      </c>
      <c r="U659" s="27">
        <v>25</v>
      </c>
      <c r="V659" s="27">
        <v>94.7</v>
      </c>
      <c r="W659" s="27"/>
      <c r="X659" s="27"/>
      <c r="Y659" s="27"/>
      <c r="Z659" s="27"/>
      <c r="AA659" s="27">
        <v>287955</v>
      </c>
      <c r="AB659" s="28"/>
      <c r="AC659" s="29">
        <v>0</v>
      </c>
      <c r="AD659" s="30">
        <v>0.2</v>
      </c>
      <c r="AE659" s="30">
        <v>46.6</v>
      </c>
      <c r="AF659" s="31">
        <v>12.4306</v>
      </c>
      <c r="AG659">
        <f t="shared" si="160"/>
        <v>8638.2586038459613</v>
      </c>
      <c r="AH659">
        <f>A659*'Simple Linear Regression'!$B$18+'Simple Linear Regression'!$B$17</f>
        <v>8446.6347481493485</v>
      </c>
      <c r="AI659">
        <f t="shared" si="161"/>
        <v>8725.6529556999994</v>
      </c>
      <c r="AJ659">
        <f t="shared" si="162"/>
        <v>8725.6529556999994</v>
      </c>
      <c r="AL659">
        <f t="shared" si="163"/>
        <v>8859.29982133255</v>
      </c>
      <c r="AM659" s="32">
        <f t="shared" si="164"/>
        <v>8882.9869330894398</v>
      </c>
      <c r="AN659" s="33">
        <f t="shared" si="165"/>
        <v>9526.7241805028625</v>
      </c>
      <c r="AO659" s="33">
        <f t="shared" si="166"/>
        <v>9022.3550147149999</v>
      </c>
      <c r="AP659" s="33" t="str">
        <f t="shared" si="167"/>
        <v/>
      </c>
      <c r="AQ659" s="34">
        <f t="shared" si="168"/>
        <v>432932.96500000003</v>
      </c>
      <c r="AR659" s="34">
        <f t="shared" si="169"/>
        <v>724574</v>
      </c>
      <c r="AS659" s="34">
        <f t="shared" si="170"/>
        <v>0</v>
      </c>
      <c r="AT659" s="34">
        <f t="shared" si="171"/>
        <v>8786.7043857040007</v>
      </c>
      <c r="AU659" s="34">
        <f t="shared" si="172"/>
        <v>8949.0604015566041</v>
      </c>
      <c r="AV659" s="34">
        <f t="shared" si="173"/>
        <v>8788.4109792832405</v>
      </c>
      <c r="AW659" s="34">
        <f t="shared" si="174"/>
        <v>8788.9377868439988</v>
      </c>
      <c r="AX659" s="34">
        <f t="shared" si="175"/>
        <v>8985.7443604110431</v>
      </c>
    </row>
    <row r="660" spans="1:50" ht="16.5" customHeight="1" x14ac:dyDescent="0.2">
      <c r="A660" s="25">
        <v>659</v>
      </c>
      <c r="B660" s="26">
        <v>37883</v>
      </c>
      <c r="C660" s="25">
        <v>9166</v>
      </c>
      <c r="D660" s="27"/>
      <c r="E660" s="27">
        <v>394000</v>
      </c>
      <c r="F660" s="27"/>
      <c r="G660" s="27">
        <v>27.388000000000002</v>
      </c>
      <c r="H660" s="27">
        <v>25.898</v>
      </c>
      <c r="I660" s="27">
        <v>1.6970000000000001</v>
      </c>
      <c r="J660" s="27">
        <v>11312.766</v>
      </c>
      <c r="K660" s="27">
        <v>763469</v>
      </c>
      <c r="L660" s="27">
        <v>1081</v>
      </c>
      <c r="M660" s="27">
        <v>18.262</v>
      </c>
      <c r="N660" s="27">
        <v>262105</v>
      </c>
      <c r="O660" s="27">
        <v>7757</v>
      </c>
      <c r="P660" s="27">
        <v>2058502</v>
      </c>
      <c r="Q660" s="27"/>
      <c r="R660" s="27">
        <v>10632</v>
      </c>
      <c r="S660" s="27">
        <v>7.3838999999999997</v>
      </c>
      <c r="T660" s="27">
        <v>92</v>
      </c>
      <c r="U660" s="27">
        <v>25</v>
      </c>
      <c r="V660" s="27">
        <v>94.7</v>
      </c>
      <c r="W660" s="27"/>
      <c r="X660" s="27"/>
      <c r="Y660" s="27"/>
      <c r="Z660" s="27"/>
      <c r="AA660" s="27">
        <v>287955</v>
      </c>
      <c r="AB660" s="28"/>
      <c r="AC660" s="29">
        <v>0</v>
      </c>
      <c r="AD660" s="30">
        <v>0.4</v>
      </c>
      <c r="AE660" s="30">
        <v>47.6</v>
      </c>
      <c r="AF660" s="31">
        <v>12.1439</v>
      </c>
      <c r="AG660">
        <f t="shared" si="160"/>
        <v>8781.8651720883609</v>
      </c>
      <c r="AH660">
        <f>A660*'Simple Linear Regression'!$B$18+'Simple Linear Regression'!$B$17</f>
        <v>8447.487785233252</v>
      </c>
      <c r="AI660">
        <f t="shared" si="161"/>
        <v>8941.6494091999994</v>
      </c>
      <c r="AJ660">
        <f t="shared" si="162"/>
        <v>8941.6494091999994</v>
      </c>
      <c r="AL660">
        <f t="shared" si="163"/>
        <v>9033.6701427779499</v>
      </c>
      <c r="AM660" s="32">
        <f t="shared" si="164"/>
        <v>9016.6248454942415</v>
      </c>
      <c r="AN660" s="33">
        <f t="shared" si="165"/>
        <v>9562.9826989212925</v>
      </c>
      <c r="AO660" s="33">
        <f t="shared" si="166"/>
        <v>9206.1348529349998</v>
      </c>
      <c r="AP660" s="33" t="str">
        <f t="shared" si="167"/>
        <v/>
      </c>
      <c r="AQ660" s="34">
        <f t="shared" si="168"/>
        <v>444792.185</v>
      </c>
      <c r="AR660" s="34">
        <f t="shared" si="169"/>
        <v>668618</v>
      </c>
      <c r="AS660" s="34">
        <f t="shared" si="170"/>
        <v>0</v>
      </c>
      <c r="AT660" s="34">
        <f t="shared" si="171"/>
        <v>8933.1187059430013</v>
      </c>
      <c r="AU660" s="34">
        <f t="shared" si="172"/>
        <v>9108.5977637465294</v>
      </c>
      <c r="AV660" s="34">
        <f t="shared" si="173"/>
        <v>8942.5006871906808</v>
      </c>
      <c r="AW660" s="34">
        <f t="shared" si="174"/>
        <v>8934.1816139789989</v>
      </c>
      <c r="AX660" s="34">
        <f t="shared" si="175"/>
        <v>9150.9127047269067</v>
      </c>
    </row>
    <row r="661" spans="1:50" ht="16.5" customHeight="1" x14ac:dyDescent="0.2">
      <c r="A661" s="25">
        <v>660</v>
      </c>
      <c r="B661" s="26">
        <v>37890</v>
      </c>
      <c r="C661" s="25">
        <v>8690</v>
      </c>
      <c r="D661" s="27"/>
      <c r="E661" s="27">
        <v>379000</v>
      </c>
      <c r="F661" s="27"/>
      <c r="G661" s="27">
        <v>27.731999999999999</v>
      </c>
      <c r="H661" s="27">
        <v>26.486000000000001</v>
      </c>
      <c r="I661" s="27">
        <v>1.643</v>
      </c>
      <c r="J661" s="27">
        <v>11312.766</v>
      </c>
      <c r="K661" s="27">
        <v>763469</v>
      </c>
      <c r="L661" s="27">
        <v>1081</v>
      </c>
      <c r="M661" s="27">
        <v>18.262</v>
      </c>
      <c r="N661" s="27">
        <v>262105</v>
      </c>
      <c r="O661" s="27">
        <v>7757</v>
      </c>
      <c r="P661" s="27">
        <v>2058502</v>
      </c>
      <c r="Q661" s="27"/>
      <c r="R661" s="27">
        <v>10632</v>
      </c>
      <c r="S661" s="27">
        <v>7.3838999999999997</v>
      </c>
      <c r="T661" s="27">
        <v>92</v>
      </c>
      <c r="U661" s="27">
        <v>25</v>
      </c>
      <c r="V661" s="27">
        <v>94.7</v>
      </c>
      <c r="W661" s="27"/>
      <c r="X661" s="27"/>
      <c r="Y661" s="27"/>
      <c r="Z661" s="27"/>
      <c r="AA661" s="27">
        <v>287955</v>
      </c>
      <c r="AB661" s="28"/>
      <c r="AC661" s="29">
        <v>0</v>
      </c>
      <c r="AD661" s="30">
        <v>6.6</v>
      </c>
      <c r="AE661" s="30">
        <v>36.1</v>
      </c>
      <c r="AF661" s="31">
        <v>11.8561</v>
      </c>
      <c r="AG661">
        <f t="shared" si="160"/>
        <v>8791.9480190228387</v>
      </c>
      <c r="AH661">
        <f>A661*'Simple Linear Regression'!$B$18+'Simple Linear Regression'!$B$17</f>
        <v>8448.3408223171573</v>
      </c>
      <c r="AI661">
        <f t="shared" si="161"/>
        <v>8950.4737592000001</v>
      </c>
      <c r="AJ661">
        <f t="shared" si="162"/>
        <v>8950.473759200002</v>
      </c>
      <c r="AL661">
        <f t="shared" si="163"/>
        <v>9052.9529724710501</v>
      </c>
      <c r="AM661" s="32">
        <f t="shared" si="164"/>
        <v>8993.3999052807394</v>
      </c>
      <c r="AN661" s="33">
        <f t="shared" si="165"/>
        <v>9550.0570554811329</v>
      </c>
      <c r="AO661" s="33">
        <f t="shared" si="166"/>
        <v>9196.6564427649973</v>
      </c>
      <c r="AP661" s="33" t="str">
        <f t="shared" si="167"/>
        <v/>
      </c>
      <c r="AQ661" s="34">
        <f t="shared" si="168"/>
        <v>430638.51500000001</v>
      </c>
      <c r="AR661" s="34">
        <f t="shared" si="169"/>
        <v>622697</v>
      </c>
      <c r="AS661" s="34">
        <f t="shared" si="170"/>
        <v>0</v>
      </c>
      <c r="AT661" s="34">
        <f t="shared" si="171"/>
        <v>8928.7374511170001</v>
      </c>
      <c r="AU661" s="34">
        <f t="shared" si="172"/>
        <v>9104.7503958394118</v>
      </c>
      <c r="AV661" s="34">
        <f t="shared" si="173"/>
        <v>8943.2906787937209</v>
      </c>
      <c r="AW661" s="34">
        <f t="shared" si="174"/>
        <v>8928.815949030999</v>
      </c>
      <c r="AX661" s="34">
        <f t="shared" si="175"/>
        <v>9146.6687278821973</v>
      </c>
    </row>
    <row r="662" spans="1:50" ht="16.5" customHeight="1" x14ac:dyDescent="0.2">
      <c r="A662" s="25">
        <v>661</v>
      </c>
      <c r="B662" s="26">
        <v>37897</v>
      </c>
      <c r="C662" s="25">
        <v>9190</v>
      </c>
      <c r="D662" s="27"/>
      <c r="E662" s="27">
        <v>387000</v>
      </c>
      <c r="F662" s="27"/>
      <c r="G662" s="27">
        <v>29.434000000000001</v>
      </c>
      <c r="H662" s="27">
        <v>28.376000000000001</v>
      </c>
      <c r="I662" s="27">
        <v>1.591</v>
      </c>
      <c r="J662" s="27">
        <v>11312.766</v>
      </c>
      <c r="K662" s="27">
        <v>763469</v>
      </c>
      <c r="L662" s="27">
        <v>1081</v>
      </c>
      <c r="M662" s="27">
        <v>18.262</v>
      </c>
      <c r="N662" s="27">
        <v>262105</v>
      </c>
      <c r="O662" s="27">
        <v>7757</v>
      </c>
      <c r="P662" s="27">
        <v>2058502</v>
      </c>
      <c r="Q662" s="27"/>
      <c r="R662" s="27">
        <v>10632</v>
      </c>
      <c r="S662" s="27">
        <v>7.3838999999999997</v>
      </c>
      <c r="T662" s="27">
        <v>92</v>
      </c>
      <c r="U662" s="27">
        <v>25</v>
      </c>
      <c r="V662" s="27">
        <v>94.7</v>
      </c>
      <c r="W662" s="27"/>
      <c r="X662" s="27"/>
      <c r="Y662" s="27"/>
      <c r="Z662" s="27"/>
      <c r="AA662" s="27">
        <v>287955</v>
      </c>
      <c r="AB662" s="28"/>
      <c r="AC662" s="29">
        <v>0</v>
      </c>
      <c r="AD662" s="30">
        <v>41.6</v>
      </c>
      <c r="AE662" s="30">
        <v>15.5</v>
      </c>
      <c r="AF662" s="31">
        <v>11.5694</v>
      </c>
      <c r="AG662">
        <f t="shared" si="160"/>
        <v>8786.5413182930806</v>
      </c>
      <c r="AH662">
        <f>A662*'Simple Linear Regression'!$B$18+'Simple Linear Regression'!$B$17</f>
        <v>8449.1938594010608</v>
      </c>
      <c r="AI662">
        <f t="shared" si="161"/>
        <v>8945.7674392000008</v>
      </c>
      <c r="AJ662">
        <f t="shared" si="162"/>
        <v>8945.7674392000008</v>
      </c>
      <c r="AL662">
        <f t="shared" si="163"/>
        <v>9054.9094575088493</v>
      </c>
      <c r="AM662" s="32">
        <f t="shared" si="164"/>
        <v>8927.4873494580988</v>
      </c>
      <c r="AN662" s="33">
        <f t="shared" si="165"/>
        <v>9516.9861440796449</v>
      </c>
      <c r="AO662" s="33">
        <f t="shared" si="166"/>
        <v>9111.979266305003</v>
      </c>
      <c r="AP662" s="33" t="str">
        <f t="shared" si="167"/>
        <v/>
      </c>
      <c r="AQ662" s="34">
        <f t="shared" si="168"/>
        <v>417009.05499999999</v>
      </c>
      <c r="AR662" s="34">
        <f t="shared" si="169"/>
        <v>615717</v>
      </c>
      <c r="AS662" s="34">
        <f t="shared" si="170"/>
        <v>0</v>
      </c>
      <c r="AT662" s="34">
        <f t="shared" si="171"/>
        <v>8980.2207175399999</v>
      </c>
      <c r="AU662" s="34">
        <f t="shared" si="172"/>
        <v>9125.5909135820821</v>
      </c>
      <c r="AV662" s="34">
        <f t="shared" si="173"/>
        <v>8999.9302719069201</v>
      </c>
      <c r="AW662" s="34">
        <f t="shared" si="174"/>
        <v>8979.2341477419995</v>
      </c>
      <c r="AX662" s="34">
        <f t="shared" si="175"/>
        <v>9156.8842396812142</v>
      </c>
    </row>
    <row r="663" spans="1:50" ht="16.5" customHeight="1" x14ac:dyDescent="0.2">
      <c r="A663" s="25">
        <v>662</v>
      </c>
      <c r="B663" s="26">
        <v>37904</v>
      </c>
      <c r="C663" s="25">
        <v>9156</v>
      </c>
      <c r="D663" s="27"/>
      <c r="E663" s="27">
        <v>386000</v>
      </c>
      <c r="F663" s="27"/>
      <c r="G663" s="27">
        <v>30.692</v>
      </c>
      <c r="H663" s="27">
        <v>29.88</v>
      </c>
      <c r="I663" s="27">
        <v>1.573</v>
      </c>
      <c r="J663" s="27">
        <v>11312.766</v>
      </c>
      <c r="K663" s="27">
        <v>719584</v>
      </c>
      <c r="L663" s="27">
        <v>1090</v>
      </c>
      <c r="M663" s="27">
        <v>18.262</v>
      </c>
      <c r="N663" s="27">
        <v>262105</v>
      </c>
      <c r="O663" s="27">
        <v>7852.1</v>
      </c>
      <c r="P663" s="27">
        <v>2058502</v>
      </c>
      <c r="Q663" s="27"/>
      <c r="R663" s="27">
        <v>10632</v>
      </c>
      <c r="S663" s="27">
        <v>7.3838999999999997</v>
      </c>
      <c r="T663" s="27">
        <v>92</v>
      </c>
      <c r="U663" s="27">
        <v>25</v>
      </c>
      <c r="V663" s="27">
        <v>94</v>
      </c>
      <c r="W663" s="27"/>
      <c r="X663" s="27"/>
      <c r="Y663" s="27"/>
      <c r="Z663" s="27"/>
      <c r="AA663" s="27">
        <v>287955</v>
      </c>
      <c r="AB663" s="28"/>
      <c r="AC663" s="29">
        <v>0</v>
      </c>
      <c r="AD663" s="30">
        <v>26.4</v>
      </c>
      <c r="AE663" s="30">
        <v>17.100000000000001</v>
      </c>
      <c r="AF663" s="31">
        <v>11.2865</v>
      </c>
      <c r="AG663">
        <f t="shared" si="160"/>
        <v>8803.2058240652386</v>
      </c>
      <c r="AH663">
        <f>A663*'Simple Linear Regression'!$B$18+'Simple Linear Regression'!$B$17</f>
        <v>8450.0468964849642</v>
      </c>
      <c r="AI663">
        <f t="shared" si="161"/>
        <v>8973.1363892000008</v>
      </c>
      <c r="AJ663">
        <f t="shared" si="162"/>
        <v>8973.1363892000008</v>
      </c>
      <c r="AL663">
        <f t="shared" si="163"/>
        <v>9069.41009340655</v>
      </c>
      <c r="AM663" s="32">
        <f t="shared" si="164"/>
        <v>8945.4674784307408</v>
      </c>
      <c r="AN663" s="33">
        <f t="shared" si="165"/>
        <v>9483.1464623859138</v>
      </c>
      <c r="AO663" s="33">
        <f t="shared" si="166"/>
        <v>9151.1124329150007</v>
      </c>
      <c r="AP663" s="33" t="str">
        <f t="shared" si="167"/>
        <v/>
      </c>
      <c r="AQ663" s="34">
        <f t="shared" si="168"/>
        <v>412291.16499999998</v>
      </c>
      <c r="AR663" s="34">
        <f t="shared" si="169"/>
        <v>607178</v>
      </c>
      <c r="AS663" s="34">
        <f t="shared" si="170"/>
        <v>0</v>
      </c>
      <c r="AT663" s="34">
        <f t="shared" si="171"/>
        <v>8901.983212399</v>
      </c>
      <c r="AU663" s="34">
        <f t="shared" si="172"/>
        <v>9071.0046674540426</v>
      </c>
      <c r="AV663" s="34">
        <f t="shared" si="173"/>
        <v>8914.8605949422818</v>
      </c>
      <c r="AW663" s="34">
        <f t="shared" si="174"/>
        <v>8899.9946874010002</v>
      </c>
      <c r="AX663" s="34">
        <f t="shared" si="175"/>
        <v>9112.4764384876471</v>
      </c>
    </row>
    <row r="664" spans="1:50" ht="16.5" customHeight="1" x14ac:dyDescent="0.2">
      <c r="A664" s="25">
        <v>663</v>
      </c>
      <c r="B664" s="26">
        <v>37911</v>
      </c>
      <c r="C664" s="25">
        <v>8754</v>
      </c>
      <c r="D664" s="27"/>
      <c r="E664" s="27">
        <v>376000</v>
      </c>
      <c r="F664" s="27"/>
      <c r="G664" s="27">
        <v>31.49</v>
      </c>
      <c r="H664" s="27">
        <v>31</v>
      </c>
      <c r="I664" s="27">
        <v>1.5680000000000001</v>
      </c>
      <c r="J664" s="27">
        <v>11312.766</v>
      </c>
      <c r="K664" s="27">
        <v>719584</v>
      </c>
      <c r="L664" s="27">
        <v>1090</v>
      </c>
      <c r="M664" s="27">
        <v>17.286000000000001</v>
      </c>
      <c r="N664" s="27">
        <v>260687</v>
      </c>
      <c r="O664" s="27">
        <v>7852.1</v>
      </c>
      <c r="P664" s="27">
        <v>2058502</v>
      </c>
      <c r="Q664" s="27"/>
      <c r="R664" s="27">
        <v>10632</v>
      </c>
      <c r="S664" s="27">
        <v>7.3838999999999997</v>
      </c>
      <c r="T664" s="27">
        <v>92</v>
      </c>
      <c r="U664" s="27">
        <v>25</v>
      </c>
      <c r="V664" s="27">
        <v>94</v>
      </c>
      <c r="W664" s="27"/>
      <c r="X664" s="27"/>
      <c r="Y664" s="27"/>
      <c r="Z664" s="27"/>
      <c r="AA664" s="27">
        <v>287955</v>
      </c>
      <c r="AB664" s="28"/>
      <c r="AC664" s="29">
        <v>0</v>
      </c>
      <c r="AD664" s="30">
        <v>29</v>
      </c>
      <c r="AE664" s="30">
        <v>18.899999999999999</v>
      </c>
      <c r="AF664" s="31">
        <v>11.0098</v>
      </c>
      <c r="AG664">
        <f t="shared" si="160"/>
        <v>8792.1774614458391</v>
      </c>
      <c r="AH664">
        <f>A664*'Simple Linear Regression'!$B$18+'Simple Linear Regression'!$B$17</f>
        <v>8450.8999335688695</v>
      </c>
      <c r="AI664">
        <f t="shared" si="161"/>
        <v>8906.2215064000029</v>
      </c>
      <c r="AJ664">
        <f t="shared" si="162"/>
        <v>8906.2215064000011</v>
      </c>
      <c r="AL664">
        <f t="shared" si="163"/>
        <v>9054.090159245121</v>
      </c>
      <c r="AM664" s="32">
        <f t="shared" si="164"/>
        <v>8923.7135246486596</v>
      </c>
      <c r="AN664" s="33">
        <f t="shared" si="165"/>
        <v>9447.7768978910881</v>
      </c>
      <c r="AO664" s="33">
        <f t="shared" si="166"/>
        <v>9135.0937814160006</v>
      </c>
      <c r="AP664" s="33" t="str">
        <f t="shared" si="167"/>
        <v/>
      </c>
      <c r="AQ664" s="34">
        <f t="shared" si="168"/>
        <v>408757.21600000001</v>
      </c>
      <c r="AR664" s="34">
        <f t="shared" si="169"/>
        <v>589568</v>
      </c>
      <c r="AS664" s="34">
        <f t="shared" si="170"/>
        <v>0</v>
      </c>
      <c r="AT664" s="34">
        <f t="shared" si="171"/>
        <v>8826.4487226609999</v>
      </c>
      <c r="AU664" s="34">
        <f t="shared" si="172"/>
        <v>9007.3147549316673</v>
      </c>
      <c r="AV664" s="34">
        <f t="shared" si="173"/>
        <v>8838.73336262868</v>
      </c>
      <c r="AW664" s="34">
        <f t="shared" si="174"/>
        <v>8823.3322791739993</v>
      </c>
      <c r="AX664" s="34">
        <f t="shared" si="175"/>
        <v>9050.8036213512096</v>
      </c>
    </row>
    <row r="665" spans="1:50" ht="16.5" customHeight="1" x14ac:dyDescent="0.2">
      <c r="A665" s="25">
        <v>664</v>
      </c>
      <c r="B665" s="26">
        <v>37918</v>
      </c>
      <c r="C665" s="25">
        <v>9413</v>
      </c>
      <c r="D665" s="27"/>
      <c r="E665" s="27">
        <v>387000</v>
      </c>
      <c r="F665" s="27"/>
      <c r="G665" s="27">
        <v>30.172000000000001</v>
      </c>
      <c r="H665" s="27">
        <v>29.655999999999999</v>
      </c>
      <c r="I665" s="27">
        <v>1.571</v>
      </c>
      <c r="J665" s="27">
        <v>11312.766</v>
      </c>
      <c r="K665" s="27">
        <v>719584</v>
      </c>
      <c r="L665" s="27">
        <v>1090</v>
      </c>
      <c r="M665" s="27">
        <v>17.286000000000001</v>
      </c>
      <c r="N665" s="27">
        <v>260687</v>
      </c>
      <c r="O665" s="27">
        <v>7852.1</v>
      </c>
      <c r="P665" s="27">
        <v>2058502</v>
      </c>
      <c r="Q665" s="27"/>
      <c r="R665" s="27">
        <v>10632</v>
      </c>
      <c r="S665" s="27">
        <v>7.3838999999999997</v>
      </c>
      <c r="T665" s="27">
        <v>92</v>
      </c>
      <c r="U665" s="27">
        <v>25</v>
      </c>
      <c r="V665" s="27">
        <v>94</v>
      </c>
      <c r="W665" s="27"/>
      <c r="X665" s="27"/>
      <c r="Y665" s="27"/>
      <c r="Z665" s="27"/>
      <c r="AA665" s="27">
        <v>287955</v>
      </c>
      <c r="AB665" s="28"/>
      <c r="AC665" s="29">
        <v>0</v>
      </c>
      <c r="AD665" s="30">
        <v>46</v>
      </c>
      <c r="AE665" s="30">
        <v>22</v>
      </c>
      <c r="AF665" s="31">
        <v>10.7425</v>
      </c>
      <c r="AG665">
        <f t="shared" si="160"/>
        <v>8784.7701549494795</v>
      </c>
      <c r="AH665">
        <f>A665*'Simple Linear Regression'!$B$18+'Simple Linear Regression'!$B$17</f>
        <v>8451.752970652773</v>
      </c>
      <c r="AI665">
        <f t="shared" si="161"/>
        <v>8899.7503164000027</v>
      </c>
      <c r="AJ665">
        <f t="shared" si="162"/>
        <v>8899.7503164000009</v>
      </c>
      <c r="AL665">
        <f t="shared" si="163"/>
        <v>9045.5350602543895</v>
      </c>
      <c r="AM665" s="32">
        <f t="shared" si="164"/>
        <v>8905.3008200000004</v>
      </c>
      <c r="AN665" s="33">
        <f t="shared" si="165"/>
        <v>9400.2210447690777</v>
      </c>
      <c r="AO665" s="33">
        <f t="shared" si="166"/>
        <v>9108.3674794270009</v>
      </c>
      <c r="AP665" s="33" t="str">
        <f t="shared" si="167"/>
        <v/>
      </c>
      <c r="AQ665" s="34">
        <f t="shared" si="168"/>
        <v>409539.277</v>
      </c>
      <c r="AR665" s="34">
        <f t="shared" si="169"/>
        <v>607977</v>
      </c>
      <c r="AS665" s="34">
        <f t="shared" si="170"/>
        <v>0</v>
      </c>
      <c r="AT665" s="34">
        <f t="shared" si="171"/>
        <v>8783.0444511009991</v>
      </c>
      <c r="AU665" s="34">
        <f t="shared" si="172"/>
        <v>8968.0643972636335</v>
      </c>
      <c r="AV665" s="34">
        <f t="shared" si="173"/>
        <v>8789.2475666425216</v>
      </c>
      <c r="AW665" s="34">
        <f t="shared" si="174"/>
        <v>8778.7065703749995</v>
      </c>
      <c r="AX665" s="34">
        <f t="shared" si="175"/>
        <v>9011.5007468178992</v>
      </c>
    </row>
    <row r="666" spans="1:50" ht="16.5" customHeight="1" x14ac:dyDescent="0.2">
      <c r="A666" s="25">
        <v>665</v>
      </c>
      <c r="B666" s="26">
        <v>37925</v>
      </c>
      <c r="C666" s="25">
        <v>9316</v>
      </c>
      <c r="D666" s="27"/>
      <c r="E666" s="27">
        <v>379000</v>
      </c>
      <c r="F666" s="27"/>
      <c r="G666" s="27">
        <v>29.276</v>
      </c>
      <c r="H666" s="27">
        <v>28.456</v>
      </c>
      <c r="I666" s="27">
        <v>1.542</v>
      </c>
      <c r="J666" s="27">
        <v>11312.766</v>
      </c>
      <c r="K666" s="27">
        <v>719584</v>
      </c>
      <c r="L666" s="27">
        <v>1090</v>
      </c>
      <c r="M666" s="27">
        <v>17.286000000000001</v>
      </c>
      <c r="N666" s="27">
        <v>260687</v>
      </c>
      <c r="O666" s="27">
        <v>7852.1</v>
      </c>
      <c r="P666" s="27">
        <v>2058502</v>
      </c>
      <c r="Q666" s="27"/>
      <c r="R666" s="27">
        <v>10632</v>
      </c>
      <c r="S666" s="27">
        <v>7.3838999999999997</v>
      </c>
      <c r="T666" s="27">
        <v>92</v>
      </c>
      <c r="U666" s="27">
        <v>25</v>
      </c>
      <c r="V666" s="27">
        <v>94</v>
      </c>
      <c r="W666" s="27"/>
      <c r="X666" s="27"/>
      <c r="Y666" s="27"/>
      <c r="Z666" s="27"/>
      <c r="AA666" s="27">
        <v>287955</v>
      </c>
      <c r="AB666" s="28"/>
      <c r="AC666" s="29">
        <v>0</v>
      </c>
      <c r="AD666" s="30">
        <v>52.7</v>
      </c>
      <c r="AE666" s="30">
        <v>12.5</v>
      </c>
      <c r="AF666" s="31">
        <v>10.488099999999999</v>
      </c>
      <c r="AG666">
        <f t="shared" si="160"/>
        <v>8790.1476010809602</v>
      </c>
      <c r="AH666">
        <f>A666*'Simple Linear Regression'!$B$18+'Simple Linear Regression'!$B$17</f>
        <v>8452.6060077366765</v>
      </c>
      <c r="AI666">
        <f t="shared" si="161"/>
        <v>8904.456636400002</v>
      </c>
      <c r="AJ666">
        <f t="shared" si="162"/>
        <v>8904.456636400002</v>
      </c>
      <c r="AL666">
        <f t="shared" si="163"/>
        <v>9055.4533271647815</v>
      </c>
      <c r="AM666" s="32">
        <f t="shared" si="164"/>
        <v>8886.0538919957999</v>
      </c>
      <c r="AN666" s="33">
        <f t="shared" si="165"/>
        <v>9379.297833833798</v>
      </c>
      <c r="AO666" s="33">
        <f t="shared" si="166"/>
        <v>9091.950908654002</v>
      </c>
      <c r="AP666" s="33" t="str">
        <f t="shared" si="167"/>
        <v/>
      </c>
      <c r="AQ666" s="34">
        <f t="shared" si="168"/>
        <v>401979.35399999999</v>
      </c>
      <c r="AR666" s="34">
        <f t="shared" si="169"/>
        <v>584418</v>
      </c>
      <c r="AS666" s="34">
        <f t="shared" si="170"/>
        <v>0</v>
      </c>
      <c r="AT666" s="34">
        <f t="shared" si="171"/>
        <v>8777.0633059920001</v>
      </c>
      <c r="AU666" s="34">
        <f t="shared" si="172"/>
        <v>8958.5652762436257</v>
      </c>
      <c r="AV666" s="34">
        <f t="shared" si="173"/>
        <v>8787.4278452526796</v>
      </c>
      <c r="AW666" s="34">
        <f t="shared" si="174"/>
        <v>8771.8432472169989</v>
      </c>
      <c r="AX666" s="34">
        <f t="shared" si="175"/>
        <v>9000.2905095392016</v>
      </c>
    </row>
    <row r="667" spans="1:50" ht="16.5" customHeight="1" x14ac:dyDescent="0.2">
      <c r="A667" s="25">
        <v>666</v>
      </c>
      <c r="B667" s="26">
        <v>37932</v>
      </c>
      <c r="C667" s="25">
        <v>8995</v>
      </c>
      <c r="D667" s="27"/>
      <c r="E667" s="27">
        <v>363000</v>
      </c>
      <c r="F667" s="27"/>
      <c r="G667" s="27">
        <v>29.788</v>
      </c>
      <c r="H667" s="27">
        <v>28.05</v>
      </c>
      <c r="I667" s="27">
        <v>1.5349999999999999</v>
      </c>
      <c r="J667" s="27">
        <v>11566.669</v>
      </c>
      <c r="K667" s="27">
        <v>719584</v>
      </c>
      <c r="L667" s="27">
        <v>1093</v>
      </c>
      <c r="M667" s="27">
        <v>17.286000000000001</v>
      </c>
      <c r="N667" s="27">
        <v>260687</v>
      </c>
      <c r="O667" s="27">
        <v>7853.7</v>
      </c>
      <c r="P667" s="27">
        <v>2058502</v>
      </c>
      <c r="Q667" s="27"/>
      <c r="R667" s="27">
        <v>10632</v>
      </c>
      <c r="S667" s="27">
        <v>7.3838999999999997</v>
      </c>
      <c r="T667" s="27">
        <v>92.9</v>
      </c>
      <c r="U667" s="27">
        <v>25</v>
      </c>
      <c r="V667" s="27">
        <v>95</v>
      </c>
      <c r="W667" s="27"/>
      <c r="X667" s="27"/>
      <c r="Y667" s="27"/>
      <c r="Z667" s="27"/>
      <c r="AA667" s="27">
        <v>287955</v>
      </c>
      <c r="AB667" s="28"/>
      <c r="AC667" s="29">
        <v>0</v>
      </c>
      <c r="AD667" s="30">
        <v>49.8</v>
      </c>
      <c r="AE667" s="30">
        <v>11.8</v>
      </c>
      <c r="AF667" s="31">
        <v>10.250299999999999</v>
      </c>
      <c r="AG667">
        <f t="shared" si="160"/>
        <v>8778.0673174857984</v>
      </c>
      <c r="AH667">
        <f>A667*'Simple Linear Regression'!$B$18+'Simple Linear Regression'!$B$17</f>
        <v>8453.4590448205818</v>
      </c>
      <c r="AI667">
        <f t="shared" si="161"/>
        <v>8880.4579264000022</v>
      </c>
      <c r="AJ667">
        <f t="shared" si="162"/>
        <v>8880.4579263999985</v>
      </c>
      <c r="AL667">
        <f t="shared" si="163"/>
        <v>9052.4981801431495</v>
      </c>
      <c r="AM667" s="32">
        <f t="shared" si="164"/>
        <v>8888.2702958023201</v>
      </c>
      <c r="AN667" s="33">
        <f t="shared" si="165"/>
        <v>9355.3580584677893</v>
      </c>
      <c r="AO667" s="33">
        <f t="shared" si="166"/>
        <v>9091.7118232949997</v>
      </c>
      <c r="AP667" s="33" t="str">
        <f t="shared" si="167"/>
        <v/>
      </c>
      <c r="AQ667" s="34">
        <f t="shared" si="168"/>
        <v>400154.54499999998</v>
      </c>
      <c r="AR667" s="34">
        <f t="shared" si="169"/>
        <v>557205</v>
      </c>
      <c r="AS667" s="34">
        <f t="shared" si="170"/>
        <v>0</v>
      </c>
      <c r="AT667" s="34">
        <f t="shared" si="171"/>
        <v>8734.4005757670002</v>
      </c>
      <c r="AU667" s="34">
        <f t="shared" si="172"/>
        <v>8926.9228068900375</v>
      </c>
      <c r="AV667" s="34">
        <f t="shared" si="173"/>
        <v>8751.0073561358004</v>
      </c>
      <c r="AW667" s="34">
        <f t="shared" si="174"/>
        <v>8728.3589354529995</v>
      </c>
      <c r="AX667" s="34">
        <f t="shared" si="175"/>
        <v>8968.3108896695849</v>
      </c>
    </row>
    <row r="668" spans="1:50" ht="16.5" customHeight="1" x14ac:dyDescent="0.2">
      <c r="A668" s="25">
        <v>667</v>
      </c>
      <c r="B668" s="26">
        <v>37939</v>
      </c>
      <c r="C668" s="25">
        <v>9232</v>
      </c>
      <c r="D668" s="27"/>
      <c r="E668" s="27">
        <v>371000</v>
      </c>
      <c r="F668" s="27"/>
      <c r="G668" s="27">
        <v>31.558</v>
      </c>
      <c r="H668" s="27">
        <v>29.013999999999999</v>
      </c>
      <c r="I668" s="27">
        <v>1.504</v>
      </c>
      <c r="J668" s="27">
        <v>11566.669</v>
      </c>
      <c r="K668" s="27">
        <v>740437</v>
      </c>
      <c r="L668" s="27">
        <v>1093</v>
      </c>
      <c r="M668" s="27">
        <v>17.286000000000001</v>
      </c>
      <c r="N668" s="27">
        <v>260687</v>
      </c>
      <c r="O668" s="27">
        <v>7853.7</v>
      </c>
      <c r="P668" s="27">
        <v>2058502</v>
      </c>
      <c r="Q668" s="27"/>
      <c r="R668" s="27">
        <v>10632</v>
      </c>
      <c r="S668" s="27">
        <v>7.3838999999999997</v>
      </c>
      <c r="T668" s="27">
        <v>92.9</v>
      </c>
      <c r="U668" s="27">
        <v>25</v>
      </c>
      <c r="V668" s="27">
        <v>95</v>
      </c>
      <c r="W668" s="27"/>
      <c r="X668" s="27"/>
      <c r="Y668" s="27"/>
      <c r="Z668" s="27"/>
      <c r="AA668" s="27">
        <v>287955</v>
      </c>
      <c r="AB668" s="28"/>
      <c r="AC668" s="29">
        <v>0</v>
      </c>
      <c r="AD668" s="30">
        <v>96.6</v>
      </c>
      <c r="AE668" s="30">
        <v>4.7</v>
      </c>
      <c r="AF668" s="31">
        <v>10.0336</v>
      </c>
      <c r="AG668">
        <f t="shared" si="160"/>
        <v>8772.6682012815199</v>
      </c>
      <c r="AH668">
        <f>A668*'Simple Linear Regression'!$B$18+'Simple Linear Regression'!$B$17</f>
        <v>8454.3120819044852</v>
      </c>
      <c r="AI668">
        <f t="shared" si="161"/>
        <v>8875.751606400001</v>
      </c>
      <c r="AJ668">
        <f t="shared" si="162"/>
        <v>8875.751606400001</v>
      </c>
      <c r="AL668">
        <f t="shared" si="163"/>
        <v>9050.8497730473591</v>
      </c>
      <c r="AM668" s="32">
        <f t="shared" si="164"/>
        <v>8820.6776157963795</v>
      </c>
      <c r="AN668" s="33">
        <f t="shared" si="165"/>
        <v>9326.4765237725005</v>
      </c>
      <c r="AO668" s="33">
        <f t="shared" si="166"/>
        <v>9012.3307238480011</v>
      </c>
      <c r="AP668" s="33" t="str">
        <f t="shared" si="167"/>
        <v/>
      </c>
      <c r="AQ668" s="34">
        <f t="shared" si="168"/>
        <v>392073.24800000002</v>
      </c>
      <c r="AR668" s="34">
        <f t="shared" si="169"/>
        <v>557984</v>
      </c>
      <c r="AS668" s="34">
        <f t="shared" si="170"/>
        <v>0</v>
      </c>
      <c r="AT668" s="34">
        <f t="shared" si="171"/>
        <v>8774.8318645830004</v>
      </c>
      <c r="AU668" s="34">
        <f t="shared" si="172"/>
        <v>8945.243701269721</v>
      </c>
      <c r="AV668" s="34">
        <f t="shared" si="173"/>
        <v>8793.2704678168411</v>
      </c>
      <c r="AW668" s="34">
        <f t="shared" si="174"/>
        <v>8767.6316294359985</v>
      </c>
      <c r="AX668" s="34">
        <f t="shared" si="175"/>
        <v>8976.954708432424</v>
      </c>
    </row>
    <row r="669" spans="1:50" ht="16.5" customHeight="1" x14ac:dyDescent="0.2">
      <c r="A669" s="25">
        <v>668</v>
      </c>
      <c r="B669" s="26">
        <v>37946</v>
      </c>
      <c r="C669" s="25">
        <v>8725</v>
      </c>
      <c r="D669" s="27"/>
      <c r="E669" s="27">
        <v>370000</v>
      </c>
      <c r="F669" s="27"/>
      <c r="G669" s="27">
        <v>32.576000000000001</v>
      </c>
      <c r="H669" s="27">
        <v>29.608000000000001</v>
      </c>
      <c r="I669" s="27">
        <v>1.4970000000000001</v>
      </c>
      <c r="J669" s="27">
        <v>11566.669</v>
      </c>
      <c r="K669" s="27">
        <v>740437</v>
      </c>
      <c r="L669" s="27">
        <v>1093</v>
      </c>
      <c r="M669" s="27">
        <v>16.489000000000001</v>
      </c>
      <c r="N669" s="27">
        <v>237451</v>
      </c>
      <c r="O669" s="27">
        <v>7853.7</v>
      </c>
      <c r="P669" s="27">
        <v>2058502</v>
      </c>
      <c r="Q669" s="27"/>
      <c r="R669" s="27">
        <v>10632</v>
      </c>
      <c r="S669" s="27">
        <v>7.5551000000000004</v>
      </c>
      <c r="T669" s="27">
        <v>92.9</v>
      </c>
      <c r="U669" s="27">
        <v>25</v>
      </c>
      <c r="V669" s="27">
        <v>95</v>
      </c>
      <c r="W669" s="27"/>
      <c r="X669" s="27"/>
      <c r="Y669" s="27"/>
      <c r="Z669" s="27"/>
      <c r="AA669" s="27">
        <v>287955</v>
      </c>
      <c r="AB669" s="28"/>
      <c r="AC669" s="29">
        <v>0</v>
      </c>
      <c r="AD669" s="30">
        <v>76</v>
      </c>
      <c r="AE669" s="30">
        <v>4.4000000000000004</v>
      </c>
      <c r="AF669" s="31">
        <v>9.8425999999999991</v>
      </c>
      <c r="AG669">
        <f t="shared" si="160"/>
        <v>8482.2917655463589</v>
      </c>
      <c r="AH669">
        <f>A669*'Simple Linear Regression'!$B$18+'Simple Linear Regression'!$B$17</f>
        <v>8455.1651189883905</v>
      </c>
      <c r="AI669">
        <f t="shared" si="161"/>
        <v>8513.2007513000008</v>
      </c>
      <c r="AJ669">
        <f t="shared" si="162"/>
        <v>8513.2007513000008</v>
      </c>
      <c r="AL669">
        <f t="shared" si="163"/>
        <v>8651.9240437452881</v>
      </c>
      <c r="AM669" s="32">
        <f t="shared" si="164"/>
        <v>8529.0189463781608</v>
      </c>
      <c r="AN669" s="33">
        <f t="shared" si="165"/>
        <v>9193.1440120176303</v>
      </c>
      <c r="AO669" s="33">
        <f t="shared" si="166"/>
        <v>8619.9694427969989</v>
      </c>
      <c r="AP669" s="33" t="str">
        <f t="shared" si="167"/>
        <v/>
      </c>
      <c r="AQ669" s="34">
        <f t="shared" si="168"/>
        <v>355464.147</v>
      </c>
      <c r="AR669" s="34">
        <f t="shared" si="169"/>
        <v>553890</v>
      </c>
      <c r="AS669" s="34">
        <f t="shared" si="170"/>
        <v>0</v>
      </c>
      <c r="AT669" s="34">
        <f t="shared" si="171"/>
        <v>8271.9426708179981</v>
      </c>
      <c r="AU669" s="34">
        <f t="shared" si="172"/>
        <v>8426.4427799927871</v>
      </c>
      <c r="AV669" s="34">
        <f t="shared" si="173"/>
        <v>8275.2098474734012</v>
      </c>
      <c r="AW669" s="34">
        <f t="shared" si="174"/>
        <v>8264.2434929579995</v>
      </c>
      <c r="AX669" s="34">
        <f t="shared" si="175"/>
        <v>8452.8724707182118</v>
      </c>
    </row>
    <row r="670" spans="1:50" ht="16.5" customHeight="1" x14ac:dyDescent="0.2">
      <c r="A670" s="25">
        <v>669</v>
      </c>
      <c r="B670" s="26">
        <v>37953</v>
      </c>
      <c r="C670" s="25">
        <v>8979</v>
      </c>
      <c r="D670" s="27"/>
      <c r="E670" s="27">
        <v>354000</v>
      </c>
      <c r="F670" s="27"/>
      <c r="G670" s="27">
        <v>30.113333333333301</v>
      </c>
      <c r="H670" s="27">
        <v>28.338000000000001</v>
      </c>
      <c r="I670" s="27">
        <v>1.512</v>
      </c>
      <c r="J670" s="27">
        <v>11566.669</v>
      </c>
      <c r="K670" s="27">
        <v>740437</v>
      </c>
      <c r="L670" s="27">
        <v>1093</v>
      </c>
      <c r="M670" s="27">
        <v>16.489000000000001</v>
      </c>
      <c r="N670" s="27">
        <v>237451</v>
      </c>
      <c r="O670" s="27">
        <v>7853.7</v>
      </c>
      <c r="P670" s="27">
        <v>2058502</v>
      </c>
      <c r="Q670" s="27"/>
      <c r="R670" s="27">
        <v>10632</v>
      </c>
      <c r="S670" s="27">
        <v>7.5551000000000004</v>
      </c>
      <c r="T670" s="27">
        <v>92.9</v>
      </c>
      <c r="U670" s="27">
        <v>25</v>
      </c>
      <c r="V670" s="27">
        <v>95</v>
      </c>
      <c r="W670" s="27"/>
      <c r="X670" s="27"/>
      <c r="Y670" s="27"/>
      <c r="Z670" s="27"/>
      <c r="AA670" s="27">
        <v>287955</v>
      </c>
      <c r="AB670" s="28"/>
      <c r="AC670" s="29">
        <v>1</v>
      </c>
      <c r="AD670" s="30">
        <v>109.9</v>
      </c>
      <c r="AE670" s="30">
        <v>3.2</v>
      </c>
      <c r="AF670" s="31">
        <v>9.6821000000000002</v>
      </c>
      <c r="AG670">
        <f t="shared" si="160"/>
        <v>8493.0730230645586</v>
      </c>
      <c r="AH670">
        <f>A670*'Simple Linear Regression'!$B$18+'Simple Linear Regression'!$B$17</f>
        <v>8456.018156072294</v>
      </c>
      <c r="AI670">
        <f t="shared" si="161"/>
        <v>8522.6133912999994</v>
      </c>
      <c r="AJ670">
        <f t="shared" si="162"/>
        <v>8522.6133913000012</v>
      </c>
      <c r="AL670">
        <f t="shared" si="163"/>
        <v>8665.0570732938395</v>
      </c>
      <c r="AM670" s="32">
        <f t="shared" si="164"/>
        <v>8353.4366180299803</v>
      </c>
      <c r="AN670" s="33">
        <f t="shared" si="165"/>
        <v>9036.1126364208776</v>
      </c>
      <c r="AO670" s="33">
        <f t="shared" si="166"/>
        <v>8464.1779913120008</v>
      </c>
      <c r="AP670" s="33" t="str">
        <f t="shared" si="167"/>
        <v/>
      </c>
      <c r="AQ670" s="34">
        <f t="shared" si="168"/>
        <v>359025.91200000001</v>
      </c>
      <c r="AR670" s="34">
        <f t="shared" si="169"/>
        <v>535248</v>
      </c>
      <c r="AS670" s="34">
        <f t="shared" si="170"/>
        <v>9.6821000000000002</v>
      </c>
      <c r="AT670" s="34">
        <f t="shared" si="171"/>
        <v>8238.3837077080007</v>
      </c>
      <c r="AU670" s="34">
        <f t="shared" si="172"/>
        <v>8387.1924976293485</v>
      </c>
      <c r="AV670" s="34">
        <f t="shared" si="173"/>
        <v>8251.4096874674797</v>
      </c>
      <c r="AW670" s="34">
        <f t="shared" si="174"/>
        <v>8271.4552248727014</v>
      </c>
      <c r="AX670" s="34">
        <f t="shared" si="175"/>
        <v>8375.5600314186559</v>
      </c>
    </row>
    <row r="671" spans="1:50" ht="16.5" customHeight="1" x14ac:dyDescent="0.2">
      <c r="A671" s="25">
        <v>670</v>
      </c>
      <c r="B671" s="26">
        <v>37960</v>
      </c>
      <c r="C671" s="25">
        <v>8776</v>
      </c>
      <c r="D671" s="27"/>
      <c r="E671" s="27">
        <v>357000</v>
      </c>
      <c r="F671" s="27"/>
      <c r="G671" s="27">
        <v>30.632000000000001</v>
      </c>
      <c r="H671" s="27">
        <v>28.93</v>
      </c>
      <c r="I671" s="27">
        <v>1.49</v>
      </c>
      <c r="J671" s="27">
        <v>11566.669</v>
      </c>
      <c r="K671" s="27">
        <v>740437</v>
      </c>
      <c r="L671" s="27">
        <v>1093</v>
      </c>
      <c r="M671" s="27">
        <v>16.489000000000001</v>
      </c>
      <c r="N671" s="27">
        <v>237451</v>
      </c>
      <c r="O671" s="27">
        <v>7853.7</v>
      </c>
      <c r="P671" s="27">
        <v>2058502</v>
      </c>
      <c r="Q671" s="27"/>
      <c r="R671" s="27">
        <v>10632</v>
      </c>
      <c r="S671" s="27">
        <v>7.5551000000000004</v>
      </c>
      <c r="T671" s="27">
        <v>92.9</v>
      </c>
      <c r="U671" s="27">
        <v>25</v>
      </c>
      <c r="V671" s="27">
        <v>93.1</v>
      </c>
      <c r="W671" s="27"/>
      <c r="X671" s="27"/>
      <c r="Y671" s="27"/>
      <c r="Z671" s="27"/>
      <c r="AA671" s="27">
        <v>287955</v>
      </c>
      <c r="AB671" s="28"/>
      <c r="AC671" s="29">
        <v>0</v>
      </c>
      <c r="AD671" s="30">
        <v>144.4</v>
      </c>
      <c r="AE671" s="30">
        <v>0</v>
      </c>
      <c r="AF671" s="31">
        <v>9.5565999999999995</v>
      </c>
      <c r="AG671">
        <f t="shared" si="160"/>
        <v>8534.4664386691984</v>
      </c>
      <c r="AH671">
        <f>A671*'Simple Linear Regression'!$B$18+'Simple Linear Regression'!$B$17</f>
        <v>8456.8711931561975</v>
      </c>
      <c r="AI671">
        <f t="shared" si="161"/>
        <v>8586.0722913000009</v>
      </c>
      <c r="AJ671">
        <f t="shared" si="162"/>
        <v>8586.0722913000009</v>
      </c>
      <c r="AL671">
        <f t="shared" si="163"/>
        <v>8690.8919880893009</v>
      </c>
      <c r="AM671" s="32">
        <f t="shared" si="164"/>
        <v>8439.5358583107991</v>
      </c>
      <c r="AN671" s="33">
        <f t="shared" si="165"/>
        <v>9166.2622812233294</v>
      </c>
      <c r="AO671" s="33">
        <f t="shared" si="166"/>
        <v>8559.4885154900021</v>
      </c>
      <c r="AP671" s="33" t="str">
        <f t="shared" si="167"/>
        <v/>
      </c>
      <c r="AQ671" s="34">
        <f t="shared" si="168"/>
        <v>353801.99</v>
      </c>
      <c r="AR671" s="34">
        <f t="shared" si="169"/>
        <v>531930</v>
      </c>
      <c r="AS671" s="34">
        <f t="shared" si="170"/>
        <v>0</v>
      </c>
      <c r="AT671" s="34">
        <f t="shared" si="171"/>
        <v>8346.8118451970004</v>
      </c>
      <c r="AU671" s="34">
        <f t="shared" si="172"/>
        <v>8471.8802818352578</v>
      </c>
      <c r="AV671" s="34">
        <f t="shared" si="173"/>
        <v>8355.3950020238008</v>
      </c>
      <c r="AW671" s="34">
        <f t="shared" si="174"/>
        <v>8337.2519807539993</v>
      </c>
      <c r="AX671" s="34">
        <f t="shared" si="175"/>
        <v>8487.3677878958679</v>
      </c>
    </row>
    <row r="672" spans="1:50" ht="16.5" customHeight="1" x14ac:dyDescent="0.2">
      <c r="A672" s="25">
        <v>671</v>
      </c>
      <c r="B672" s="26">
        <v>37967</v>
      </c>
      <c r="C672" s="25">
        <v>8930</v>
      </c>
      <c r="D672" s="27"/>
      <c r="E672" s="27">
        <v>367000</v>
      </c>
      <c r="F672" s="27"/>
      <c r="G672" s="27">
        <v>32.158000000000001</v>
      </c>
      <c r="H672" s="27">
        <v>30.167999999999999</v>
      </c>
      <c r="I672" s="27">
        <v>1.476</v>
      </c>
      <c r="J672" s="27">
        <v>11566.669</v>
      </c>
      <c r="K672" s="27">
        <v>718910</v>
      </c>
      <c r="L672" s="27">
        <v>1102</v>
      </c>
      <c r="M672" s="27">
        <v>16.489000000000001</v>
      </c>
      <c r="N672" s="27">
        <v>237451</v>
      </c>
      <c r="O672" s="27">
        <v>7867.4</v>
      </c>
      <c r="P672" s="27">
        <v>2058502</v>
      </c>
      <c r="Q672" s="27"/>
      <c r="R672" s="27">
        <v>10632</v>
      </c>
      <c r="S672" s="27">
        <v>7.5551000000000004</v>
      </c>
      <c r="T672" s="27">
        <v>92.9</v>
      </c>
      <c r="U672" s="27">
        <v>25</v>
      </c>
      <c r="V672" s="27">
        <v>93.1</v>
      </c>
      <c r="W672" s="27"/>
      <c r="X672" s="27"/>
      <c r="Y672" s="27"/>
      <c r="Z672" s="27"/>
      <c r="AA672" s="27">
        <v>287955</v>
      </c>
      <c r="AB672" s="28"/>
      <c r="AC672" s="29">
        <v>0</v>
      </c>
      <c r="AD672" s="30">
        <v>159.9</v>
      </c>
      <c r="AE672" s="30">
        <v>0</v>
      </c>
      <c r="AF672" s="31">
        <v>9.4699000000000009</v>
      </c>
      <c r="AG672">
        <f t="shared" si="160"/>
        <v>8527.7264823188798</v>
      </c>
      <c r="AH672">
        <f>A672*'Simple Linear Regression'!$B$18+'Simple Linear Regression'!$B$17</f>
        <v>8457.7242302401028</v>
      </c>
      <c r="AI672">
        <f t="shared" si="161"/>
        <v>8582.9402413000007</v>
      </c>
      <c r="AJ672">
        <f t="shared" si="162"/>
        <v>8582.9402413000007</v>
      </c>
      <c r="AL672">
        <f t="shared" si="163"/>
        <v>8682.2858807773191</v>
      </c>
      <c r="AM672" s="32">
        <f t="shared" si="164"/>
        <v>8418.5154070355002</v>
      </c>
      <c r="AN672" s="33">
        <f t="shared" si="165"/>
        <v>9149.2877487732385</v>
      </c>
      <c r="AO672" s="33">
        <f t="shared" si="166"/>
        <v>8528.630970876</v>
      </c>
      <c r="AP672" s="33" t="str">
        <f t="shared" si="167"/>
        <v/>
      </c>
      <c r="AQ672" s="34">
        <f t="shared" si="168"/>
        <v>350477.67599999998</v>
      </c>
      <c r="AR672" s="34">
        <f t="shared" si="169"/>
        <v>541692</v>
      </c>
      <c r="AS672" s="34">
        <f t="shared" si="170"/>
        <v>0</v>
      </c>
      <c r="AT672" s="34">
        <f t="shared" si="171"/>
        <v>8344.7567179540001</v>
      </c>
      <c r="AU672" s="34">
        <f t="shared" si="172"/>
        <v>8463.8748952351998</v>
      </c>
      <c r="AV672" s="34">
        <f t="shared" si="173"/>
        <v>8349.8039600289212</v>
      </c>
      <c r="AW672" s="34">
        <f t="shared" si="174"/>
        <v>8334.7278897910001</v>
      </c>
      <c r="AX672" s="34">
        <f t="shared" si="175"/>
        <v>8477.5324973091865</v>
      </c>
    </row>
    <row r="673" spans="1:50" ht="16.5" customHeight="1" x14ac:dyDescent="0.2">
      <c r="A673" s="25">
        <v>672</v>
      </c>
      <c r="B673" s="26">
        <v>37974</v>
      </c>
      <c r="C673" s="25">
        <v>9166</v>
      </c>
      <c r="D673" s="27"/>
      <c r="E673" s="27">
        <v>363000</v>
      </c>
      <c r="F673" s="27"/>
      <c r="G673" s="27">
        <v>33.200000000000003</v>
      </c>
      <c r="H673" s="27">
        <v>30.872</v>
      </c>
      <c r="I673" s="27">
        <v>1.4650000000000001</v>
      </c>
      <c r="J673" s="27">
        <v>11566.669</v>
      </c>
      <c r="K673" s="27">
        <v>718910</v>
      </c>
      <c r="L673" s="27">
        <v>1102</v>
      </c>
      <c r="M673" s="27">
        <v>17.562999999999999</v>
      </c>
      <c r="N673" s="27">
        <v>254048</v>
      </c>
      <c r="O673" s="27">
        <v>7867.4</v>
      </c>
      <c r="P673" s="27">
        <v>2082493</v>
      </c>
      <c r="Q673" s="27"/>
      <c r="R673" s="27">
        <v>10632</v>
      </c>
      <c r="S673" s="27">
        <v>7.5551000000000004</v>
      </c>
      <c r="T673" s="27">
        <v>92.9</v>
      </c>
      <c r="U673" s="27">
        <v>25</v>
      </c>
      <c r="V673" s="27">
        <v>93.1</v>
      </c>
      <c r="W673" s="27"/>
      <c r="X673" s="27"/>
      <c r="Y673" s="27"/>
      <c r="Z673" s="27"/>
      <c r="AA673" s="27">
        <v>287955</v>
      </c>
      <c r="AB673" s="28"/>
      <c r="AC673" s="29">
        <v>0</v>
      </c>
      <c r="AD673" s="30">
        <v>171.4</v>
      </c>
      <c r="AE673" s="30">
        <v>0</v>
      </c>
      <c r="AF673" s="31">
        <v>9.4251000000000005</v>
      </c>
      <c r="AG673">
        <f t="shared" si="160"/>
        <v>8738.305678342198</v>
      </c>
      <c r="AH673">
        <f>A673*'Simple Linear Regression'!$B$18+'Simple Linear Regression'!$B$17</f>
        <v>8458.5772673240062</v>
      </c>
      <c r="AI673">
        <f t="shared" si="161"/>
        <v>8872.2355045000004</v>
      </c>
      <c r="AJ673">
        <f t="shared" si="162"/>
        <v>8872.2355045000004</v>
      </c>
      <c r="AL673">
        <f t="shared" si="163"/>
        <v>8975.5794231224008</v>
      </c>
      <c r="AM673" s="32">
        <f t="shared" si="164"/>
        <v>8628.7267583657995</v>
      </c>
      <c r="AN673" s="33">
        <f t="shared" si="165"/>
        <v>9227.5351347419237</v>
      </c>
      <c r="AO673" s="33">
        <f t="shared" si="166"/>
        <v>8821.9718683200008</v>
      </c>
      <c r="AP673" s="33" t="str">
        <f t="shared" si="167"/>
        <v/>
      </c>
      <c r="AQ673" s="34">
        <f t="shared" si="168"/>
        <v>372180.32</v>
      </c>
      <c r="AR673" s="34">
        <f t="shared" si="169"/>
        <v>531795</v>
      </c>
      <c r="AS673" s="34">
        <f t="shared" si="170"/>
        <v>0</v>
      </c>
      <c r="AT673" s="34">
        <f t="shared" si="171"/>
        <v>8667.090020560001</v>
      </c>
      <c r="AU673" s="34">
        <f t="shared" si="172"/>
        <v>8810.8328603515456</v>
      </c>
      <c r="AV673" s="34">
        <f t="shared" si="173"/>
        <v>8682.8829826231995</v>
      </c>
      <c r="AW673" s="34">
        <f t="shared" si="174"/>
        <v>8656.7551080169997</v>
      </c>
      <c r="AX673" s="34">
        <f t="shared" si="175"/>
        <v>8831.9953583621591</v>
      </c>
    </row>
    <row r="674" spans="1:50" ht="16.5" customHeight="1" x14ac:dyDescent="0.2">
      <c r="A674" s="25">
        <v>673</v>
      </c>
      <c r="B674" s="26">
        <v>37981</v>
      </c>
      <c r="C674" s="25">
        <v>8726</v>
      </c>
      <c r="D674" s="27"/>
      <c r="E674" s="27">
        <v>354000</v>
      </c>
      <c r="F674" s="27"/>
      <c r="G674" s="27">
        <v>32.243333333333297</v>
      </c>
      <c r="H674" s="27">
        <v>28.843333333333302</v>
      </c>
      <c r="I674" s="27">
        <v>1.4850000000000001</v>
      </c>
      <c r="J674" s="27">
        <v>11566.669</v>
      </c>
      <c r="K674" s="27">
        <v>718910</v>
      </c>
      <c r="L674" s="27">
        <v>1102</v>
      </c>
      <c r="M674" s="27">
        <v>17.562999999999999</v>
      </c>
      <c r="N674" s="27">
        <v>254048</v>
      </c>
      <c r="O674" s="27">
        <v>7867.4</v>
      </c>
      <c r="P674" s="27">
        <v>2082493</v>
      </c>
      <c r="Q674" s="27"/>
      <c r="R674" s="27">
        <v>10632</v>
      </c>
      <c r="S674" s="27">
        <v>7.5551000000000004</v>
      </c>
      <c r="T674" s="27">
        <v>92.9</v>
      </c>
      <c r="U674" s="27">
        <v>26</v>
      </c>
      <c r="V674" s="27">
        <v>93.1</v>
      </c>
      <c r="W674" s="27"/>
      <c r="X674" s="27"/>
      <c r="Y674" s="27"/>
      <c r="Z674" s="27"/>
      <c r="AA674" s="27">
        <v>287955</v>
      </c>
      <c r="AB674" s="28"/>
      <c r="AC674" s="29">
        <v>1</v>
      </c>
      <c r="AD674" s="30">
        <v>156.1</v>
      </c>
      <c r="AE674" s="30">
        <v>0</v>
      </c>
      <c r="AF674" s="31">
        <v>9.4235000000000007</v>
      </c>
      <c r="AG674">
        <f t="shared" si="160"/>
        <v>8744.3743116997975</v>
      </c>
      <c r="AH674">
        <f>A674*'Simple Linear Regression'!$B$18+'Simple Linear Regression'!$B$17</f>
        <v>8459.4303044079115</v>
      </c>
      <c r="AI674">
        <f t="shared" si="161"/>
        <v>8877.5301144999994</v>
      </c>
      <c r="AJ674">
        <f t="shared" si="162"/>
        <v>8877.5301145000012</v>
      </c>
      <c r="AL674">
        <f t="shared" si="163"/>
        <v>8980.7634431896004</v>
      </c>
      <c r="AM674" s="32">
        <f t="shared" si="164"/>
        <v>8515.9829890597011</v>
      </c>
      <c r="AN674" s="33">
        <f t="shared" si="165"/>
        <v>9085.3353597779023</v>
      </c>
      <c r="AO674" s="33">
        <f t="shared" si="166"/>
        <v>8727.0787712799993</v>
      </c>
      <c r="AP674" s="33" t="str">
        <f t="shared" si="167"/>
        <v/>
      </c>
      <c r="AQ674" s="34">
        <f t="shared" si="168"/>
        <v>377261.28</v>
      </c>
      <c r="AR674" s="34">
        <f t="shared" si="169"/>
        <v>525690</v>
      </c>
      <c r="AS674" s="34">
        <f t="shared" si="170"/>
        <v>9.4235000000000007</v>
      </c>
      <c r="AT674" s="34">
        <f t="shared" si="171"/>
        <v>8585.5027025119998</v>
      </c>
      <c r="AU674" s="34">
        <f t="shared" si="172"/>
        <v>8740.9825243591731</v>
      </c>
      <c r="AV674" s="34">
        <f t="shared" si="173"/>
        <v>8604.9140095424009</v>
      </c>
      <c r="AW674" s="34">
        <f t="shared" si="174"/>
        <v>8622.1789300165001</v>
      </c>
      <c r="AX674" s="34">
        <f t="shared" si="175"/>
        <v>8734.5820702486399</v>
      </c>
    </row>
    <row r="675" spans="1:50" ht="16.5" customHeight="1" x14ac:dyDescent="0.2">
      <c r="A675" s="25">
        <v>674</v>
      </c>
      <c r="B675" s="26">
        <v>37988</v>
      </c>
      <c r="C675" s="25">
        <v>8686</v>
      </c>
      <c r="D675" s="27"/>
      <c r="E675" s="27">
        <v>349000</v>
      </c>
      <c r="F675" s="27"/>
      <c r="G675" s="27">
        <v>32.676666666666698</v>
      </c>
      <c r="H675" s="27">
        <v>29.78</v>
      </c>
      <c r="I675" s="27">
        <v>1.478</v>
      </c>
      <c r="J675" s="27">
        <v>11566.669</v>
      </c>
      <c r="K675" s="27">
        <v>718910</v>
      </c>
      <c r="L675" s="27">
        <v>1102</v>
      </c>
      <c r="M675" s="27">
        <v>17.562999999999999</v>
      </c>
      <c r="N675" s="27">
        <v>254048</v>
      </c>
      <c r="O675" s="27">
        <v>7867.4</v>
      </c>
      <c r="P675" s="27">
        <v>2082493</v>
      </c>
      <c r="Q675" s="27"/>
      <c r="R675" s="27">
        <v>10632</v>
      </c>
      <c r="S675" s="27">
        <v>7.5551000000000004</v>
      </c>
      <c r="T675" s="27">
        <v>92.9</v>
      </c>
      <c r="U675" s="27">
        <v>26</v>
      </c>
      <c r="V675" s="27">
        <v>93.1</v>
      </c>
      <c r="W675" s="27"/>
      <c r="X675" s="27"/>
      <c r="Y675" s="27"/>
      <c r="Z675" s="27"/>
      <c r="AA675" s="27">
        <v>287955</v>
      </c>
      <c r="AB675" s="28"/>
      <c r="AC675" s="29">
        <v>1</v>
      </c>
      <c r="AD675" s="30">
        <v>138.80000000000001</v>
      </c>
      <c r="AE675" s="30">
        <v>1.2</v>
      </c>
      <c r="AF675" s="31">
        <v>9.4652999999999992</v>
      </c>
      <c r="AG675">
        <f t="shared" si="160"/>
        <v>8747.7392335246386</v>
      </c>
      <c r="AH675">
        <f>A675*'Simple Linear Regression'!$B$18+'Simple Linear Regression'!$B$17</f>
        <v>8460.283341491815</v>
      </c>
      <c r="AI675">
        <f t="shared" si="161"/>
        <v>8880.4715644999997</v>
      </c>
      <c r="AJ675">
        <f t="shared" si="162"/>
        <v>8880.4715644999997</v>
      </c>
      <c r="AL675">
        <f t="shared" si="163"/>
        <v>8984.9812260660801</v>
      </c>
      <c r="AM675" s="32">
        <f t="shared" si="164"/>
        <v>8537.612351743679</v>
      </c>
      <c r="AN675" s="33">
        <f t="shared" si="165"/>
        <v>9097.3262537546634</v>
      </c>
      <c r="AO675" s="33">
        <f t="shared" si="166"/>
        <v>8757.4925357440006</v>
      </c>
      <c r="AP675" s="33" t="str">
        <f t="shared" si="167"/>
        <v/>
      </c>
      <c r="AQ675" s="34">
        <f t="shared" si="168"/>
        <v>375482.94400000002</v>
      </c>
      <c r="AR675" s="34">
        <f t="shared" si="169"/>
        <v>515822</v>
      </c>
      <c r="AS675" s="34">
        <f t="shared" si="170"/>
        <v>9.4652999999999992</v>
      </c>
      <c r="AT675" s="34">
        <f t="shared" si="171"/>
        <v>8567.4790110249996</v>
      </c>
      <c r="AU675" s="34">
        <f t="shared" si="172"/>
        <v>8733.3099386596041</v>
      </c>
      <c r="AV675" s="34">
        <f t="shared" si="173"/>
        <v>8587.3806325287205</v>
      </c>
      <c r="AW675" s="34">
        <f t="shared" si="174"/>
        <v>8603.6258057451014</v>
      </c>
      <c r="AX675" s="34">
        <f t="shared" si="175"/>
        <v>8731.5057885298702</v>
      </c>
    </row>
    <row r="676" spans="1:50" ht="16.5" customHeight="1" x14ac:dyDescent="0.2">
      <c r="A676" s="25">
        <v>675</v>
      </c>
      <c r="B676" s="26">
        <v>37995</v>
      </c>
      <c r="C676" s="25">
        <v>8411</v>
      </c>
      <c r="D676" s="27"/>
      <c r="E676" s="27">
        <v>356000</v>
      </c>
      <c r="F676" s="27"/>
      <c r="G676" s="27">
        <v>33.893999999999998</v>
      </c>
      <c r="H676" s="27">
        <v>31.501999999999999</v>
      </c>
      <c r="I676" s="27">
        <v>1.51</v>
      </c>
      <c r="J676" s="27">
        <v>11566.669</v>
      </c>
      <c r="K676" s="27">
        <v>751233</v>
      </c>
      <c r="L676" s="27">
        <v>1111</v>
      </c>
      <c r="M676" s="27">
        <v>17.562999999999999</v>
      </c>
      <c r="N676" s="27">
        <v>254048</v>
      </c>
      <c r="O676" s="27">
        <v>7922.6</v>
      </c>
      <c r="P676" s="27">
        <v>2082493</v>
      </c>
      <c r="Q676" s="27"/>
      <c r="R676" s="27">
        <v>10632</v>
      </c>
      <c r="S676" s="27">
        <v>7.5551000000000004</v>
      </c>
      <c r="T676" s="27">
        <v>92.9</v>
      </c>
      <c r="U676" s="27">
        <v>26</v>
      </c>
      <c r="V676" s="27">
        <v>92.4</v>
      </c>
      <c r="W676" s="27"/>
      <c r="X676" s="27"/>
      <c r="Y676" s="27"/>
      <c r="Z676" s="27"/>
      <c r="AA676" s="27">
        <v>287955</v>
      </c>
      <c r="AB676" s="28"/>
      <c r="AC676" s="29">
        <v>0</v>
      </c>
      <c r="AD676" s="30">
        <v>173.6</v>
      </c>
      <c r="AE676" s="30">
        <v>2</v>
      </c>
      <c r="AF676" s="31">
        <v>9.5490999999999993</v>
      </c>
      <c r="AG676">
        <f t="shared" si="160"/>
        <v>8759.0338776907993</v>
      </c>
      <c r="AH676">
        <f>A676*'Simple Linear Regression'!$B$18+'Simple Linear Regression'!$B$17</f>
        <v>8461.1363785757185</v>
      </c>
      <c r="AI676">
        <f t="shared" si="161"/>
        <v>8903.1341945000004</v>
      </c>
      <c r="AJ676">
        <f t="shared" si="162"/>
        <v>8903.1341945000004</v>
      </c>
      <c r="AL676">
        <f t="shared" si="163"/>
        <v>8988.4701437736021</v>
      </c>
      <c r="AM676" s="32">
        <f t="shared" si="164"/>
        <v>8633.0280068579996</v>
      </c>
      <c r="AN676" s="33">
        <f t="shared" si="165"/>
        <v>9238.8999282904224</v>
      </c>
      <c r="AO676" s="33">
        <f t="shared" si="166"/>
        <v>8836.9612124799987</v>
      </c>
      <c r="AP676" s="33" t="str">
        <f t="shared" si="167"/>
        <v/>
      </c>
      <c r="AQ676" s="34">
        <f t="shared" si="168"/>
        <v>383612.48</v>
      </c>
      <c r="AR676" s="34">
        <f t="shared" si="169"/>
        <v>537560</v>
      </c>
      <c r="AS676" s="34">
        <f t="shared" si="170"/>
        <v>0</v>
      </c>
      <c r="AT676" s="34">
        <f t="shared" si="171"/>
        <v>8699.5925817549996</v>
      </c>
      <c r="AU676" s="34">
        <f t="shared" si="172"/>
        <v>8836.4780808822179</v>
      </c>
      <c r="AV676" s="34">
        <f t="shared" si="173"/>
        <v>8716.8192770196001</v>
      </c>
      <c r="AW676" s="34">
        <f t="shared" si="174"/>
        <v>8689.6128012369991</v>
      </c>
      <c r="AX676" s="34">
        <f t="shared" si="175"/>
        <v>8855.3077264062413</v>
      </c>
    </row>
    <row r="677" spans="1:50" ht="16.5" customHeight="1" x14ac:dyDescent="0.2">
      <c r="A677" s="25">
        <v>676</v>
      </c>
      <c r="B677" s="26">
        <v>38002</v>
      </c>
      <c r="C677" s="25">
        <v>8426</v>
      </c>
      <c r="D677" s="27"/>
      <c r="E677" s="27">
        <v>354000</v>
      </c>
      <c r="F677" s="27"/>
      <c r="G677" s="27">
        <v>34.514000000000003</v>
      </c>
      <c r="H677" s="27">
        <v>31.698</v>
      </c>
      <c r="I677" s="27">
        <v>1.56</v>
      </c>
      <c r="J677" s="27">
        <v>11566.669</v>
      </c>
      <c r="K677" s="27">
        <v>751233</v>
      </c>
      <c r="L677" s="27">
        <v>1111</v>
      </c>
      <c r="M677" s="27">
        <v>17.356999999999999</v>
      </c>
      <c r="N677" s="27">
        <v>233698</v>
      </c>
      <c r="O677" s="27">
        <v>7922.6</v>
      </c>
      <c r="P677" s="27">
        <v>2082493</v>
      </c>
      <c r="Q677" s="27"/>
      <c r="R677" s="27">
        <v>10632</v>
      </c>
      <c r="S677" s="27">
        <v>7.5551000000000004</v>
      </c>
      <c r="T677" s="27">
        <v>92.9</v>
      </c>
      <c r="U677" s="27">
        <v>26</v>
      </c>
      <c r="V677" s="27">
        <v>92.4</v>
      </c>
      <c r="W677" s="27"/>
      <c r="X677" s="27"/>
      <c r="Y677" s="27"/>
      <c r="Z677" s="27"/>
      <c r="AA677" s="27">
        <v>287955</v>
      </c>
      <c r="AB677" s="28"/>
      <c r="AC677" s="29">
        <v>0</v>
      </c>
      <c r="AD677" s="30">
        <v>186.5</v>
      </c>
      <c r="AE677" s="30">
        <v>0</v>
      </c>
      <c r="AF677" s="31">
        <v>9.6720000000000006</v>
      </c>
      <c r="AG677">
        <f t="shared" si="160"/>
        <v>8505.5007175847986</v>
      </c>
      <c r="AH677">
        <f>A677*'Simple Linear Regression'!$B$18+'Simple Linear Regression'!$B$17</f>
        <v>8461.9894156596238</v>
      </c>
      <c r="AI677">
        <f t="shared" si="161"/>
        <v>8613.140145899999</v>
      </c>
      <c r="AJ677">
        <f t="shared" si="162"/>
        <v>8613.1401459000008</v>
      </c>
      <c r="AL677">
        <f t="shared" si="163"/>
        <v>8647.7388337216016</v>
      </c>
      <c r="AM677" s="32">
        <f t="shared" si="164"/>
        <v>8344.5500420564986</v>
      </c>
      <c r="AN677" s="33">
        <f t="shared" si="165"/>
        <v>9148.6770559616525</v>
      </c>
      <c r="AO677" s="33">
        <f t="shared" si="166"/>
        <v>8458.5288088799989</v>
      </c>
      <c r="AP677" s="33" t="str">
        <f t="shared" si="167"/>
        <v/>
      </c>
      <c r="AQ677" s="34">
        <f t="shared" si="168"/>
        <v>364568.88</v>
      </c>
      <c r="AR677" s="34">
        <f t="shared" si="169"/>
        <v>552240</v>
      </c>
      <c r="AS677" s="34">
        <f t="shared" si="170"/>
        <v>0</v>
      </c>
      <c r="AT677" s="34">
        <f t="shared" si="171"/>
        <v>8370.0959831420005</v>
      </c>
      <c r="AU677" s="34">
        <f t="shared" si="172"/>
        <v>8468.981906206096</v>
      </c>
      <c r="AV677" s="34">
        <f t="shared" si="173"/>
        <v>8380.5825614503992</v>
      </c>
      <c r="AW677" s="34">
        <f t="shared" si="174"/>
        <v>8360.502631561998</v>
      </c>
      <c r="AX677" s="34">
        <f t="shared" si="175"/>
        <v>8470.0994647714397</v>
      </c>
    </row>
    <row r="678" spans="1:50" ht="16.5" customHeight="1" x14ac:dyDescent="0.2">
      <c r="A678" s="25">
        <v>677</v>
      </c>
      <c r="B678" s="26">
        <v>38009</v>
      </c>
      <c r="C678" s="25">
        <v>8543</v>
      </c>
      <c r="D678" s="27"/>
      <c r="E678" s="27">
        <v>362000</v>
      </c>
      <c r="F678" s="27"/>
      <c r="G678" s="27">
        <v>35.450000000000003</v>
      </c>
      <c r="H678" s="27">
        <v>31.876000000000001</v>
      </c>
      <c r="I678" s="27">
        <v>1.595</v>
      </c>
      <c r="J678" s="27">
        <v>11566.669</v>
      </c>
      <c r="K678" s="27">
        <v>751233</v>
      </c>
      <c r="L678" s="27">
        <v>1111</v>
      </c>
      <c r="M678" s="27">
        <v>17.356999999999999</v>
      </c>
      <c r="N678" s="27">
        <v>233698</v>
      </c>
      <c r="O678" s="27">
        <v>7922.6</v>
      </c>
      <c r="P678" s="27">
        <v>2082493</v>
      </c>
      <c r="Q678" s="27"/>
      <c r="R678" s="27">
        <v>10632</v>
      </c>
      <c r="S678" s="27">
        <v>7.5551000000000004</v>
      </c>
      <c r="T678" s="27">
        <v>92.9</v>
      </c>
      <c r="U678" s="27">
        <v>26</v>
      </c>
      <c r="V678" s="27">
        <v>92.4</v>
      </c>
      <c r="W678" s="27"/>
      <c r="X678" s="27"/>
      <c r="Y678" s="27"/>
      <c r="Z678" s="27"/>
      <c r="AA678" s="27">
        <v>287955</v>
      </c>
      <c r="AB678" s="28"/>
      <c r="AC678" s="29">
        <v>0</v>
      </c>
      <c r="AD678" s="30">
        <v>209.9</v>
      </c>
      <c r="AE678" s="30">
        <v>0</v>
      </c>
      <c r="AF678" s="31">
        <v>9.8300999999999998</v>
      </c>
      <c r="AG678">
        <f t="shared" si="160"/>
        <v>8500.1254384606</v>
      </c>
      <c r="AH678">
        <f>A678*'Simple Linear Regression'!$B$18+'Simple Linear Regression'!$B$17</f>
        <v>8462.8424527435272</v>
      </c>
      <c r="AI678">
        <f t="shared" si="161"/>
        <v>8608.4338258999996</v>
      </c>
      <c r="AJ678">
        <f t="shared" si="162"/>
        <v>8608.4338258999996</v>
      </c>
      <c r="AL678">
        <f t="shared" si="163"/>
        <v>8646.0948802316998</v>
      </c>
      <c r="AM678" s="32">
        <f t="shared" si="164"/>
        <v>8319.6680574663005</v>
      </c>
      <c r="AN678" s="33">
        <f t="shared" si="165"/>
        <v>9154.5662398383229</v>
      </c>
      <c r="AO678" s="33">
        <f t="shared" si="166"/>
        <v>8425.5684468099971</v>
      </c>
      <c r="AP678" s="33" t="str">
        <f t="shared" si="167"/>
        <v/>
      </c>
      <c r="AQ678" s="34">
        <f t="shared" si="168"/>
        <v>372748.31</v>
      </c>
      <c r="AR678" s="34">
        <f t="shared" si="169"/>
        <v>577390</v>
      </c>
      <c r="AS678" s="34">
        <f t="shared" si="170"/>
        <v>0</v>
      </c>
      <c r="AT678" s="34">
        <f t="shared" si="171"/>
        <v>8431.7071428899981</v>
      </c>
      <c r="AU678" s="34">
        <f t="shared" si="172"/>
        <v>8514.704940560001</v>
      </c>
      <c r="AV678" s="34">
        <f t="shared" si="173"/>
        <v>8443.0847030404002</v>
      </c>
      <c r="AW678" s="34">
        <f t="shared" si="174"/>
        <v>8422.4960568269998</v>
      </c>
      <c r="AX678" s="34">
        <f t="shared" si="175"/>
        <v>8507.6667374370336</v>
      </c>
    </row>
    <row r="679" spans="1:50" ht="16.5" customHeight="1" x14ac:dyDescent="0.2">
      <c r="A679" s="25">
        <v>678</v>
      </c>
      <c r="B679" s="26">
        <v>38016</v>
      </c>
      <c r="C679" s="25">
        <v>8514</v>
      </c>
      <c r="D679" s="27"/>
      <c r="E679" s="27">
        <v>353000</v>
      </c>
      <c r="F679" s="27"/>
      <c r="G679" s="27">
        <v>33.61</v>
      </c>
      <c r="H679" s="27">
        <v>30.393999999999998</v>
      </c>
      <c r="I679" s="27">
        <v>1.6220000000000001</v>
      </c>
      <c r="J679" s="27">
        <v>11566.669</v>
      </c>
      <c r="K679" s="27">
        <v>751233</v>
      </c>
      <c r="L679" s="27">
        <v>1111</v>
      </c>
      <c r="M679" s="27">
        <v>17.356999999999999</v>
      </c>
      <c r="N679" s="27">
        <v>233698</v>
      </c>
      <c r="O679" s="27">
        <v>7922.6</v>
      </c>
      <c r="P679" s="27">
        <v>2082493</v>
      </c>
      <c r="Q679" s="27"/>
      <c r="R679" s="27">
        <v>10632</v>
      </c>
      <c r="S679" s="27">
        <v>7.5551000000000004</v>
      </c>
      <c r="T679" s="27">
        <v>92.9</v>
      </c>
      <c r="U679" s="27">
        <v>26</v>
      </c>
      <c r="V679" s="27">
        <v>92.4</v>
      </c>
      <c r="W679" s="27"/>
      <c r="X679" s="27"/>
      <c r="Y679" s="27"/>
      <c r="Z679" s="27"/>
      <c r="AA679" s="27">
        <v>287955</v>
      </c>
      <c r="AB679" s="28"/>
      <c r="AC679" s="29">
        <v>0</v>
      </c>
      <c r="AD679" s="30">
        <v>221.9</v>
      </c>
      <c r="AE679" s="30">
        <v>0</v>
      </c>
      <c r="AF679" s="31">
        <v>10.0191</v>
      </c>
      <c r="AG679">
        <f t="shared" si="160"/>
        <v>8506.1965999933618</v>
      </c>
      <c r="AH679">
        <f>A679*'Simple Linear Regression'!$B$18+'Simple Linear Regression'!$B$17</f>
        <v>8463.6954898274307</v>
      </c>
      <c r="AI679">
        <f t="shared" si="161"/>
        <v>8613.7284358999987</v>
      </c>
      <c r="AJ679">
        <f t="shared" si="162"/>
        <v>8613.7284359000005</v>
      </c>
      <c r="AL679">
        <f t="shared" si="163"/>
        <v>8656.0557597109182</v>
      </c>
      <c r="AM679" s="32">
        <f t="shared" si="164"/>
        <v>8308.0129001487003</v>
      </c>
      <c r="AN679" s="33">
        <f t="shared" si="165"/>
        <v>9181.5042164049228</v>
      </c>
      <c r="AO679" s="33">
        <f t="shared" si="166"/>
        <v>8420.5943783559978</v>
      </c>
      <c r="AP679" s="33" t="str">
        <f t="shared" si="167"/>
        <v/>
      </c>
      <c r="AQ679" s="34">
        <f t="shared" si="168"/>
        <v>379058.15600000002</v>
      </c>
      <c r="AR679" s="34">
        <f t="shared" si="169"/>
        <v>572566</v>
      </c>
      <c r="AS679" s="34">
        <f t="shared" si="170"/>
        <v>0</v>
      </c>
      <c r="AT679" s="34">
        <f t="shared" si="171"/>
        <v>8493.1569983609988</v>
      </c>
      <c r="AU679" s="34">
        <f t="shared" si="172"/>
        <v>8565.9723092540153</v>
      </c>
      <c r="AV679" s="34">
        <f t="shared" si="173"/>
        <v>8510.2515782581595</v>
      </c>
      <c r="AW679" s="34">
        <f t="shared" si="174"/>
        <v>8484.5276994509986</v>
      </c>
      <c r="AX679" s="34">
        <f t="shared" si="175"/>
        <v>8552.8452960524301</v>
      </c>
    </row>
    <row r="680" spans="1:50" ht="16.5" customHeight="1" x14ac:dyDescent="0.2">
      <c r="A680" s="25">
        <v>679</v>
      </c>
      <c r="B680" s="26">
        <v>38023</v>
      </c>
      <c r="C680" s="25">
        <v>8627</v>
      </c>
      <c r="D680" s="27"/>
      <c r="E680" s="27">
        <v>376000</v>
      </c>
      <c r="F680" s="27"/>
      <c r="G680" s="27">
        <v>33.405999999999999</v>
      </c>
      <c r="H680" s="27">
        <v>29.655999999999999</v>
      </c>
      <c r="I680" s="27">
        <v>1.6160000000000001</v>
      </c>
      <c r="J680" s="27">
        <v>11772.234</v>
      </c>
      <c r="K680" s="27">
        <v>751233</v>
      </c>
      <c r="L680" s="27">
        <v>1114</v>
      </c>
      <c r="M680" s="27">
        <v>17.356999999999999</v>
      </c>
      <c r="N680" s="27">
        <v>233698</v>
      </c>
      <c r="O680" s="27">
        <v>7950.4</v>
      </c>
      <c r="P680" s="27">
        <v>2082493</v>
      </c>
      <c r="Q680" s="27"/>
      <c r="R680" s="27">
        <v>10632</v>
      </c>
      <c r="S680" s="27">
        <v>7.5551000000000004</v>
      </c>
      <c r="T680" s="27">
        <v>93.6</v>
      </c>
      <c r="U680" s="27">
        <v>26</v>
      </c>
      <c r="V680" s="27">
        <v>93.6</v>
      </c>
      <c r="W680" s="27"/>
      <c r="X680" s="27"/>
      <c r="Y680" s="27"/>
      <c r="Z680" s="27"/>
      <c r="AA680" s="27">
        <v>287955</v>
      </c>
      <c r="AB680" s="28"/>
      <c r="AC680" s="29">
        <v>0</v>
      </c>
      <c r="AD680" s="30">
        <v>201</v>
      </c>
      <c r="AE680" s="30">
        <v>0</v>
      </c>
      <c r="AF680" s="31">
        <v>10.2341</v>
      </c>
      <c r="AG680">
        <f t="shared" si="160"/>
        <v>8463.2798484820796</v>
      </c>
      <c r="AH680">
        <f>A680*'Simple Linear Regression'!$B$18+'Simple Linear Regression'!$B$17</f>
        <v>8464.548526911336</v>
      </c>
      <c r="AI680">
        <f t="shared" si="161"/>
        <v>8559.9207558999988</v>
      </c>
      <c r="AJ680">
        <f t="shared" si="162"/>
        <v>8559.9207558999988</v>
      </c>
      <c r="AL680">
        <f t="shared" si="163"/>
        <v>8619.3844049377585</v>
      </c>
      <c r="AM680" s="32">
        <f t="shared" si="164"/>
        <v>8333.3199706081978</v>
      </c>
      <c r="AN680" s="33">
        <f t="shared" si="165"/>
        <v>9188.184997364011</v>
      </c>
      <c r="AO680" s="33">
        <f t="shared" si="166"/>
        <v>8409.7545835679994</v>
      </c>
      <c r="AP680" s="33" t="str">
        <f t="shared" si="167"/>
        <v/>
      </c>
      <c r="AQ680" s="34">
        <f t="shared" si="168"/>
        <v>377655.96800000005</v>
      </c>
      <c r="AR680" s="34">
        <f t="shared" si="169"/>
        <v>607616</v>
      </c>
      <c r="AS680" s="34">
        <f t="shared" si="170"/>
        <v>0</v>
      </c>
      <c r="AT680" s="34">
        <f t="shared" si="171"/>
        <v>8482.7590950529993</v>
      </c>
      <c r="AU680" s="34">
        <f t="shared" si="172"/>
        <v>8555.7026890913457</v>
      </c>
      <c r="AV680" s="34">
        <f t="shared" si="173"/>
        <v>8496.3354598161586</v>
      </c>
      <c r="AW680" s="34">
        <f t="shared" si="174"/>
        <v>8475.2860361189996</v>
      </c>
      <c r="AX680" s="34">
        <f t="shared" si="175"/>
        <v>8543.6939931727866</v>
      </c>
    </row>
    <row r="681" spans="1:50" ht="16.5" customHeight="1" x14ac:dyDescent="0.2">
      <c r="A681" s="25">
        <v>680</v>
      </c>
      <c r="B681" s="26">
        <v>38030</v>
      </c>
      <c r="C681" s="25">
        <v>8727</v>
      </c>
      <c r="D681" s="27"/>
      <c r="E681" s="27">
        <v>380000</v>
      </c>
      <c r="F681" s="27"/>
      <c r="G681" s="27">
        <v>33.881999999999998</v>
      </c>
      <c r="H681" s="27">
        <v>30.123999999999999</v>
      </c>
      <c r="I681" s="27">
        <v>1.6379999999999999</v>
      </c>
      <c r="J681" s="27">
        <v>11772.234</v>
      </c>
      <c r="K681" s="27">
        <v>801943</v>
      </c>
      <c r="L681" s="27">
        <v>1114</v>
      </c>
      <c r="M681" s="27">
        <v>17.356999999999999</v>
      </c>
      <c r="N681" s="27">
        <v>233698</v>
      </c>
      <c r="O681" s="27">
        <v>7950.4</v>
      </c>
      <c r="P681" s="27">
        <v>2082493</v>
      </c>
      <c r="Q681" s="27"/>
      <c r="R681" s="27">
        <v>10632</v>
      </c>
      <c r="S681" s="27">
        <v>7.5551000000000004</v>
      </c>
      <c r="T681" s="27">
        <v>93.6</v>
      </c>
      <c r="U681" s="27">
        <v>26</v>
      </c>
      <c r="V681" s="27">
        <v>93.6</v>
      </c>
      <c r="W681" s="27"/>
      <c r="X681" s="27"/>
      <c r="Y681" s="27"/>
      <c r="Z681" s="27"/>
      <c r="AA681" s="27">
        <v>287955</v>
      </c>
      <c r="AB681" s="28"/>
      <c r="AC681" s="29">
        <v>0</v>
      </c>
      <c r="AD681" s="30">
        <v>187.2</v>
      </c>
      <c r="AE681" s="30">
        <v>0</v>
      </c>
      <c r="AF681" s="31">
        <v>10.470499999999999</v>
      </c>
      <c r="AG681">
        <f t="shared" si="160"/>
        <v>8460.593834175439</v>
      </c>
      <c r="AH681">
        <f>A681*'Simple Linear Regression'!$B$18+'Simple Linear Regression'!$B$17</f>
        <v>8465.4015639952395</v>
      </c>
      <c r="AI681">
        <f t="shared" si="161"/>
        <v>8557.5675958999982</v>
      </c>
      <c r="AJ681">
        <f t="shared" si="162"/>
        <v>8557.5675959</v>
      </c>
      <c r="AL681">
        <f t="shared" si="163"/>
        <v>8619.1123557726823</v>
      </c>
      <c r="AM681" s="32">
        <f t="shared" si="164"/>
        <v>8353.1988913760015</v>
      </c>
      <c r="AN681" s="33">
        <f t="shared" si="165"/>
        <v>9211.8938794106925</v>
      </c>
      <c r="AO681" s="33">
        <f t="shared" si="166"/>
        <v>8428.8926411240009</v>
      </c>
      <c r="AP681" s="33" t="str">
        <f t="shared" si="167"/>
        <v/>
      </c>
      <c r="AQ681" s="34">
        <f t="shared" si="168"/>
        <v>382797.32399999996</v>
      </c>
      <c r="AR681" s="34">
        <f t="shared" si="169"/>
        <v>622440</v>
      </c>
      <c r="AS681" s="34">
        <f t="shared" si="170"/>
        <v>0</v>
      </c>
      <c r="AT681" s="34">
        <f t="shared" si="171"/>
        <v>8507.4795464110011</v>
      </c>
      <c r="AU681" s="34">
        <f t="shared" si="172"/>
        <v>8579.9573602158016</v>
      </c>
      <c r="AV681" s="34">
        <f t="shared" si="173"/>
        <v>8521.179399062401</v>
      </c>
      <c r="AW681" s="34">
        <f t="shared" si="174"/>
        <v>8501.0542250029994</v>
      </c>
      <c r="AX681" s="34">
        <f t="shared" si="175"/>
        <v>8568.3778810068125</v>
      </c>
    </row>
    <row r="682" spans="1:50" ht="16.5" customHeight="1" x14ac:dyDescent="0.2">
      <c r="A682" s="25">
        <v>681</v>
      </c>
      <c r="B682" s="26">
        <v>38037</v>
      </c>
      <c r="C682" s="25">
        <v>8796</v>
      </c>
      <c r="D682" s="27"/>
      <c r="E682" s="27">
        <v>356000</v>
      </c>
      <c r="F682" s="27"/>
      <c r="G682" s="27">
        <v>35.54</v>
      </c>
      <c r="H682" s="27">
        <v>31.385999999999999</v>
      </c>
      <c r="I682" s="27">
        <v>1.6479999999999999</v>
      </c>
      <c r="J682" s="27">
        <v>11772.234</v>
      </c>
      <c r="K682" s="27">
        <v>801943</v>
      </c>
      <c r="L682" s="27">
        <v>1114</v>
      </c>
      <c r="M682" s="27">
        <v>16.695</v>
      </c>
      <c r="N682" s="27">
        <v>238538</v>
      </c>
      <c r="O682" s="27">
        <v>7950.4</v>
      </c>
      <c r="P682" s="27">
        <v>2082493</v>
      </c>
      <c r="Q682" s="27"/>
      <c r="R682" s="27">
        <v>10632</v>
      </c>
      <c r="S682" s="27">
        <v>8.0655000000000001</v>
      </c>
      <c r="T682" s="27">
        <v>93.6</v>
      </c>
      <c r="U682" s="27">
        <v>26</v>
      </c>
      <c r="V682" s="27">
        <v>93.6</v>
      </c>
      <c r="W682" s="27"/>
      <c r="X682" s="27"/>
      <c r="Y682" s="27"/>
      <c r="Z682" s="27"/>
      <c r="AA682" s="27">
        <v>287955</v>
      </c>
      <c r="AB682" s="28"/>
      <c r="AC682" s="29">
        <v>0</v>
      </c>
      <c r="AD682" s="30">
        <v>178.8</v>
      </c>
      <c r="AE682" s="30">
        <v>0</v>
      </c>
      <c r="AF682" s="31">
        <v>10.7239</v>
      </c>
      <c r="AG682">
        <f t="shared" si="160"/>
        <v>8537.3856422542394</v>
      </c>
      <c r="AH682">
        <f>A682*'Simple Linear Regression'!$B$18+'Simple Linear Regression'!$B$17</f>
        <v>8466.2546010791448</v>
      </c>
      <c r="AI682">
        <f t="shared" si="161"/>
        <v>8602.1154397000009</v>
      </c>
      <c r="AJ682">
        <f t="shared" si="162"/>
        <v>8602.1154397000009</v>
      </c>
      <c r="AL682">
        <f t="shared" si="163"/>
        <v>8714.5066882036826</v>
      </c>
      <c r="AM682" s="32">
        <f t="shared" si="164"/>
        <v>8430.7566189051995</v>
      </c>
      <c r="AN682" s="33">
        <f t="shared" si="165"/>
        <v>9288.0152987053534</v>
      </c>
      <c r="AO682" s="33">
        <f t="shared" si="166"/>
        <v>8540.9941494240011</v>
      </c>
      <c r="AP682" s="33" t="str">
        <f t="shared" si="167"/>
        <v/>
      </c>
      <c r="AQ682" s="34">
        <f t="shared" si="168"/>
        <v>393110.62399999995</v>
      </c>
      <c r="AR682" s="34">
        <f t="shared" si="169"/>
        <v>586688</v>
      </c>
      <c r="AS682" s="34">
        <f t="shared" si="170"/>
        <v>0</v>
      </c>
      <c r="AT682" s="34">
        <f t="shared" si="171"/>
        <v>8651.4048014830005</v>
      </c>
      <c r="AU682" s="34">
        <f t="shared" si="172"/>
        <v>8722.6595976446606</v>
      </c>
      <c r="AV682" s="34">
        <f t="shared" si="173"/>
        <v>8676.2519464468805</v>
      </c>
      <c r="AW682" s="34">
        <f t="shared" si="174"/>
        <v>8645.9789971129994</v>
      </c>
      <c r="AX682" s="34">
        <f t="shared" si="175"/>
        <v>8710.9377922937147</v>
      </c>
    </row>
    <row r="683" spans="1:50" ht="16.5" customHeight="1" x14ac:dyDescent="0.2">
      <c r="A683" s="25">
        <v>682</v>
      </c>
      <c r="B683" s="26">
        <v>38044</v>
      </c>
      <c r="C683" s="25">
        <v>8970</v>
      </c>
      <c r="D683" s="27"/>
      <c r="E683" s="27">
        <v>359000</v>
      </c>
      <c r="F683" s="27"/>
      <c r="G683" s="27">
        <v>36.082000000000001</v>
      </c>
      <c r="H683" s="27">
        <v>32.268000000000001</v>
      </c>
      <c r="I683" s="27">
        <v>1.6879999999999999</v>
      </c>
      <c r="J683" s="27">
        <v>11772.234</v>
      </c>
      <c r="K683" s="27">
        <v>801943</v>
      </c>
      <c r="L683" s="27">
        <v>1114</v>
      </c>
      <c r="M683" s="27">
        <v>16.695</v>
      </c>
      <c r="N683" s="27">
        <v>238538</v>
      </c>
      <c r="O683" s="27">
        <v>7950.4</v>
      </c>
      <c r="P683" s="27">
        <v>2082493</v>
      </c>
      <c r="Q683" s="27"/>
      <c r="R683" s="27">
        <v>10632</v>
      </c>
      <c r="S683" s="27">
        <v>8.0655000000000001</v>
      </c>
      <c r="T683" s="27">
        <v>93.6</v>
      </c>
      <c r="U683" s="27">
        <v>26</v>
      </c>
      <c r="V683" s="27">
        <v>93.6</v>
      </c>
      <c r="W683" s="27"/>
      <c r="X683" s="27"/>
      <c r="Y683" s="27"/>
      <c r="Z683" s="27"/>
      <c r="AA683" s="27">
        <v>287955</v>
      </c>
      <c r="AB683" s="28"/>
      <c r="AC683" s="29">
        <v>0</v>
      </c>
      <c r="AD683" s="30">
        <v>157.30000000000001</v>
      </c>
      <c r="AE683" s="30">
        <v>0</v>
      </c>
      <c r="AF683" s="31">
        <v>10.990399999999999</v>
      </c>
      <c r="AG683">
        <f t="shared" si="160"/>
        <v>8535.3796189694403</v>
      </c>
      <c r="AH683">
        <f>A683*'Simple Linear Regression'!$B$18+'Simple Linear Regression'!$B$17</f>
        <v>8467.1076381630483</v>
      </c>
      <c r="AI683">
        <f t="shared" si="161"/>
        <v>8600.3505697000001</v>
      </c>
      <c r="AJ683">
        <f t="shared" si="162"/>
        <v>8600.3505697000001</v>
      </c>
      <c r="AL683">
        <f t="shared" si="163"/>
        <v>8715.3091729100815</v>
      </c>
      <c r="AM683" s="32">
        <f t="shared" si="164"/>
        <v>8462.4261728577003</v>
      </c>
      <c r="AN683" s="33">
        <f t="shared" si="165"/>
        <v>9312.0016395766033</v>
      </c>
      <c r="AO683" s="33">
        <f t="shared" si="166"/>
        <v>8572.1619449440004</v>
      </c>
      <c r="AP683" s="33" t="str">
        <f t="shared" si="167"/>
        <v/>
      </c>
      <c r="AQ683" s="34">
        <f t="shared" si="168"/>
        <v>402652.14399999997</v>
      </c>
      <c r="AR683" s="34">
        <f t="shared" si="169"/>
        <v>605992</v>
      </c>
      <c r="AS683" s="34">
        <f t="shared" si="170"/>
        <v>0</v>
      </c>
      <c r="AT683" s="34">
        <f t="shared" si="171"/>
        <v>8673.0942708580005</v>
      </c>
      <c r="AU683" s="34">
        <f t="shared" si="172"/>
        <v>8746.0870104432433</v>
      </c>
      <c r="AV683" s="34">
        <f t="shared" si="173"/>
        <v>8697.5647800539191</v>
      </c>
      <c r="AW683" s="34">
        <f t="shared" si="174"/>
        <v>8668.9088379179993</v>
      </c>
      <c r="AX683" s="34">
        <f t="shared" si="175"/>
        <v>8735.2798810314744</v>
      </c>
    </row>
    <row r="684" spans="1:50" ht="16.5" customHeight="1" x14ac:dyDescent="0.2">
      <c r="A684" s="25">
        <v>683</v>
      </c>
      <c r="B684" s="26">
        <v>38051</v>
      </c>
      <c r="C684" s="25">
        <v>8968</v>
      </c>
      <c r="D684" s="27"/>
      <c r="E684" s="27">
        <v>348000</v>
      </c>
      <c r="F684" s="27"/>
      <c r="G684" s="27">
        <v>36.673999999999999</v>
      </c>
      <c r="H684" s="27">
        <v>33.731999999999999</v>
      </c>
      <c r="I684" s="27">
        <v>1.7170000000000001</v>
      </c>
      <c r="J684" s="27">
        <v>11772.234</v>
      </c>
      <c r="K684" s="27">
        <v>801943</v>
      </c>
      <c r="L684" s="27">
        <v>1114</v>
      </c>
      <c r="M684" s="27">
        <v>16.695</v>
      </c>
      <c r="N684" s="27">
        <v>238538</v>
      </c>
      <c r="O684" s="27">
        <v>7950.4</v>
      </c>
      <c r="P684" s="27">
        <v>2082493</v>
      </c>
      <c r="Q684" s="27"/>
      <c r="R684" s="27">
        <v>10313</v>
      </c>
      <c r="S684" s="27">
        <v>8.0655000000000001</v>
      </c>
      <c r="T684" s="27">
        <v>93.6</v>
      </c>
      <c r="U684" s="27">
        <v>26</v>
      </c>
      <c r="V684" s="27">
        <v>93.6</v>
      </c>
      <c r="W684" s="27"/>
      <c r="X684" s="27"/>
      <c r="Y684" s="27"/>
      <c r="Z684" s="27"/>
      <c r="AA684" s="27">
        <v>290626</v>
      </c>
      <c r="AB684" s="28"/>
      <c r="AC684" s="29">
        <v>0</v>
      </c>
      <c r="AD684" s="30">
        <v>97.9</v>
      </c>
      <c r="AE684" s="30">
        <v>2.8</v>
      </c>
      <c r="AF684" s="31">
        <v>11.266500000000001</v>
      </c>
      <c r="AG684">
        <f t="shared" si="160"/>
        <v>8553.6911146479615</v>
      </c>
      <c r="AH684">
        <f>A684*'Simple Linear Regression'!$B$18+'Simple Linear Regression'!$B$17</f>
        <v>8467.9606752469517</v>
      </c>
      <c r="AI684">
        <f t="shared" si="161"/>
        <v>8606.8217597000003</v>
      </c>
      <c r="AJ684">
        <f t="shared" si="162"/>
        <v>8606.8217597000003</v>
      </c>
      <c r="AL684">
        <f t="shared" si="163"/>
        <v>8731.0486621322198</v>
      </c>
      <c r="AM684" s="32">
        <f t="shared" si="164"/>
        <v>8542.1420102238189</v>
      </c>
      <c r="AN684" s="33">
        <f t="shared" si="165"/>
        <v>9352.2828949575724</v>
      </c>
      <c r="AO684" s="33">
        <f t="shared" si="166"/>
        <v>8670.5421204459999</v>
      </c>
      <c r="AP684" s="33" t="str">
        <f t="shared" si="167"/>
        <v/>
      </c>
      <c r="AQ684" s="34">
        <f t="shared" si="168"/>
        <v>409569.74600000004</v>
      </c>
      <c r="AR684" s="34">
        <f t="shared" si="169"/>
        <v>597516</v>
      </c>
      <c r="AS684" s="34">
        <f t="shared" si="170"/>
        <v>0</v>
      </c>
      <c r="AT684" s="34">
        <f t="shared" si="171"/>
        <v>8641.4663689080007</v>
      </c>
      <c r="AU684" s="34">
        <f t="shared" si="172"/>
        <v>8740.2529317055942</v>
      </c>
      <c r="AV684" s="34">
        <f t="shared" si="173"/>
        <v>8664.4054445541587</v>
      </c>
      <c r="AW684" s="34">
        <f t="shared" si="174"/>
        <v>8638.8639970509994</v>
      </c>
      <c r="AX684" s="34">
        <f t="shared" si="175"/>
        <v>8740.5573318920979</v>
      </c>
    </row>
    <row r="685" spans="1:50" ht="16.5" customHeight="1" x14ac:dyDescent="0.2">
      <c r="A685" s="25">
        <v>684</v>
      </c>
      <c r="B685" s="26">
        <v>38058</v>
      </c>
      <c r="C685" s="25">
        <v>9044</v>
      </c>
      <c r="D685" s="27"/>
      <c r="E685" s="27">
        <v>344000</v>
      </c>
      <c r="F685" s="27"/>
      <c r="G685" s="27">
        <v>36.438000000000002</v>
      </c>
      <c r="H685" s="27">
        <v>33.36</v>
      </c>
      <c r="I685" s="27">
        <v>1.738</v>
      </c>
      <c r="J685" s="27">
        <v>11772.234</v>
      </c>
      <c r="K685" s="27">
        <v>696904</v>
      </c>
      <c r="L685" s="27">
        <v>1101</v>
      </c>
      <c r="M685" s="27">
        <v>16.695</v>
      </c>
      <c r="N685" s="27">
        <v>238538</v>
      </c>
      <c r="O685" s="27">
        <v>8007.1</v>
      </c>
      <c r="P685" s="27">
        <v>2082493</v>
      </c>
      <c r="Q685" s="27"/>
      <c r="R685" s="27">
        <v>10313</v>
      </c>
      <c r="S685" s="27">
        <v>8.0655000000000001</v>
      </c>
      <c r="T685" s="27">
        <v>93.6</v>
      </c>
      <c r="U685" s="27">
        <v>26</v>
      </c>
      <c r="V685" s="27">
        <v>93</v>
      </c>
      <c r="W685" s="27"/>
      <c r="X685" s="27"/>
      <c r="Y685" s="27"/>
      <c r="Z685" s="27"/>
      <c r="AA685" s="27">
        <v>290626</v>
      </c>
      <c r="AB685" s="28"/>
      <c r="AC685" s="29">
        <v>0</v>
      </c>
      <c r="AD685" s="30">
        <v>113.7</v>
      </c>
      <c r="AE685" s="30">
        <v>2.2000000000000002</v>
      </c>
      <c r="AF685" s="31">
        <v>11.549099999999999</v>
      </c>
      <c r="AG685">
        <f t="shared" si="160"/>
        <v>8570.1048164254389</v>
      </c>
      <c r="AH685">
        <f>A685*'Simple Linear Regression'!$B$18+'Simple Linear Regression'!$B$17</f>
        <v>8468.813712330857</v>
      </c>
      <c r="AI685">
        <f t="shared" si="161"/>
        <v>8625.7984497000016</v>
      </c>
      <c r="AJ685">
        <f t="shared" si="162"/>
        <v>8625.7984497000016</v>
      </c>
      <c r="AL685">
        <f t="shared" si="163"/>
        <v>8745.0536605530779</v>
      </c>
      <c r="AM685" s="32">
        <f t="shared" si="164"/>
        <v>8524.5552129043808</v>
      </c>
      <c r="AN685" s="33">
        <f t="shared" si="165"/>
        <v>9389.5808296537925</v>
      </c>
      <c r="AO685" s="33">
        <f t="shared" si="166"/>
        <v>8663.2026068439991</v>
      </c>
      <c r="AP685" s="33" t="str">
        <f t="shared" si="167"/>
        <v/>
      </c>
      <c r="AQ685" s="34">
        <f t="shared" si="168"/>
        <v>414579.04399999999</v>
      </c>
      <c r="AR685" s="34">
        <f t="shared" si="169"/>
        <v>597872</v>
      </c>
      <c r="AS685" s="34">
        <f t="shared" si="170"/>
        <v>0</v>
      </c>
      <c r="AT685" s="34">
        <f t="shared" si="171"/>
        <v>8727.4226234489997</v>
      </c>
      <c r="AU685" s="34">
        <f t="shared" si="172"/>
        <v>8808.4366669262236</v>
      </c>
      <c r="AV685" s="34">
        <f t="shared" si="173"/>
        <v>8753.8543005847187</v>
      </c>
      <c r="AW685" s="34">
        <f t="shared" si="174"/>
        <v>8725.6960418630006</v>
      </c>
      <c r="AX685" s="34">
        <f t="shared" si="175"/>
        <v>8802.5893286191713</v>
      </c>
    </row>
    <row r="686" spans="1:50" ht="16.5" customHeight="1" x14ac:dyDescent="0.2">
      <c r="A686" s="25">
        <v>685</v>
      </c>
      <c r="B686" s="26">
        <v>38065</v>
      </c>
      <c r="C686" s="25">
        <v>8818</v>
      </c>
      <c r="D686" s="27"/>
      <c r="E686" s="27">
        <v>338000</v>
      </c>
      <c r="F686" s="27"/>
      <c r="G686" s="27">
        <v>37.781999999999996</v>
      </c>
      <c r="H686" s="27">
        <v>34.564</v>
      </c>
      <c r="I686" s="27">
        <v>1.724</v>
      </c>
      <c r="J686" s="27">
        <v>11772.234</v>
      </c>
      <c r="K686" s="27">
        <v>696904</v>
      </c>
      <c r="L686" s="27">
        <v>1101</v>
      </c>
      <c r="M686" s="27">
        <v>17.032</v>
      </c>
      <c r="N686" s="27">
        <v>222450</v>
      </c>
      <c r="O686" s="27">
        <v>8007.1</v>
      </c>
      <c r="P686" s="27">
        <v>2102932</v>
      </c>
      <c r="Q686" s="27"/>
      <c r="R686" s="27">
        <v>10313</v>
      </c>
      <c r="S686" s="27">
        <v>8.0655000000000001</v>
      </c>
      <c r="T686" s="27">
        <v>93.6</v>
      </c>
      <c r="U686" s="27">
        <v>26</v>
      </c>
      <c r="V686" s="27">
        <v>93</v>
      </c>
      <c r="W686" s="27"/>
      <c r="X686" s="27"/>
      <c r="Y686" s="27"/>
      <c r="Z686" s="27"/>
      <c r="AA686" s="27">
        <v>290626</v>
      </c>
      <c r="AB686" s="28"/>
      <c r="AC686" s="29">
        <v>0</v>
      </c>
      <c r="AD686" s="30">
        <v>109.1</v>
      </c>
      <c r="AE686" s="30">
        <v>3.4</v>
      </c>
      <c r="AF686" s="31">
        <v>11.8355</v>
      </c>
      <c r="AG686">
        <f t="shared" si="160"/>
        <v>8372.6270775951198</v>
      </c>
      <c r="AH686">
        <f>A686*'Simple Linear Regression'!$B$18+'Simple Linear Regression'!$B$17</f>
        <v>8469.6667494147605</v>
      </c>
      <c r="AI686">
        <f t="shared" si="161"/>
        <v>8426.4325592000005</v>
      </c>
      <c r="AJ686">
        <f t="shared" si="162"/>
        <v>8426.4325592000005</v>
      </c>
      <c r="AL686">
        <f t="shared" si="163"/>
        <v>8506.2368108260016</v>
      </c>
      <c r="AM686" s="32">
        <f t="shared" si="164"/>
        <v>8310.5525197758598</v>
      </c>
      <c r="AN686" s="33">
        <f t="shared" si="165"/>
        <v>9362.6851360138953</v>
      </c>
      <c r="AO686" s="33">
        <f t="shared" si="166"/>
        <v>8423.4179337999994</v>
      </c>
      <c r="AP686" s="33" t="str">
        <f t="shared" si="167"/>
        <v/>
      </c>
      <c r="AQ686" s="34">
        <f t="shared" si="168"/>
        <v>383503.8</v>
      </c>
      <c r="AR686" s="34">
        <f t="shared" si="169"/>
        <v>582712</v>
      </c>
      <c r="AS686" s="34">
        <f t="shared" si="170"/>
        <v>0</v>
      </c>
      <c r="AT686" s="34">
        <f t="shared" si="171"/>
        <v>8471.0414001270001</v>
      </c>
      <c r="AU686" s="34">
        <f t="shared" si="172"/>
        <v>8555.2198130749584</v>
      </c>
      <c r="AV686" s="34">
        <f t="shared" si="173"/>
        <v>8492.9120097791201</v>
      </c>
      <c r="AW686" s="34">
        <f t="shared" si="174"/>
        <v>8470.4241513829984</v>
      </c>
      <c r="AX686" s="34">
        <f t="shared" si="175"/>
        <v>8545.4621356253992</v>
      </c>
    </row>
    <row r="687" spans="1:50" ht="16.5" customHeight="1" x14ac:dyDescent="0.2">
      <c r="A687" s="25">
        <v>686</v>
      </c>
      <c r="B687" s="26">
        <v>38072</v>
      </c>
      <c r="C687" s="25">
        <v>8731</v>
      </c>
      <c r="D687" s="27"/>
      <c r="E687" s="27">
        <v>346000</v>
      </c>
      <c r="F687" s="27"/>
      <c r="G687" s="27">
        <v>36.654000000000003</v>
      </c>
      <c r="H687" s="27">
        <v>33.588000000000001</v>
      </c>
      <c r="I687" s="27">
        <v>1.7430000000000001</v>
      </c>
      <c r="J687" s="27">
        <v>11772.234</v>
      </c>
      <c r="K687" s="27">
        <v>696904</v>
      </c>
      <c r="L687" s="27">
        <v>1101</v>
      </c>
      <c r="M687" s="27">
        <v>17.032</v>
      </c>
      <c r="N687" s="27">
        <v>222450</v>
      </c>
      <c r="O687" s="27">
        <v>8007.1</v>
      </c>
      <c r="P687" s="27">
        <v>2102932</v>
      </c>
      <c r="Q687" s="27"/>
      <c r="R687" s="27">
        <v>10313</v>
      </c>
      <c r="S687" s="27">
        <v>8.0655000000000001</v>
      </c>
      <c r="T687" s="27">
        <v>93.6</v>
      </c>
      <c r="U687" s="27">
        <v>26</v>
      </c>
      <c r="V687" s="27">
        <v>93</v>
      </c>
      <c r="W687" s="27"/>
      <c r="X687" s="27"/>
      <c r="Y687" s="27"/>
      <c r="Z687" s="27"/>
      <c r="AA687" s="27">
        <v>290626</v>
      </c>
      <c r="AB687" s="28"/>
      <c r="AC687" s="29">
        <v>0</v>
      </c>
      <c r="AD687" s="30">
        <v>92.4</v>
      </c>
      <c r="AE687" s="30">
        <v>3.6</v>
      </c>
      <c r="AF687" s="31">
        <v>12.1234</v>
      </c>
      <c r="AG687">
        <f t="shared" si="160"/>
        <v>8367.2460197848395</v>
      </c>
      <c r="AH687">
        <f>A687*'Simple Linear Regression'!$B$18+'Simple Linear Regression'!$B$17</f>
        <v>8470.5197864986658</v>
      </c>
      <c r="AI687">
        <f t="shared" si="161"/>
        <v>8421.7262392000011</v>
      </c>
      <c r="AJ687">
        <f t="shared" si="162"/>
        <v>8421.7262391999993</v>
      </c>
      <c r="AL687">
        <f t="shared" si="163"/>
        <v>8504.6966594345013</v>
      </c>
      <c r="AM687" s="32">
        <f t="shared" si="164"/>
        <v>8333.8333156238405</v>
      </c>
      <c r="AN687" s="33">
        <f t="shared" si="165"/>
        <v>9390.9407598086254</v>
      </c>
      <c r="AO687" s="33">
        <f t="shared" si="166"/>
        <v>8445.5827128499986</v>
      </c>
      <c r="AP687" s="33" t="str">
        <f t="shared" si="167"/>
        <v/>
      </c>
      <c r="AQ687" s="34">
        <f t="shared" si="168"/>
        <v>387730.35000000003</v>
      </c>
      <c r="AR687" s="34">
        <f t="shared" si="169"/>
        <v>603078</v>
      </c>
      <c r="AS687" s="34">
        <f t="shared" si="170"/>
        <v>0</v>
      </c>
      <c r="AT687" s="34">
        <f t="shared" si="171"/>
        <v>8497.9456030210004</v>
      </c>
      <c r="AU687" s="34">
        <f t="shared" si="172"/>
        <v>8582.9578006239699</v>
      </c>
      <c r="AV687" s="34">
        <f t="shared" si="173"/>
        <v>8519.0174577552789</v>
      </c>
      <c r="AW687" s="34">
        <f t="shared" si="174"/>
        <v>8498.6047240360003</v>
      </c>
      <c r="AX687" s="34">
        <f t="shared" si="175"/>
        <v>8574.5543019015477</v>
      </c>
    </row>
    <row r="688" spans="1:50" ht="16.5" customHeight="1" x14ac:dyDescent="0.2">
      <c r="A688" s="25">
        <v>687</v>
      </c>
      <c r="B688" s="26">
        <v>38079</v>
      </c>
      <c r="C688" s="25">
        <v>9249</v>
      </c>
      <c r="D688" s="27"/>
      <c r="E688" s="27">
        <v>340000</v>
      </c>
      <c r="F688" s="27"/>
      <c r="G688" s="27">
        <v>35.234000000000002</v>
      </c>
      <c r="H688" s="27">
        <v>32.229999999999997</v>
      </c>
      <c r="I688" s="27">
        <v>1.758</v>
      </c>
      <c r="J688" s="27">
        <v>11772.234</v>
      </c>
      <c r="K688" s="27">
        <v>696904</v>
      </c>
      <c r="L688" s="27">
        <v>1101</v>
      </c>
      <c r="M688" s="27">
        <v>17.032</v>
      </c>
      <c r="N688" s="27">
        <v>222450</v>
      </c>
      <c r="O688" s="27">
        <v>8007.1</v>
      </c>
      <c r="P688" s="27">
        <v>2102932</v>
      </c>
      <c r="Q688" s="27"/>
      <c r="R688" s="27">
        <v>10313</v>
      </c>
      <c r="S688" s="27">
        <v>8.0655000000000001</v>
      </c>
      <c r="T688" s="27">
        <v>93.6</v>
      </c>
      <c r="U688" s="27">
        <v>26</v>
      </c>
      <c r="V688" s="27">
        <v>93</v>
      </c>
      <c r="W688" s="27"/>
      <c r="X688" s="27"/>
      <c r="Y688" s="27"/>
      <c r="Z688" s="27"/>
      <c r="AA688" s="27">
        <v>290626</v>
      </c>
      <c r="AB688" s="28"/>
      <c r="AC688" s="29">
        <v>0</v>
      </c>
      <c r="AD688" s="30">
        <v>79.900000000000006</v>
      </c>
      <c r="AE688" s="30">
        <v>7.4</v>
      </c>
      <c r="AF688" s="31">
        <v>12.4102</v>
      </c>
      <c r="AG688">
        <f t="shared" si="160"/>
        <v>8371.2923773030398</v>
      </c>
      <c r="AH688">
        <f>A688*'Simple Linear Regression'!$B$18+'Simple Linear Regression'!$B$17</f>
        <v>8471.3728235825693</v>
      </c>
      <c r="AI688">
        <f t="shared" si="161"/>
        <v>8425.2559792000011</v>
      </c>
      <c r="AJ688">
        <f t="shared" si="162"/>
        <v>8425.2559792000011</v>
      </c>
      <c r="AL688">
        <f t="shared" si="163"/>
        <v>8512.5962327570014</v>
      </c>
      <c r="AM688" s="32">
        <f t="shared" si="164"/>
        <v>8354.1819096738582</v>
      </c>
      <c r="AN688" s="33">
        <f t="shared" si="165"/>
        <v>9432.138017072386</v>
      </c>
      <c r="AO688" s="33">
        <f t="shared" si="166"/>
        <v>8478.8291921000018</v>
      </c>
      <c r="AP688" s="33" t="str">
        <f t="shared" si="167"/>
        <v/>
      </c>
      <c r="AQ688" s="34">
        <f t="shared" si="168"/>
        <v>391067.1</v>
      </c>
      <c r="AR688" s="34">
        <f t="shared" si="169"/>
        <v>597720</v>
      </c>
      <c r="AS688" s="34">
        <f t="shared" si="170"/>
        <v>0</v>
      </c>
      <c r="AT688" s="34">
        <f t="shared" si="171"/>
        <v>8527.8232657900007</v>
      </c>
      <c r="AU688" s="34">
        <f t="shared" si="172"/>
        <v>8617.9465162088163</v>
      </c>
      <c r="AV688" s="34">
        <f t="shared" si="173"/>
        <v>8550.0965817792003</v>
      </c>
      <c r="AW688" s="34">
        <f t="shared" si="174"/>
        <v>8529.6201847559987</v>
      </c>
      <c r="AX688" s="34">
        <f t="shared" si="175"/>
        <v>8611.0606759502989</v>
      </c>
    </row>
    <row r="689" spans="1:50" ht="16.5" customHeight="1" x14ac:dyDescent="0.2">
      <c r="A689" s="25">
        <v>688</v>
      </c>
      <c r="B689" s="26">
        <v>38086</v>
      </c>
      <c r="C689" s="25">
        <v>9338</v>
      </c>
      <c r="D689" s="27"/>
      <c r="E689" s="27">
        <v>335000</v>
      </c>
      <c r="F689" s="27"/>
      <c r="G689" s="27">
        <v>35.700000000000003</v>
      </c>
      <c r="H689" s="27">
        <v>32.746000000000002</v>
      </c>
      <c r="I689" s="27">
        <v>1.78</v>
      </c>
      <c r="J689" s="27">
        <v>11772.234</v>
      </c>
      <c r="K689" s="27">
        <v>696904</v>
      </c>
      <c r="L689" s="27">
        <v>1119</v>
      </c>
      <c r="M689" s="27">
        <v>17.032</v>
      </c>
      <c r="N689" s="27">
        <v>222450</v>
      </c>
      <c r="O689" s="27">
        <v>8040.4</v>
      </c>
      <c r="P689" s="27">
        <v>2102932</v>
      </c>
      <c r="Q689" s="27"/>
      <c r="R689" s="27">
        <v>10313</v>
      </c>
      <c r="S689" s="27">
        <v>8.0655000000000001</v>
      </c>
      <c r="T689" s="27">
        <v>93.6</v>
      </c>
      <c r="U689" s="27">
        <v>26</v>
      </c>
      <c r="V689" s="27">
        <v>89.1</v>
      </c>
      <c r="W689" s="27"/>
      <c r="X689" s="27"/>
      <c r="Y689" s="27"/>
      <c r="Z689" s="27"/>
      <c r="AA689" s="27">
        <v>290626</v>
      </c>
      <c r="AB689" s="28"/>
      <c r="AC689" s="29">
        <v>0</v>
      </c>
      <c r="AD689" s="30">
        <v>85.4</v>
      </c>
      <c r="AE689" s="30">
        <v>5.2</v>
      </c>
      <c r="AF689" s="31">
        <v>12.6935</v>
      </c>
      <c r="AG689">
        <f t="shared" si="160"/>
        <v>8463.7967951343999</v>
      </c>
      <c r="AH689">
        <f>A689*'Simple Linear Regression'!$B$18+'Simple Linear Regression'!$B$17</f>
        <v>8472.2258606664727</v>
      </c>
      <c r="AI689">
        <f t="shared" si="161"/>
        <v>8567.5794992000028</v>
      </c>
      <c r="AJ689">
        <f t="shared" si="162"/>
        <v>8567.579499200001</v>
      </c>
      <c r="AL689">
        <f t="shared" si="163"/>
        <v>8582.84268883</v>
      </c>
      <c r="AM689" s="32">
        <f t="shared" si="164"/>
        <v>8348.3105226118787</v>
      </c>
      <c r="AN689" s="33">
        <f t="shared" si="165"/>
        <v>9470.1273848129968</v>
      </c>
      <c r="AO689" s="33">
        <f t="shared" si="166"/>
        <v>8542.5995409999996</v>
      </c>
      <c r="AP689" s="33" t="str">
        <f t="shared" si="167"/>
        <v/>
      </c>
      <c r="AQ689" s="34">
        <f t="shared" si="168"/>
        <v>395961</v>
      </c>
      <c r="AR689" s="34">
        <f t="shared" si="169"/>
        <v>596300</v>
      </c>
      <c r="AS689" s="34">
        <f t="shared" si="170"/>
        <v>0</v>
      </c>
      <c r="AT689" s="34">
        <f t="shared" si="171"/>
        <v>8621.8221988149999</v>
      </c>
      <c r="AU689" s="34">
        <f t="shared" si="172"/>
        <v>8700.9378127051987</v>
      </c>
      <c r="AV689" s="34">
        <f t="shared" si="173"/>
        <v>8638.023082488</v>
      </c>
      <c r="AW689" s="34">
        <f t="shared" si="174"/>
        <v>8624.3959035349981</v>
      </c>
      <c r="AX689" s="34">
        <f t="shared" si="175"/>
        <v>8698.8775892570011</v>
      </c>
    </row>
    <row r="690" spans="1:50" ht="16.5" customHeight="1" x14ac:dyDescent="0.2">
      <c r="A690" s="25">
        <v>689</v>
      </c>
      <c r="B690" s="26">
        <v>38093</v>
      </c>
      <c r="C690" s="25">
        <v>8973</v>
      </c>
      <c r="D690" s="27"/>
      <c r="E690" s="27">
        <v>355000</v>
      </c>
      <c r="F690" s="27"/>
      <c r="G690" s="27">
        <v>37.387999999999998</v>
      </c>
      <c r="H690" s="27">
        <v>33.954000000000001</v>
      </c>
      <c r="I690" s="27">
        <v>1.786</v>
      </c>
      <c r="J690" s="27">
        <v>11772.234</v>
      </c>
      <c r="K690" s="27">
        <v>733999</v>
      </c>
      <c r="L690" s="27">
        <v>1119</v>
      </c>
      <c r="M690" s="27">
        <v>17.247</v>
      </c>
      <c r="N690" s="27">
        <v>213709</v>
      </c>
      <c r="O690" s="27">
        <v>8040.4</v>
      </c>
      <c r="P690" s="27">
        <v>2102932</v>
      </c>
      <c r="Q690" s="27"/>
      <c r="R690" s="27">
        <v>10313</v>
      </c>
      <c r="S690" s="27">
        <v>8.0655000000000001</v>
      </c>
      <c r="T690" s="27">
        <v>93.6</v>
      </c>
      <c r="U690" s="27">
        <v>26</v>
      </c>
      <c r="V690" s="27">
        <v>89.1</v>
      </c>
      <c r="W690" s="27"/>
      <c r="X690" s="27"/>
      <c r="Y690" s="27"/>
      <c r="Z690" s="27"/>
      <c r="AA690" s="27">
        <v>290626</v>
      </c>
      <c r="AB690" s="28"/>
      <c r="AC690" s="29">
        <v>0</v>
      </c>
      <c r="AD690" s="30">
        <v>79.7</v>
      </c>
      <c r="AE690" s="30">
        <v>1.4</v>
      </c>
      <c r="AF690" s="31">
        <v>12.970700000000001</v>
      </c>
      <c r="AG690">
        <f t="shared" si="160"/>
        <v>8340.8419310316804</v>
      </c>
      <c r="AH690">
        <f>A690*'Simple Linear Regression'!$B$18+'Simple Linear Regression'!$B$17</f>
        <v>8473.078897750378</v>
      </c>
      <c r="AI690">
        <f t="shared" si="161"/>
        <v>8447.3174142999997</v>
      </c>
      <c r="AJ690">
        <f t="shared" si="162"/>
        <v>8447.3174142999997</v>
      </c>
      <c r="AL690">
        <f t="shared" si="163"/>
        <v>8443.0518571691809</v>
      </c>
      <c r="AM690" s="32">
        <f t="shared" si="164"/>
        <v>8234.2374439876603</v>
      </c>
      <c r="AN690" s="33">
        <f t="shared" si="165"/>
        <v>9448.8776704367028</v>
      </c>
      <c r="AO690" s="33">
        <f t="shared" si="166"/>
        <v>8398.1872235740011</v>
      </c>
      <c r="AP690" s="33" t="str">
        <f t="shared" si="167"/>
        <v/>
      </c>
      <c r="AQ690" s="34">
        <f t="shared" si="168"/>
        <v>381684.27400000003</v>
      </c>
      <c r="AR690" s="34">
        <f t="shared" si="169"/>
        <v>634030</v>
      </c>
      <c r="AS690" s="34">
        <f t="shared" si="170"/>
        <v>0</v>
      </c>
      <c r="AT690" s="34">
        <f t="shared" si="171"/>
        <v>8501.56883715</v>
      </c>
      <c r="AU690" s="34">
        <f t="shared" si="172"/>
        <v>8576.4064240814932</v>
      </c>
      <c r="AV690" s="34">
        <f t="shared" si="173"/>
        <v>8513.5026724937998</v>
      </c>
      <c r="AW690" s="34">
        <f t="shared" si="174"/>
        <v>8505.3652512229983</v>
      </c>
      <c r="AX690" s="34">
        <f t="shared" si="175"/>
        <v>8571.0737535691624</v>
      </c>
    </row>
    <row r="691" spans="1:50" ht="16.5" customHeight="1" x14ac:dyDescent="0.2">
      <c r="A691" s="25">
        <v>690</v>
      </c>
      <c r="B691" s="26">
        <v>38100</v>
      </c>
      <c r="C691" s="25">
        <v>9255</v>
      </c>
      <c r="D691" s="27"/>
      <c r="E691" s="27">
        <v>364000</v>
      </c>
      <c r="F691" s="27"/>
      <c r="G691" s="27">
        <v>37.32</v>
      </c>
      <c r="H691" s="27">
        <v>33.704000000000001</v>
      </c>
      <c r="I691" s="27">
        <v>1.8129999999999999</v>
      </c>
      <c r="J691" s="27">
        <v>11772.234</v>
      </c>
      <c r="K691" s="27">
        <v>733999</v>
      </c>
      <c r="L691" s="27">
        <v>1119</v>
      </c>
      <c r="M691" s="27">
        <v>17.247</v>
      </c>
      <c r="N691" s="27">
        <v>213709</v>
      </c>
      <c r="O691" s="27">
        <v>8040.4</v>
      </c>
      <c r="P691" s="27">
        <v>2102932</v>
      </c>
      <c r="Q691" s="27"/>
      <c r="R691" s="27">
        <v>10313</v>
      </c>
      <c r="S691" s="27">
        <v>8.0655000000000001</v>
      </c>
      <c r="T691" s="27">
        <v>93.6</v>
      </c>
      <c r="U691" s="27">
        <v>26</v>
      </c>
      <c r="V691" s="27">
        <v>89.1</v>
      </c>
      <c r="W691" s="27"/>
      <c r="X691" s="27"/>
      <c r="Y691" s="27"/>
      <c r="Z691" s="27"/>
      <c r="AA691" s="27">
        <v>290626</v>
      </c>
      <c r="AB691" s="28"/>
      <c r="AC691" s="29">
        <v>0</v>
      </c>
      <c r="AD691" s="30">
        <v>33.5</v>
      </c>
      <c r="AE691" s="30">
        <v>14.9</v>
      </c>
      <c r="AF691" s="31">
        <v>13.2387</v>
      </c>
      <c r="AG691">
        <f t="shared" si="160"/>
        <v>8334.7902725644399</v>
      </c>
      <c r="AH691">
        <f>A691*'Simple Linear Regression'!$B$18+'Simple Linear Regression'!$B$17</f>
        <v>8473.9319348342815</v>
      </c>
      <c r="AI691">
        <f t="shared" si="161"/>
        <v>8442.0228043000006</v>
      </c>
      <c r="AJ691">
        <f t="shared" si="162"/>
        <v>8442.0228043000025</v>
      </c>
      <c r="AL691">
        <f t="shared" si="163"/>
        <v>8444.8901092741889</v>
      </c>
      <c r="AM691" s="32">
        <f t="shared" si="164"/>
        <v>8305.55230241356</v>
      </c>
      <c r="AN691" s="33">
        <f t="shared" si="165"/>
        <v>9471.3708870388036</v>
      </c>
      <c r="AO691" s="33">
        <f t="shared" si="166"/>
        <v>8489.6548035669985</v>
      </c>
      <c r="AP691" s="33" t="str">
        <f t="shared" si="167"/>
        <v/>
      </c>
      <c r="AQ691" s="34">
        <f t="shared" si="168"/>
        <v>387454.41700000002</v>
      </c>
      <c r="AR691" s="34">
        <f t="shared" si="169"/>
        <v>659932</v>
      </c>
      <c r="AS691" s="34">
        <f t="shared" si="170"/>
        <v>0</v>
      </c>
      <c r="AT691" s="34">
        <f t="shared" si="171"/>
        <v>8439.9852976809998</v>
      </c>
      <c r="AU691" s="34">
        <f t="shared" si="172"/>
        <v>8555.1578007066237</v>
      </c>
      <c r="AV691" s="34">
        <f t="shared" si="173"/>
        <v>8443.4815095473186</v>
      </c>
      <c r="AW691" s="34">
        <f t="shared" si="174"/>
        <v>8445.0462242670001</v>
      </c>
      <c r="AX691" s="34">
        <f t="shared" si="175"/>
        <v>8564.6289922207197</v>
      </c>
    </row>
    <row r="692" spans="1:50" ht="16.5" customHeight="1" x14ac:dyDescent="0.2">
      <c r="A692" s="25">
        <v>691</v>
      </c>
      <c r="B692" s="26">
        <v>38107</v>
      </c>
      <c r="C692" s="25">
        <v>8926</v>
      </c>
      <c r="D692" s="27"/>
      <c r="E692" s="27">
        <v>339000</v>
      </c>
      <c r="F692" s="27"/>
      <c r="G692" s="27">
        <v>37.31</v>
      </c>
      <c r="H692" s="27">
        <v>34.64</v>
      </c>
      <c r="I692" s="27">
        <v>1.8120000000000001</v>
      </c>
      <c r="J692" s="27">
        <v>11772.234</v>
      </c>
      <c r="K692" s="27">
        <v>733999</v>
      </c>
      <c r="L692" s="27">
        <v>1119</v>
      </c>
      <c r="M692" s="27">
        <v>17.247</v>
      </c>
      <c r="N692" s="27">
        <v>213709</v>
      </c>
      <c r="O692" s="27">
        <v>8040.4</v>
      </c>
      <c r="P692" s="27">
        <v>2102932</v>
      </c>
      <c r="Q692" s="27"/>
      <c r="R692" s="27">
        <v>10313</v>
      </c>
      <c r="S692" s="27">
        <v>8.0655000000000001</v>
      </c>
      <c r="T692" s="27">
        <v>93.6</v>
      </c>
      <c r="U692" s="27">
        <v>26</v>
      </c>
      <c r="V692" s="27">
        <v>89.1</v>
      </c>
      <c r="W692" s="27"/>
      <c r="X692" s="27"/>
      <c r="Y692" s="27"/>
      <c r="Z692" s="27"/>
      <c r="AA692" s="27">
        <v>290626</v>
      </c>
      <c r="AB692" s="28"/>
      <c r="AC692" s="29">
        <v>0</v>
      </c>
      <c r="AD692" s="30">
        <v>37.299999999999997</v>
      </c>
      <c r="AE692" s="30">
        <v>22.3</v>
      </c>
      <c r="AF692" s="31">
        <v>13.494300000000001</v>
      </c>
      <c r="AG692">
        <f t="shared" si="160"/>
        <v>8351.62716139656</v>
      </c>
      <c r="AH692">
        <f>A692*'Simple Linear Regression'!$B$18+'Simple Linear Regression'!$B$17</f>
        <v>8474.7849719181868</v>
      </c>
      <c r="AI692">
        <f t="shared" si="161"/>
        <v>8456.7300543000001</v>
      </c>
      <c r="AJ692">
        <f t="shared" si="162"/>
        <v>8456.7300543000019</v>
      </c>
      <c r="AL692">
        <f t="shared" si="163"/>
        <v>8463.0789605295613</v>
      </c>
      <c r="AM692" s="32">
        <f t="shared" si="164"/>
        <v>8306.4284545909195</v>
      </c>
      <c r="AN692" s="33">
        <f t="shared" si="165"/>
        <v>9528.794759296823</v>
      </c>
      <c r="AO692" s="33">
        <f t="shared" si="166"/>
        <v>8517.9557743080022</v>
      </c>
      <c r="AP692" s="33" t="str">
        <f t="shared" si="167"/>
        <v/>
      </c>
      <c r="AQ692" s="34">
        <f t="shared" si="168"/>
        <v>387240.70799999998</v>
      </c>
      <c r="AR692" s="34">
        <f t="shared" si="169"/>
        <v>614268</v>
      </c>
      <c r="AS692" s="34">
        <f t="shared" si="170"/>
        <v>0</v>
      </c>
      <c r="AT692" s="34">
        <f t="shared" si="171"/>
        <v>8486.574531446</v>
      </c>
      <c r="AU692" s="34">
        <f t="shared" si="172"/>
        <v>8604.6858021266526</v>
      </c>
      <c r="AV692" s="34">
        <f t="shared" si="173"/>
        <v>8493.9520134026789</v>
      </c>
      <c r="AW692" s="34">
        <f t="shared" si="174"/>
        <v>8492.3866606650008</v>
      </c>
      <c r="AX692" s="34">
        <f t="shared" si="175"/>
        <v>8613.3206482854021</v>
      </c>
    </row>
    <row r="693" spans="1:50" ht="16.5" customHeight="1" x14ac:dyDescent="0.2">
      <c r="A693" s="25">
        <v>692</v>
      </c>
      <c r="B693" s="26">
        <v>38114</v>
      </c>
      <c r="C693" s="25">
        <v>9373</v>
      </c>
      <c r="D693" s="27"/>
      <c r="E693" s="27">
        <v>324000</v>
      </c>
      <c r="F693" s="27"/>
      <c r="G693" s="27">
        <v>39.24</v>
      </c>
      <c r="H693" s="27">
        <v>36.384</v>
      </c>
      <c r="I693" s="27">
        <v>1.8440000000000001</v>
      </c>
      <c r="J693" s="27">
        <v>11923.447</v>
      </c>
      <c r="K693" s="27">
        <v>733999</v>
      </c>
      <c r="L693" s="27">
        <v>1135</v>
      </c>
      <c r="M693" s="27">
        <v>17.247</v>
      </c>
      <c r="N693" s="27">
        <v>213709</v>
      </c>
      <c r="O693" s="27">
        <v>8098.8</v>
      </c>
      <c r="P693" s="27">
        <v>2102932</v>
      </c>
      <c r="Q693" s="27"/>
      <c r="R693" s="27">
        <v>10313</v>
      </c>
      <c r="S693" s="27">
        <v>8.0655000000000001</v>
      </c>
      <c r="T693" s="27">
        <v>94.6</v>
      </c>
      <c r="U693" s="27">
        <v>26</v>
      </c>
      <c r="V693" s="27">
        <v>88.8</v>
      </c>
      <c r="W693" s="27"/>
      <c r="X693" s="27"/>
      <c r="Y693" s="27"/>
      <c r="Z693" s="27"/>
      <c r="AA693" s="27">
        <v>290626</v>
      </c>
      <c r="AB693" s="28"/>
      <c r="AC693" s="29">
        <v>0</v>
      </c>
      <c r="AD693" s="30">
        <v>37.200000000000003</v>
      </c>
      <c r="AE693" s="30">
        <v>22</v>
      </c>
      <c r="AF693" s="31">
        <v>13.7334</v>
      </c>
      <c r="AG693">
        <f t="shared" si="160"/>
        <v>8368.5971473947211</v>
      </c>
      <c r="AH693">
        <f>A693*'Simple Linear Regression'!$B$18+'Simple Linear Regression'!$B$17</f>
        <v>8475.6380090020903</v>
      </c>
      <c r="AI693">
        <f t="shared" si="161"/>
        <v>8480.7432942999985</v>
      </c>
      <c r="AJ693">
        <f t="shared" si="162"/>
        <v>8480.7432943000003</v>
      </c>
      <c r="AL693">
        <f t="shared" si="163"/>
        <v>8488.9834003577198</v>
      </c>
      <c r="AM693" s="32">
        <f t="shared" si="164"/>
        <v>8310.2266848279978</v>
      </c>
      <c r="AN693" s="33">
        <f t="shared" si="165"/>
        <v>9562.7632492640932</v>
      </c>
      <c r="AO693" s="33">
        <f t="shared" si="166"/>
        <v>8546.6678105960018</v>
      </c>
      <c r="AP693" s="33" t="str">
        <f t="shared" si="167"/>
        <v/>
      </c>
      <c r="AQ693" s="34">
        <f t="shared" si="168"/>
        <v>394079.39600000001</v>
      </c>
      <c r="AR693" s="34">
        <f t="shared" si="169"/>
        <v>597456</v>
      </c>
      <c r="AS693" s="34">
        <f t="shared" si="170"/>
        <v>0</v>
      </c>
      <c r="AT693" s="34">
        <f t="shared" si="171"/>
        <v>8547.0668317049985</v>
      </c>
      <c r="AU693" s="34">
        <f t="shared" si="172"/>
        <v>8665.3119531386219</v>
      </c>
      <c r="AV693" s="34">
        <f t="shared" si="173"/>
        <v>8557.3580436435604</v>
      </c>
      <c r="AW693" s="34">
        <f t="shared" si="174"/>
        <v>8553.7470303839982</v>
      </c>
      <c r="AX693" s="34">
        <f t="shared" si="175"/>
        <v>8671.3805074215452</v>
      </c>
    </row>
    <row r="694" spans="1:50" ht="16.5" customHeight="1" x14ac:dyDescent="0.2">
      <c r="A694" s="25">
        <v>693</v>
      </c>
      <c r="B694" s="26">
        <v>38121</v>
      </c>
      <c r="C694" s="25">
        <v>9119</v>
      </c>
      <c r="D694" s="27"/>
      <c r="E694" s="27">
        <v>329000</v>
      </c>
      <c r="F694" s="27"/>
      <c r="G694" s="27">
        <v>40.372</v>
      </c>
      <c r="H694" s="27">
        <v>37.618000000000002</v>
      </c>
      <c r="I694" s="27">
        <v>1.9410000000000001</v>
      </c>
      <c r="J694" s="27">
        <v>11923.447</v>
      </c>
      <c r="K694" s="27">
        <v>730657</v>
      </c>
      <c r="L694" s="27">
        <v>1135</v>
      </c>
      <c r="M694" s="27">
        <v>17.247</v>
      </c>
      <c r="N694" s="27">
        <v>213709</v>
      </c>
      <c r="O694" s="27">
        <v>8098.8</v>
      </c>
      <c r="P694" s="27">
        <v>2102932</v>
      </c>
      <c r="Q694" s="27"/>
      <c r="R694" s="27">
        <v>10313</v>
      </c>
      <c r="S694" s="27">
        <v>8.0655000000000001</v>
      </c>
      <c r="T694" s="27">
        <v>94.6</v>
      </c>
      <c r="U694" s="27">
        <v>26</v>
      </c>
      <c r="V694" s="27">
        <v>88.8</v>
      </c>
      <c r="W694" s="27"/>
      <c r="X694" s="27"/>
      <c r="Y694" s="27"/>
      <c r="Z694" s="27"/>
      <c r="AA694" s="27">
        <v>290626</v>
      </c>
      <c r="AB694" s="28"/>
      <c r="AC694" s="29">
        <v>0</v>
      </c>
      <c r="AD694" s="30">
        <v>7.9</v>
      </c>
      <c r="AE694" s="30">
        <v>33.700000000000003</v>
      </c>
      <c r="AF694" s="31">
        <v>13.951700000000001</v>
      </c>
      <c r="AG694">
        <f t="shared" si="160"/>
        <v>8365.2647306790805</v>
      </c>
      <c r="AH694">
        <f>A694*'Simple Linear Regression'!$B$18+'Simple Linear Regression'!$B$17</f>
        <v>8476.4910460859937</v>
      </c>
      <c r="AI694">
        <f t="shared" si="161"/>
        <v>8477.8018443000001</v>
      </c>
      <c r="AJ694">
        <f t="shared" si="162"/>
        <v>8477.8018443000019</v>
      </c>
      <c r="AL694">
        <f t="shared" si="163"/>
        <v>8515.8181485868299</v>
      </c>
      <c r="AM694" s="32">
        <f t="shared" si="164"/>
        <v>8367.635758521481</v>
      </c>
      <c r="AN694" s="33">
        <f t="shared" si="165"/>
        <v>9563.1583266782036</v>
      </c>
      <c r="AO694" s="33">
        <f t="shared" si="166"/>
        <v>8641.2864687190013</v>
      </c>
      <c r="AP694" s="33" t="str">
        <f t="shared" si="167"/>
        <v/>
      </c>
      <c r="AQ694" s="34">
        <f t="shared" si="168"/>
        <v>414809.16899999999</v>
      </c>
      <c r="AR694" s="34">
        <f t="shared" si="169"/>
        <v>638589</v>
      </c>
      <c r="AS694" s="34">
        <f t="shared" si="170"/>
        <v>0</v>
      </c>
      <c r="AT694" s="34">
        <f t="shared" si="171"/>
        <v>8514.7702549750011</v>
      </c>
      <c r="AU694" s="34">
        <f t="shared" si="172"/>
        <v>8680.3740833784996</v>
      </c>
      <c r="AV694" s="34">
        <f t="shared" si="173"/>
        <v>8516.5204919696389</v>
      </c>
      <c r="AW694" s="34">
        <f t="shared" si="174"/>
        <v>8522.3878336230009</v>
      </c>
      <c r="AX694" s="34">
        <f t="shared" si="175"/>
        <v>8695.5503723352977</v>
      </c>
    </row>
    <row r="695" spans="1:50" ht="16.5" customHeight="1" x14ac:dyDescent="0.2">
      <c r="A695" s="25">
        <v>694</v>
      </c>
      <c r="B695" s="26">
        <v>38128</v>
      </c>
      <c r="C695" s="25">
        <v>9154</v>
      </c>
      <c r="D695" s="27"/>
      <c r="E695" s="27">
        <v>349000</v>
      </c>
      <c r="F695" s="27"/>
      <c r="G695" s="27">
        <v>40.841999999999999</v>
      </c>
      <c r="H695" s="27">
        <v>38.43</v>
      </c>
      <c r="I695" s="27">
        <v>2.0169999999999999</v>
      </c>
      <c r="J695" s="27">
        <v>11923.447</v>
      </c>
      <c r="K695" s="27">
        <v>730657</v>
      </c>
      <c r="L695" s="27">
        <v>1135</v>
      </c>
      <c r="M695" s="27">
        <v>16.898</v>
      </c>
      <c r="N695" s="27">
        <v>251403</v>
      </c>
      <c r="O695" s="27">
        <v>8098.8</v>
      </c>
      <c r="P695" s="27">
        <v>2102932</v>
      </c>
      <c r="Q695" s="27"/>
      <c r="R695" s="27">
        <v>10313</v>
      </c>
      <c r="S695" s="27">
        <v>8.2893000000000008</v>
      </c>
      <c r="T695" s="27">
        <v>94.6</v>
      </c>
      <c r="U695" s="27">
        <v>26</v>
      </c>
      <c r="V695" s="27">
        <v>88.8</v>
      </c>
      <c r="W695" s="27"/>
      <c r="X695" s="27"/>
      <c r="Y695" s="27"/>
      <c r="Z695" s="27"/>
      <c r="AA695" s="27">
        <v>290626</v>
      </c>
      <c r="AB695" s="28"/>
      <c r="AC695" s="29">
        <v>0</v>
      </c>
      <c r="AD695" s="30">
        <v>10.199999999999999</v>
      </c>
      <c r="AE695" s="30">
        <v>33.6</v>
      </c>
      <c r="AF695" s="31">
        <v>14.1447</v>
      </c>
      <c r="AG695">
        <f t="shared" si="160"/>
        <v>8823.9664921779586</v>
      </c>
      <c r="AH695">
        <f>A695*'Simple Linear Regression'!$B$18+'Simple Linear Regression'!$B$17</f>
        <v>8477.344083169899</v>
      </c>
      <c r="AI695">
        <f t="shared" si="161"/>
        <v>8965.4756099999995</v>
      </c>
      <c r="AJ695">
        <f t="shared" si="162"/>
        <v>8965.4756099999995</v>
      </c>
      <c r="AL695">
        <f t="shared" si="163"/>
        <v>8985.9996046645683</v>
      </c>
      <c r="AM695" s="32">
        <f t="shared" si="164"/>
        <v>8886.9776633732381</v>
      </c>
      <c r="AN695" s="33">
        <f t="shared" si="165"/>
        <v>9730.1750195989916</v>
      </c>
      <c r="AO695" s="33">
        <f t="shared" si="166"/>
        <v>9118.2983653010015</v>
      </c>
      <c r="AP695" s="33" t="str">
        <f t="shared" si="167"/>
        <v/>
      </c>
      <c r="AQ695" s="34">
        <f t="shared" si="168"/>
        <v>507079.85099999997</v>
      </c>
      <c r="AR695" s="34">
        <f t="shared" si="169"/>
        <v>703933</v>
      </c>
      <c r="AS695" s="34">
        <f t="shared" si="170"/>
        <v>0</v>
      </c>
      <c r="AT695" s="34">
        <f t="shared" si="171"/>
        <v>9259.5040832689992</v>
      </c>
      <c r="AU695" s="34">
        <f t="shared" si="172"/>
        <v>9316.2843161575856</v>
      </c>
      <c r="AV695" s="34">
        <f t="shared" si="173"/>
        <v>9280.6124762810814</v>
      </c>
      <c r="AW695" s="34">
        <f t="shared" si="174"/>
        <v>9267.8565665610004</v>
      </c>
      <c r="AX695" s="34">
        <f t="shared" si="175"/>
        <v>9321.7602215399656</v>
      </c>
    </row>
    <row r="696" spans="1:50" ht="16.5" customHeight="1" x14ac:dyDescent="0.2">
      <c r="A696" s="25">
        <v>695</v>
      </c>
      <c r="B696" s="26">
        <v>38135</v>
      </c>
      <c r="C696" s="25">
        <v>9259</v>
      </c>
      <c r="D696" s="27"/>
      <c r="E696" s="27">
        <v>342000</v>
      </c>
      <c r="F696" s="27"/>
      <c r="G696" s="27">
        <v>40.646000000000001</v>
      </c>
      <c r="H696" s="27">
        <v>37.951999999999998</v>
      </c>
      <c r="I696" s="27">
        <v>2.0640000000000001</v>
      </c>
      <c r="J696" s="27">
        <v>11923.447</v>
      </c>
      <c r="K696" s="27">
        <v>730657</v>
      </c>
      <c r="L696" s="27">
        <v>1135</v>
      </c>
      <c r="M696" s="27">
        <v>16.898</v>
      </c>
      <c r="N696" s="27">
        <v>251403</v>
      </c>
      <c r="O696" s="27">
        <v>8098.8</v>
      </c>
      <c r="P696" s="27">
        <v>2102932</v>
      </c>
      <c r="Q696" s="27"/>
      <c r="R696" s="27">
        <v>10313</v>
      </c>
      <c r="S696" s="27">
        <v>8.2893000000000008</v>
      </c>
      <c r="T696" s="27">
        <v>94.6</v>
      </c>
      <c r="U696" s="27">
        <v>26</v>
      </c>
      <c r="V696" s="27">
        <v>88.8</v>
      </c>
      <c r="W696" s="27"/>
      <c r="X696" s="27"/>
      <c r="Y696" s="27"/>
      <c r="Z696" s="27"/>
      <c r="AA696" s="27">
        <v>290626</v>
      </c>
      <c r="AB696" s="28"/>
      <c r="AC696" s="29">
        <v>0</v>
      </c>
      <c r="AD696" s="30">
        <v>11.3</v>
      </c>
      <c r="AE696" s="30">
        <v>43.3</v>
      </c>
      <c r="AF696" s="31">
        <v>14.307499999999999</v>
      </c>
      <c r="AG696">
        <f t="shared" si="160"/>
        <v>8828.6978970683194</v>
      </c>
      <c r="AH696">
        <f>A696*'Simple Linear Regression'!$B$18+'Simple Linear Regression'!$B$17</f>
        <v>8478.1971202538025</v>
      </c>
      <c r="AI696">
        <f t="shared" si="161"/>
        <v>8969.5936399999991</v>
      </c>
      <c r="AJ696">
        <f t="shared" si="162"/>
        <v>8969.593640000001</v>
      </c>
      <c r="AL696">
        <f t="shared" si="163"/>
        <v>8988.9067522454407</v>
      </c>
      <c r="AM696" s="32">
        <f t="shared" si="164"/>
        <v>8898.8586046927194</v>
      </c>
      <c r="AN696" s="33">
        <f t="shared" si="165"/>
        <v>9746.4233746714544</v>
      </c>
      <c r="AO696" s="33">
        <f t="shared" si="166"/>
        <v>9138.7181131920006</v>
      </c>
      <c r="AP696" s="33" t="str">
        <f t="shared" si="167"/>
        <v/>
      </c>
      <c r="AQ696" s="34">
        <f t="shared" si="168"/>
        <v>518895.79200000002</v>
      </c>
      <c r="AR696" s="34">
        <f t="shared" si="169"/>
        <v>705888</v>
      </c>
      <c r="AS696" s="34">
        <f t="shared" si="170"/>
        <v>0</v>
      </c>
      <c r="AT696" s="34">
        <f t="shared" si="171"/>
        <v>9269.8256495239984</v>
      </c>
      <c r="AU696" s="34">
        <f t="shared" si="172"/>
        <v>9331.6978568736486</v>
      </c>
      <c r="AV696" s="34">
        <f t="shared" si="173"/>
        <v>9287.9630524398799</v>
      </c>
      <c r="AW696" s="34">
        <f t="shared" si="174"/>
        <v>9278.6033330350001</v>
      </c>
      <c r="AX696" s="34">
        <f t="shared" si="175"/>
        <v>9336.4315562970951</v>
      </c>
    </row>
    <row r="697" spans="1:50" ht="16.5" customHeight="1" x14ac:dyDescent="0.2">
      <c r="A697" s="25">
        <v>696</v>
      </c>
      <c r="B697" s="26">
        <v>38142</v>
      </c>
      <c r="C697" s="25">
        <v>9045</v>
      </c>
      <c r="D697" s="27"/>
      <c r="E697" s="27">
        <v>337000</v>
      </c>
      <c r="F697" s="27"/>
      <c r="G697" s="27">
        <v>40.005000000000003</v>
      </c>
      <c r="H697" s="27">
        <v>37.253999999999998</v>
      </c>
      <c r="I697" s="27">
        <v>2.0510000000000002</v>
      </c>
      <c r="J697" s="27">
        <v>11923.447</v>
      </c>
      <c r="K697" s="27">
        <v>730657</v>
      </c>
      <c r="L697" s="27">
        <v>1135</v>
      </c>
      <c r="M697" s="27">
        <v>16.898</v>
      </c>
      <c r="N697" s="27">
        <v>251403</v>
      </c>
      <c r="O697" s="27">
        <v>8098.8</v>
      </c>
      <c r="P697" s="27">
        <v>2102932</v>
      </c>
      <c r="Q697" s="27"/>
      <c r="R697" s="27">
        <v>10313</v>
      </c>
      <c r="S697" s="27">
        <v>8.2893000000000008</v>
      </c>
      <c r="T697" s="27">
        <v>94.6</v>
      </c>
      <c r="U697" s="27">
        <v>26</v>
      </c>
      <c r="V697" s="27">
        <v>88.8</v>
      </c>
      <c r="W697" s="27"/>
      <c r="X697" s="27"/>
      <c r="Y697" s="27"/>
      <c r="Z697" s="27"/>
      <c r="AA697" s="27">
        <v>290626</v>
      </c>
      <c r="AB697" s="28"/>
      <c r="AC697" s="29">
        <v>1</v>
      </c>
      <c r="AD697" s="30">
        <v>9.1999999999999993</v>
      </c>
      <c r="AE697" s="30">
        <v>44.2</v>
      </c>
      <c r="AF697" s="31">
        <v>14.435700000000001</v>
      </c>
      <c r="AG697">
        <f t="shared" si="160"/>
        <v>8832.0606518858785</v>
      </c>
      <c r="AH697">
        <f>A697*'Simple Linear Regression'!$B$18+'Simple Linear Regression'!$B$17</f>
        <v>8479.050157337706</v>
      </c>
      <c r="AI697">
        <f t="shared" si="161"/>
        <v>8972.5350899999994</v>
      </c>
      <c r="AJ697">
        <f t="shared" si="162"/>
        <v>8972.5350899999994</v>
      </c>
      <c r="AL697">
        <f t="shared" si="163"/>
        <v>8993.2364262337105</v>
      </c>
      <c r="AM697" s="32">
        <f t="shared" si="164"/>
        <v>8766.3379715342817</v>
      </c>
      <c r="AN697" s="33">
        <f t="shared" si="165"/>
        <v>9627.6693167606936</v>
      </c>
      <c r="AO697" s="33">
        <f t="shared" si="166"/>
        <v>9026.0884059030031</v>
      </c>
      <c r="AP697" s="33" t="str">
        <f t="shared" si="167"/>
        <v/>
      </c>
      <c r="AQ697" s="34">
        <f t="shared" si="168"/>
        <v>515627.55300000001</v>
      </c>
      <c r="AR697" s="34">
        <f t="shared" si="169"/>
        <v>691187</v>
      </c>
      <c r="AS697" s="34">
        <f t="shared" si="170"/>
        <v>14.435700000000001</v>
      </c>
      <c r="AT697" s="34">
        <f t="shared" si="171"/>
        <v>9223.495009840999</v>
      </c>
      <c r="AU697" s="34">
        <f t="shared" si="172"/>
        <v>9290.7795414303509</v>
      </c>
      <c r="AV697" s="34">
        <f t="shared" si="173"/>
        <v>9243.8242867201207</v>
      </c>
      <c r="AW697" s="34">
        <f t="shared" si="174"/>
        <v>9179.8982618439004</v>
      </c>
      <c r="AX697" s="34">
        <f t="shared" si="175"/>
        <v>9266.5391958738892</v>
      </c>
    </row>
    <row r="698" spans="1:50" ht="16.5" customHeight="1" x14ac:dyDescent="0.2">
      <c r="A698" s="25">
        <v>697</v>
      </c>
      <c r="B698" s="26">
        <v>38149</v>
      </c>
      <c r="C698" s="25">
        <v>9219</v>
      </c>
      <c r="D698" s="27"/>
      <c r="E698" s="27">
        <v>355000</v>
      </c>
      <c r="F698" s="27"/>
      <c r="G698" s="27">
        <v>37.987499999999997</v>
      </c>
      <c r="H698" s="27">
        <v>35.341999999999999</v>
      </c>
      <c r="I698" s="27">
        <v>2.0339999999999998</v>
      </c>
      <c r="J698" s="27">
        <v>11923.447</v>
      </c>
      <c r="K698" s="27">
        <v>729421</v>
      </c>
      <c r="L698" s="27">
        <v>1151</v>
      </c>
      <c r="M698" s="27">
        <v>16.898</v>
      </c>
      <c r="N698" s="27">
        <v>251403</v>
      </c>
      <c r="O698" s="27">
        <v>8107.2</v>
      </c>
      <c r="P698" s="27">
        <v>2102932</v>
      </c>
      <c r="Q698" s="27"/>
      <c r="R698" s="27">
        <v>10313</v>
      </c>
      <c r="S698" s="27">
        <v>8.2893000000000008</v>
      </c>
      <c r="T698" s="27">
        <v>94.6</v>
      </c>
      <c r="U698" s="27">
        <v>26</v>
      </c>
      <c r="V698" s="27">
        <v>88.5</v>
      </c>
      <c r="W698" s="27"/>
      <c r="X698" s="27"/>
      <c r="Y698" s="27"/>
      <c r="Z698" s="27"/>
      <c r="AA698" s="27">
        <v>290626</v>
      </c>
      <c r="AB698" s="28"/>
      <c r="AC698" s="29">
        <v>0</v>
      </c>
      <c r="AD698" s="30">
        <v>3.2</v>
      </c>
      <c r="AE698" s="30">
        <v>55.3</v>
      </c>
      <c r="AF698" s="31">
        <v>14.5252</v>
      </c>
      <c r="AG698">
        <f t="shared" si="160"/>
        <v>8826.787770657922</v>
      </c>
      <c r="AH698">
        <f>A698*'Simple Linear Regression'!$B$18+'Simple Linear Regression'!$B$17</f>
        <v>8479.9031944216113</v>
      </c>
      <c r="AI698">
        <f t="shared" si="161"/>
        <v>8977.1347600000008</v>
      </c>
      <c r="AJ698">
        <f t="shared" si="162"/>
        <v>8977.1347600000008</v>
      </c>
      <c r="AL698">
        <f t="shared" si="163"/>
        <v>8985.46495344914</v>
      </c>
      <c r="AM698" s="32">
        <f t="shared" si="164"/>
        <v>8914.5847424938202</v>
      </c>
      <c r="AN698" s="33">
        <f t="shared" si="165"/>
        <v>9773.604352223143</v>
      </c>
      <c r="AO698" s="33">
        <f t="shared" si="166"/>
        <v>9167.9883756020026</v>
      </c>
      <c r="AP698" s="33" t="str">
        <f t="shared" si="167"/>
        <v/>
      </c>
      <c r="AQ698" s="34">
        <f t="shared" si="168"/>
        <v>511353.70199999993</v>
      </c>
      <c r="AR698" s="34">
        <f t="shared" si="169"/>
        <v>722069.99999999988</v>
      </c>
      <c r="AS698" s="34">
        <f t="shared" si="170"/>
        <v>0</v>
      </c>
      <c r="AT698" s="34">
        <f t="shared" si="171"/>
        <v>9251.8494692050008</v>
      </c>
      <c r="AU698" s="34">
        <f t="shared" si="172"/>
        <v>9330.9155578639729</v>
      </c>
      <c r="AV698" s="34">
        <f t="shared" si="173"/>
        <v>9266.8894993282011</v>
      </c>
      <c r="AW698" s="34">
        <f t="shared" si="174"/>
        <v>9261.3206915299997</v>
      </c>
      <c r="AX698" s="34">
        <f t="shared" si="175"/>
        <v>9344.5422615869247</v>
      </c>
    </row>
    <row r="699" spans="1:50" ht="16.5" customHeight="1" x14ac:dyDescent="0.2">
      <c r="A699" s="25">
        <v>698</v>
      </c>
      <c r="B699" s="26">
        <v>38156</v>
      </c>
      <c r="C699" s="25">
        <v>9194</v>
      </c>
      <c r="D699" s="27"/>
      <c r="E699" s="27">
        <v>339000</v>
      </c>
      <c r="F699" s="27"/>
      <c r="G699" s="27">
        <v>37.856000000000002</v>
      </c>
      <c r="H699" s="27">
        <v>35.090000000000003</v>
      </c>
      <c r="I699" s="27">
        <v>1.9850000000000001</v>
      </c>
      <c r="J699" s="27">
        <v>11923.447</v>
      </c>
      <c r="K699" s="27">
        <v>729421</v>
      </c>
      <c r="L699" s="27">
        <v>1151</v>
      </c>
      <c r="M699" s="27">
        <v>18.186</v>
      </c>
      <c r="N699" s="27">
        <v>250968</v>
      </c>
      <c r="O699" s="27">
        <v>8107.2</v>
      </c>
      <c r="P699" s="27">
        <v>2135867</v>
      </c>
      <c r="Q699" s="27"/>
      <c r="R699" s="27">
        <v>10313</v>
      </c>
      <c r="S699" s="27">
        <v>8.2893000000000008</v>
      </c>
      <c r="T699" s="27">
        <v>94.6</v>
      </c>
      <c r="U699" s="27">
        <v>26</v>
      </c>
      <c r="V699" s="27">
        <v>88.5</v>
      </c>
      <c r="W699" s="27"/>
      <c r="X699" s="27"/>
      <c r="Y699" s="27"/>
      <c r="Z699" s="27"/>
      <c r="AA699" s="27">
        <v>290626</v>
      </c>
      <c r="AB699" s="28"/>
      <c r="AC699" s="29">
        <v>0</v>
      </c>
      <c r="AD699" s="30">
        <v>0.2</v>
      </c>
      <c r="AE699" s="30">
        <v>64.8</v>
      </c>
      <c r="AF699" s="31">
        <v>14.5732</v>
      </c>
      <c r="AG699">
        <f t="shared" si="160"/>
        <v>8832.0972295817992</v>
      </c>
      <c r="AH699">
        <f>A699*'Simple Linear Regression'!$B$18+'Simple Linear Regression'!$B$17</f>
        <v>8480.7562315055147</v>
      </c>
      <c r="AI699">
        <f t="shared" si="161"/>
        <v>9050.8925937999993</v>
      </c>
      <c r="AJ699">
        <f t="shared" si="162"/>
        <v>9050.8925937999993</v>
      </c>
      <c r="AL699">
        <f t="shared" si="163"/>
        <v>8994.2230401636007</v>
      </c>
      <c r="AM699" s="32">
        <f t="shared" si="164"/>
        <v>8913.7805644133205</v>
      </c>
      <c r="AN699" s="33">
        <f t="shared" si="165"/>
        <v>9805.0263360219215</v>
      </c>
      <c r="AO699" s="33">
        <f t="shared" si="166"/>
        <v>9199.0291014799986</v>
      </c>
      <c r="AP699" s="33" t="str">
        <f t="shared" si="167"/>
        <v/>
      </c>
      <c r="AQ699" s="34">
        <f t="shared" si="168"/>
        <v>498171.48000000004</v>
      </c>
      <c r="AR699" s="34">
        <f t="shared" si="169"/>
        <v>672915</v>
      </c>
      <c r="AS699" s="34">
        <f t="shared" si="170"/>
        <v>0</v>
      </c>
      <c r="AT699" s="34">
        <f t="shared" si="171"/>
        <v>9224.0993561630003</v>
      </c>
      <c r="AU699" s="34">
        <f t="shared" si="172"/>
        <v>9325.4369344970164</v>
      </c>
      <c r="AV699" s="34">
        <f t="shared" si="173"/>
        <v>9236.0588518803997</v>
      </c>
      <c r="AW699" s="34">
        <f t="shared" si="174"/>
        <v>9233.576729552</v>
      </c>
      <c r="AX699" s="34">
        <f t="shared" si="175"/>
        <v>9346.3906186512359</v>
      </c>
    </row>
    <row r="700" spans="1:50" ht="16.5" customHeight="1" x14ac:dyDescent="0.2">
      <c r="A700" s="25">
        <v>699</v>
      </c>
      <c r="B700" s="26">
        <v>38163</v>
      </c>
      <c r="C700" s="25">
        <v>9199</v>
      </c>
      <c r="D700" s="27"/>
      <c r="E700" s="27">
        <v>354000</v>
      </c>
      <c r="F700" s="27"/>
      <c r="G700" s="27">
        <v>37.701999999999998</v>
      </c>
      <c r="H700" s="27">
        <v>34.707999999999998</v>
      </c>
      <c r="I700" s="27">
        <v>1.9370000000000001</v>
      </c>
      <c r="J700" s="27">
        <v>11923.447</v>
      </c>
      <c r="K700" s="27">
        <v>729421</v>
      </c>
      <c r="L700" s="27">
        <v>1151</v>
      </c>
      <c r="M700" s="27">
        <v>18.186</v>
      </c>
      <c r="N700" s="27">
        <v>250968</v>
      </c>
      <c r="O700" s="27">
        <v>8107.2</v>
      </c>
      <c r="P700" s="27">
        <v>2135867</v>
      </c>
      <c r="Q700" s="27"/>
      <c r="R700" s="27">
        <v>10313</v>
      </c>
      <c r="S700" s="27">
        <v>8.2893000000000008</v>
      </c>
      <c r="T700" s="27">
        <v>94.6</v>
      </c>
      <c r="U700" s="27">
        <v>26</v>
      </c>
      <c r="V700" s="27">
        <v>88.5</v>
      </c>
      <c r="W700" s="27"/>
      <c r="X700" s="27"/>
      <c r="Y700" s="27"/>
      <c r="Z700" s="27"/>
      <c r="AA700" s="27">
        <v>290626</v>
      </c>
      <c r="AB700" s="28"/>
      <c r="AC700" s="29">
        <v>0</v>
      </c>
      <c r="AD700" s="30">
        <v>2.2999999999999998</v>
      </c>
      <c r="AE700" s="30">
        <v>49.2</v>
      </c>
      <c r="AF700" s="31">
        <v>14.5778</v>
      </c>
      <c r="AG700">
        <f t="shared" si="160"/>
        <v>8821.9775435235606</v>
      </c>
      <c r="AH700">
        <f>A700*'Simple Linear Regression'!$B$18+'Simple Linear Regression'!$B$17</f>
        <v>8481.60926858942</v>
      </c>
      <c r="AI700">
        <f t="shared" si="161"/>
        <v>9042.0682437999985</v>
      </c>
      <c r="AJ700">
        <f t="shared" si="162"/>
        <v>9042.0682438000003</v>
      </c>
      <c r="AL700">
        <f t="shared" si="163"/>
        <v>8985.2419275511202</v>
      </c>
      <c r="AM700" s="32">
        <f t="shared" si="164"/>
        <v>8893.2200210651808</v>
      </c>
      <c r="AN700" s="33">
        <f t="shared" si="165"/>
        <v>9805.5306663318406</v>
      </c>
      <c r="AO700" s="33">
        <f t="shared" si="166"/>
        <v>9156.5925322160037</v>
      </c>
      <c r="AP700" s="33" t="str">
        <f t="shared" si="167"/>
        <v/>
      </c>
      <c r="AQ700" s="34">
        <f t="shared" si="168"/>
        <v>486125.016</v>
      </c>
      <c r="AR700" s="34">
        <f t="shared" si="169"/>
        <v>685698</v>
      </c>
      <c r="AS700" s="34">
        <f t="shared" si="170"/>
        <v>0</v>
      </c>
      <c r="AT700" s="34">
        <f t="shared" si="171"/>
        <v>9263.9052347369998</v>
      </c>
      <c r="AU700" s="34">
        <f t="shared" si="172"/>
        <v>9342.6461498764256</v>
      </c>
      <c r="AV700" s="34">
        <f t="shared" si="173"/>
        <v>9282.4004634984794</v>
      </c>
      <c r="AW700" s="34">
        <f t="shared" si="174"/>
        <v>9273.6814051559995</v>
      </c>
      <c r="AX700" s="34">
        <f t="shared" si="175"/>
        <v>9359.7838582836048</v>
      </c>
    </row>
    <row r="701" spans="1:50" ht="16.5" customHeight="1" x14ac:dyDescent="0.2">
      <c r="A701" s="25">
        <v>700</v>
      </c>
      <c r="B701" s="26">
        <v>38170</v>
      </c>
      <c r="C701" s="25">
        <v>9398</v>
      </c>
      <c r="D701" s="27"/>
      <c r="E701" s="27">
        <v>348000</v>
      </c>
      <c r="F701" s="27"/>
      <c r="G701" s="27">
        <v>37.14</v>
      </c>
      <c r="H701" s="27">
        <v>34.002000000000002</v>
      </c>
      <c r="I701" s="27">
        <v>1.921</v>
      </c>
      <c r="J701" s="27">
        <v>11923.447</v>
      </c>
      <c r="K701" s="27">
        <v>729421</v>
      </c>
      <c r="L701" s="27">
        <v>1151</v>
      </c>
      <c r="M701" s="27">
        <v>18.186</v>
      </c>
      <c r="N701" s="27">
        <v>250968</v>
      </c>
      <c r="O701" s="27">
        <v>8107.2</v>
      </c>
      <c r="P701" s="27">
        <v>2135867</v>
      </c>
      <c r="Q701" s="27"/>
      <c r="R701" s="27">
        <v>10313</v>
      </c>
      <c r="S701" s="27">
        <v>8.2893000000000008</v>
      </c>
      <c r="T701" s="27">
        <v>94.6</v>
      </c>
      <c r="U701" s="27">
        <v>26</v>
      </c>
      <c r="V701" s="27">
        <v>88.5</v>
      </c>
      <c r="W701" s="27"/>
      <c r="X701" s="27"/>
      <c r="Y701" s="27"/>
      <c r="Z701" s="27"/>
      <c r="AA701" s="27">
        <v>290626</v>
      </c>
      <c r="AB701" s="28"/>
      <c r="AC701" s="29">
        <v>0</v>
      </c>
      <c r="AD701" s="30">
        <v>0</v>
      </c>
      <c r="AE701" s="30">
        <v>51.7</v>
      </c>
      <c r="AF701" s="31">
        <v>14.539099999999999</v>
      </c>
      <c r="AG701">
        <f t="shared" si="160"/>
        <v>8826.0127048374798</v>
      </c>
      <c r="AH701">
        <f>A701*'Simple Linear Regression'!$B$18+'Simple Linear Regression'!$B$17</f>
        <v>8482.4623056733235</v>
      </c>
      <c r="AI701">
        <f t="shared" si="161"/>
        <v>9045.5979837999985</v>
      </c>
      <c r="AJ701">
        <f t="shared" si="162"/>
        <v>9045.5979837999985</v>
      </c>
      <c r="AL701">
        <f t="shared" si="163"/>
        <v>8990.3898293469592</v>
      </c>
      <c r="AM701" s="32">
        <f t="shared" si="164"/>
        <v>8896.0692947223797</v>
      </c>
      <c r="AN701" s="33">
        <f t="shared" si="165"/>
        <v>9809.537712634552</v>
      </c>
      <c r="AO701" s="33">
        <f t="shared" si="166"/>
        <v>9169.7683791280015</v>
      </c>
      <c r="AP701" s="33" t="str">
        <f t="shared" si="167"/>
        <v/>
      </c>
      <c r="AQ701" s="34">
        <f t="shared" si="168"/>
        <v>482109.52799999999</v>
      </c>
      <c r="AR701" s="34">
        <f t="shared" si="169"/>
        <v>668508</v>
      </c>
      <c r="AS701" s="34">
        <f t="shared" si="170"/>
        <v>0</v>
      </c>
      <c r="AT701" s="34">
        <f t="shared" si="171"/>
        <v>9247.6840588779996</v>
      </c>
      <c r="AU701" s="34">
        <f t="shared" si="172"/>
        <v>9334.9056599239011</v>
      </c>
      <c r="AV701" s="34">
        <f t="shared" si="173"/>
        <v>9265.1311064620786</v>
      </c>
      <c r="AW701" s="34">
        <f t="shared" si="174"/>
        <v>9257.2784392989997</v>
      </c>
      <c r="AX701" s="34">
        <f t="shared" si="175"/>
        <v>9354.8926616230656</v>
      </c>
    </row>
    <row r="702" spans="1:50" ht="16.5" customHeight="1" x14ac:dyDescent="0.2">
      <c r="A702" s="25">
        <v>701</v>
      </c>
      <c r="B702" s="26">
        <v>38177</v>
      </c>
      <c r="C702" s="25">
        <v>9300</v>
      </c>
      <c r="D702" s="27"/>
      <c r="E702" s="27">
        <v>326000</v>
      </c>
      <c r="F702" s="27"/>
      <c r="G702" s="27">
        <v>39.727499999999999</v>
      </c>
      <c r="H702" s="27">
        <v>36.506</v>
      </c>
      <c r="I702" s="27">
        <v>1.895</v>
      </c>
      <c r="J702" s="27">
        <v>11923.447</v>
      </c>
      <c r="K702" s="27">
        <v>729421</v>
      </c>
      <c r="L702" s="27">
        <v>1164</v>
      </c>
      <c r="M702" s="27">
        <v>18.186</v>
      </c>
      <c r="N702" s="27">
        <v>250968</v>
      </c>
      <c r="O702" s="27">
        <v>8176.5</v>
      </c>
      <c r="P702" s="27">
        <v>2135867</v>
      </c>
      <c r="Q702" s="27"/>
      <c r="R702" s="27">
        <v>10313</v>
      </c>
      <c r="S702" s="27">
        <v>8.2893000000000008</v>
      </c>
      <c r="T702" s="27">
        <v>94.6</v>
      </c>
      <c r="U702" s="27">
        <v>26</v>
      </c>
      <c r="V702" s="27">
        <v>92.5</v>
      </c>
      <c r="W702" s="27"/>
      <c r="X702" s="27"/>
      <c r="Y702" s="27"/>
      <c r="Z702" s="27"/>
      <c r="AA702" s="27">
        <v>290626</v>
      </c>
      <c r="AB702" s="28"/>
      <c r="AC702" s="29">
        <v>1</v>
      </c>
      <c r="AD702" s="30">
        <v>0</v>
      </c>
      <c r="AE702" s="30">
        <v>68.3</v>
      </c>
      <c r="AF702" s="31">
        <v>14.4582</v>
      </c>
      <c r="AG702">
        <f t="shared" si="160"/>
        <v>8749.4057127925989</v>
      </c>
      <c r="AH702">
        <f>A702*'Simple Linear Regression'!$B$18+'Simple Linear Regression'!$B$17</f>
        <v>8483.315342757227</v>
      </c>
      <c r="AI702">
        <f t="shared" si="161"/>
        <v>8925.2006137999997</v>
      </c>
      <c r="AJ702">
        <f t="shared" si="162"/>
        <v>8925.2006137999997</v>
      </c>
      <c r="AL702">
        <f t="shared" si="163"/>
        <v>8944.7727582652005</v>
      </c>
      <c r="AM702" s="32">
        <f t="shared" si="164"/>
        <v>8771.5079665608191</v>
      </c>
      <c r="AN702" s="33">
        <f t="shared" si="165"/>
        <v>9679.6662621597206</v>
      </c>
      <c r="AO702" s="33">
        <f t="shared" si="166"/>
        <v>9030.7324603600027</v>
      </c>
      <c r="AP702" s="33" t="str">
        <f t="shared" si="167"/>
        <v/>
      </c>
      <c r="AQ702" s="34">
        <f t="shared" si="168"/>
        <v>475584.36</v>
      </c>
      <c r="AR702" s="34">
        <f t="shared" si="169"/>
        <v>617770</v>
      </c>
      <c r="AS702" s="34">
        <f t="shared" si="170"/>
        <v>14.4582</v>
      </c>
      <c r="AT702" s="34">
        <f t="shared" si="171"/>
        <v>9103.7171969129995</v>
      </c>
      <c r="AU702" s="34">
        <f t="shared" si="172"/>
        <v>9228.8090806539094</v>
      </c>
      <c r="AV702" s="34">
        <f t="shared" si="173"/>
        <v>9128.5766546851992</v>
      </c>
      <c r="AW702" s="34">
        <f t="shared" si="174"/>
        <v>9059.6412707293985</v>
      </c>
      <c r="AX702" s="34">
        <f t="shared" si="175"/>
        <v>9217.7400434086812</v>
      </c>
    </row>
    <row r="703" spans="1:50" ht="16.5" customHeight="1" x14ac:dyDescent="0.2">
      <c r="A703" s="25">
        <v>702</v>
      </c>
      <c r="B703" s="26">
        <v>38184</v>
      </c>
      <c r="C703" s="25">
        <v>8840</v>
      </c>
      <c r="D703" s="27"/>
      <c r="E703" s="27">
        <v>345000</v>
      </c>
      <c r="F703" s="27"/>
      <c r="G703" s="27">
        <v>40.326000000000001</v>
      </c>
      <c r="H703" s="27">
        <v>37.764000000000003</v>
      </c>
      <c r="I703" s="27">
        <v>1.917</v>
      </c>
      <c r="J703" s="27">
        <v>11923.447</v>
      </c>
      <c r="K703" s="27">
        <v>830138</v>
      </c>
      <c r="L703" s="27">
        <v>1164</v>
      </c>
      <c r="M703" s="27">
        <v>16.172999999999998</v>
      </c>
      <c r="N703" s="27">
        <v>257235</v>
      </c>
      <c r="O703" s="27">
        <v>8176.5</v>
      </c>
      <c r="P703" s="27">
        <v>2135867</v>
      </c>
      <c r="Q703" s="27"/>
      <c r="R703" s="27">
        <v>10313</v>
      </c>
      <c r="S703" s="27">
        <v>8.2893000000000008</v>
      </c>
      <c r="T703" s="27">
        <v>94.6</v>
      </c>
      <c r="U703" s="27">
        <v>26</v>
      </c>
      <c r="V703" s="27">
        <v>92.5</v>
      </c>
      <c r="W703" s="27"/>
      <c r="X703" s="27"/>
      <c r="Y703" s="27"/>
      <c r="Z703" s="27"/>
      <c r="AA703" s="27">
        <v>290626</v>
      </c>
      <c r="AB703" s="28"/>
      <c r="AC703" s="29">
        <v>0</v>
      </c>
      <c r="AD703" s="30">
        <v>0</v>
      </c>
      <c r="AE703" s="30">
        <v>83.7</v>
      </c>
      <c r="AF703" s="31">
        <v>14.337999999999999</v>
      </c>
      <c r="AG703">
        <f t="shared" si="160"/>
        <v>8815.1159730559593</v>
      </c>
      <c r="AH703">
        <f>A703*'Simple Linear Regression'!$B$18+'Simple Linear Regression'!$B$17</f>
        <v>8484.1683798411323</v>
      </c>
      <c r="AI703">
        <f t="shared" si="161"/>
        <v>8890.3121553000001</v>
      </c>
      <c r="AJ703">
        <f t="shared" si="162"/>
        <v>8890.3121553000001</v>
      </c>
      <c r="AL703">
        <f t="shared" si="163"/>
        <v>9012.4317610996513</v>
      </c>
      <c r="AM703" s="32">
        <f t="shared" si="164"/>
        <v>9005.6635965943806</v>
      </c>
      <c r="AN703" s="33">
        <f t="shared" si="165"/>
        <v>9814.6183105155687</v>
      </c>
      <c r="AO703" s="33">
        <f t="shared" si="166"/>
        <v>9249.9132447449992</v>
      </c>
      <c r="AP703" s="33" t="str">
        <f t="shared" si="167"/>
        <v/>
      </c>
      <c r="AQ703" s="34">
        <f t="shared" si="168"/>
        <v>493119.495</v>
      </c>
      <c r="AR703" s="34">
        <f t="shared" si="169"/>
        <v>661365</v>
      </c>
      <c r="AS703" s="34">
        <f t="shared" si="170"/>
        <v>0</v>
      </c>
      <c r="AT703" s="34">
        <f t="shared" si="171"/>
        <v>9206.3268980659996</v>
      </c>
      <c r="AU703" s="34">
        <f t="shared" si="172"/>
        <v>9336.4323787083285</v>
      </c>
      <c r="AV703" s="34">
        <f t="shared" si="173"/>
        <v>9223.8237176174007</v>
      </c>
      <c r="AW703" s="34">
        <f t="shared" si="174"/>
        <v>9214.8564277839996</v>
      </c>
      <c r="AX703" s="34">
        <f t="shared" si="175"/>
        <v>9361.9162722989313</v>
      </c>
    </row>
    <row r="704" spans="1:50" ht="16.5" customHeight="1" x14ac:dyDescent="0.2">
      <c r="A704" s="25">
        <v>703</v>
      </c>
      <c r="B704" s="26">
        <v>38191</v>
      </c>
      <c r="C704" s="25">
        <v>9310</v>
      </c>
      <c r="D704" s="27"/>
      <c r="E704" s="27">
        <v>355000</v>
      </c>
      <c r="F704" s="27"/>
      <c r="G704" s="27">
        <v>41.274000000000001</v>
      </c>
      <c r="H704" s="27">
        <v>39.052</v>
      </c>
      <c r="I704" s="27">
        <v>1.9279999999999999</v>
      </c>
      <c r="J704" s="27">
        <v>11923.447</v>
      </c>
      <c r="K704" s="27">
        <v>830138</v>
      </c>
      <c r="L704" s="27">
        <v>1164</v>
      </c>
      <c r="M704" s="27">
        <v>16.172999999999998</v>
      </c>
      <c r="N704" s="27">
        <v>257235</v>
      </c>
      <c r="O704" s="27">
        <v>8176.5</v>
      </c>
      <c r="P704" s="27">
        <v>2135867</v>
      </c>
      <c r="Q704" s="27"/>
      <c r="R704" s="27">
        <v>10313</v>
      </c>
      <c r="S704" s="27">
        <v>8.2893000000000008</v>
      </c>
      <c r="T704" s="27">
        <v>94.6</v>
      </c>
      <c r="U704" s="27">
        <v>26</v>
      </c>
      <c r="V704" s="27">
        <v>92.5</v>
      </c>
      <c r="W704" s="27"/>
      <c r="X704" s="27"/>
      <c r="Y704" s="27"/>
      <c r="Z704" s="27"/>
      <c r="AA704" s="27">
        <v>290626</v>
      </c>
      <c r="AB704" s="28"/>
      <c r="AC704" s="29">
        <v>0</v>
      </c>
      <c r="AD704" s="30">
        <v>0</v>
      </c>
      <c r="AE704" s="30">
        <v>86.6</v>
      </c>
      <c r="AF704" s="31">
        <v>14.1823</v>
      </c>
      <c r="AG704">
        <f t="shared" si="160"/>
        <v>8808.3850459026398</v>
      </c>
      <c r="AH704">
        <f>A704*'Simple Linear Regression'!$B$18+'Simple Linear Regression'!$B$17</f>
        <v>8485.0214169250357</v>
      </c>
      <c r="AI704">
        <f t="shared" si="161"/>
        <v>8884.4292552999996</v>
      </c>
      <c r="AJ704">
        <f t="shared" si="162"/>
        <v>8884.4292552999996</v>
      </c>
      <c r="AL704">
        <f t="shared" si="163"/>
        <v>9003.8800176956029</v>
      </c>
      <c r="AM704" s="32">
        <f t="shared" si="164"/>
        <v>9009.2528833332417</v>
      </c>
      <c r="AN704" s="33">
        <f t="shared" si="165"/>
        <v>9781.3712766951758</v>
      </c>
      <c r="AO704" s="33">
        <f t="shared" si="166"/>
        <v>9246.1792100800012</v>
      </c>
      <c r="AP704" s="33" t="str">
        <f t="shared" si="167"/>
        <v/>
      </c>
      <c r="AQ704" s="34">
        <f t="shared" si="168"/>
        <v>495949.07999999996</v>
      </c>
      <c r="AR704" s="34">
        <f t="shared" si="169"/>
        <v>684440</v>
      </c>
      <c r="AS704" s="34">
        <f t="shared" si="170"/>
        <v>0</v>
      </c>
      <c r="AT704" s="34">
        <f t="shared" si="171"/>
        <v>9161.8747195979995</v>
      </c>
      <c r="AU704" s="34">
        <f t="shared" si="172"/>
        <v>9299.3925822959391</v>
      </c>
      <c r="AV704" s="34">
        <f t="shared" si="173"/>
        <v>9175.9051100073993</v>
      </c>
      <c r="AW704" s="34">
        <f t="shared" si="174"/>
        <v>9169.7815906009982</v>
      </c>
      <c r="AX704" s="34">
        <f t="shared" si="175"/>
        <v>9327.1740499510415</v>
      </c>
    </row>
    <row r="705" spans="1:50" ht="16.5" customHeight="1" x14ac:dyDescent="0.2">
      <c r="A705" s="25">
        <v>704</v>
      </c>
      <c r="B705" s="26">
        <v>38198</v>
      </c>
      <c r="C705" s="25">
        <v>9263</v>
      </c>
      <c r="D705" s="27"/>
      <c r="E705" s="27">
        <v>348000</v>
      </c>
      <c r="F705" s="27"/>
      <c r="G705" s="27">
        <v>42.5</v>
      </c>
      <c r="H705" s="27">
        <v>40.664000000000001</v>
      </c>
      <c r="I705" s="27">
        <v>1.905</v>
      </c>
      <c r="J705" s="27">
        <v>11923.447</v>
      </c>
      <c r="K705" s="27">
        <v>830138</v>
      </c>
      <c r="L705" s="27">
        <v>1164</v>
      </c>
      <c r="M705" s="27">
        <v>16.172999999999998</v>
      </c>
      <c r="N705" s="27">
        <v>257235</v>
      </c>
      <c r="O705" s="27">
        <v>8176.5</v>
      </c>
      <c r="P705" s="27">
        <v>2135867</v>
      </c>
      <c r="Q705" s="27"/>
      <c r="R705" s="27">
        <v>10313</v>
      </c>
      <c r="S705" s="27">
        <v>8.2893000000000008</v>
      </c>
      <c r="T705" s="27">
        <v>94.6</v>
      </c>
      <c r="U705" s="27">
        <v>26</v>
      </c>
      <c r="V705" s="27">
        <v>92.5</v>
      </c>
      <c r="W705" s="27"/>
      <c r="X705" s="27"/>
      <c r="Y705" s="27"/>
      <c r="Z705" s="27"/>
      <c r="AA705" s="27">
        <v>290626</v>
      </c>
      <c r="AB705" s="28"/>
      <c r="AC705" s="29">
        <v>0</v>
      </c>
      <c r="AD705" s="30">
        <v>0</v>
      </c>
      <c r="AE705" s="30">
        <v>71.3</v>
      </c>
      <c r="AF705" s="31">
        <v>13.9954</v>
      </c>
      <c r="AG705">
        <f t="shared" si="160"/>
        <v>8813.0911690414014</v>
      </c>
      <c r="AH705">
        <f>A705*'Simple Linear Regression'!$B$18+'Simple Linear Regression'!$B$17</f>
        <v>8485.874454008941</v>
      </c>
      <c r="AI705">
        <f t="shared" si="161"/>
        <v>8888.5472852999992</v>
      </c>
      <c r="AJ705">
        <f t="shared" si="162"/>
        <v>8888.547285300001</v>
      </c>
      <c r="AL705">
        <f t="shared" si="163"/>
        <v>9011.46617772225</v>
      </c>
      <c r="AM705" s="32">
        <f t="shared" si="164"/>
        <v>8994.5927471450213</v>
      </c>
      <c r="AN705" s="33">
        <f t="shared" si="165"/>
        <v>9767.4147468212468</v>
      </c>
      <c r="AO705" s="33">
        <f t="shared" si="166"/>
        <v>9225.567958925003</v>
      </c>
      <c r="AP705" s="33" t="str">
        <f t="shared" si="167"/>
        <v/>
      </c>
      <c r="AQ705" s="34">
        <f t="shared" si="168"/>
        <v>490032.67499999999</v>
      </c>
      <c r="AR705" s="34">
        <f t="shared" si="169"/>
        <v>662940</v>
      </c>
      <c r="AS705" s="34">
        <f t="shared" si="170"/>
        <v>0</v>
      </c>
      <c r="AT705" s="34">
        <f t="shared" si="171"/>
        <v>9177.6148446920015</v>
      </c>
      <c r="AU705" s="34">
        <f t="shared" si="172"/>
        <v>9301.6188961054868</v>
      </c>
      <c r="AV705" s="34">
        <f t="shared" si="173"/>
        <v>9196.3874979634002</v>
      </c>
      <c r="AW705" s="34">
        <f t="shared" si="174"/>
        <v>9185.0703919499992</v>
      </c>
      <c r="AX705" s="34">
        <f t="shared" si="175"/>
        <v>9325.4924670202727</v>
      </c>
    </row>
    <row r="706" spans="1:50" ht="16.5" customHeight="1" x14ac:dyDescent="0.2">
      <c r="A706" s="25">
        <v>705</v>
      </c>
      <c r="B706" s="26">
        <v>38205</v>
      </c>
      <c r="C706" s="25">
        <v>9472</v>
      </c>
      <c r="D706" s="27"/>
      <c r="E706" s="27">
        <v>341000</v>
      </c>
      <c r="F706" s="27"/>
      <c r="G706" s="27">
        <v>43.805999999999997</v>
      </c>
      <c r="H706" s="27">
        <v>42.008000000000003</v>
      </c>
      <c r="I706" s="27">
        <v>1.8879999999999999</v>
      </c>
      <c r="J706" s="27">
        <v>12112.815000000001</v>
      </c>
      <c r="K706" s="27">
        <v>830138</v>
      </c>
      <c r="L706" s="27">
        <v>1176</v>
      </c>
      <c r="M706" s="27">
        <v>16.172999999999998</v>
      </c>
      <c r="N706" s="27">
        <v>257235</v>
      </c>
      <c r="O706" s="27">
        <v>8157.6</v>
      </c>
      <c r="P706" s="27">
        <v>2135867</v>
      </c>
      <c r="Q706" s="27"/>
      <c r="R706" s="27">
        <v>10313</v>
      </c>
      <c r="S706" s="27">
        <v>8.2893000000000008</v>
      </c>
      <c r="T706" s="27">
        <v>95.5</v>
      </c>
      <c r="U706" s="27">
        <v>26</v>
      </c>
      <c r="V706" s="27">
        <v>95.6</v>
      </c>
      <c r="W706" s="27"/>
      <c r="X706" s="27"/>
      <c r="Y706" s="27"/>
      <c r="Z706" s="27"/>
      <c r="AA706" s="27">
        <v>290626</v>
      </c>
      <c r="AB706" s="28"/>
      <c r="AC706" s="29">
        <v>0</v>
      </c>
      <c r="AD706" s="30">
        <v>0</v>
      </c>
      <c r="AE706" s="30">
        <v>81.599999999999994</v>
      </c>
      <c r="AF706" s="31">
        <v>13.782</v>
      </c>
      <c r="AG706">
        <f t="shared" ref="AG706:AG769" si="176">6753.47943187+0.36116788*I706+0.01252571*N706-22.85359542*V706+0.00407811*AA706-0.00067349*E706</f>
        <v>8746.9533133854402</v>
      </c>
      <c r="AH706">
        <f>A706*'Simple Linear Regression'!$B$18+'Simple Linear Regression'!$B$17</f>
        <v>8486.7274910928445</v>
      </c>
      <c r="AI706">
        <f t="shared" ref="AI706:AI769" si="177">7491.3971+0.0137554*N706-0.00058829*E706-34.3283*V706+0.30565*L706+54.6031*M706</f>
        <v>8789.9153853000007</v>
      </c>
      <c r="AJ706">
        <f t="shared" ref="AJ706:AJ769" si="178">7491.3971-0.00058829*E706+0.30565*L706+54.6031*M706+0.0137554*N706-34.3283*V706</f>
        <v>8789.9153852999989</v>
      </c>
      <c r="AL706">
        <f t="shared" ref="AL706:AL769" si="179">2192.59+2373.87*I706+0.0316653*N706-15.7623*V706+0.00202406*AA706-0.000740146*E706-0.00963493*(I706*N706)</f>
        <v>8969.5617804375997</v>
      </c>
      <c r="AM706" s="32">
        <f t="shared" ref="AM706:AM769" si="180">5205.907083+122.0638992*I706+13.609808*(N706/1000)-1.245906883*AD706+0.7746840854*AE706-134.2474226*AC706-1547.125689*IF(AND(B706&gt;=DATE(2020,3,20),B706&lt;=DATE(2020,6,26)),1,0)</f>
        <v>9000.4969069382405</v>
      </c>
      <c r="AN706" s="33">
        <f t="shared" ref="AN706:AN769" si="181">7707.2178-144.397321*AC706+139.5614087*AF706-0.0008594506251*E706-265.7105668*I706-0.02506176117*J706+0.004708026652*N706</f>
        <v>9743.4196806267246</v>
      </c>
      <c r="AO706" s="33">
        <f t="shared" ref="AO706:AO769" si="182">IF(N706="","",2190.39 + 2739.06*I706 + 0.034693*N706 - 16.722*V706 - 0.000802*E706 - 1.3691*AD706 + 1.8691*AE706 - 121.7*AC706 + 209.88*IF(AND(B706&gt;=DATE(2020,3,20),B706&lt;=DATE(2020,6,26)),1,0) - 0.011049*(I706*N706))</f>
        <v>9200.3486906800008</v>
      </c>
      <c r="AP706" s="33" t="str">
        <f t="shared" ref="AP706:AP769" si="183">IF(B706&lt;DATE(2008,1,1),"",3929.06 + 1212.53*I706 - 0.0003097*N706 + 59.426*V706 - 0.0006734*E706 - 1.036*AD706 + 1.2076*AE706 + 94.923*AF706 - 131.43*AC706 - 759.61*IF(AND(B706&gt;=DATE(2020,3,20),B706&lt;=DATE(2020,6,26)),1,0) - 17.324*(I706*V706))</f>
        <v/>
      </c>
      <c r="AQ706" s="34">
        <f t="shared" ref="AQ706:AQ769" si="184">IF(N706="","",I706*N706)</f>
        <v>485659.68</v>
      </c>
      <c r="AR706" s="34">
        <f t="shared" ref="AR706:AR769" si="185">I706*E706</f>
        <v>643808</v>
      </c>
      <c r="AS706" s="34">
        <f t="shared" ref="AS706:AS769" si="186">AC706*AF706</f>
        <v>0</v>
      </c>
      <c r="AT706" s="34">
        <f t="shared" ref="AT706:AT769" si="187">IF(N706="","",2413.3773+89.103503*I706+0.018847679*N706-5.0917058*V706-0.00064564578*E706+1.4315076*AD706-3.1976817*AE706-66.972905*AC706-217.08397*IF(AND(B706&gt;=DATE(2020,3,20),B706&lt;=DATE(2020,6,26)),1,0)+190.76803*AF706)</f>
        <v>9091.1892985089999</v>
      </c>
      <c r="AU706" s="34">
        <f t="shared" ref="AU706:AU769" si="188">IF(N706="","",-480.76297+2186.3009*I706+0.033368804*N706-5.3903106*V706-0.00073731439*E706+0.93396876*AD706-1.6242981*AE706-61.304389*AC706-95.472727*IF(AND(B706&gt;=DATE(2020,3,20),B706&lt;=DATE(2020,6,26)),1,0)+156.04851*AF706-0.0087322858*AQ706)</f>
        <v>9241.0582383534584</v>
      </c>
      <c r="AV706" s="34">
        <f t="shared" ref="AV706:AV769" si="189">IF(N706="","",2518.0489-204.66184*I706+0.019354281*N706-2.3328708*V706-0.0022533804*E706+1.5259709*AD706-3.5842757*AE706-65.580099*AC706-62.828483*IF(AND(B706&gt;=DATE(2020,3,20),B706&lt;=DATE(2020,6,26)),1,0)+200.94286*AF706+0.00080379976*AR706)</f>
        <v>9113.2309695210788</v>
      </c>
      <c r="AW706" s="34">
        <f t="shared" ref="AW706:AW769" si="190">IF(N706="","",2361.7153+89.223162*I706+0.018847054*N706-5.0210815*V706-0.0006437347*E706+1.4213619*AD706-3.2156123*AE706+167.41121*AC706-224.35191*IF(AND(B706&gt;=DATE(2020,3,20),B706&lt;=DATE(2020,6,26)),1,0)+194.56435*AF706-19.897843*AS706)</f>
        <v>9097.8535494659991</v>
      </c>
      <c r="AX706" s="34">
        <f t="shared" ref="AX706:AX769" si="191">IF(N706="","",-654.03928+2464.5589*I706+0.035956453*N706-8.0754527*V706-0.00069441316*E706+0.69511606*AD706-1.1669613*AE706-90.724569*AC706-211.24919*IF(AND(B706&gt;=DATE(2020,3,20),B706&lt;=DATE(2020,6,26)),1,0)+147.22132*AF706-0.010108087*AQ706)</f>
        <v>9264.1878373028412</v>
      </c>
    </row>
    <row r="707" spans="1:50" ht="16.5" customHeight="1" x14ac:dyDescent="0.2">
      <c r="A707" s="25">
        <v>706</v>
      </c>
      <c r="B707" s="26">
        <v>38212</v>
      </c>
      <c r="C707" s="25">
        <v>9521</v>
      </c>
      <c r="D707" s="27"/>
      <c r="E707" s="27">
        <v>336000</v>
      </c>
      <c r="F707" s="27"/>
      <c r="G707" s="27">
        <v>45.244</v>
      </c>
      <c r="H707" s="27">
        <v>43.158000000000001</v>
      </c>
      <c r="I707" s="27">
        <v>1.877</v>
      </c>
      <c r="J707" s="27">
        <v>12112.815000000001</v>
      </c>
      <c r="K707" s="27">
        <v>783723</v>
      </c>
      <c r="L707" s="27">
        <v>1176</v>
      </c>
      <c r="M707" s="27">
        <v>16.172999999999998</v>
      </c>
      <c r="N707" s="27">
        <v>257235</v>
      </c>
      <c r="O707" s="27">
        <v>8157.6</v>
      </c>
      <c r="P707" s="27">
        <v>2135867</v>
      </c>
      <c r="Q707" s="27"/>
      <c r="R707" s="27">
        <v>10313</v>
      </c>
      <c r="S707" s="27">
        <v>8.2893000000000008</v>
      </c>
      <c r="T707" s="27">
        <v>95.5</v>
      </c>
      <c r="U707" s="27">
        <v>26</v>
      </c>
      <c r="V707" s="27">
        <v>95.6</v>
      </c>
      <c r="W707" s="27"/>
      <c r="X707" s="27"/>
      <c r="Y707" s="27"/>
      <c r="Z707" s="27"/>
      <c r="AA707" s="27">
        <v>290626</v>
      </c>
      <c r="AB707" s="28"/>
      <c r="AC707" s="29">
        <v>0</v>
      </c>
      <c r="AD707" s="30">
        <v>3.5</v>
      </c>
      <c r="AE707" s="30">
        <v>63.1</v>
      </c>
      <c r="AF707" s="31">
        <v>13.547000000000001</v>
      </c>
      <c r="AG707">
        <f t="shared" si="176"/>
        <v>8750.31679053876</v>
      </c>
      <c r="AH707">
        <f>A707*'Simple Linear Regression'!$B$18+'Simple Linear Regression'!$B$17</f>
        <v>8487.580528176748</v>
      </c>
      <c r="AI707">
        <f t="shared" si="177"/>
        <v>8792.8568352999991</v>
      </c>
      <c r="AJ707">
        <f t="shared" si="178"/>
        <v>8792.856835300001</v>
      </c>
      <c r="AL707">
        <f t="shared" si="179"/>
        <v>8974.4127938416532</v>
      </c>
      <c r="AM707" s="32">
        <f t="shared" si="180"/>
        <v>8980.4618743766405</v>
      </c>
      <c r="AN707" s="33">
        <f t="shared" si="181"/>
        <v>9717.8428189425285</v>
      </c>
      <c r="AO707" s="33">
        <f t="shared" si="182"/>
        <v>9166.122915345004</v>
      </c>
      <c r="AP707" s="33" t="str">
        <f t="shared" si="183"/>
        <v/>
      </c>
      <c r="AQ707" s="34">
        <f t="shared" si="184"/>
        <v>482830.09499999997</v>
      </c>
      <c r="AR707" s="34">
        <f t="shared" si="185"/>
        <v>630672</v>
      </c>
      <c r="AS707" s="34">
        <f t="shared" si="186"/>
        <v>0</v>
      </c>
      <c r="AT707" s="34">
        <f t="shared" si="187"/>
        <v>9112.7742898760007</v>
      </c>
      <c r="AU707" s="34">
        <f t="shared" si="188"/>
        <v>9242.0512509788514</v>
      </c>
      <c r="AV707" s="34">
        <f t="shared" si="189"/>
        <v>9140.6188646137198</v>
      </c>
      <c r="AW707" s="34">
        <f t="shared" si="190"/>
        <v>9118.8317401339991</v>
      </c>
      <c r="AX707" s="34">
        <f t="shared" si="191"/>
        <v>9258.5761266167319</v>
      </c>
    </row>
    <row r="708" spans="1:50" ht="16.5" customHeight="1" x14ac:dyDescent="0.2">
      <c r="A708" s="25">
        <v>707</v>
      </c>
      <c r="B708" s="26">
        <v>38219</v>
      </c>
      <c r="C708" s="25">
        <v>9424</v>
      </c>
      <c r="D708" s="27"/>
      <c r="E708" s="27">
        <v>332000</v>
      </c>
      <c r="F708" s="27"/>
      <c r="G708" s="27">
        <v>47.277999999999999</v>
      </c>
      <c r="H708" s="27">
        <v>44.564</v>
      </c>
      <c r="I708" s="27">
        <v>1.875</v>
      </c>
      <c r="J708" s="27">
        <v>12112.815000000001</v>
      </c>
      <c r="K708" s="27">
        <v>783723</v>
      </c>
      <c r="L708" s="27">
        <v>1176</v>
      </c>
      <c r="M708" s="27">
        <v>17.309000000000001</v>
      </c>
      <c r="N708" s="27">
        <v>257383</v>
      </c>
      <c r="O708" s="27">
        <v>8157.6</v>
      </c>
      <c r="P708" s="27">
        <v>2135867</v>
      </c>
      <c r="Q708" s="27"/>
      <c r="R708" s="27">
        <v>10313</v>
      </c>
      <c r="S708" s="27">
        <v>8.4600000000000009</v>
      </c>
      <c r="T708" s="27">
        <v>95.5</v>
      </c>
      <c r="U708" s="27">
        <v>26</v>
      </c>
      <c r="V708" s="27">
        <v>95.6</v>
      </c>
      <c r="W708" s="27"/>
      <c r="X708" s="27"/>
      <c r="Y708" s="27"/>
      <c r="Z708" s="27"/>
      <c r="AA708" s="27">
        <v>290626</v>
      </c>
      <c r="AB708" s="28"/>
      <c r="AC708" s="29">
        <v>0</v>
      </c>
      <c r="AD708" s="30">
        <v>0.4</v>
      </c>
      <c r="AE708" s="30">
        <v>56.7</v>
      </c>
      <c r="AF708" s="31">
        <v>13.294700000000001</v>
      </c>
      <c r="AG708">
        <f t="shared" si="176"/>
        <v>8754.8638332830014</v>
      </c>
      <c r="AH708">
        <f>A708*'Simple Linear Regression'!$B$18+'Simple Linear Regression'!$B$17</f>
        <v>8488.4335652606533</v>
      </c>
      <c r="AI708">
        <f t="shared" si="177"/>
        <v>8859.2749160999992</v>
      </c>
      <c r="AJ708">
        <f t="shared" si="178"/>
        <v>8859.2749161000029</v>
      </c>
      <c r="AL708">
        <f t="shared" si="179"/>
        <v>8979.5952916037495</v>
      </c>
      <c r="AM708" s="32">
        <f t="shared" si="180"/>
        <v>8981.1363313529782</v>
      </c>
      <c r="AN708" s="33">
        <f t="shared" si="181"/>
        <v>9687.2974871060123</v>
      </c>
      <c r="AO708" s="33">
        <f t="shared" si="182"/>
        <v>9163.887610875001</v>
      </c>
      <c r="AP708" s="33" t="str">
        <f t="shared" si="183"/>
        <v/>
      </c>
      <c r="AQ708" s="34">
        <f t="shared" si="184"/>
        <v>482593.125</v>
      </c>
      <c r="AR708" s="34">
        <f t="shared" si="185"/>
        <v>622500</v>
      </c>
      <c r="AS708" s="34">
        <f t="shared" si="186"/>
        <v>0</v>
      </c>
      <c r="AT708" s="34">
        <f t="shared" si="187"/>
        <v>9085.8648378329999</v>
      </c>
      <c r="AU708" s="34">
        <f t="shared" si="188"/>
        <v>9215.764945107876</v>
      </c>
      <c r="AV708" s="34">
        <f t="shared" si="189"/>
        <v>9113.8484629549985</v>
      </c>
      <c r="AW708" s="34">
        <f t="shared" si="190"/>
        <v>9091.1027079269988</v>
      </c>
      <c r="AX708" s="34">
        <f t="shared" si="191"/>
        <v>9232.3112833751256</v>
      </c>
    </row>
    <row r="709" spans="1:50" ht="16.5" customHeight="1" x14ac:dyDescent="0.2">
      <c r="A709" s="25">
        <v>708</v>
      </c>
      <c r="B709" s="26">
        <v>38226</v>
      </c>
      <c r="C709" s="25">
        <v>9267</v>
      </c>
      <c r="D709" s="27"/>
      <c r="E709" s="27">
        <v>343000</v>
      </c>
      <c r="F709" s="27"/>
      <c r="G709" s="27">
        <v>44.335999999999999</v>
      </c>
      <c r="H709" s="27">
        <v>42.228000000000002</v>
      </c>
      <c r="I709" s="27">
        <v>1.8839999999999999</v>
      </c>
      <c r="J709" s="27">
        <v>12112.815000000001</v>
      </c>
      <c r="K709" s="27">
        <v>783723</v>
      </c>
      <c r="L709" s="27">
        <v>1176</v>
      </c>
      <c r="M709" s="27">
        <v>17.309000000000001</v>
      </c>
      <c r="N709" s="27">
        <v>257383</v>
      </c>
      <c r="O709" s="27">
        <v>8157.6</v>
      </c>
      <c r="P709" s="27">
        <v>2135867</v>
      </c>
      <c r="Q709" s="27"/>
      <c r="R709" s="27">
        <v>10313</v>
      </c>
      <c r="S709" s="27">
        <v>8.4600000000000009</v>
      </c>
      <c r="T709" s="27">
        <v>95.5</v>
      </c>
      <c r="U709" s="27">
        <v>25</v>
      </c>
      <c r="V709" s="27">
        <v>95.6</v>
      </c>
      <c r="W709" s="27"/>
      <c r="X709" s="27"/>
      <c r="Y709" s="27"/>
      <c r="Z709" s="27"/>
      <c r="AA709" s="27">
        <v>290626</v>
      </c>
      <c r="AB709" s="28"/>
      <c r="AC709" s="29">
        <v>0</v>
      </c>
      <c r="AD709" s="30">
        <v>0</v>
      </c>
      <c r="AE709" s="30">
        <v>63</v>
      </c>
      <c r="AF709" s="31">
        <v>13.029</v>
      </c>
      <c r="AG709">
        <f t="shared" si="176"/>
        <v>8747.4586937939202</v>
      </c>
      <c r="AH709">
        <f>A709*'Simple Linear Regression'!$B$18+'Simple Linear Regression'!$B$17</f>
        <v>8489.2866023445567</v>
      </c>
      <c r="AI709">
        <f t="shared" si="177"/>
        <v>8852.803726099999</v>
      </c>
      <c r="AJ709">
        <f t="shared" si="178"/>
        <v>8852.8037261000027</v>
      </c>
      <c r="AL709">
        <f t="shared" si="179"/>
        <v>8970.4997109100404</v>
      </c>
      <c r="AM709" s="32">
        <f t="shared" si="180"/>
        <v>8987.6137789369986</v>
      </c>
      <c r="AN709" s="33">
        <f t="shared" si="181"/>
        <v>9638.3706688371203</v>
      </c>
      <c r="AO709" s="33">
        <f t="shared" si="182"/>
        <v>9166.4456979720017</v>
      </c>
      <c r="AP709" s="33" t="str">
        <f t="shared" si="183"/>
        <v/>
      </c>
      <c r="AQ709" s="34">
        <f t="shared" si="184"/>
        <v>484909.57199999999</v>
      </c>
      <c r="AR709" s="34">
        <f t="shared" si="185"/>
        <v>646212</v>
      </c>
      <c r="AS709" s="34">
        <f t="shared" si="186"/>
        <v>0</v>
      </c>
      <c r="AT709" s="34">
        <f t="shared" si="187"/>
        <v>9008.1596024589999</v>
      </c>
      <c r="AU709" s="34">
        <f t="shared" si="188"/>
        <v>9155.0345630323227</v>
      </c>
      <c r="AV709" s="34">
        <f t="shared" si="189"/>
        <v>9029.6971787321199</v>
      </c>
      <c r="AW709" s="34">
        <f t="shared" si="190"/>
        <v>9012.3019846399984</v>
      </c>
      <c r="AX709" s="34">
        <f t="shared" si="191"/>
        <v>9176.6923135702382</v>
      </c>
    </row>
    <row r="710" spans="1:50" ht="16.5" customHeight="1" x14ac:dyDescent="0.2">
      <c r="A710" s="25">
        <v>709</v>
      </c>
      <c r="B710" s="26">
        <v>38233</v>
      </c>
      <c r="C710" s="25">
        <v>9453</v>
      </c>
      <c r="D710" s="27"/>
      <c r="E710" s="27">
        <v>352000</v>
      </c>
      <c r="F710" s="27"/>
      <c r="G710" s="27">
        <v>43.283999999999999</v>
      </c>
      <c r="H710" s="27">
        <v>41</v>
      </c>
      <c r="I710" s="27">
        <v>1.8660000000000001</v>
      </c>
      <c r="J710" s="27">
        <v>12112.815000000001</v>
      </c>
      <c r="K710" s="27">
        <v>783723</v>
      </c>
      <c r="L710" s="27">
        <v>1176</v>
      </c>
      <c r="M710" s="27">
        <v>17.309000000000001</v>
      </c>
      <c r="N710" s="27">
        <v>257383</v>
      </c>
      <c r="O710" s="27">
        <v>8157.6</v>
      </c>
      <c r="P710" s="27">
        <v>2135867</v>
      </c>
      <c r="Q710" s="27"/>
      <c r="R710" s="27">
        <v>10313</v>
      </c>
      <c r="S710" s="27">
        <v>8.4600000000000009</v>
      </c>
      <c r="T710" s="27">
        <v>95.5</v>
      </c>
      <c r="U710" s="27">
        <v>25</v>
      </c>
      <c r="V710" s="27">
        <v>95.6</v>
      </c>
      <c r="W710" s="27"/>
      <c r="X710" s="27"/>
      <c r="Y710" s="27"/>
      <c r="Z710" s="27"/>
      <c r="AA710" s="27">
        <v>290626</v>
      </c>
      <c r="AB710" s="28"/>
      <c r="AC710" s="29">
        <v>0</v>
      </c>
      <c r="AD710" s="30">
        <v>0</v>
      </c>
      <c r="AE710" s="30">
        <v>70.599999999999994</v>
      </c>
      <c r="AF710" s="31">
        <v>12.753500000000001</v>
      </c>
      <c r="AG710">
        <f t="shared" si="176"/>
        <v>8741.3907827720814</v>
      </c>
      <c r="AH710">
        <f>A710*'Simple Linear Regression'!$B$18+'Simple Linear Regression'!$B$17</f>
        <v>8490.1396394284602</v>
      </c>
      <c r="AI710">
        <f t="shared" si="177"/>
        <v>8847.5091161</v>
      </c>
      <c r="AJ710">
        <f t="shared" si="178"/>
        <v>8847.5091161000018</v>
      </c>
      <c r="AL710">
        <f t="shared" si="179"/>
        <v>8965.7463462974592</v>
      </c>
      <c r="AM710" s="32">
        <f t="shared" si="180"/>
        <v>8991.3042278004395</v>
      </c>
      <c r="AN710" s="33">
        <f t="shared" si="181"/>
        <v>9596.969235316772</v>
      </c>
      <c r="AO710" s="33">
        <f t="shared" si="182"/>
        <v>9175.3186237779992</v>
      </c>
      <c r="AP710" s="33" t="str">
        <f t="shared" si="183"/>
        <v/>
      </c>
      <c r="AQ710" s="34">
        <f t="shared" si="184"/>
        <v>480276.67800000001</v>
      </c>
      <c r="AR710" s="34">
        <f t="shared" si="185"/>
        <v>656832</v>
      </c>
      <c r="AS710" s="34">
        <f t="shared" si="186"/>
        <v>0</v>
      </c>
      <c r="AT710" s="34">
        <f t="shared" si="187"/>
        <v>8923.8859541999991</v>
      </c>
      <c r="AU710" s="34">
        <f t="shared" si="188"/>
        <v>9094.165041746428</v>
      </c>
      <c r="AV710" s="34">
        <f t="shared" si="189"/>
        <v>8939.0367684533194</v>
      </c>
      <c r="AW710" s="34">
        <f t="shared" si="190"/>
        <v>8926.8612235189976</v>
      </c>
      <c r="AX710" s="34">
        <f t="shared" si="191"/>
        <v>9123.4818510040132</v>
      </c>
    </row>
    <row r="711" spans="1:50" ht="16.5" customHeight="1" x14ac:dyDescent="0.2">
      <c r="A711" s="25">
        <v>710</v>
      </c>
      <c r="B711" s="26">
        <v>38240</v>
      </c>
      <c r="C711" s="25">
        <v>9234</v>
      </c>
      <c r="D711" s="27"/>
      <c r="E711" s="27">
        <v>326000</v>
      </c>
      <c r="F711" s="27"/>
      <c r="G711" s="27">
        <v>43.33</v>
      </c>
      <c r="H711" s="27">
        <v>40.595999999999997</v>
      </c>
      <c r="I711" s="27">
        <v>1.85</v>
      </c>
      <c r="J711" s="27">
        <v>12112.815000000001</v>
      </c>
      <c r="K711" s="27">
        <v>781634</v>
      </c>
      <c r="L711" s="27">
        <v>1213</v>
      </c>
      <c r="M711" s="27">
        <v>17.309000000000001</v>
      </c>
      <c r="N711" s="27">
        <v>257383</v>
      </c>
      <c r="O711" s="27">
        <v>8236.9</v>
      </c>
      <c r="P711" s="27">
        <v>2135867</v>
      </c>
      <c r="Q711" s="27"/>
      <c r="R711" s="27">
        <v>10313</v>
      </c>
      <c r="S711" s="27">
        <v>8.4600000000000009</v>
      </c>
      <c r="T711" s="27">
        <v>95.5</v>
      </c>
      <c r="U711" s="27">
        <v>25</v>
      </c>
      <c r="V711" s="27">
        <v>97.5</v>
      </c>
      <c r="W711" s="27"/>
      <c r="X711" s="27"/>
      <c r="Y711" s="27"/>
      <c r="Z711" s="27"/>
      <c r="AA711" s="27">
        <v>290626</v>
      </c>
      <c r="AB711" s="28"/>
      <c r="AC711" s="29">
        <v>1</v>
      </c>
      <c r="AD711" s="30">
        <v>0</v>
      </c>
      <c r="AE711" s="30">
        <v>65.099999999999994</v>
      </c>
      <c r="AF711" s="31">
        <v>12.471299999999999</v>
      </c>
      <c r="AG711">
        <f t="shared" si="176"/>
        <v>8715.4739127880002</v>
      </c>
      <c r="AH711">
        <f>A711*'Simple Linear Regression'!$B$18+'Simple Linear Regression'!$B$17</f>
        <v>8490.9926765123655</v>
      </c>
      <c r="AI711">
        <f t="shared" si="177"/>
        <v>8808.8899360999985</v>
      </c>
      <c r="AJ711">
        <f t="shared" si="178"/>
        <v>8808.8899361000003</v>
      </c>
      <c r="AL711">
        <f t="shared" si="179"/>
        <v>8956.7377273085003</v>
      </c>
      <c r="AM711" s="32">
        <f t="shared" si="180"/>
        <v>8850.8430203435419</v>
      </c>
      <c r="AN711" s="33">
        <f t="shared" si="181"/>
        <v>9439.7847701030314</v>
      </c>
      <c r="AO711" s="33">
        <f t="shared" si="182"/>
        <v>9034.0950100500013</v>
      </c>
      <c r="AP711" s="33" t="str">
        <f t="shared" si="183"/>
        <v/>
      </c>
      <c r="AQ711" s="34">
        <f t="shared" si="184"/>
        <v>476158.55000000005</v>
      </c>
      <c r="AR711" s="34">
        <f t="shared" si="185"/>
        <v>603100</v>
      </c>
      <c r="AS711" s="34">
        <f t="shared" si="186"/>
        <v>12.471299999999999</v>
      </c>
      <c r="AT711" s="34">
        <f t="shared" si="187"/>
        <v>8826.3524536959994</v>
      </c>
      <c r="AU711" s="34">
        <f t="shared" si="188"/>
        <v>9007.6658430314092</v>
      </c>
      <c r="AV711" s="34">
        <f t="shared" si="189"/>
        <v>8850.704367327</v>
      </c>
      <c r="AW711" s="34">
        <f t="shared" si="190"/>
        <v>8814.6697489510971</v>
      </c>
      <c r="AX711" s="34">
        <f t="shared" si="191"/>
        <v>9002.5345483811507</v>
      </c>
    </row>
    <row r="712" spans="1:50" ht="16.5" customHeight="1" x14ac:dyDescent="0.2">
      <c r="A712" s="25">
        <v>711</v>
      </c>
      <c r="B712" s="26">
        <v>38247</v>
      </c>
      <c r="C712" s="25">
        <v>9005</v>
      </c>
      <c r="D712" s="27"/>
      <c r="E712" s="27">
        <v>331000</v>
      </c>
      <c r="F712" s="27"/>
      <c r="G712" s="27">
        <v>44.393999999999998</v>
      </c>
      <c r="H712" s="27">
        <v>41.552</v>
      </c>
      <c r="I712" s="27">
        <v>1.8460000000000001</v>
      </c>
      <c r="J712" s="27">
        <v>12112.815000000001</v>
      </c>
      <c r="K712" s="27">
        <v>781634</v>
      </c>
      <c r="L712" s="27">
        <v>1213</v>
      </c>
      <c r="M712" s="27">
        <v>17.157</v>
      </c>
      <c r="N712" s="27">
        <v>265969</v>
      </c>
      <c r="O712" s="27">
        <v>8236.9</v>
      </c>
      <c r="P712" s="27">
        <v>2154712</v>
      </c>
      <c r="Q712" s="27"/>
      <c r="R712" s="27">
        <v>10313</v>
      </c>
      <c r="S712" s="27">
        <v>8.4600000000000009</v>
      </c>
      <c r="T712" s="27">
        <v>95.5</v>
      </c>
      <c r="U712" s="27">
        <v>25</v>
      </c>
      <c r="V712" s="27">
        <v>97.5</v>
      </c>
      <c r="W712" s="27"/>
      <c r="X712" s="27"/>
      <c r="Y712" s="27"/>
      <c r="Z712" s="27"/>
      <c r="AA712" s="27">
        <v>290626</v>
      </c>
      <c r="AB712" s="28"/>
      <c r="AC712" s="29">
        <v>0</v>
      </c>
      <c r="AD712" s="30">
        <v>0</v>
      </c>
      <c r="AE712" s="30">
        <v>59.7</v>
      </c>
      <c r="AF712" s="31">
        <v>12.185</v>
      </c>
      <c r="AG712">
        <f t="shared" si="176"/>
        <v>8819.6507641764802</v>
      </c>
      <c r="AH712">
        <f>A712*'Simple Linear Regression'!$B$18+'Simple Linear Regression'!$B$17</f>
        <v>8491.845713596269</v>
      </c>
      <c r="AI712">
        <f t="shared" si="177"/>
        <v>8915.7526792999979</v>
      </c>
      <c r="AJ712">
        <f t="shared" si="178"/>
        <v>8915.7526792999997</v>
      </c>
      <c r="AL712">
        <f t="shared" si="179"/>
        <v>9072.6279622841794</v>
      </c>
      <c r="AM712" s="32">
        <f t="shared" si="180"/>
        <v>9097.2727047735807</v>
      </c>
      <c r="AN712" s="33">
        <f t="shared" si="181"/>
        <v>9581.4143657679942</v>
      </c>
      <c r="AO712" s="33">
        <f t="shared" si="182"/>
        <v>9264.8610730740002</v>
      </c>
      <c r="AP712" s="33" t="str">
        <f t="shared" si="183"/>
        <v/>
      </c>
      <c r="AQ712" s="34">
        <f t="shared" si="184"/>
        <v>490978.77400000003</v>
      </c>
      <c r="AR712" s="34">
        <f t="shared" si="185"/>
        <v>611026</v>
      </c>
      <c r="AS712" s="34">
        <f t="shared" si="186"/>
        <v>0</v>
      </c>
      <c r="AT712" s="34">
        <f t="shared" si="187"/>
        <v>9014.217481869</v>
      </c>
      <c r="AU712" s="34">
        <f t="shared" si="188"/>
        <v>9177.7230973643909</v>
      </c>
      <c r="AV712" s="34">
        <f t="shared" si="189"/>
        <v>9040.20813321276</v>
      </c>
      <c r="AW712" s="34">
        <f t="shared" si="190"/>
        <v>9015.316280867999</v>
      </c>
      <c r="AX712" s="34">
        <f t="shared" si="191"/>
        <v>9202.9989349916614</v>
      </c>
    </row>
    <row r="713" spans="1:50" ht="16.5" customHeight="1" x14ac:dyDescent="0.2">
      <c r="A713" s="25">
        <v>712</v>
      </c>
      <c r="B713" s="26">
        <v>38254</v>
      </c>
      <c r="C713" s="25">
        <v>8922</v>
      </c>
      <c r="D713" s="27"/>
      <c r="E713" s="27">
        <v>341000</v>
      </c>
      <c r="F713" s="27"/>
      <c r="G713" s="27">
        <v>47.816000000000003</v>
      </c>
      <c r="H713" s="27">
        <v>45.295999999999999</v>
      </c>
      <c r="I713" s="27">
        <v>1.8660000000000001</v>
      </c>
      <c r="J713" s="27">
        <v>12112.815000000001</v>
      </c>
      <c r="K713" s="27">
        <v>781634</v>
      </c>
      <c r="L713" s="27">
        <v>1213</v>
      </c>
      <c r="M713" s="27">
        <v>17.157</v>
      </c>
      <c r="N713" s="27">
        <v>265969</v>
      </c>
      <c r="O713" s="27">
        <v>8236.9</v>
      </c>
      <c r="P713" s="27">
        <v>2154712</v>
      </c>
      <c r="Q713" s="27"/>
      <c r="R713" s="27">
        <v>10313</v>
      </c>
      <c r="S713" s="27">
        <v>8.4600000000000009</v>
      </c>
      <c r="T713" s="27">
        <v>95.5</v>
      </c>
      <c r="U713" s="27">
        <v>25</v>
      </c>
      <c r="V713" s="27">
        <v>97.5</v>
      </c>
      <c r="W713" s="27"/>
      <c r="X713" s="27"/>
      <c r="Y713" s="27"/>
      <c r="Z713" s="27"/>
      <c r="AA713" s="27">
        <v>290626</v>
      </c>
      <c r="AB713" s="28"/>
      <c r="AC713" s="29">
        <v>0</v>
      </c>
      <c r="AD713" s="30">
        <v>4.0999999999999996</v>
      </c>
      <c r="AE713" s="30">
        <v>41.5</v>
      </c>
      <c r="AF713" s="31">
        <v>11.8972</v>
      </c>
      <c r="AG713">
        <f t="shared" si="176"/>
        <v>8812.92308753408</v>
      </c>
      <c r="AH713">
        <f>A713*'Simple Linear Regression'!$B$18+'Simple Linear Regression'!$B$17</f>
        <v>8492.6987506801743</v>
      </c>
      <c r="AI713">
        <f t="shared" si="177"/>
        <v>8909.8697792999992</v>
      </c>
      <c r="AJ713">
        <f t="shared" si="178"/>
        <v>8909.8697792999992</v>
      </c>
      <c r="AL713">
        <f t="shared" si="179"/>
        <v>9061.4520483407796</v>
      </c>
      <c r="AM713" s="32">
        <f t="shared" si="180"/>
        <v>9080.5065141829982</v>
      </c>
      <c r="AN713" s="33">
        <f t="shared" si="181"/>
        <v>9527.3398747571337</v>
      </c>
      <c r="AO713" s="33">
        <f t="shared" si="182"/>
        <v>9213.2175134539975</v>
      </c>
      <c r="AP713" s="33" t="str">
        <f t="shared" si="183"/>
        <v/>
      </c>
      <c r="AQ713" s="34">
        <f t="shared" si="184"/>
        <v>496298.15400000004</v>
      </c>
      <c r="AR713" s="34">
        <f t="shared" si="185"/>
        <v>636306</v>
      </c>
      <c r="AS713" s="34">
        <f t="shared" si="186"/>
        <v>0</v>
      </c>
      <c r="AT713" s="34">
        <f t="shared" si="187"/>
        <v>9018.7070431949996</v>
      </c>
      <c r="AU713" s="34">
        <f t="shared" si="188"/>
        <v>9156.1063611835871</v>
      </c>
      <c r="AV713" s="34">
        <f t="shared" si="189"/>
        <v>9047.5600936675619</v>
      </c>
      <c r="AW713" s="34">
        <f t="shared" si="190"/>
        <v>9019.0195048279984</v>
      </c>
      <c r="AX713" s="34">
        <f t="shared" si="191"/>
        <v>9173.2956011756014</v>
      </c>
    </row>
    <row r="714" spans="1:50" ht="16.5" customHeight="1" x14ac:dyDescent="0.2">
      <c r="A714" s="25">
        <v>713</v>
      </c>
      <c r="B714" s="26">
        <v>38261</v>
      </c>
      <c r="C714" s="25">
        <v>8915</v>
      </c>
      <c r="D714" s="27"/>
      <c r="E714" s="27">
        <v>351000</v>
      </c>
      <c r="F714" s="27"/>
      <c r="G714" s="27">
        <v>49.713999999999999</v>
      </c>
      <c r="H714" s="27">
        <v>47.11</v>
      </c>
      <c r="I714" s="27">
        <v>1.917</v>
      </c>
      <c r="J714" s="27">
        <v>12112.815000000001</v>
      </c>
      <c r="K714" s="27">
        <v>781634</v>
      </c>
      <c r="L714" s="27">
        <v>1213</v>
      </c>
      <c r="M714" s="27">
        <v>17.157</v>
      </c>
      <c r="N714" s="27">
        <v>265969</v>
      </c>
      <c r="O714" s="27">
        <v>8236.9</v>
      </c>
      <c r="P714" s="27">
        <v>2154712</v>
      </c>
      <c r="Q714" s="27"/>
      <c r="R714" s="27">
        <v>10313</v>
      </c>
      <c r="S714" s="27">
        <v>8.4600000000000009</v>
      </c>
      <c r="T714" s="27">
        <v>95.5</v>
      </c>
      <c r="U714" s="27">
        <v>25</v>
      </c>
      <c r="V714" s="27">
        <v>97.5</v>
      </c>
      <c r="W714" s="27"/>
      <c r="X714" s="27"/>
      <c r="Y714" s="27"/>
      <c r="Z714" s="27"/>
      <c r="AA714" s="27">
        <v>290626</v>
      </c>
      <c r="AB714" s="28"/>
      <c r="AC714" s="29">
        <v>0</v>
      </c>
      <c r="AD714" s="30">
        <v>6.5</v>
      </c>
      <c r="AE714" s="30">
        <v>32.200000000000003</v>
      </c>
      <c r="AF714" s="31">
        <v>11.610200000000001</v>
      </c>
      <c r="AG714">
        <f t="shared" si="176"/>
        <v>8806.206607095959</v>
      </c>
      <c r="AH714">
        <f>A714*'Simple Linear Regression'!$B$18+'Simple Linear Regression'!$B$17</f>
        <v>8493.5517877640777</v>
      </c>
      <c r="AI714">
        <f t="shared" si="177"/>
        <v>8903.9868792999987</v>
      </c>
      <c r="AJ714">
        <f t="shared" si="178"/>
        <v>8903.9868793000023</v>
      </c>
      <c r="AL714">
        <f t="shared" si="179"/>
        <v>9044.4257307851112</v>
      </c>
      <c r="AM714" s="32">
        <f t="shared" si="180"/>
        <v>9076.5370345287811</v>
      </c>
      <c r="AN714" s="33">
        <f t="shared" si="181"/>
        <v>9465.1400053024354</v>
      </c>
      <c r="AO714" s="33">
        <f t="shared" si="182"/>
        <v>9174.347837923</v>
      </c>
      <c r="AP714" s="33" t="str">
        <f t="shared" si="183"/>
        <v/>
      </c>
      <c r="AQ714" s="34">
        <f t="shared" si="184"/>
        <v>509862.57300000003</v>
      </c>
      <c r="AR714" s="34">
        <f t="shared" si="185"/>
        <v>672867</v>
      </c>
      <c r="AS714" s="34">
        <f t="shared" si="186"/>
        <v>0</v>
      </c>
      <c r="AT714" s="34">
        <f t="shared" si="187"/>
        <v>8995.2184974880001</v>
      </c>
      <c r="AU714" s="34">
        <f t="shared" si="188"/>
        <v>9114.3477547486364</v>
      </c>
      <c r="AV714" s="34">
        <f t="shared" si="189"/>
        <v>9023.3017522029222</v>
      </c>
      <c r="AW714" s="34">
        <f t="shared" si="190"/>
        <v>8994.6090335900008</v>
      </c>
      <c r="AX714" s="34">
        <f t="shared" si="191"/>
        <v>9125.2021459131465</v>
      </c>
    </row>
    <row r="715" spans="1:50" ht="16.5" customHeight="1" x14ac:dyDescent="0.2">
      <c r="A715" s="25">
        <v>714</v>
      </c>
      <c r="B715" s="26">
        <v>38268</v>
      </c>
      <c r="C715" s="25">
        <v>8917</v>
      </c>
      <c r="D715" s="27"/>
      <c r="E715" s="27">
        <v>335000</v>
      </c>
      <c r="F715" s="27"/>
      <c r="G715" s="27">
        <v>51.774000000000001</v>
      </c>
      <c r="H715" s="27">
        <v>48.085999999999999</v>
      </c>
      <c r="I715" s="27">
        <v>1.9379999999999999</v>
      </c>
      <c r="J715" s="27">
        <v>12112.815000000001</v>
      </c>
      <c r="K715" s="27">
        <v>781634</v>
      </c>
      <c r="L715" s="27">
        <v>1234</v>
      </c>
      <c r="M715" s="27">
        <v>17.157</v>
      </c>
      <c r="N715" s="27">
        <v>265969</v>
      </c>
      <c r="O715" s="27">
        <v>8271.6</v>
      </c>
      <c r="P715" s="27">
        <v>2154712</v>
      </c>
      <c r="Q715" s="27"/>
      <c r="R715" s="27">
        <v>10313</v>
      </c>
      <c r="S715" s="27">
        <v>8.4600000000000009</v>
      </c>
      <c r="T715" s="27">
        <v>95.5</v>
      </c>
      <c r="U715" s="27">
        <v>25</v>
      </c>
      <c r="V715" s="27">
        <v>96.8</v>
      </c>
      <c r="W715" s="27"/>
      <c r="X715" s="27"/>
      <c r="Y715" s="27"/>
      <c r="Z715" s="27"/>
      <c r="AA715" s="27">
        <v>290626</v>
      </c>
      <c r="AB715" s="28"/>
      <c r="AC715" s="29">
        <v>0</v>
      </c>
      <c r="AD715" s="30">
        <v>23.5</v>
      </c>
      <c r="AE715" s="30">
        <v>26.3</v>
      </c>
      <c r="AF715" s="31">
        <v>11.326599999999999</v>
      </c>
      <c r="AG715">
        <f t="shared" si="176"/>
        <v>8832.9875484154381</v>
      </c>
      <c r="AH715">
        <f>A715*'Simple Linear Regression'!$B$18+'Simple Linear Regression'!$B$17</f>
        <v>8494.4048248479812</v>
      </c>
      <c r="AI715">
        <f t="shared" si="177"/>
        <v>8943.8479793000006</v>
      </c>
      <c r="AJ715">
        <f t="shared" si="178"/>
        <v>8943.8479793000006</v>
      </c>
      <c r="AL715">
        <f t="shared" si="179"/>
        <v>9063.3385001445422</v>
      </c>
      <c r="AM715" s="32">
        <f t="shared" si="180"/>
        <v>9053.3493232971196</v>
      </c>
      <c r="AN715" s="33">
        <f t="shared" si="181"/>
        <v>9433.7316778939166</v>
      </c>
      <c r="AO715" s="33">
        <f t="shared" si="182"/>
        <v>9160.3905868220027</v>
      </c>
      <c r="AP715" s="33" t="str">
        <f t="shared" si="183"/>
        <v/>
      </c>
      <c r="AQ715" s="34">
        <f t="shared" si="184"/>
        <v>515447.92199999996</v>
      </c>
      <c r="AR715" s="34">
        <f t="shared" si="185"/>
        <v>649230</v>
      </c>
      <c r="AS715" s="34">
        <f t="shared" si="186"/>
        <v>0</v>
      </c>
      <c r="AT715" s="34">
        <f t="shared" si="187"/>
        <v>9000.0843355129982</v>
      </c>
      <c r="AU715" s="34">
        <f t="shared" si="188"/>
        <v>9108.2629278218938</v>
      </c>
      <c r="AV715" s="34">
        <f t="shared" si="189"/>
        <v>9027.7928714297996</v>
      </c>
      <c r="AW715" s="34">
        <f t="shared" si="190"/>
        <v>8998.2540474519992</v>
      </c>
      <c r="AX715" s="34">
        <f t="shared" si="191"/>
        <v>9114.2141949837878</v>
      </c>
    </row>
    <row r="716" spans="1:50" ht="16.5" customHeight="1" x14ac:dyDescent="0.2">
      <c r="A716" s="25">
        <v>715</v>
      </c>
      <c r="B716" s="26">
        <v>38275</v>
      </c>
      <c r="C716" s="25">
        <v>9177</v>
      </c>
      <c r="D716" s="27"/>
      <c r="E716" s="27">
        <v>338000</v>
      </c>
      <c r="F716" s="27"/>
      <c r="G716" s="27">
        <v>54.116</v>
      </c>
      <c r="H716" s="27">
        <v>50.956000000000003</v>
      </c>
      <c r="I716" s="27">
        <v>1.9930000000000001</v>
      </c>
      <c r="J716" s="27">
        <v>12112.815000000001</v>
      </c>
      <c r="K716" s="27">
        <v>771871</v>
      </c>
      <c r="L716" s="27">
        <v>1234</v>
      </c>
      <c r="M716" s="27">
        <v>17.157</v>
      </c>
      <c r="N716" s="27">
        <v>265969</v>
      </c>
      <c r="O716" s="27">
        <v>8271.6</v>
      </c>
      <c r="P716" s="27">
        <v>2154712</v>
      </c>
      <c r="Q716" s="27"/>
      <c r="R716" s="27">
        <v>10313</v>
      </c>
      <c r="S716" s="27">
        <v>8.4600000000000009</v>
      </c>
      <c r="T716" s="27">
        <v>95.5</v>
      </c>
      <c r="U716" s="27">
        <v>25</v>
      </c>
      <c r="V716" s="27">
        <v>96.8</v>
      </c>
      <c r="W716" s="27"/>
      <c r="X716" s="27"/>
      <c r="Y716" s="27"/>
      <c r="Z716" s="27"/>
      <c r="AA716" s="27">
        <v>290626</v>
      </c>
      <c r="AB716" s="28"/>
      <c r="AC716" s="29">
        <v>0</v>
      </c>
      <c r="AD716" s="30">
        <v>30</v>
      </c>
      <c r="AE716" s="30">
        <v>12.5</v>
      </c>
      <c r="AF716" s="31">
        <v>11.0488</v>
      </c>
      <c r="AG716">
        <f t="shared" si="176"/>
        <v>8830.9869426488385</v>
      </c>
      <c r="AH716">
        <f>A716*'Simple Linear Regression'!$B$18+'Simple Linear Regression'!$B$17</f>
        <v>8495.2578619318865</v>
      </c>
      <c r="AI716">
        <f t="shared" si="177"/>
        <v>8942.0831092999997</v>
      </c>
      <c r="AJ716">
        <f t="shared" si="178"/>
        <v>8942.0831093000015</v>
      </c>
      <c r="AL716">
        <f t="shared" si="179"/>
        <v>9050.7383138001896</v>
      </c>
      <c r="AM716" s="32">
        <f t="shared" si="180"/>
        <v>9041.273802635098</v>
      </c>
      <c r="AN716" s="33">
        <f t="shared" si="181"/>
        <v>9377.7690855077562</v>
      </c>
      <c r="AO716" s="33">
        <f t="shared" si="182"/>
        <v>9112.3121253669997</v>
      </c>
      <c r="AP716" s="33" t="str">
        <f t="shared" si="183"/>
        <v/>
      </c>
      <c r="AQ716" s="34">
        <f t="shared" si="184"/>
        <v>530076.21700000006</v>
      </c>
      <c r="AR716" s="34">
        <f t="shared" si="185"/>
        <v>673634</v>
      </c>
      <c r="AS716" s="34">
        <f t="shared" si="186"/>
        <v>0</v>
      </c>
      <c r="AT716" s="34">
        <f t="shared" si="187"/>
        <v>9003.4855389639979</v>
      </c>
      <c r="AU716" s="34">
        <f t="shared" si="188"/>
        <v>9083.6949160871809</v>
      </c>
      <c r="AV716" s="34">
        <f t="shared" si="189"/>
        <v>9032.9521473748391</v>
      </c>
      <c r="AW716" s="34">
        <f t="shared" si="190"/>
        <v>9000.7944429219988</v>
      </c>
      <c r="AX716" s="34">
        <f t="shared" si="191"/>
        <v>9079.5418541161216</v>
      </c>
    </row>
    <row r="717" spans="1:50" ht="16.5" customHeight="1" x14ac:dyDescent="0.2">
      <c r="A717" s="25">
        <v>716</v>
      </c>
      <c r="B717" s="26">
        <v>38282</v>
      </c>
      <c r="C717" s="25">
        <v>8883</v>
      </c>
      <c r="D717" s="27"/>
      <c r="E717" s="27">
        <v>327000</v>
      </c>
      <c r="F717" s="27"/>
      <c r="G717" s="27">
        <v>54.427999999999997</v>
      </c>
      <c r="H717" s="27">
        <v>50.497999999999998</v>
      </c>
      <c r="I717" s="27">
        <v>2.0350000000000001</v>
      </c>
      <c r="J717" s="27">
        <v>12112.815000000001</v>
      </c>
      <c r="K717" s="27">
        <v>771871</v>
      </c>
      <c r="L717" s="27">
        <v>1234</v>
      </c>
      <c r="M717" s="27">
        <v>17.875</v>
      </c>
      <c r="N717" s="27">
        <v>262836</v>
      </c>
      <c r="O717" s="27">
        <v>8271.6</v>
      </c>
      <c r="P717" s="27">
        <v>2154712</v>
      </c>
      <c r="Q717" s="27"/>
      <c r="R717" s="27">
        <v>10313</v>
      </c>
      <c r="S717" s="27">
        <v>8.4600000000000009</v>
      </c>
      <c r="T717" s="27">
        <v>95.5</v>
      </c>
      <c r="U717" s="27">
        <v>25</v>
      </c>
      <c r="V717" s="27">
        <v>96.8</v>
      </c>
      <c r="W717" s="27"/>
      <c r="X717" s="27"/>
      <c r="Y717" s="27"/>
      <c r="Z717" s="27"/>
      <c r="AA717" s="27">
        <v>290626</v>
      </c>
      <c r="AB717" s="28"/>
      <c r="AC717" s="29">
        <v>0</v>
      </c>
      <c r="AD717" s="30">
        <v>54.9</v>
      </c>
      <c r="AE717" s="30">
        <v>20.3</v>
      </c>
      <c r="AF717" s="31">
        <v>10.78</v>
      </c>
      <c r="AG717">
        <f t="shared" si="176"/>
        <v>8799.1674522697995</v>
      </c>
      <c r="AH717">
        <f>A717*'Simple Linear Regression'!$B$18+'Simple Linear Regression'!$B$17</f>
        <v>8496.11089901579</v>
      </c>
      <c r="AI717">
        <f t="shared" si="177"/>
        <v>8944.6636569000002</v>
      </c>
      <c r="AJ717">
        <f t="shared" si="178"/>
        <v>8944.6636569000002</v>
      </c>
      <c r="AL717">
        <f t="shared" si="179"/>
        <v>9013.1751712482001</v>
      </c>
      <c r="AM717" s="32">
        <f t="shared" si="180"/>
        <v>8978.7804124169197</v>
      </c>
      <c r="AN717" s="33">
        <f t="shared" si="181"/>
        <v>9323.7988444189778</v>
      </c>
      <c r="AO717" s="33">
        <f t="shared" si="182"/>
        <v>9054.9894362600025</v>
      </c>
      <c r="AP717" s="33" t="str">
        <f t="shared" si="183"/>
        <v/>
      </c>
      <c r="AQ717" s="34">
        <f t="shared" si="184"/>
        <v>534871.26</v>
      </c>
      <c r="AR717" s="34">
        <f t="shared" si="185"/>
        <v>665445</v>
      </c>
      <c r="AS717" s="34">
        <f t="shared" si="186"/>
        <v>0</v>
      </c>
      <c r="AT717" s="34">
        <f t="shared" si="187"/>
        <v>8914.7043868789988</v>
      </c>
      <c r="AU717" s="34">
        <f t="shared" si="188"/>
        <v>9005.8543208018928</v>
      </c>
      <c r="AV717" s="34">
        <f t="shared" si="189"/>
        <v>8937.9501400692006</v>
      </c>
      <c r="AW717" s="34">
        <f t="shared" si="190"/>
        <v>8910.5863153339997</v>
      </c>
      <c r="AX717" s="34">
        <f t="shared" si="191"/>
        <v>8998.2045945523769</v>
      </c>
    </row>
    <row r="718" spans="1:50" ht="16.5" customHeight="1" x14ac:dyDescent="0.2">
      <c r="A718" s="25">
        <v>717</v>
      </c>
      <c r="B718" s="26">
        <v>38289</v>
      </c>
      <c r="C718" s="25">
        <v>8977</v>
      </c>
      <c r="D718" s="27"/>
      <c r="E718" s="27">
        <v>338000</v>
      </c>
      <c r="F718" s="27"/>
      <c r="G718" s="27">
        <v>53.427999999999997</v>
      </c>
      <c r="H718" s="27">
        <v>50.15</v>
      </c>
      <c r="I718" s="27">
        <v>2.032</v>
      </c>
      <c r="J718" s="27">
        <v>12112.815000000001</v>
      </c>
      <c r="K718" s="27">
        <v>771871</v>
      </c>
      <c r="L718" s="27">
        <v>1234</v>
      </c>
      <c r="M718" s="27">
        <v>17.875</v>
      </c>
      <c r="N718" s="27">
        <v>262836</v>
      </c>
      <c r="O718" s="27">
        <v>8271.6</v>
      </c>
      <c r="P718" s="27">
        <v>2154712</v>
      </c>
      <c r="Q718" s="27"/>
      <c r="R718" s="27">
        <v>10313</v>
      </c>
      <c r="S718" s="27">
        <v>8.4600000000000009</v>
      </c>
      <c r="T718" s="27">
        <v>95.5</v>
      </c>
      <c r="U718" s="27">
        <v>25</v>
      </c>
      <c r="V718" s="27">
        <v>96.8</v>
      </c>
      <c r="W718" s="27"/>
      <c r="X718" s="27"/>
      <c r="Y718" s="27"/>
      <c r="Z718" s="27"/>
      <c r="AA718" s="27">
        <v>290626</v>
      </c>
      <c r="AB718" s="28"/>
      <c r="AC718" s="29">
        <v>0</v>
      </c>
      <c r="AD718" s="30">
        <v>44.8</v>
      </c>
      <c r="AE718" s="30">
        <v>19.899999999999999</v>
      </c>
      <c r="AF718" s="31">
        <v>10.5235</v>
      </c>
      <c r="AG718">
        <f t="shared" si="176"/>
        <v>8791.7579787661616</v>
      </c>
      <c r="AH718">
        <f>A718*'Simple Linear Regression'!$B$18+'Simple Linear Regression'!$B$17</f>
        <v>8496.9639360996953</v>
      </c>
      <c r="AI718">
        <f t="shared" si="177"/>
        <v>8938.1924669</v>
      </c>
      <c r="AJ718">
        <f t="shared" si="178"/>
        <v>8938.1924669</v>
      </c>
      <c r="AL718">
        <f t="shared" si="179"/>
        <v>9005.5091746326398</v>
      </c>
      <c r="AM718" s="32">
        <f t="shared" si="180"/>
        <v>8990.688006603461</v>
      </c>
      <c r="AN718" s="33">
        <f t="shared" si="181"/>
        <v>9279.344517911728</v>
      </c>
      <c r="AO718" s="33">
        <f t="shared" si="182"/>
        <v>9059.7427511520036</v>
      </c>
      <c r="AP718" s="33" t="str">
        <f t="shared" si="183"/>
        <v/>
      </c>
      <c r="AQ718" s="34">
        <f t="shared" si="184"/>
        <v>534082.75199999998</v>
      </c>
      <c r="AR718" s="34">
        <f t="shared" si="185"/>
        <v>686816</v>
      </c>
      <c r="AS718" s="34">
        <f t="shared" si="186"/>
        <v>0</v>
      </c>
      <c r="AT718" s="34">
        <f t="shared" si="187"/>
        <v>8845.2238190150001</v>
      </c>
      <c r="AU718" s="34">
        <f t="shared" si="188"/>
        <v>8949.260628972479</v>
      </c>
      <c r="AV718" s="34">
        <f t="shared" si="189"/>
        <v>8865.4345064601603</v>
      </c>
      <c r="AW718" s="34">
        <f t="shared" si="190"/>
        <v>8840.2622981029999</v>
      </c>
      <c r="AX718" s="34">
        <f t="shared" si="191"/>
        <v>8946.8265242905782</v>
      </c>
    </row>
    <row r="719" spans="1:50" ht="16.5" customHeight="1" x14ac:dyDescent="0.2">
      <c r="A719" s="25">
        <v>718</v>
      </c>
      <c r="B719" s="26">
        <v>38296</v>
      </c>
      <c r="C719" s="25">
        <v>9217</v>
      </c>
      <c r="D719" s="27"/>
      <c r="E719" s="27">
        <v>332000</v>
      </c>
      <c r="F719" s="27"/>
      <c r="G719" s="27">
        <v>49.81</v>
      </c>
      <c r="H719" s="27">
        <v>45.783999999999999</v>
      </c>
      <c r="I719" s="27">
        <v>2.0339999999999998</v>
      </c>
      <c r="J719" s="27">
        <v>12305.307000000001</v>
      </c>
      <c r="K719" s="27">
        <v>771871</v>
      </c>
      <c r="L719" s="27">
        <v>1240</v>
      </c>
      <c r="M719" s="27">
        <v>17.875</v>
      </c>
      <c r="N719" s="27">
        <v>262836</v>
      </c>
      <c r="O719" s="27">
        <v>8341.5</v>
      </c>
      <c r="P719" s="27">
        <v>2154712</v>
      </c>
      <c r="Q719" s="27"/>
      <c r="R719" s="27">
        <v>10313</v>
      </c>
      <c r="S719" s="27">
        <v>8.4600000000000009</v>
      </c>
      <c r="T719" s="27">
        <v>96.4</v>
      </c>
      <c r="U719" s="27">
        <v>25</v>
      </c>
      <c r="V719" s="27">
        <v>97.1</v>
      </c>
      <c r="W719" s="27"/>
      <c r="X719" s="27"/>
      <c r="Y719" s="27"/>
      <c r="Z719" s="27"/>
      <c r="AA719" s="27">
        <v>290626</v>
      </c>
      <c r="AB719" s="28"/>
      <c r="AC719" s="29">
        <v>0</v>
      </c>
      <c r="AD719" s="30">
        <v>58.1</v>
      </c>
      <c r="AE719" s="30">
        <v>11.3</v>
      </c>
      <c r="AF719" s="31">
        <v>10.283099999999999</v>
      </c>
      <c r="AG719">
        <f t="shared" si="176"/>
        <v>8788.9435624759208</v>
      </c>
      <c r="AH719">
        <f>A719*'Simple Linear Regression'!$B$18+'Simple Linear Regression'!$B$17</f>
        <v>8497.8169731835987</v>
      </c>
      <c r="AI719">
        <f t="shared" si="177"/>
        <v>8933.2576168999985</v>
      </c>
      <c r="AJ719">
        <f t="shared" si="178"/>
        <v>8933.2576168999985</v>
      </c>
      <c r="AL719">
        <f t="shared" si="179"/>
        <v>9004.9042877096799</v>
      </c>
      <c r="AM719" s="32">
        <f t="shared" si="180"/>
        <v>8967.6992897235195</v>
      </c>
      <c r="AN719" s="33">
        <f t="shared" si="181"/>
        <v>9245.5950493461132</v>
      </c>
      <c r="AO719" s="33">
        <f t="shared" si="182"/>
        <v>9024.9248312240015</v>
      </c>
      <c r="AP719" s="33" t="str">
        <f t="shared" si="183"/>
        <v/>
      </c>
      <c r="AQ719" s="34">
        <f t="shared" si="184"/>
        <v>534608.424</v>
      </c>
      <c r="AR719" s="34">
        <f t="shared" si="185"/>
        <v>675287.99999999988</v>
      </c>
      <c r="AS719" s="34">
        <f t="shared" si="186"/>
        <v>0</v>
      </c>
      <c r="AT719" s="34">
        <f t="shared" si="187"/>
        <v>8848.4268682489983</v>
      </c>
      <c r="AU719" s="34">
        <f t="shared" si="188"/>
        <v>8940.7263921554222</v>
      </c>
      <c r="AV719" s="34">
        <f t="shared" si="189"/>
        <v>8871.3929207528818</v>
      </c>
      <c r="AW719" s="34">
        <f t="shared" si="190"/>
        <v>8842.5819374869989</v>
      </c>
      <c r="AX719" s="34">
        <f t="shared" si="191"/>
        <v>8932.0748523811126</v>
      </c>
    </row>
    <row r="720" spans="1:50" ht="16.5" customHeight="1" x14ac:dyDescent="0.2">
      <c r="A720" s="25">
        <v>719</v>
      </c>
      <c r="B720" s="26">
        <v>38303</v>
      </c>
      <c r="C720" s="25">
        <v>9237</v>
      </c>
      <c r="D720" s="27"/>
      <c r="E720" s="27">
        <v>330000</v>
      </c>
      <c r="F720" s="27"/>
      <c r="G720" s="27">
        <v>48</v>
      </c>
      <c r="H720" s="27">
        <v>42.834000000000003</v>
      </c>
      <c r="I720" s="27">
        <v>2.0009999999999999</v>
      </c>
      <c r="J720" s="27">
        <v>12305.307000000001</v>
      </c>
      <c r="K720" s="27">
        <v>750888</v>
      </c>
      <c r="L720" s="27">
        <v>1240</v>
      </c>
      <c r="M720" s="27">
        <v>17.875</v>
      </c>
      <c r="N720" s="27">
        <v>262836</v>
      </c>
      <c r="O720" s="27">
        <v>8341.5</v>
      </c>
      <c r="P720" s="27">
        <v>2154712</v>
      </c>
      <c r="Q720" s="27"/>
      <c r="R720" s="27">
        <v>10313</v>
      </c>
      <c r="S720" s="27">
        <v>8.4600000000000009</v>
      </c>
      <c r="T720" s="27">
        <v>96.4</v>
      </c>
      <c r="U720" s="27">
        <v>25</v>
      </c>
      <c r="V720" s="27">
        <v>97.1</v>
      </c>
      <c r="W720" s="27"/>
      <c r="X720" s="27"/>
      <c r="Y720" s="27"/>
      <c r="Z720" s="27"/>
      <c r="AA720" s="27">
        <v>290626</v>
      </c>
      <c r="AB720" s="28"/>
      <c r="AC720" s="29">
        <v>0</v>
      </c>
      <c r="AD720" s="30">
        <v>93</v>
      </c>
      <c r="AE720" s="30">
        <v>0.7</v>
      </c>
      <c r="AF720" s="31">
        <v>10.0631</v>
      </c>
      <c r="AG720">
        <f t="shared" si="176"/>
        <v>8790.2786239358793</v>
      </c>
      <c r="AH720">
        <f>A720*'Simple Linear Regression'!$B$18+'Simple Linear Regression'!$B$17</f>
        <v>8498.6700102675022</v>
      </c>
      <c r="AI720">
        <f t="shared" si="177"/>
        <v>8934.4341968999979</v>
      </c>
      <c r="AJ720">
        <f t="shared" si="178"/>
        <v>8934.4341969000016</v>
      </c>
      <c r="AL720">
        <f t="shared" si="179"/>
        <v>9011.6162829385194</v>
      </c>
      <c r="AM720" s="32">
        <f t="shared" si="180"/>
        <v>8911.9773795279816</v>
      </c>
      <c r="AN720" s="33">
        <f t="shared" si="181"/>
        <v>9225.3788893867149</v>
      </c>
      <c r="AO720" s="33">
        <f t="shared" si="182"/>
        <v>8964.3802750359991</v>
      </c>
      <c r="AP720" s="33" t="str">
        <f t="shared" si="183"/>
        <v/>
      </c>
      <c r="AQ720" s="34">
        <f t="shared" si="184"/>
        <v>525934.83600000001</v>
      </c>
      <c r="AR720" s="34">
        <f t="shared" si="185"/>
        <v>660330</v>
      </c>
      <c r="AS720" s="34">
        <f t="shared" si="186"/>
        <v>0</v>
      </c>
      <c r="AT720" s="34">
        <f t="shared" si="187"/>
        <v>8888.6638188699999</v>
      </c>
      <c r="AU720" s="34">
        <f t="shared" si="188"/>
        <v>8961.2757379468712</v>
      </c>
      <c r="AV720" s="34">
        <f t="shared" si="189"/>
        <v>8917.6725630928013</v>
      </c>
      <c r="AW720" s="34">
        <f t="shared" si="190"/>
        <v>8881.8119062309997</v>
      </c>
      <c r="AX720" s="34">
        <f t="shared" si="191"/>
        <v>8944.047266981268</v>
      </c>
    </row>
    <row r="721" spans="1:50" ht="16.5" customHeight="1" x14ac:dyDescent="0.2">
      <c r="A721" s="25">
        <v>720</v>
      </c>
      <c r="B721" s="26">
        <v>38310</v>
      </c>
      <c r="C721" s="25">
        <v>8988</v>
      </c>
      <c r="D721" s="27"/>
      <c r="E721" s="27">
        <v>337000</v>
      </c>
      <c r="F721" s="27"/>
      <c r="G721" s="27">
        <v>47.02</v>
      </c>
      <c r="H721" s="27">
        <v>40.631999999999998</v>
      </c>
      <c r="I721" s="27">
        <v>1.9690000000000001</v>
      </c>
      <c r="J721" s="27">
        <v>12305.307000000001</v>
      </c>
      <c r="K721" s="27">
        <v>750888</v>
      </c>
      <c r="L721" s="27">
        <v>1240</v>
      </c>
      <c r="M721" s="27">
        <v>17.513999999999999</v>
      </c>
      <c r="N721" s="27">
        <v>243515</v>
      </c>
      <c r="O721" s="27">
        <v>8341.5</v>
      </c>
      <c r="P721" s="27">
        <v>2154712</v>
      </c>
      <c r="Q721" s="27"/>
      <c r="R721" s="27">
        <v>10313</v>
      </c>
      <c r="S721" s="27">
        <v>8.4600000000000009</v>
      </c>
      <c r="T721" s="27">
        <v>96.4</v>
      </c>
      <c r="U721" s="27">
        <v>25</v>
      </c>
      <c r="V721" s="27">
        <v>97.1</v>
      </c>
      <c r="W721" s="27"/>
      <c r="X721" s="27"/>
      <c r="Y721" s="27"/>
      <c r="Z721" s="27"/>
      <c r="AA721" s="27">
        <v>290626</v>
      </c>
      <c r="AB721" s="28"/>
      <c r="AC721" s="29">
        <v>0</v>
      </c>
      <c r="AD721" s="30">
        <v>87.9</v>
      </c>
      <c r="AE721" s="30">
        <v>1.9</v>
      </c>
      <c r="AF721" s="31">
        <v>9.8681999999999999</v>
      </c>
      <c r="AG721">
        <f t="shared" si="176"/>
        <v>8543.5433936537211</v>
      </c>
      <c r="AH721">
        <f>A721*'Simple Linear Regression'!$B$18+'Simple Linear Regression'!$B$17</f>
        <v>8499.5230473514075</v>
      </c>
      <c r="AI721">
        <f t="shared" si="177"/>
        <v>8644.8363644000001</v>
      </c>
      <c r="AJ721">
        <f t="shared" si="178"/>
        <v>8644.8363643999983</v>
      </c>
      <c r="AL721">
        <f t="shared" si="179"/>
        <v>8766.2452805074518</v>
      </c>
      <c r="AM721" s="32">
        <f t="shared" si="180"/>
        <v>8652.3999803913612</v>
      </c>
      <c r="AN721" s="33">
        <f t="shared" si="181"/>
        <v>9109.7011716496909</v>
      </c>
      <c r="AO721" s="33">
        <f t="shared" si="182"/>
        <v>8723.3062792849996</v>
      </c>
      <c r="AP721" s="33" t="str">
        <f t="shared" si="183"/>
        <v/>
      </c>
      <c r="AQ721" s="34">
        <f t="shared" si="184"/>
        <v>479481.03500000003</v>
      </c>
      <c r="AR721" s="34">
        <f t="shared" si="185"/>
        <v>663553</v>
      </c>
      <c r="AS721" s="34">
        <f t="shared" si="186"/>
        <v>0</v>
      </c>
      <c r="AT721" s="34">
        <f t="shared" si="187"/>
        <v>8468.8183845080002</v>
      </c>
      <c r="AU721" s="34">
        <f t="shared" si="188"/>
        <v>8609.9558601661975</v>
      </c>
      <c r="AV721" s="34">
        <f t="shared" si="189"/>
        <v>8485.8473167542797</v>
      </c>
      <c r="AW721" s="34">
        <f t="shared" si="190"/>
        <v>8461.2784195479999</v>
      </c>
      <c r="AX721" s="34">
        <f t="shared" si="191"/>
        <v>8601.5260429029568</v>
      </c>
    </row>
    <row r="722" spans="1:50" ht="16.5" customHeight="1" x14ac:dyDescent="0.2">
      <c r="A722" s="25">
        <v>721</v>
      </c>
      <c r="B722" s="26">
        <v>38317</v>
      </c>
      <c r="C722" s="25">
        <v>9204</v>
      </c>
      <c r="D722" s="27"/>
      <c r="E722" s="27">
        <v>313000</v>
      </c>
      <c r="F722" s="27"/>
      <c r="G722" s="27">
        <v>48.786666666666697</v>
      </c>
      <c r="H722" s="27">
        <v>42.78</v>
      </c>
      <c r="I722" s="27">
        <v>1.948</v>
      </c>
      <c r="J722" s="27">
        <v>12305.307000000001</v>
      </c>
      <c r="K722" s="27">
        <v>750888</v>
      </c>
      <c r="L722" s="27">
        <v>1240</v>
      </c>
      <c r="M722" s="27">
        <v>17.513999999999999</v>
      </c>
      <c r="N722" s="27">
        <v>243515</v>
      </c>
      <c r="O722" s="27">
        <v>8341.5</v>
      </c>
      <c r="P722" s="27">
        <v>2154712</v>
      </c>
      <c r="Q722" s="27"/>
      <c r="R722" s="27">
        <v>10313</v>
      </c>
      <c r="S722" s="27">
        <v>8.8330000000000002</v>
      </c>
      <c r="T722" s="27">
        <v>96.4</v>
      </c>
      <c r="U722" s="27">
        <v>25</v>
      </c>
      <c r="V722" s="27">
        <v>97.1</v>
      </c>
      <c r="W722" s="27"/>
      <c r="X722" s="27"/>
      <c r="Y722" s="27"/>
      <c r="Z722" s="27"/>
      <c r="AA722" s="27">
        <v>290626</v>
      </c>
      <c r="AB722" s="28"/>
      <c r="AC722" s="29">
        <v>1</v>
      </c>
      <c r="AD722" s="30">
        <v>92.9</v>
      </c>
      <c r="AE722" s="30">
        <v>3.6</v>
      </c>
      <c r="AF722" s="31">
        <v>9.7029999999999994</v>
      </c>
      <c r="AG722">
        <f t="shared" si="176"/>
        <v>8559.6995691282409</v>
      </c>
      <c r="AH722">
        <f>A722*'Simple Linear Regression'!$B$18+'Simple Linear Regression'!$B$17</f>
        <v>8500.376084435311</v>
      </c>
      <c r="AI722">
        <f t="shared" si="177"/>
        <v>8658.9553243999999</v>
      </c>
      <c r="AJ722">
        <f t="shared" si="178"/>
        <v>8658.9553244000017</v>
      </c>
      <c r="AL722">
        <f t="shared" si="179"/>
        <v>8783.4287640654002</v>
      </c>
      <c r="AM722" s="32">
        <f t="shared" si="180"/>
        <v>8510.6766444383411</v>
      </c>
      <c r="AN722" s="33">
        <f t="shared" si="181"/>
        <v>8968.4550428376515</v>
      </c>
      <c r="AO722" s="33">
        <f t="shared" si="182"/>
        <v>8616.1685312199988</v>
      </c>
      <c r="AP722" s="33" t="str">
        <f t="shared" si="183"/>
        <v/>
      </c>
      <c r="AQ722" s="34">
        <f t="shared" si="184"/>
        <v>474367.22</v>
      </c>
      <c r="AR722" s="34">
        <f t="shared" si="185"/>
        <v>609724</v>
      </c>
      <c r="AS722" s="34">
        <f t="shared" si="186"/>
        <v>9.7029999999999994</v>
      </c>
      <c r="AT722" s="34">
        <f t="shared" si="187"/>
        <v>8385.676405219001</v>
      </c>
      <c r="AU722" s="34">
        <f t="shared" si="188"/>
        <v>8541.2193149125251</v>
      </c>
      <c r="AV722" s="34">
        <f t="shared" si="189"/>
        <v>8403.7193340512385</v>
      </c>
      <c r="AW722" s="34">
        <f t="shared" si="190"/>
        <v>8418.6950432870017</v>
      </c>
      <c r="AX722" s="34">
        <f t="shared" si="191"/>
        <v>8504.5733237908607</v>
      </c>
    </row>
    <row r="723" spans="1:50" ht="16.5" customHeight="1" x14ac:dyDescent="0.2">
      <c r="A723" s="25">
        <v>722</v>
      </c>
      <c r="B723" s="26">
        <v>38324</v>
      </c>
      <c r="C723" s="25">
        <v>9107</v>
      </c>
      <c r="D723" s="27"/>
      <c r="E723" s="27">
        <v>335000</v>
      </c>
      <c r="F723" s="27"/>
      <c r="G723" s="27">
        <v>46.06</v>
      </c>
      <c r="H723" s="27">
        <v>41.305999999999997</v>
      </c>
      <c r="I723" s="27">
        <v>1.9450000000000001</v>
      </c>
      <c r="J723" s="27">
        <v>12305.307000000001</v>
      </c>
      <c r="K723" s="27">
        <v>750888</v>
      </c>
      <c r="L723" s="27">
        <v>1240</v>
      </c>
      <c r="M723" s="27">
        <v>17.513999999999999</v>
      </c>
      <c r="N723" s="27">
        <v>243515</v>
      </c>
      <c r="O723" s="27">
        <v>8341.5</v>
      </c>
      <c r="P723" s="27">
        <v>2154712</v>
      </c>
      <c r="Q723" s="27"/>
      <c r="R723" s="27">
        <v>10313</v>
      </c>
      <c r="S723" s="27">
        <v>8.8330000000000002</v>
      </c>
      <c r="T723" s="27">
        <v>96.4</v>
      </c>
      <c r="U723" s="27">
        <v>25</v>
      </c>
      <c r="V723" s="27">
        <v>97.1</v>
      </c>
      <c r="W723" s="27"/>
      <c r="X723" s="27"/>
      <c r="Y723" s="27"/>
      <c r="Z723" s="27"/>
      <c r="AA723" s="27">
        <v>290626</v>
      </c>
      <c r="AB723" s="28"/>
      <c r="AC723" s="29">
        <v>0</v>
      </c>
      <c r="AD723" s="30">
        <v>135.19999999999999</v>
      </c>
      <c r="AE723" s="30">
        <v>1</v>
      </c>
      <c r="AF723" s="31">
        <v>9.5722000000000005</v>
      </c>
      <c r="AG723">
        <f t="shared" si="176"/>
        <v>8544.8817056246007</v>
      </c>
      <c r="AH723">
        <f>A723*'Simple Linear Regression'!$B$18+'Simple Linear Regression'!$B$17</f>
        <v>8501.2291215192163</v>
      </c>
      <c r="AI723">
        <f t="shared" si="177"/>
        <v>8646.0129444000013</v>
      </c>
      <c r="AJ723">
        <f t="shared" si="178"/>
        <v>8646.0129444000013</v>
      </c>
      <c r="AL723">
        <f t="shared" si="179"/>
        <v>8767.0626920022514</v>
      </c>
      <c r="AM723" s="32">
        <f t="shared" si="180"/>
        <v>8589.8418355678004</v>
      </c>
      <c r="AN723" s="33">
        <f t="shared" si="181"/>
        <v>9076.4869495278926</v>
      </c>
      <c r="AO723" s="33">
        <f t="shared" si="182"/>
        <v>8657.3065529249998</v>
      </c>
      <c r="AP723" s="33" t="str">
        <f t="shared" si="183"/>
        <v/>
      </c>
      <c r="AQ723" s="34">
        <f t="shared" si="184"/>
        <v>473636.67499999999</v>
      </c>
      <c r="AR723" s="34">
        <f t="shared" si="185"/>
        <v>651575</v>
      </c>
      <c r="AS723" s="34">
        <f t="shared" si="186"/>
        <v>0</v>
      </c>
      <c r="AT723" s="34">
        <f t="shared" si="187"/>
        <v>8482.0920781259993</v>
      </c>
      <c r="AU723" s="34">
        <f t="shared" si="188"/>
        <v>8609.4421208622844</v>
      </c>
      <c r="AV723" s="34">
        <f t="shared" si="189"/>
        <v>8501.5632333289996</v>
      </c>
      <c r="AW723" s="34">
        <f t="shared" si="190"/>
        <v>8472.9579543999989</v>
      </c>
      <c r="AX723" s="34">
        <f t="shared" si="191"/>
        <v>8593.1924990502775</v>
      </c>
    </row>
    <row r="724" spans="1:50" ht="16.5" customHeight="1" x14ac:dyDescent="0.2">
      <c r="A724" s="25">
        <v>723</v>
      </c>
      <c r="B724" s="26">
        <v>38331</v>
      </c>
      <c r="C724" s="25">
        <v>9268</v>
      </c>
      <c r="D724" s="27"/>
      <c r="E724" s="27">
        <v>343000</v>
      </c>
      <c r="F724" s="27"/>
      <c r="G724" s="27">
        <v>41.91</v>
      </c>
      <c r="H724" s="27">
        <v>37.601999999999997</v>
      </c>
      <c r="I724" s="27">
        <v>1.911</v>
      </c>
      <c r="J724" s="27">
        <v>12305.307000000001</v>
      </c>
      <c r="K724" s="27">
        <v>764212</v>
      </c>
      <c r="L724" s="27">
        <v>1240</v>
      </c>
      <c r="M724" s="27">
        <v>17.513999999999999</v>
      </c>
      <c r="N724" s="27">
        <v>243515</v>
      </c>
      <c r="O724" s="27">
        <v>8397.1</v>
      </c>
      <c r="P724" s="27">
        <v>2154712</v>
      </c>
      <c r="Q724" s="27"/>
      <c r="R724" s="27">
        <v>10313</v>
      </c>
      <c r="S724" s="27">
        <v>8.8330000000000002</v>
      </c>
      <c r="T724" s="27">
        <v>96.4</v>
      </c>
      <c r="U724" s="27">
        <v>25</v>
      </c>
      <c r="V724" s="27">
        <v>90.1</v>
      </c>
      <c r="W724" s="27"/>
      <c r="X724" s="27"/>
      <c r="Y724" s="27"/>
      <c r="Z724" s="27"/>
      <c r="AA724" s="27">
        <v>290626</v>
      </c>
      <c r="AB724" s="28"/>
      <c r="AC724" s="29">
        <v>0</v>
      </c>
      <c r="AD724" s="30">
        <v>104.9</v>
      </c>
      <c r="AE724" s="30">
        <v>1.6</v>
      </c>
      <c r="AF724" s="31">
        <v>9.4797999999999991</v>
      </c>
      <c r="AG724">
        <f t="shared" si="176"/>
        <v>8699.4566738566809</v>
      </c>
      <c r="AH724">
        <f>A724*'Simple Linear Regression'!$B$18+'Simple Linear Regression'!$B$17</f>
        <v>8502.0821586031198</v>
      </c>
      <c r="AI724">
        <f t="shared" si="177"/>
        <v>8881.6047244000001</v>
      </c>
      <c r="AJ724">
        <f t="shared" si="178"/>
        <v>8881.6047244000001</v>
      </c>
      <c r="AL724">
        <f t="shared" si="179"/>
        <v>8870.5385432865496</v>
      </c>
      <c r="AM724" s="32">
        <f t="shared" si="180"/>
        <v>8623.90745200114</v>
      </c>
      <c r="AN724" s="33">
        <f t="shared" si="181"/>
        <v>9065.7500296344097</v>
      </c>
      <c r="AO724" s="33">
        <f t="shared" si="182"/>
        <v>8808.9020089149999</v>
      </c>
      <c r="AP724" s="33" t="str">
        <f t="shared" si="183"/>
        <v/>
      </c>
      <c r="AQ724" s="34">
        <f t="shared" si="184"/>
        <v>465357.16499999998</v>
      </c>
      <c r="AR724" s="34">
        <f t="shared" si="185"/>
        <v>655473</v>
      </c>
      <c r="AS724" s="34">
        <f t="shared" si="186"/>
        <v>0</v>
      </c>
      <c r="AT724" s="34">
        <f t="shared" si="187"/>
        <v>8446.6190781120004</v>
      </c>
      <c r="AU724" s="34">
        <f t="shared" si="188"/>
        <v>8595.5478823342437</v>
      </c>
      <c r="AV724" s="34">
        <f t="shared" si="189"/>
        <v>8443.0033957994801</v>
      </c>
      <c r="AW724" s="34">
        <f t="shared" si="190"/>
        <v>8436.9476809019998</v>
      </c>
      <c r="AX724" s="34">
        <f t="shared" si="191"/>
        <v>8608.6949241016446</v>
      </c>
    </row>
    <row r="725" spans="1:50" ht="16.5" customHeight="1" x14ac:dyDescent="0.2">
      <c r="A725" s="25">
        <v>724</v>
      </c>
      <c r="B725" s="26">
        <v>38338</v>
      </c>
      <c r="C725" s="25">
        <v>9068</v>
      </c>
      <c r="D725" s="27"/>
      <c r="E725" s="27">
        <v>316000</v>
      </c>
      <c r="F725" s="27"/>
      <c r="G725" s="27">
        <v>43.5</v>
      </c>
      <c r="H725" s="27">
        <v>39.975999999999999</v>
      </c>
      <c r="I725" s="27">
        <v>1.847</v>
      </c>
      <c r="J725" s="27">
        <v>12305.307000000001</v>
      </c>
      <c r="K725" s="27">
        <v>764212</v>
      </c>
      <c r="L725" s="27">
        <v>1240</v>
      </c>
      <c r="M725" s="27">
        <v>17.361999999999998</v>
      </c>
      <c r="N725" s="27">
        <v>254496</v>
      </c>
      <c r="O725" s="27">
        <v>8397.1</v>
      </c>
      <c r="P725" s="27">
        <v>2187446</v>
      </c>
      <c r="Q725" s="27"/>
      <c r="R725" s="27">
        <v>10313</v>
      </c>
      <c r="S725" s="27">
        <v>8.8330000000000002</v>
      </c>
      <c r="T725" s="27">
        <v>96.4</v>
      </c>
      <c r="U725" s="27">
        <v>25</v>
      </c>
      <c r="V725" s="27">
        <v>90.1</v>
      </c>
      <c r="W725" s="27"/>
      <c r="X725" s="27"/>
      <c r="Y725" s="27"/>
      <c r="Z725" s="27"/>
      <c r="AA725" s="27">
        <v>290626</v>
      </c>
      <c r="AB725" s="28"/>
      <c r="AC725" s="29">
        <v>0</v>
      </c>
      <c r="AD725" s="30">
        <v>155.5</v>
      </c>
      <c r="AE725" s="30">
        <v>0</v>
      </c>
      <c r="AF725" s="31">
        <v>9.4288000000000007</v>
      </c>
      <c r="AG725">
        <f t="shared" si="176"/>
        <v>8855.1626106223594</v>
      </c>
      <c r="AH725">
        <f>A725*'Simple Linear Regression'!$B$18+'Simple Linear Regression'!$B$17</f>
        <v>8502.9351956870232</v>
      </c>
      <c r="AI725">
        <f t="shared" si="177"/>
        <v>9040.2369306000001</v>
      </c>
      <c r="AJ725">
        <f t="shared" si="178"/>
        <v>9040.2369306000001</v>
      </c>
      <c r="AL725">
        <f t="shared" si="179"/>
        <v>9041.05670902784</v>
      </c>
      <c r="AM725" s="32">
        <f t="shared" si="180"/>
        <v>8701.2622812838981</v>
      </c>
      <c r="AN725" s="33">
        <f t="shared" si="181"/>
        <v>9150.5418816092224</v>
      </c>
      <c r="AO725" s="33">
        <f t="shared" si="182"/>
        <v>8912.0564145120006</v>
      </c>
      <c r="AP725" s="33" t="str">
        <f t="shared" si="183"/>
        <v/>
      </c>
      <c r="AQ725" s="34">
        <f t="shared" si="184"/>
        <v>470054.11199999996</v>
      </c>
      <c r="AR725" s="34">
        <f t="shared" si="185"/>
        <v>583652</v>
      </c>
      <c r="AS725" s="34">
        <f t="shared" si="186"/>
        <v>0</v>
      </c>
      <c r="AT725" s="34">
        <f t="shared" si="187"/>
        <v>8733.1366588290002</v>
      </c>
      <c r="AU725" s="34">
        <f t="shared" si="188"/>
        <v>8842.8390886027919</v>
      </c>
      <c r="AV725" s="34">
        <f t="shared" si="189"/>
        <v>8744.443564257519</v>
      </c>
      <c r="AW725" s="34">
        <f t="shared" si="190"/>
        <v>8722.7208453780004</v>
      </c>
      <c r="AX725" s="34">
        <f t="shared" si="191"/>
        <v>8846.6046947002578</v>
      </c>
    </row>
    <row r="726" spans="1:50" ht="16.5" customHeight="1" x14ac:dyDescent="0.2">
      <c r="A726" s="25">
        <v>725</v>
      </c>
      <c r="B726" s="26">
        <v>38345</v>
      </c>
      <c r="C726" s="25">
        <v>9329</v>
      </c>
      <c r="D726" s="27"/>
      <c r="E726" s="27">
        <v>322000</v>
      </c>
      <c r="F726" s="27"/>
      <c r="G726" s="27">
        <v>44.392499999999998</v>
      </c>
      <c r="H726" s="27">
        <v>41.152000000000001</v>
      </c>
      <c r="I726" s="27">
        <v>1.8149999999999999</v>
      </c>
      <c r="J726" s="27">
        <v>12305.307000000001</v>
      </c>
      <c r="K726" s="27">
        <v>764212</v>
      </c>
      <c r="L726" s="27">
        <v>1240</v>
      </c>
      <c r="M726" s="27">
        <v>17.361999999999998</v>
      </c>
      <c r="N726" s="27">
        <v>254496</v>
      </c>
      <c r="O726" s="27">
        <v>8397.1</v>
      </c>
      <c r="P726" s="27">
        <v>2187446</v>
      </c>
      <c r="Q726" s="27"/>
      <c r="R726" s="27">
        <v>10313</v>
      </c>
      <c r="S726" s="27">
        <v>8.8330000000000002</v>
      </c>
      <c r="T726" s="27">
        <v>96.4</v>
      </c>
      <c r="U726" s="27">
        <v>25</v>
      </c>
      <c r="V726" s="27">
        <v>90.1</v>
      </c>
      <c r="W726" s="27"/>
      <c r="X726" s="27"/>
      <c r="Y726" s="27"/>
      <c r="Z726" s="27"/>
      <c r="AA726" s="27">
        <v>290626</v>
      </c>
      <c r="AB726" s="28"/>
      <c r="AC726" s="29">
        <v>1</v>
      </c>
      <c r="AD726" s="30">
        <v>190.5</v>
      </c>
      <c r="AE726" s="30">
        <v>0</v>
      </c>
      <c r="AF726" s="31">
        <v>9.4209999999999994</v>
      </c>
      <c r="AG726">
        <f t="shared" si="176"/>
        <v>8851.1101132502008</v>
      </c>
      <c r="AH726">
        <f>A726*'Simple Linear Regression'!$B$18+'Simple Linear Regression'!$B$17</f>
        <v>8503.7882327709285</v>
      </c>
      <c r="AI726">
        <f t="shared" si="177"/>
        <v>9036.7071906000001</v>
      </c>
      <c r="AJ726">
        <f t="shared" si="178"/>
        <v>9036.7071906000001</v>
      </c>
      <c r="AL726">
        <f t="shared" si="179"/>
        <v>9039.117629676799</v>
      </c>
      <c r="AM726" s="32">
        <f t="shared" si="180"/>
        <v>8519.5020730045017</v>
      </c>
      <c r="AN726" s="33">
        <f t="shared" si="181"/>
        <v>9008.4020160083619</v>
      </c>
      <c r="AO726" s="33">
        <f t="shared" si="182"/>
        <v>8739.9576362399985</v>
      </c>
      <c r="AP726" s="33" t="str">
        <f t="shared" si="183"/>
        <v/>
      </c>
      <c r="AQ726" s="34">
        <f t="shared" si="184"/>
        <v>461910.24</v>
      </c>
      <c r="AR726" s="34">
        <f t="shared" si="185"/>
        <v>584430</v>
      </c>
      <c r="AS726" s="34">
        <f t="shared" si="186"/>
        <v>9.4209999999999994</v>
      </c>
      <c r="AT726" s="34">
        <f t="shared" si="187"/>
        <v>8708.0533424189998</v>
      </c>
      <c r="AU726" s="34">
        <f t="shared" si="188"/>
        <v>8809.735530507407</v>
      </c>
      <c r="AV726" s="34">
        <f t="shared" si="189"/>
        <v>8724.3593451428005</v>
      </c>
      <c r="AW726" s="34">
        <f t="shared" si="190"/>
        <v>8744.1869916610012</v>
      </c>
      <c r="AX726" s="34">
        <f t="shared" si="191"/>
        <v>8778.3474644371199</v>
      </c>
    </row>
    <row r="727" spans="1:50" ht="16.5" customHeight="1" x14ac:dyDescent="0.2">
      <c r="A727" s="25">
        <v>726</v>
      </c>
      <c r="B727" s="26">
        <v>38352</v>
      </c>
      <c r="C727" s="25">
        <v>9287</v>
      </c>
      <c r="D727" s="27"/>
      <c r="E727" s="27">
        <v>320000</v>
      </c>
      <c r="F727" s="27"/>
      <c r="G727" s="27">
        <v>42.522500000000001</v>
      </c>
      <c r="H727" s="27">
        <v>39.79</v>
      </c>
      <c r="I727" s="27">
        <v>1.7909999999999999</v>
      </c>
      <c r="J727" s="27">
        <v>12305.307000000001</v>
      </c>
      <c r="K727" s="27">
        <v>764212</v>
      </c>
      <c r="L727" s="27">
        <v>1240</v>
      </c>
      <c r="M727" s="27">
        <v>17.361999999999998</v>
      </c>
      <c r="N727" s="27">
        <v>254496</v>
      </c>
      <c r="O727" s="27">
        <v>8397.1</v>
      </c>
      <c r="P727" s="27">
        <v>2187446</v>
      </c>
      <c r="Q727" s="27"/>
      <c r="R727" s="27">
        <v>10313</v>
      </c>
      <c r="S727" s="27">
        <v>8.8330000000000002</v>
      </c>
      <c r="T727" s="27">
        <v>96.4</v>
      </c>
      <c r="U727" s="27">
        <v>22</v>
      </c>
      <c r="V727" s="27">
        <v>90.1</v>
      </c>
      <c r="W727" s="27"/>
      <c r="X727" s="27"/>
      <c r="Y727" s="27"/>
      <c r="Z727" s="27"/>
      <c r="AA727" s="27">
        <v>290626</v>
      </c>
      <c r="AB727" s="28"/>
      <c r="AC727" s="29">
        <v>1</v>
      </c>
      <c r="AD727" s="30">
        <v>172.7</v>
      </c>
      <c r="AE727" s="30">
        <v>0.3</v>
      </c>
      <c r="AF727" s="31">
        <v>9.4566999999999997</v>
      </c>
      <c r="AG727">
        <f t="shared" si="176"/>
        <v>8852.4484252210805</v>
      </c>
      <c r="AH727">
        <f>A727*'Simple Linear Regression'!$B$18+'Simple Linear Regression'!$B$17</f>
        <v>8504.641269854832</v>
      </c>
      <c r="AI727">
        <f t="shared" si="177"/>
        <v>9037.8837705999995</v>
      </c>
      <c r="AJ727">
        <f t="shared" si="178"/>
        <v>9037.8837705999995</v>
      </c>
      <c r="AL727">
        <f t="shared" si="179"/>
        <v>9042.4742691635201</v>
      </c>
      <c r="AM727" s="32">
        <f t="shared" si="180"/>
        <v>8538.9820871667198</v>
      </c>
      <c r="AN727" s="33">
        <f t="shared" si="181"/>
        <v>9021.4803131523531</v>
      </c>
      <c r="AO727" s="33">
        <f t="shared" si="182"/>
        <v>8768.2411375359989</v>
      </c>
      <c r="AP727" s="33" t="str">
        <f t="shared" si="183"/>
        <v/>
      </c>
      <c r="AQ727" s="34">
        <f t="shared" si="184"/>
        <v>455802.33599999995</v>
      </c>
      <c r="AR727" s="34">
        <f t="shared" si="185"/>
        <v>573120</v>
      </c>
      <c r="AS727" s="34">
        <f t="shared" si="186"/>
        <v>9.4566999999999997</v>
      </c>
      <c r="AT727" s="34">
        <f t="shared" si="187"/>
        <v>8687.5764287880011</v>
      </c>
      <c r="AU727" s="34">
        <f t="shared" si="188"/>
        <v>8800.5338995033726</v>
      </c>
      <c r="AV727" s="34">
        <f t="shared" si="189"/>
        <v>8703.6231101892008</v>
      </c>
      <c r="AW727" s="34">
        <f t="shared" si="190"/>
        <v>8723.3037739628999</v>
      </c>
      <c r="AX727" s="34">
        <f t="shared" si="191"/>
        <v>8774.8587490427708</v>
      </c>
    </row>
    <row r="728" spans="1:50" ht="16.5" customHeight="1" x14ac:dyDescent="0.2">
      <c r="A728" s="25">
        <v>727</v>
      </c>
      <c r="B728" s="26">
        <v>38359</v>
      </c>
      <c r="C728" s="25">
        <v>8710</v>
      </c>
      <c r="D728" s="27"/>
      <c r="E728" s="27">
        <v>356000</v>
      </c>
      <c r="F728" s="27"/>
      <c r="G728" s="27">
        <v>44.072000000000003</v>
      </c>
      <c r="H728" s="27">
        <v>42.07</v>
      </c>
      <c r="I728" s="27">
        <v>1.778</v>
      </c>
      <c r="J728" s="27">
        <v>12305.307000000001</v>
      </c>
      <c r="K728" s="27">
        <v>764212</v>
      </c>
      <c r="L728" s="27">
        <v>1262</v>
      </c>
      <c r="M728" s="27">
        <v>17.361999999999998</v>
      </c>
      <c r="N728" s="27">
        <v>254496</v>
      </c>
      <c r="O728" s="27">
        <v>8444.5</v>
      </c>
      <c r="P728" s="27">
        <v>2187446</v>
      </c>
      <c r="Q728" s="27"/>
      <c r="R728" s="27">
        <v>10313</v>
      </c>
      <c r="S728" s="27">
        <v>8.8330000000000002</v>
      </c>
      <c r="T728" s="27">
        <v>96.4</v>
      </c>
      <c r="U728" s="27">
        <v>22</v>
      </c>
      <c r="V728" s="27">
        <v>90.2</v>
      </c>
      <c r="W728" s="27"/>
      <c r="X728" s="27"/>
      <c r="Y728" s="27"/>
      <c r="Z728" s="27"/>
      <c r="AA728" s="27">
        <v>290626</v>
      </c>
      <c r="AB728" s="28"/>
      <c r="AC728" s="29">
        <v>1</v>
      </c>
      <c r="AD728" s="30">
        <v>130.5</v>
      </c>
      <c r="AE728" s="30">
        <v>3.7</v>
      </c>
      <c r="AF728" s="31">
        <v>9.5210000000000008</v>
      </c>
      <c r="AG728">
        <f t="shared" si="176"/>
        <v>8825.9127304966405</v>
      </c>
      <c r="AH728">
        <f>A728*'Simple Linear Regression'!$B$18+'Simple Linear Regression'!$B$17</f>
        <v>8505.4943069387355</v>
      </c>
      <c r="AI728">
        <f t="shared" si="177"/>
        <v>9019.9968005999999</v>
      </c>
      <c r="AJ728">
        <f t="shared" si="178"/>
        <v>9019.9968005999999</v>
      </c>
      <c r="AK728" s="32">
        <f t="shared" ref="AK728:AK791" si="192">11611.58410651-152.38769329*I2+0.00324611*N2-2.92151591*V2-0.00770426*AA2-0.00077781*E2</f>
        <v>10816.340654230689</v>
      </c>
      <c r="AL728">
        <f t="shared" si="179"/>
        <v>9015.269138052161</v>
      </c>
      <c r="AM728" s="32">
        <f t="shared" si="180"/>
        <v>8592.6064528300794</v>
      </c>
      <c r="AN728" s="33">
        <f t="shared" si="181"/>
        <v>9002.9681265965628</v>
      </c>
      <c r="AO728" s="33">
        <f t="shared" si="182"/>
        <v>8802.7751594879992</v>
      </c>
      <c r="AP728" s="33" t="str">
        <f t="shared" si="183"/>
        <v/>
      </c>
      <c r="AQ728" s="34">
        <f t="shared" si="184"/>
        <v>452493.88800000004</v>
      </c>
      <c r="AR728" s="34">
        <f t="shared" si="185"/>
        <v>632968</v>
      </c>
      <c r="AS728" s="34">
        <f t="shared" si="186"/>
        <v>9.5210000000000008</v>
      </c>
      <c r="AT728" s="34">
        <f t="shared" si="187"/>
        <v>8603.650310418001</v>
      </c>
      <c r="AU728" s="34">
        <f t="shared" si="188"/>
        <v>8739.0177761748091</v>
      </c>
      <c r="AV728" s="34">
        <f t="shared" si="189"/>
        <v>8609.3726572036812</v>
      </c>
      <c r="AW728" s="34">
        <f t="shared" si="190"/>
        <v>8638.7838179069986</v>
      </c>
      <c r="AX728" s="34">
        <f t="shared" si="191"/>
        <v>8726.6199092557454</v>
      </c>
    </row>
    <row r="729" spans="1:50" ht="16.5" customHeight="1" x14ac:dyDescent="0.2">
      <c r="A729" s="25">
        <v>728</v>
      </c>
      <c r="B729" s="26">
        <v>38366</v>
      </c>
      <c r="C729" s="25">
        <v>8695</v>
      </c>
      <c r="D729" s="27"/>
      <c r="E729" s="27">
        <v>369000</v>
      </c>
      <c r="F729" s="27"/>
      <c r="G729" s="27">
        <v>46.79</v>
      </c>
      <c r="H729" s="27">
        <v>44.585999999999999</v>
      </c>
      <c r="I729" s="27">
        <v>1.7929999999999999</v>
      </c>
      <c r="J729" s="27">
        <v>12305.307000000001</v>
      </c>
      <c r="K729" s="27">
        <v>783606</v>
      </c>
      <c r="L729" s="27">
        <v>1262</v>
      </c>
      <c r="M729" s="27">
        <v>17.361999999999998</v>
      </c>
      <c r="N729" s="27">
        <v>254496</v>
      </c>
      <c r="O729" s="27">
        <v>8444.5</v>
      </c>
      <c r="P729" s="27">
        <v>2187446</v>
      </c>
      <c r="Q729" s="27"/>
      <c r="R729" s="27">
        <v>10313</v>
      </c>
      <c r="S729" s="27">
        <v>8.8330000000000002</v>
      </c>
      <c r="T729" s="27">
        <v>96.4</v>
      </c>
      <c r="U729" s="27">
        <v>22</v>
      </c>
      <c r="V729" s="27">
        <v>90.2</v>
      </c>
      <c r="W729" s="27"/>
      <c r="X729" s="27"/>
      <c r="Y729" s="27"/>
      <c r="Z729" s="27"/>
      <c r="AA729" s="27">
        <v>290626</v>
      </c>
      <c r="AB729" s="28"/>
      <c r="AC729" s="29">
        <v>0</v>
      </c>
      <c r="AD729" s="30">
        <v>131.9</v>
      </c>
      <c r="AE729" s="30">
        <v>1.9</v>
      </c>
      <c r="AF729" s="31">
        <v>9.6331000000000007</v>
      </c>
      <c r="AG729">
        <f t="shared" si="176"/>
        <v>8817.162778014841</v>
      </c>
      <c r="AH729">
        <f>A729*'Simple Linear Regression'!$B$18+'Simple Linear Regression'!$B$17</f>
        <v>8506.3473440226408</v>
      </c>
      <c r="AI729">
        <f t="shared" si="177"/>
        <v>9012.3490306000003</v>
      </c>
      <c r="AJ729">
        <f t="shared" si="178"/>
        <v>9012.3490306000003</v>
      </c>
      <c r="AK729" s="32">
        <f t="shared" si="192"/>
        <v>10823.702878109259</v>
      </c>
      <c r="AL729">
        <f t="shared" si="179"/>
        <v>9004.4745228729607</v>
      </c>
      <c r="AM729" s="32">
        <f t="shared" si="180"/>
        <v>8725.5461329281588</v>
      </c>
      <c r="AN729" s="33">
        <f t="shared" si="181"/>
        <v>9147.8517648835314</v>
      </c>
      <c r="AO729" s="33">
        <f t="shared" si="182"/>
        <v>8907.6750449279989</v>
      </c>
      <c r="AP729" s="33" t="str">
        <f t="shared" si="183"/>
        <v/>
      </c>
      <c r="AQ729" s="34">
        <f t="shared" si="184"/>
        <v>456311.32799999998</v>
      </c>
      <c r="AR729" s="34">
        <f t="shared" si="185"/>
        <v>661617</v>
      </c>
      <c r="AS729" s="34">
        <f t="shared" si="186"/>
        <v>0</v>
      </c>
      <c r="AT729" s="34">
        <f t="shared" si="187"/>
        <v>8692.7114066859995</v>
      </c>
      <c r="AU729" s="34">
        <f t="shared" si="188"/>
        <v>8811.9209453154581</v>
      </c>
      <c r="AV729" s="34">
        <f t="shared" si="189"/>
        <v>8696.7306928539219</v>
      </c>
      <c r="AW729" s="34">
        <f t="shared" si="190"/>
        <v>8683.3784398749995</v>
      </c>
      <c r="AX729" s="34">
        <f t="shared" si="191"/>
        <v>8826.2756778344628</v>
      </c>
    </row>
    <row r="730" spans="1:50" ht="16.5" customHeight="1" x14ac:dyDescent="0.2">
      <c r="A730" s="25">
        <v>729</v>
      </c>
      <c r="B730" s="26">
        <v>38373</v>
      </c>
      <c r="C730" s="25">
        <v>8881</v>
      </c>
      <c r="D730" s="27"/>
      <c r="E730" s="27">
        <v>332000</v>
      </c>
      <c r="F730" s="27"/>
      <c r="G730" s="27">
        <v>47.847499999999997</v>
      </c>
      <c r="H730" s="27">
        <v>45.076000000000001</v>
      </c>
      <c r="I730" s="27">
        <v>1.819</v>
      </c>
      <c r="J730" s="27">
        <v>12305.307000000001</v>
      </c>
      <c r="K730" s="27">
        <v>783606</v>
      </c>
      <c r="L730" s="27">
        <v>1262</v>
      </c>
      <c r="M730" s="27">
        <v>18.102</v>
      </c>
      <c r="N730" s="27">
        <v>239796</v>
      </c>
      <c r="O730" s="27">
        <v>8444.5</v>
      </c>
      <c r="P730" s="27">
        <v>2187446</v>
      </c>
      <c r="Q730" s="27"/>
      <c r="R730" s="27">
        <v>10313</v>
      </c>
      <c r="S730" s="27">
        <v>8.8330000000000002</v>
      </c>
      <c r="T730" s="27">
        <v>96.4</v>
      </c>
      <c r="U730" s="27">
        <v>22</v>
      </c>
      <c r="V730" s="27">
        <v>90.2</v>
      </c>
      <c r="W730" s="27"/>
      <c r="X730" s="27"/>
      <c r="Y730" s="27"/>
      <c r="Z730" s="27"/>
      <c r="AA730" s="27">
        <v>290626</v>
      </c>
      <c r="AB730" s="28"/>
      <c r="AC730" s="29">
        <v>0</v>
      </c>
      <c r="AD730" s="30">
        <v>202.5</v>
      </c>
      <c r="AE730" s="30">
        <v>0</v>
      </c>
      <c r="AF730" s="31">
        <v>9.7815999999999992</v>
      </c>
      <c r="AG730">
        <f t="shared" si="176"/>
        <v>8657.9633613797214</v>
      </c>
      <c r="AH730">
        <f>A730*'Simple Linear Regression'!$B$18+'Simple Linear Regression'!$B$17</f>
        <v>8507.2003811065442</v>
      </c>
      <c r="AI730">
        <f t="shared" si="177"/>
        <v>8872.317674599999</v>
      </c>
      <c r="AJ730">
        <f t="shared" si="178"/>
        <v>8872.317674599999</v>
      </c>
      <c r="AK730" s="32">
        <f t="shared" si="192"/>
        <v>10832.63659352138</v>
      </c>
      <c r="AL730">
        <f t="shared" si="179"/>
        <v>8821.9785888446786</v>
      </c>
      <c r="AM730" s="32">
        <f t="shared" si="180"/>
        <v>8439.2226910052996</v>
      </c>
      <c r="AN730" s="33">
        <f t="shared" si="181"/>
        <v>9124.259840682982</v>
      </c>
      <c r="AO730" s="33">
        <f t="shared" si="182"/>
        <v>8620.700196724003</v>
      </c>
      <c r="AP730" s="33" t="str">
        <f t="shared" si="183"/>
        <v/>
      </c>
      <c r="AQ730" s="34">
        <f t="shared" si="184"/>
        <v>436188.924</v>
      </c>
      <c r="AR730" s="34">
        <f t="shared" si="185"/>
        <v>603908</v>
      </c>
      <c r="AS730" s="34">
        <f t="shared" si="186"/>
        <v>0</v>
      </c>
      <c r="AT730" s="34">
        <f t="shared" si="187"/>
        <v>8577.325194568999</v>
      </c>
      <c r="AU730" s="34">
        <f t="shared" si="188"/>
        <v>8673.4361296375209</v>
      </c>
      <c r="AV730" s="34">
        <f t="shared" si="189"/>
        <v>8588.2738328440792</v>
      </c>
      <c r="AW730" s="34">
        <f t="shared" si="190"/>
        <v>8567.8153516719995</v>
      </c>
      <c r="AX730" s="34">
        <f t="shared" si="191"/>
        <v>8664.0414336616122</v>
      </c>
    </row>
    <row r="731" spans="1:50" ht="16.5" customHeight="1" x14ac:dyDescent="0.2">
      <c r="A731" s="25">
        <v>730</v>
      </c>
      <c r="B731" s="26">
        <v>38380</v>
      </c>
      <c r="C731" s="25">
        <v>8848</v>
      </c>
      <c r="D731" s="27"/>
      <c r="E731" s="27">
        <v>329000</v>
      </c>
      <c r="F731" s="27"/>
      <c r="G731" s="27">
        <v>48.558</v>
      </c>
      <c r="H731" s="27">
        <v>45.816000000000003</v>
      </c>
      <c r="I731" s="27">
        <v>1.853</v>
      </c>
      <c r="J731" s="27">
        <v>12305.307000000001</v>
      </c>
      <c r="K731" s="27">
        <v>783606</v>
      </c>
      <c r="L731" s="27">
        <v>1262</v>
      </c>
      <c r="M731" s="27">
        <v>18.102</v>
      </c>
      <c r="N731" s="27">
        <v>239796</v>
      </c>
      <c r="O731" s="27">
        <v>8444.5</v>
      </c>
      <c r="P731" s="27">
        <v>2187446</v>
      </c>
      <c r="Q731" s="27"/>
      <c r="R731" s="27">
        <v>10313</v>
      </c>
      <c r="S731" s="27">
        <v>8.8330000000000002</v>
      </c>
      <c r="T731" s="27">
        <v>96.4</v>
      </c>
      <c r="U731" s="27">
        <v>22</v>
      </c>
      <c r="V731" s="27">
        <v>90.2</v>
      </c>
      <c r="W731" s="27"/>
      <c r="X731" s="27"/>
      <c r="Y731" s="27"/>
      <c r="Z731" s="27"/>
      <c r="AA731" s="27">
        <v>290626</v>
      </c>
      <c r="AB731" s="28"/>
      <c r="AC731" s="29">
        <v>0</v>
      </c>
      <c r="AD731" s="30">
        <v>203.8</v>
      </c>
      <c r="AE731" s="30">
        <v>0</v>
      </c>
      <c r="AF731" s="31">
        <v>9.9621999999999993</v>
      </c>
      <c r="AG731">
        <f t="shared" si="176"/>
        <v>8659.9961110876393</v>
      </c>
      <c r="AH731">
        <f>A731*'Simple Linear Regression'!$B$18+'Simple Linear Regression'!$B$17</f>
        <v>8508.0534181904495</v>
      </c>
      <c r="AI731">
        <f t="shared" si="177"/>
        <v>8874.0825445999999</v>
      </c>
      <c r="AJ731">
        <f t="shared" si="178"/>
        <v>8874.0825445999999</v>
      </c>
      <c r="AK731" s="32">
        <f t="shared" si="192"/>
        <v>10816.848648160341</v>
      </c>
      <c r="AL731">
        <f t="shared" si="179"/>
        <v>8826.3564059191594</v>
      </c>
      <c r="AM731" s="32">
        <f t="shared" si="180"/>
        <v>8441.7531846302008</v>
      </c>
      <c r="AN731" s="33">
        <f t="shared" si="181"/>
        <v>9143.0088236983029</v>
      </c>
      <c r="AO731" s="33">
        <f t="shared" si="182"/>
        <v>8624.3712025879977</v>
      </c>
      <c r="AP731" s="33" t="str">
        <f t="shared" si="183"/>
        <v/>
      </c>
      <c r="AQ731" s="34">
        <f t="shared" si="184"/>
        <v>444341.98800000001</v>
      </c>
      <c r="AR731" s="34">
        <f t="shared" si="185"/>
        <v>609637</v>
      </c>
      <c r="AS731" s="34">
        <f t="shared" si="186"/>
        <v>0</v>
      </c>
      <c r="AT731" s="34">
        <f t="shared" si="187"/>
        <v>8618.6053171090007</v>
      </c>
      <c r="AU731" s="34">
        <f t="shared" si="188"/>
        <v>8708.1839387078289</v>
      </c>
      <c r="AV731" s="34">
        <f t="shared" si="189"/>
        <v>8630.9544829951192</v>
      </c>
      <c r="AW731" s="34">
        <f t="shared" si="190"/>
        <v>8609.766235359999</v>
      </c>
      <c r="AX731" s="34">
        <f t="shared" si="191"/>
        <v>8694.9996167830432</v>
      </c>
    </row>
    <row r="732" spans="1:50" ht="16.5" customHeight="1" x14ac:dyDescent="0.2">
      <c r="A732" s="25">
        <v>731</v>
      </c>
      <c r="B732" s="26">
        <v>38387</v>
      </c>
      <c r="C732" s="25">
        <v>8837</v>
      </c>
      <c r="D732" s="27"/>
      <c r="E732" s="27">
        <v>331000</v>
      </c>
      <c r="F732" s="27"/>
      <c r="G732" s="27">
        <v>46.97</v>
      </c>
      <c r="H732" s="27">
        <v>44.037999999999997</v>
      </c>
      <c r="I732" s="27">
        <v>1.911</v>
      </c>
      <c r="J732" s="27">
        <v>12305.307000000001</v>
      </c>
      <c r="K732" s="27">
        <v>783606</v>
      </c>
      <c r="L732" s="27">
        <v>1262</v>
      </c>
      <c r="M732" s="27">
        <v>18.102</v>
      </c>
      <c r="N732" s="27">
        <v>239796</v>
      </c>
      <c r="O732" s="27">
        <v>8444.5</v>
      </c>
      <c r="P732" s="27">
        <v>2187446</v>
      </c>
      <c r="Q732" s="27"/>
      <c r="R732" s="27">
        <v>10313</v>
      </c>
      <c r="S732" s="27">
        <v>8.8330000000000002</v>
      </c>
      <c r="T732" s="27">
        <v>96.4</v>
      </c>
      <c r="U732" s="27">
        <v>22</v>
      </c>
      <c r="V732" s="27">
        <v>94.4</v>
      </c>
      <c r="W732" s="27"/>
      <c r="X732" s="27"/>
      <c r="Y732" s="27"/>
      <c r="Z732" s="27"/>
      <c r="AA732" s="27">
        <v>290626</v>
      </c>
      <c r="AB732" s="28"/>
      <c r="AC732" s="29">
        <v>0</v>
      </c>
      <c r="AD732" s="30">
        <v>196.6</v>
      </c>
      <c r="AE732" s="30">
        <v>0</v>
      </c>
      <c r="AF732" s="31">
        <v>10.170299999999999</v>
      </c>
      <c r="AG732">
        <f t="shared" si="176"/>
        <v>8562.684978060679</v>
      </c>
      <c r="AH732">
        <f>A732*'Simple Linear Regression'!$B$18+'Simple Linear Regression'!$B$17</f>
        <v>8508.906455274353</v>
      </c>
      <c r="AI732">
        <f t="shared" si="177"/>
        <v>8728.7271045999987</v>
      </c>
      <c r="AJ732">
        <f t="shared" si="178"/>
        <v>8728.7271045999987</v>
      </c>
      <c r="AK732" s="32">
        <f t="shared" si="192"/>
        <v>10833.913923539749</v>
      </c>
      <c r="AL732">
        <f t="shared" si="179"/>
        <v>8762.3546888109195</v>
      </c>
      <c r="AM732" s="32">
        <f t="shared" si="180"/>
        <v>8457.8034203414009</v>
      </c>
      <c r="AN732" s="33">
        <f t="shared" si="181"/>
        <v>9154.92143872417</v>
      </c>
      <c r="AO732" s="33">
        <f t="shared" si="182"/>
        <v>8567.5864543560019</v>
      </c>
      <c r="AP732" s="33" t="str">
        <f t="shared" si="183"/>
        <v/>
      </c>
      <c r="AQ732" s="34">
        <f t="shared" si="184"/>
        <v>458250.15600000002</v>
      </c>
      <c r="AR732" s="34">
        <f t="shared" si="185"/>
        <v>632541</v>
      </c>
      <c r="AS732" s="34">
        <f t="shared" si="186"/>
        <v>0</v>
      </c>
      <c r="AT732" s="34">
        <f t="shared" si="187"/>
        <v>8630.4888366859996</v>
      </c>
      <c r="AU732" s="34">
        <f t="shared" si="188"/>
        <v>8715.1744795364139</v>
      </c>
      <c r="AV732" s="34">
        <f t="shared" si="189"/>
        <v>8654.0187265041604</v>
      </c>
      <c r="AW732" s="34">
        <f t="shared" si="190"/>
        <v>8622.8202026109993</v>
      </c>
      <c r="AX732" s="34">
        <f t="shared" si="191"/>
        <v>8687.6852542284269</v>
      </c>
    </row>
    <row r="733" spans="1:50" ht="16.5" customHeight="1" x14ac:dyDescent="0.2">
      <c r="A733" s="25">
        <v>732</v>
      </c>
      <c r="B733" s="26">
        <v>38394</v>
      </c>
      <c r="C733" s="25">
        <v>8825</v>
      </c>
      <c r="D733" s="27"/>
      <c r="E733" s="27">
        <v>307000</v>
      </c>
      <c r="F733" s="27"/>
      <c r="G733" s="27">
        <v>46.08</v>
      </c>
      <c r="H733" s="27">
        <v>43.286000000000001</v>
      </c>
      <c r="I733" s="27">
        <v>1.909</v>
      </c>
      <c r="J733" s="27">
        <v>12527.214</v>
      </c>
      <c r="K733" s="27">
        <v>819097</v>
      </c>
      <c r="L733" s="27">
        <v>1246</v>
      </c>
      <c r="M733" s="27">
        <v>18.102</v>
      </c>
      <c r="N733" s="27">
        <v>239796</v>
      </c>
      <c r="O733" s="27">
        <v>8504.4</v>
      </c>
      <c r="P733" s="27">
        <v>2187446</v>
      </c>
      <c r="Q733" s="27"/>
      <c r="R733" s="27">
        <v>10313</v>
      </c>
      <c r="S733" s="27">
        <v>8.8330000000000002</v>
      </c>
      <c r="T733" s="27">
        <v>97.1</v>
      </c>
      <c r="U733" s="27">
        <v>22</v>
      </c>
      <c r="V733" s="27">
        <v>94.4</v>
      </c>
      <c r="W733" s="27"/>
      <c r="X733" s="27"/>
      <c r="Y733" s="27"/>
      <c r="Z733" s="27"/>
      <c r="AA733" s="27">
        <v>290626</v>
      </c>
      <c r="AB733" s="28"/>
      <c r="AC733" s="29">
        <v>0</v>
      </c>
      <c r="AD733" s="30">
        <v>149.4</v>
      </c>
      <c r="AE733" s="30">
        <v>0</v>
      </c>
      <c r="AF733" s="31">
        <v>10.401</v>
      </c>
      <c r="AG733">
        <f t="shared" si="176"/>
        <v>8578.8480157249178</v>
      </c>
      <c r="AH733">
        <f>A733*'Simple Linear Regression'!$B$18+'Simple Linear Regression'!$B$17</f>
        <v>8509.7594923582565</v>
      </c>
      <c r="AI733">
        <f t="shared" si="177"/>
        <v>8737.9556645999983</v>
      </c>
      <c r="AJ733">
        <f t="shared" si="178"/>
        <v>8737.9556646000001</v>
      </c>
      <c r="AK733" s="32">
        <f t="shared" si="192"/>
        <v>10822.31025967395</v>
      </c>
      <c r="AL733">
        <f t="shared" si="179"/>
        <v>8779.9912881594792</v>
      </c>
      <c r="AM733" s="32">
        <f t="shared" si="180"/>
        <v>8516.3660974205995</v>
      </c>
      <c r="AN733" s="33">
        <f t="shared" si="181"/>
        <v>9202.7151116113128</v>
      </c>
      <c r="AO733" s="33">
        <f t="shared" si="182"/>
        <v>8651.2768663639981</v>
      </c>
      <c r="AP733" s="33" t="str">
        <f t="shared" si="183"/>
        <v/>
      </c>
      <c r="AQ733" s="34">
        <f t="shared" si="184"/>
        <v>457770.56400000001</v>
      </c>
      <c r="AR733" s="34">
        <f t="shared" si="185"/>
        <v>586063</v>
      </c>
      <c r="AS733" s="34">
        <f t="shared" si="186"/>
        <v>0</v>
      </c>
      <c r="AT733" s="34">
        <f t="shared" si="187"/>
        <v>8622.2491542009993</v>
      </c>
      <c r="AU733" s="34">
        <f t="shared" si="188"/>
        <v>8724.6024232928085</v>
      </c>
      <c r="AV733" s="34">
        <f t="shared" si="189"/>
        <v>8645.4818658608801</v>
      </c>
      <c r="AW733" s="34">
        <f t="shared" si="190"/>
        <v>8615.889102952</v>
      </c>
      <c r="AX733" s="34">
        <f t="shared" si="191"/>
        <v>8705.4242904209314</v>
      </c>
    </row>
    <row r="734" spans="1:50" ht="16.5" customHeight="1" x14ac:dyDescent="0.2">
      <c r="A734" s="25">
        <v>733</v>
      </c>
      <c r="B734" s="26">
        <v>38401</v>
      </c>
      <c r="C734" s="25">
        <v>8898</v>
      </c>
      <c r="D734" s="27"/>
      <c r="E734" s="27">
        <v>308000</v>
      </c>
      <c r="F734" s="27"/>
      <c r="G734" s="27">
        <v>47.82</v>
      </c>
      <c r="H734" s="27">
        <v>45.223999999999997</v>
      </c>
      <c r="I734" s="27">
        <v>1.8979999999999999</v>
      </c>
      <c r="J734" s="27">
        <v>12527.214</v>
      </c>
      <c r="K734" s="27">
        <v>819097</v>
      </c>
      <c r="L734" s="27">
        <v>1246</v>
      </c>
      <c r="M734" s="27">
        <v>16.888999999999999</v>
      </c>
      <c r="N734" s="27">
        <v>245029</v>
      </c>
      <c r="O734" s="27">
        <v>8504.4</v>
      </c>
      <c r="P734" s="27">
        <v>2187446</v>
      </c>
      <c r="Q734" s="27"/>
      <c r="R734" s="27">
        <v>10313</v>
      </c>
      <c r="S734" s="27">
        <v>8.8330000000000002</v>
      </c>
      <c r="T734" s="27">
        <v>97.1</v>
      </c>
      <c r="U734" s="27">
        <v>22</v>
      </c>
      <c r="V734" s="27">
        <v>94.4</v>
      </c>
      <c r="W734" s="27"/>
      <c r="X734" s="27"/>
      <c r="Y734" s="27"/>
      <c r="Z734" s="27"/>
      <c r="AA734" s="27">
        <v>290626</v>
      </c>
      <c r="AB734" s="28"/>
      <c r="AC734" s="29">
        <v>0</v>
      </c>
      <c r="AD734" s="30">
        <v>138.30000000000001</v>
      </c>
      <c r="AE734" s="30">
        <v>0.1</v>
      </c>
      <c r="AF734" s="31">
        <v>10.65</v>
      </c>
      <c r="AG734">
        <f t="shared" si="176"/>
        <v>8643.7175933082381</v>
      </c>
      <c r="AH734">
        <f>A734*'Simple Linear Regression'!$B$18+'Simple Linear Regression'!$B$17</f>
        <v>8510.6125294421618</v>
      </c>
      <c r="AI734">
        <f t="shared" si="177"/>
        <v>8743.1158224999999</v>
      </c>
      <c r="AJ734">
        <f t="shared" si="178"/>
        <v>8743.1158224999999</v>
      </c>
      <c r="AK734" s="32">
        <f t="shared" si="192"/>
        <v>11335.917906850529</v>
      </c>
      <c r="AL734">
        <f t="shared" si="179"/>
        <v>8848.5613021429381</v>
      </c>
      <c r="AM734" s="32">
        <f t="shared" si="180"/>
        <v>8600.1505546032404</v>
      </c>
      <c r="AN734" s="33">
        <f t="shared" si="181"/>
        <v>9264.1663714572296</v>
      </c>
      <c r="AO734" s="33">
        <f t="shared" si="182"/>
        <v>8736.6809079420018</v>
      </c>
      <c r="AP734" s="33" t="str">
        <f t="shared" si="183"/>
        <v/>
      </c>
      <c r="AQ734" s="34">
        <f t="shared" si="184"/>
        <v>465065.04199999996</v>
      </c>
      <c r="AR734" s="34">
        <f t="shared" si="185"/>
        <v>584584</v>
      </c>
      <c r="AS734" s="34">
        <f t="shared" si="186"/>
        <v>0</v>
      </c>
      <c r="AT734" s="34">
        <f t="shared" si="187"/>
        <v>8750.5450110349993</v>
      </c>
      <c r="AU734" s="34">
        <f t="shared" si="188"/>
        <v>8839.0638796209969</v>
      </c>
      <c r="AV734" s="34">
        <f t="shared" si="189"/>
        <v>8778.3099659088421</v>
      </c>
      <c r="AW734" s="34">
        <f t="shared" si="190"/>
        <v>8745.2383918819978</v>
      </c>
      <c r="AX734" s="34">
        <f t="shared" si="191"/>
        <v>8820.8722539503469</v>
      </c>
    </row>
    <row r="735" spans="1:50" ht="16.5" customHeight="1" x14ac:dyDescent="0.2">
      <c r="A735" s="25">
        <v>734</v>
      </c>
      <c r="B735" s="26">
        <v>38408</v>
      </c>
      <c r="C735" s="25">
        <v>8884</v>
      </c>
      <c r="D735" s="27"/>
      <c r="E735" s="27">
        <v>318000</v>
      </c>
      <c r="F735" s="27"/>
      <c r="G735" s="27">
        <v>51.744999999999997</v>
      </c>
      <c r="H735" s="27">
        <v>48.228000000000002</v>
      </c>
      <c r="I735" s="27">
        <v>1.905</v>
      </c>
      <c r="J735" s="27">
        <v>12527.214</v>
      </c>
      <c r="K735" s="27">
        <v>819097</v>
      </c>
      <c r="L735" s="27">
        <v>1246</v>
      </c>
      <c r="M735" s="27">
        <v>16.888999999999999</v>
      </c>
      <c r="N735" s="27">
        <v>245029</v>
      </c>
      <c r="O735" s="27">
        <v>8504.4</v>
      </c>
      <c r="P735" s="27">
        <v>2187446</v>
      </c>
      <c r="Q735" s="27"/>
      <c r="R735" s="27">
        <v>10313</v>
      </c>
      <c r="S735" s="27">
        <v>9.0416000000000007</v>
      </c>
      <c r="T735" s="27">
        <v>97.1</v>
      </c>
      <c r="U735" s="27">
        <v>22</v>
      </c>
      <c r="V735" s="27">
        <v>94.4</v>
      </c>
      <c r="W735" s="27"/>
      <c r="X735" s="27"/>
      <c r="Y735" s="27"/>
      <c r="Z735" s="27"/>
      <c r="AA735" s="27">
        <v>290626</v>
      </c>
      <c r="AB735" s="28"/>
      <c r="AC735" s="29">
        <v>0</v>
      </c>
      <c r="AD735" s="30">
        <v>143.9</v>
      </c>
      <c r="AE735" s="30">
        <v>2.8</v>
      </c>
      <c r="AF735" s="31">
        <v>10.9131</v>
      </c>
      <c r="AG735">
        <f t="shared" si="176"/>
        <v>8636.9852214834009</v>
      </c>
      <c r="AH735">
        <f>A735*'Simple Linear Regression'!$B$18+'Simple Linear Regression'!$B$17</f>
        <v>8511.4655665260652</v>
      </c>
      <c r="AI735">
        <f t="shared" si="177"/>
        <v>8737.2329224999994</v>
      </c>
      <c r="AJ735">
        <f t="shared" si="178"/>
        <v>8737.2329224999994</v>
      </c>
      <c r="AK735" s="32">
        <f t="shared" si="192"/>
        <v>11326.752446077369</v>
      </c>
      <c r="AL735">
        <f t="shared" si="179"/>
        <v>8841.2510713021511</v>
      </c>
      <c r="AM735" s="32">
        <f t="shared" si="180"/>
        <v>8596.1195703834182</v>
      </c>
      <c r="AN735" s="33">
        <f t="shared" si="181"/>
        <v>9290.4304978675973</v>
      </c>
      <c r="AO735" s="33">
        <f t="shared" si="182"/>
        <v>8726.2626599950017</v>
      </c>
      <c r="AP735" s="33" t="str">
        <f t="shared" si="183"/>
        <v/>
      </c>
      <c r="AQ735" s="34">
        <f t="shared" si="184"/>
        <v>466780.245</v>
      </c>
      <c r="AR735" s="34">
        <f t="shared" si="185"/>
        <v>605790</v>
      </c>
      <c r="AS735" s="34">
        <f t="shared" si="186"/>
        <v>0</v>
      </c>
      <c r="AT735" s="34">
        <f t="shared" si="187"/>
        <v>8794.2860484190005</v>
      </c>
      <c r="AU735" s="34">
        <f t="shared" si="188"/>
        <v>8873.9181823869803</v>
      </c>
      <c r="AV735" s="34">
        <f t="shared" si="189"/>
        <v>8823.1248658554014</v>
      </c>
      <c r="AW735" s="34">
        <f t="shared" si="190"/>
        <v>8789.892960930998</v>
      </c>
      <c r="AX735" s="34">
        <f t="shared" si="191"/>
        <v>8853.3183972216866</v>
      </c>
    </row>
    <row r="736" spans="1:50" ht="16.5" customHeight="1" x14ac:dyDescent="0.2">
      <c r="A736" s="25">
        <v>735</v>
      </c>
      <c r="B736" s="26">
        <v>38415</v>
      </c>
      <c r="C736" s="25">
        <v>9014</v>
      </c>
      <c r="D736" s="27"/>
      <c r="E736" s="27">
        <v>314000</v>
      </c>
      <c r="F736" s="27"/>
      <c r="G736" s="27">
        <v>52.744</v>
      </c>
      <c r="H736" s="27">
        <v>51.328000000000003</v>
      </c>
      <c r="I736" s="27">
        <v>1.9279999999999999</v>
      </c>
      <c r="J736" s="27">
        <v>12527.214</v>
      </c>
      <c r="K736" s="27">
        <v>819097</v>
      </c>
      <c r="L736" s="27">
        <v>1246</v>
      </c>
      <c r="M736" s="27">
        <v>16.888999999999999</v>
      </c>
      <c r="N736" s="27">
        <v>245029</v>
      </c>
      <c r="O736" s="27">
        <v>8504.4</v>
      </c>
      <c r="P736" s="27">
        <v>2187446</v>
      </c>
      <c r="Q736" s="27"/>
      <c r="R736" s="27">
        <v>8280</v>
      </c>
      <c r="S736" s="27">
        <v>9.0416000000000007</v>
      </c>
      <c r="T736" s="27">
        <v>97.1</v>
      </c>
      <c r="U736" s="27">
        <v>22</v>
      </c>
      <c r="V736" s="27">
        <v>94.4</v>
      </c>
      <c r="W736" s="27"/>
      <c r="X736" s="27"/>
      <c r="Y736" s="27"/>
      <c r="Z736" s="27"/>
      <c r="AA736" s="27">
        <v>293262</v>
      </c>
      <c r="AB736" s="28"/>
      <c r="AC736" s="29">
        <v>0</v>
      </c>
      <c r="AD736" s="30">
        <v>178.5</v>
      </c>
      <c r="AE736" s="30">
        <v>0</v>
      </c>
      <c r="AF736" s="31">
        <v>11.1868</v>
      </c>
      <c r="AG736">
        <f t="shared" si="176"/>
        <v>8650.4373863046385</v>
      </c>
      <c r="AH736">
        <f>A736*'Simple Linear Regression'!$B$18+'Simple Linear Regression'!$B$17</f>
        <v>8512.3186036099687</v>
      </c>
      <c r="AI736">
        <f t="shared" si="177"/>
        <v>8739.5860825</v>
      </c>
      <c r="AJ736">
        <f t="shared" si="178"/>
        <v>8739.5860825</v>
      </c>
      <c r="AK736" s="32">
        <f t="shared" si="192"/>
        <v>11333.76860761092</v>
      </c>
      <c r="AL736">
        <f t="shared" si="179"/>
        <v>8849.8468304138405</v>
      </c>
      <c r="AM736" s="32">
        <f t="shared" si="180"/>
        <v>8553.6495464741001</v>
      </c>
      <c r="AN736" s="33">
        <f t="shared" si="181"/>
        <v>9325.9549148927872</v>
      </c>
      <c r="AO736" s="33">
        <f t="shared" si="182"/>
        <v>8677.5962153120017</v>
      </c>
      <c r="AP736" s="33" t="str">
        <f t="shared" si="183"/>
        <v/>
      </c>
      <c r="AQ736" s="34">
        <f t="shared" si="184"/>
        <v>472415.91200000001</v>
      </c>
      <c r="AR736" s="34">
        <f t="shared" si="185"/>
        <v>605392</v>
      </c>
      <c r="AS736" s="34">
        <f t="shared" si="186"/>
        <v>0</v>
      </c>
      <c r="AT736" s="34">
        <f t="shared" si="187"/>
        <v>8909.614893639</v>
      </c>
      <c r="AU736" s="34">
        <f t="shared" si="188"/>
        <v>8957.5139366923504</v>
      </c>
      <c r="AV736" s="34">
        <f t="shared" si="189"/>
        <v>8944.9438787129202</v>
      </c>
      <c r="AW736" s="34">
        <f t="shared" si="190"/>
        <v>8905.9551312319982</v>
      </c>
      <c r="AX736" s="34">
        <f t="shared" si="191"/>
        <v>8923.4280748226556</v>
      </c>
    </row>
    <row r="737" spans="1:50" ht="16.5" customHeight="1" x14ac:dyDescent="0.2">
      <c r="A737" s="25">
        <v>736</v>
      </c>
      <c r="B737" s="26">
        <v>38422</v>
      </c>
      <c r="C737" s="25">
        <v>9131</v>
      </c>
      <c r="D737" s="27"/>
      <c r="E737" s="27">
        <v>333000</v>
      </c>
      <c r="F737" s="27"/>
      <c r="G737" s="27">
        <v>54.223999999999997</v>
      </c>
      <c r="H737" s="27">
        <v>53.091999999999999</v>
      </c>
      <c r="I737" s="27">
        <v>1.9990000000000001</v>
      </c>
      <c r="J737" s="27">
        <v>12527.214</v>
      </c>
      <c r="K737" s="27">
        <v>776928</v>
      </c>
      <c r="L737" s="27">
        <v>1255</v>
      </c>
      <c r="M737" s="27">
        <v>16.888999999999999</v>
      </c>
      <c r="N737" s="27">
        <v>245029</v>
      </c>
      <c r="O737" s="27">
        <v>8497.7000000000007</v>
      </c>
      <c r="P737" s="27">
        <v>2187446</v>
      </c>
      <c r="Q737" s="27"/>
      <c r="R737" s="27">
        <v>8280</v>
      </c>
      <c r="S737" s="27">
        <v>9.0416000000000007</v>
      </c>
      <c r="T737" s="27">
        <v>97.1</v>
      </c>
      <c r="U737" s="27">
        <v>22</v>
      </c>
      <c r="V737" s="27">
        <v>95</v>
      </c>
      <c r="W737" s="27"/>
      <c r="X737" s="27"/>
      <c r="Y737" s="27"/>
      <c r="Z737" s="27"/>
      <c r="AA737" s="27">
        <v>293262</v>
      </c>
      <c r="AB737" s="28"/>
      <c r="AC737" s="29">
        <v>0</v>
      </c>
      <c r="AD737" s="30">
        <v>146.4</v>
      </c>
      <c r="AE737" s="30">
        <v>0.2</v>
      </c>
      <c r="AF737" s="31">
        <v>11.4678</v>
      </c>
      <c r="AG737">
        <f t="shared" si="176"/>
        <v>8623.9545619721193</v>
      </c>
      <c r="AH737">
        <f>A737*'Simple Linear Regression'!$B$18+'Simple Linear Regression'!$B$17</f>
        <v>8513.171640693874</v>
      </c>
      <c r="AI737">
        <f t="shared" si="177"/>
        <v>8710.5624425000005</v>
      </c>
      <c r="AJ737">
        <f t="shared" si="178"/>
        <v>8710.5624425000005</v>
      </c>
      <c r="AK737" s="32">
        <f t="shared" si="192"/>
        <v>11369.06870467786</v>
      </c>
      <c r="AL737">
        <f t="shared" si="179"/>
        <v>8827.2520007429703</v>
      </c>
      <c r="AM737" s="32">
        <f t="shared" si="180"/>
        <v>8602.4646310786793</v>
      </c>
      <c r="AN737" s="33">
        <f t="shared" si="181"/>
        <v>9329.9766586177884</v>
      </c>
      <c r="AO737" s="33">
        <f t="shared" si="182"/>
        <v>8698.9001004210022</v>
      </c>
      <c r="AP737" s="33" t="str">
        <f t="shared" si="183"/>
        <v/>
      </c>
      <c r="AQ737" s="34">
        <f t="shared" si="184"/>
        <v>489812.97100000002</v>
      </c>
      <c r="AR737" s="34">
        <f t="shared" si="185"/>
        <v>665667</v>
      </c>
      <c r="AS737" s="34">
        <f t="shared" si="186"/>
        <v>0</v>
      </c>
      <c r="AT737" s="34">
        <f t="shared" si="187"/>
        <v>8907.6338351819995</v>
      </c>
      <c r="AU737" s="34">
        <f t="shared" si="188"/>
        <v>8957.1264240488927</v>
      </c>
      <c r="AV737" s="34">
        <f t="shared" si="189"/>
        <v>8941.4123911569204</v>
      </c>
      <c r="AW737" s="34">
        <f t="shared" si="190"/>
        <v>8905.4501104339979</v>
      </c>
      <c r="AX737" s="34">
        <f t="shared" si="191"/>
        <v>8923.3442222805206</v>
      </c>
    </row>
    <row r="738" spans="1:50" ht="16.5" customHeight="1" x14ac:dyDescent="0.2">
      <c r="A738" s="25">
        <v>737</v>
      </c>
      <c r="B738" s="26">
        <v>38429</v>
      </c>
      <c r="C738" s="25">
        <v>9069</v>
      </c>
      <c r="D738" s="27"/>
      <c r="E738" s="27">
        <v>324000</v>
      </c>
      <c r="F738" s="27"/>
      <c r="G738" s="27">
        <v>55.93</v>
      </c>
      <c r="H738" s="27">
        <v>54.851999999999997</v>
      </c>
      <c r="I738" s="27">
        <v>2.056</v>
      </c>
      <c r="J738" s="27">
        <v>12527.214</v>
      </c>
      <c r="K738" s="27">
        <v>776928</v>
      </c>
      <c r="L738" s="27">
        <v>1255</v>
      </c>
      <c r="M738" s="27">
        <v>16.885999999999999</v>
      </c>
      <c r="N738" s="27">
        <v>224072</v>
      </c>
      <c r="O738" s="27">
        <v>8497.7000000000007</v>
      </c>
      <c r="P738" s="27">
        <v>2220119</v>
      </c>
      <c r="Q738" s="27"/>
      <c r="R738" s="27">
        <v>8280</v>
      </c>
      <c r="S738" s="27">
        <v>9.0416000000000007</v>
      </c>
      <c r="T738" s="27">
        <v>97.1</v>
      </c>
      <c r="U738" s="27">
        <v>22</v>
      </c>
      <c r="V738" s="27">
        <v>95</v>
      </c>
      <c r="W738" s="27"/>
      <c r="X738" s="27"/>
      <c r="Y738" s="27"/>
      <c r="Z738" s="27"/>
      <c r="AA738" s="27">
        <v>293262</v>
      </c>
      <c r="AB738" s="28"/>
      <c r="AC738" s="29">
        <v>0</v>
      </c>
      <c r="AD738" s="30">
        <v>145.80000000000001</v>
      </c>
      <c r="AE738" s="30">
        <v>0.9</v>
      </c>
      <c r="AF738" s="31">
        <v>11.753399999999999</v>
      </c>
      <c r="AG738">
        <f t="shared" si="176"/>
        <v>8367.5352540712811</v>
      </c>
      <c r="AH738">
        <f>A738*'Simple Linear Regression'!$B$18+'Simple Linear Regression'!$B$17</f>
        <v>8514.0246777777775</v>
      </c>
      <c r="AI738">
        <f t="shared" si="177"/>
        <v>8427.4213254000006</v>
      </c>
      <c r="AJ738">
        <f t="shared" si="178"/>
        <v>8427.4213253999988</v>
      </c>
      <c r="AK738" s="32">
        <f t="shared" si="192"/>
        <v>11334.43544441799</v>
      </c>
      <c r="AL738">
        <f t="shared" si="179"/>
        <v>8586.1924214422397</v>
      </c>
      <c r="AM738" s="32">
        <f t="shared" si="180"/>
        <v>8325.4913500666607</v>
      </c>
      <c r="AN738" s="33">
        <f t="shared" si="181"/>
        <v>9263.7588357148434</v>
      </c>
      <c r="AO738" s="33">
        <f t="shared" si="182"/>
        <v>8459.0704044319991</v>
      </c>
      <c r="AP738" s="33" t="str">
        <f t="shared" si="183"/>
        <v/>
      </c>
      <c r="AQ738" s="34">
        <f t="shared" si="184"/>
        <v>460692.03200000001</v>
      </c>
      <c r="AR738" s="34">
        <f t="shared" si="185"/>
        <v>666144</v>
      </c>
      <c r="AS738" s="34">
        <f t="shared" si="186"/>
        <v>0</v>
      </c>
      <c r="AT738" s="34">
        <f t="shared" si="187"/>
        <v>8574.9188056879975</v>
      </c>
      <c r="AU738" s="34">
        <f t="shared" si="188"/>
        <v>8686.2338060732545</v>
      </c>
      <c r="AV738" s="34">
        <f t="shared" si="189"/>
        <v>8598.76754073144</v>
      </c>
      <c r="AW738" s="34">
        <f t="shared" si="190"/>
        <v>8573.8155649</v>
      </c>
      <c r="AX738" s="34">
        <f t="shared" si="191"/>
        <v>8651.7038638792146</v>
      </c>
    </row>
    <row r="739" spans="1:50" ht="16.5" customHeight="1" x14ac:dyDescent="0.2">
      <c r="A739" s="25">
        <v>738</v>
      </c>
      <c r="B739" s="26">
        <v>38436</v>
      </c>
      <c r="C739" s="25">
        <v>9075</v>
      </c>
      <c r="D739" s="27"/>
      <c r="E739" s="27">
        <v>329000</v>
      </c>
      <c r="F739" s="27"/>
      <c r="G739" s="27">
        <v>52.945</v>
      </c>
      <c r="H739" s="27">
        <v>53.762500000000003</v>
      </c>
      <c r="I739" s="27">
        <v>2.109</v>
      </c>
      <c r="J739" s="27">
        <v>12527.214</v>
      </c>
      <c r="K739" s="27">
        <v>776928</v>
      </c>
      <c r="L739" s="27">
        <v>1255</v>
      </c>
      <c r="M739" s="27">
        <v>16.885999999999999</v>
      </c>
      <c r="N739" s="27">
        <v>224072</v>
      </c>
      <c r="O739" s="27">
        <v>8497.7000000000007</v>
      </c>
      <c r="P739" s="27">
        <v>2220119</v>
      </c>
      <c r="Q739" s="27"/>
      <c r="R739" s="27">
        <v>8280</v>
      </c>
      <c r="S739" s="27">
        <v>9.0416000000000007</v>
      </c>
      <c r="T739" s="27">
        <v>97.1</v>
      </c>
      <c r="U739" s="27">
        <v>22</v>
      </c>
      <c r="V739" s="27">
        <v>95</v>
      </c>
      <c r="W739" s="27"/>
      <c r="X739" s="27"/>
      <c r="Y739" s="27"/>
      <c r="Z739" s="27"/>
      <c r="AA739" s="27">
        <v>293262</v>
      </c>
      <c r="AB739" s="28"/>
      <c r="AC739" s="29">
        <v>0</v>
      </c>
      <c r="AD739" s="30">
        <v>118.1</v>
      </c>
      <c r="AE739" s="30">
        <v>1.6</v>
      </c>
      <c r="AF739" s="31">
        <v>12.0411</v>
      </c>
      <c r="AG739">
        <f t="shared" si="176"/>
        <v>8364.1869459689206</v>
      </c>
      <c r="AH739">
        <f>A739*'Simple Linear Regression'!$B$18+'Simple Linear Regression'!$B$17</f>
        <v>8514.8777148616828</v>
      </c>
      <c r="AI739">
        <f t="shared" si="177"/>
        <v>8424.4798754000021</v>
      </c>
      <c r="AJ739">
        <f t="shared" si="178"/>
        <v>8424.4798754000003</v>
      </c>
      <c r="AK739" s="32">
        <f t="shared" si="192"/>
        <v>11330.457492858899</v>
      </c>
      <c r="AL739">
        <f t="shared" si="179"/>
        <v>8593.8841455893598</v>
      </c>
      <c r="AM739" s="32">
        <f t="shared" si="180"/>
        <v>8367.0146362431387</v>
      </c>
      <c r="AN739" s="33">
        <f t="shared" si="181"/>
        <v>9285.5307398319346</v>
      </c>
      <c r="AO739" s="33">
        <f t="shared" si="182"/>
        <v>8508.2471334479997</v>
      </c>
      <c r="AP739" s="33" t="str">
        <f t="shared" si="183"/>
        <v/>
      </c>
      <c r="AQ739" s="34">
        <f t="shared" si="184"/>
        <v>472567.848</v>
      </c>
      <c r="AR739" s="34">
        <f t="shared" si="185"/>
        <v>693861</v>
      </c>
      <c r="AS739" s="34">
        <f t="shared" si="186"/>
        <v>0</v>
      </c>
      <c r="AT739" s="34">
        <f t="shared" si="187"/>
        <v>8589.4058869679993</v>
      </c>
      <c r="AU739" s="34">
        <f t="shared" si="188"/>
        <v>8712.6053754080422</v>
      </c>
      <c r="AV739" s="34">
        <f t="shared" si="189"/>
        <v>8611.9653530613596</v>
      </c>
      <c r="AW739" s="34">
        <f t="shared" si="190"/>
        <v>8589.6792292409991</v>
      </c>
      <c r="AX739" s="34">
        <f t="shared" si="191"/>
        <v>8681.0956244472236</v>
      </c>
    </row>
    <row r="740" spans="1:50" ht="16.5" customHeight="1" x14ac:dyDescent="0.2">
      <c r="A740" s="25">
        <v>739</v>
      </c>
      <c r="B740" s="26">
        <v>38443</v>
      </c>
      <c r="C740" s="25">
        <v>9095</v>
      </c>
      <c r="D740" s="27"/>
      <c r="E740" s="27">
        <v>342000</v>
      </c>
      <c r="F740" s="27"/>
      <c r="G740" s="27">
        <v>54.97</v>
      </c>
      <c r="H740" s="27">
        <v>52.231999999999999</v>
      </c>
      <c r="I740" s="27">
        <v>2.153</v>
      </c>
      <c r="J740" s="27">
        <v>12527.214</v>
      </c>
      <c r="K740" s="27">
        <v>776928</v>
      </c>
      <c r="L740" s="27">
        <v>1255</v>
      </c>
      <c r="M740" s="27">
        <v>16.885999999999999</v>
      </c>
      <c r="N740" s="27">
        <v>224072</v>
      </c>
      <c r="O740" s="27">
        <v>8497.7000000000007</v>
      </c>
      <c r="P740" s="27">
        <v>2220119</v>
      </c>
      <c r="Q740" s="27"/>
      <c r="R740" s="27">
        <v>8280</v>
      </c>
      <c r="S740" s="27">
        <v>9.0416000000000007</v>
      </c>
      <c r="T740" s="27">
        <v>97.1</v>
      </c>
      <c r="U740" s="27">
        <v>22</v>
      </c>
      <c r="V740" s="27">
        <v>95</v>
      </c>
      <c r="W740" s="27"/>
      <c r="X740" s="27"/>
      <c r="Y740" s="27"/>
      <c r="Z740" s="27"/>
      <c r="AA740" s="27">
        <v>293262</v>
      </c>
      <c r="AB740" s="28"/>
      <c r="AC740" s="29">
        <v>0</v>
      </c>
      <c r="AD740" s="30">
        <v>90.7</v>
      </c>
      <c r="AE740" s="30">
        <v>3.1</v>
      </c>
      <c r="AF740" s="31">
        <v>12.3285</v>
      </c>
      <c r="AG740">
        <f t="shared" si="176"/>
        <v>8355.4474673556397</v>
      </c>
      <c r="AH740">
        <f>A740*'Simple Linear Regression'!$B$18+'Simple Linear Regression'!$B$17</f>
        <v>8515.7307519455862</v>
      </c>
      <c r="AI740">
        <f t="shared" si="177"/>
        <v>8416.8321054000007</v>
      </c>
      <c r="AJ740">
        <f t="shared" si="178"/>
        <v>8416.8321054000007</v>
      </c>
      <c r="AK740" s="32">
        <f t="shared" si="192"/>
        <v>11340.76902515284</v>
      </c>
      <c r="AL740">
        <f t="shared" si="179"/>
        <v>8593.7201340511201</v>
      </c>
      <c r="AM740" s="32">
        <f t="shared" si="180"/>
        <v>8407.6853225302402</v>
      </c>
      <c r="AN740" s="33">
        <f t="shared" si="181"/>
        <v>9302.7765656268148</v>
      </c>
      <c r="AO740" s="33">
        <f t="shared" si="182"/>
        <v>8549.7228162160027</v>
      </c>
      <c r="AP740" s="33" t="str">
        <f t="shared" si="183"/>
        <v/>
      </c>
      <c r="AQ740" s="34">
        <f t="shared" si="184"/>
        <v>482427.016</v>
      </c>
      <c r="AR740" s="34">
        <f t="shared" si="185"/>
        <v>736326</v>
      </c>
      <c r="AS740" s="34">
        <f t="shared" si="186"/>
        <v>0</v>
      </c>
      <c r="AT740" s="34">
        <f t="shared" si="187"/>
        <v>8595.7399469919983</v>
      </c>
      <c r="AU740" s="34">
        <f t="shared" si="188"/>
        <v>8729.9456058118267</v>
      </c>
      <c r="AV740" s="34">
        <f t="shared" si="189"/>
        <v>8618.3626054637589</v>
      </c>
      <c r="AW740" s="34">
        <f t="shared" si="190"/>
        <v>8597.3855569489988</v>
      </c>
      <c r="AX740" s="34">
        <f t="shared" si="191"/>
        <v>8702.3663024496091</v>
      </c>
    </row>
    <row r="741" spans="1:50" ht="16.5" customHeight="1" x14ac:dyDescent="0.2">
      <c r="A741" s="25">
        <v>740</v>
      </c>
      <c r="B741" s="26">
        <v>38450</v>
      </c>
      <c r="C741" s="25">
        <v>9089</v>
      </c>
      <c r="D741" s="27"/>
      <c r="E741" s="27">
        <v>335000</v>
      </c>
      <c r="F741" s="27"/>
      <c r="G741" s="27">
        <v>55.238</v>
      </c>
      <c r="H741" s="27">
        <v>53.786000000000001</v>
      </c>
      <c r="I741" s="27">
        <v>2.2170000000000001</v>
      </c>
      <c r="J741" s="27">
        <v>12527.214</v>
      </c>
      <c r="K741" s="27">
        <v>776928</v>
      </c>
      <c r="L741" s="27">
        <v>1276</v>
      </c>
      <c r="M741" s="27">
        <v>16.885999999999999</v>
      </c>
      <c r="N741" s="27">
        <v>224072</v>
      </c>
      <c r="O741" s="27">
        <v>8559.1</v>
      </c>
      <c r="P741" s="27">
        <v>2220119</v>
      </c>
      <c r="Q741" s="27"/>
      <c r="R741" s="27">
        <v>8280</v>
      </c>
      <c r="S741" s="27">
        <v>9.0416000000000007</v>
      </c>
      <c r="T741" s="27">
        <v>97.1</v>
      </c>
      <c r="U741" s="27">
        <v>22</v>
      </c>
      <c r="V741" s="27">
        <v>91.3</v>
      </c>
      <c r="W741" s="27"/>
      <c r="X741" s="27"/>
      <c r="Y741" s="27"/>
      <c r="Z741" s="27"/>
      <c r="AA741" s="27">
        <v>293262</v>
      </c>
      <c r="AB741" s="28"/>
      <c r="AC741" s="29">
        <v>0</v>
      </c>
      <c r="AD741" s="30">
        <v>69</v>
      </c>
      <c r="AE741" s="30">
        <v>2.8</v>
      </c>
      <c r="AF741" s="31">
        <v>12.613099999999999</v>
      </c>
      <c r="AG741">
        <f t="shared" si="176"/>
        <v>8444.743315153959</v>
      </c>
      <c r="AH741">
        <f>A741*'Simple Linear Regression'!$B$18+'Simple Linear Regression'!$B$17</f>
        <v>8516.5837890294897</v>
      </c>
      <c r="AI741">
        <f t="shared" si="177"/>
        <v>8554.3834954000013</v>
      </c>
      <c r="AJ741">
        <f t="shared" si="178"/>
        <v>8554.3834953999976</v>
      </c>
      <c r="AK741" s="32">
        <f t="shared" si="192"/>
        <v>11342.402565684228</v>
      </c>
      <c r="AL741">
        <f t="shared" si="179"/>
        <v>8670.9785918136804</v>
      </c>
      <c r="AM741" s="32">
        <f t="shared" si="180"/>
        <v>8442.3011862145177</v>
      </c>
      <c r="AN741" s="33">
        <f t="shared" si="181"/>
        <v>9331.5064206433344</v>
      </c>
      <c r="AO741" s="33">
        <f t="shared" si="182"/>
        <v>8663.2074184240009</v>
      </c>
      <c r="AP741" s="33" t="str">
        <f t="shared" si="183"/>
        <v/>
      </c>
      <c r="AQ741" s="34">
        <f t="shared" si="184"/>
        <v>496767.62400000001</v>
      </c>
      <c r="AR741" s="34">
        <f t="shared" si="185"/>
        <v>742695</v>
      </c>
      <c r="AS741" s="34">
        <f t="shared" si="186"/>
        <v>0</v>
      </c>
      <c r="AT741" s="34">
        <f t="shared" si="187"/>
        <v>8648.9895740319989</v>
      </c>
      <c r="AU741" s="34">
        <f t="shared" si="188"/>
        <v>8794.379499044062</v>
      </c>
      <c r="AV741" s="34">
        <f t="shared" si="189"/>
        <v>8659.9389852711993</v>
      </c>
      <c r="AW741" s="34">
        <f t="shared" si="190"/>
        <v>8651.6741282369985</v>
      </c>
      <c r="AX741" s="34">
        <f t="shared" si="191"/>
        <v>8777.047283422713</v>
      </c>
    </row>
    <row r="742" spans="1:50" ht="16.5" customHeight="1" x14ac:dyDescent="0.2">
      <c r="A742" s="25">
        <v>741</v>
      </c>
      <c r="B742" s="26">
        <v>38457</v>
      </c>
      <c r="C742" s="25">
        <v>9170</v>
      </c>
      <c r="D742" s="27"/>
      <c r="E742" s="27">
        <v>323000</v>
      </c>
      <c r="F742" s="27"/>
      <c r="G742" s="27">
        <v>51.436</v>
      </c>
      <c r="H742" s="27">
        <v>50.427999999999997</v>
      </c>
      <c r="I742" s="27">
        <v>2.2799999999999998</v>
      </c>
      <c r="J742" s="27">
        <v>12527.214</v>
      </c>
      <c r="K742" s="27">
        <v>778499</v>
      </c>
      <c r="L742" s="27">
        <v>1276</v>
      </c>
      <c r="M742" s="27">
        <v>16.885999999999999</v>
      </c>
      <c r="N742" s="27">
        <v>219970</v>
      </c>
      <c r="O742" s="27">
        <v>8559.1</v>
      </c>
      <c r="P742" s="27">
        <v>2220119</v>
      </c>
      <c r="Q742" s="27"/>
      <c r="R742" s="27">
        <v>8280</v>
      </c>
      <c r="S742" s="27">
        <v>9.0416000000000007</v>
      </c>
      <c r="T742" s="27">
        <v>97.1</v>
      </c>
      <c r="U742" s="27">
        <v>22</v>
      </c>
      <c r="V742" s="27">
        <v>91.3</v>
      </c>
      <c r="W742" s="27"/>
      <c r="X742" s="27"/>
      <c r="Y742" s="27"/>
      <c r="Z742" s="27"/>
      <c r="AA742" s="27">
        <v>293262</v>
      </c>
      <c r="AB742" s="28"/>
      <c r="AC742" s="29">
        <v>0</v>
      </c>
      <c r="AD742" s="30">
        <v>66.5</v>
      </c>
      <c r="AE742" s="30">
        <v>4.2</v>
      </c>
      <c r="AF742" s="31">
        <v>12.892300000000001</v>
      </c>
      <c r="AG742">
        <f t="shared" si="176"/>
        <v>8401.4674863103992</v>
      </c>
      <c r="AH742">
        <f>A742*'Simple Linear Regression'!$B$18+'Simple Linear Regression'!$B$17</f>
        <v>8517.436826113395</v>
      </c>
      <c r="AI742">
        <f t="shared" si="177"/>
        <v>8505.0183245999997</v>
      </c>
      <c r="AJ742">
        <f t="shared" si="178"/>
        <v>8505.0183245999979</v>
      </c>
      <c r="AK742" s="32">
        <f t="shared" si="192"/>
        <v>11428.57869388791</v>
      </c>
      <c r="AL742">
        <f t="shared" si="179"/>
        <v>8653.622517931999</v>
      </c>
      <c r="AM742" s="32">
        <f t="shared" si="180"/>
        <v>8398.3631043751811</v>
      </c>
      <c r="AN742" s="33">
        <f t="shared" si="181"/>
        <v>9344.7332824186706</v>
      </c>
      <c r="AO742" s="33">
        <f t="shared" si="182"/>
        <v>8656.4838315999987</v>
      </c>
      <c r="AP742" s="33" t="str">
        <f t="shared" si="183"/>
        <v/>
      </c>
      <c r="AQ742" s="34">
        <f t="shared" si="184"/>
        <v>501531.6</v>
      </c>
      <c r="AR742" s="34">
        <f t="shared" si="185"/>
        <v>736439.99999999988</v>
      </c>
      <c r="AS742" s="34">
        <f t="shared" si="186"/>
        <v>0</v>
      </c>
      <c r="AT742" s="34">
        <f t="shared" si="187"/>
        <v>8630.2445754190012</v>
      </c>
      <c r="AU742" s="34">
        <f t="shared" si="188"/>
        <v>8801.4447991917223</v>
      </c>
      <c r="AV742" s="34">
        <f t="shared" si="189"/>
        <v>8636.9371592724001</v>
      </c>
      <c r="AW742" s="34">
        <f t="shared" si="190"/>
        <v>8633.976492885</v>
      </c>
      <c r="AX742" s="34">
        <f t="shared" si="191"/>
        <v>8782.732054536802</v>
      </c>
    </row>
    <row r="743" spans="1:50" ht="16.5" customHeight="1" x14ac:dyDescent="0.2">
      <c r="A743" s="25">
        <v>742</v>
      </c>
      <c r="B743" s="26">
        <v>38464</v>
      </c>
      <c r="C743" s="25">
        <v>9306</v>
      </c>
      <c r="D743" s="27"/>
      <c r="E743" s="27">
        <v>307000</v>
      </c>
      <c r="F743" s="27"/>
      <c r="G743" s="27">
        <v>52.39</v>
      </c>
      <c r="H743" s="27">
        <v>51.228000000000002</v>
      </c>
      <c r="I743" s="27">
        <v>2.2370000000000001</v>
      </c>
      <c r="J743" s="27">
        <v>12527.214</v>
      </c>
      <c r="K743" s="27">
        <v>778499</v>
      </c>
      <c r="L743" s="27">
        <v>1276</v>
      </c>
      <c r="M743" s="27">
        <v>17.413</v>
      </c>
      <c r="N743" s="27">
        <v>219970</v>
      </c>
      <c r="O743" s="27">
        <v>8559.1</v>
      </c>
      <c r="P743" s="27">
        <v>2220119</v>
      </c>
      <c r="Q743" s="27"/>
      <c r="R743" s="27">
        <v>8280</v>
      </c>
      <c r="S743" s="27">
        <v>9.0416000000000007</v>
      </c>
      <c r="T743" s="27">
        <v>97.1</v>
      </c>
      <c r="U743" s="27">
        <v>22</v>
      </c>
      <c r="V743" s="27">
        <v>91.3</v>
      </c>
      <c r="W743" s="27"/>
      <c r="X743" s="27"/>
      <c r="Y743" s="27"/>
      <c r="Z743" s="27"/>
      <c r="AA743" s="27">
        <v>293262</v>
      </c>
      <c r="AB743" s="28"/>
      <c r="AC743" s="29">
        <v>0</v>
      </c>
      <c r="AD743" s="30">
        <v>43.4</v>
      </c>
      <c r="AE743" s="30">
        <v>8.1999999999999993</v>
      </c>
      <c r="AF743" s="31">
        <v>13.1633</v>
      </c>
      <c r="AG743">
        <f t="shared" si="176"/>
        <v>8412.2277960915599</v>
      </c>
      <c r="AH743">
        <f>A743*'Simple Linear Regression'!$B$18+'Simple Linear Regression'!$B$17</f>
        <v>8518.2898631972985</v>
      </c>
      <c r="AI743">
        <f t="shared" si="177"/>
        <v>8543.2067982999997</v>
      </c>
      <c r="AJ743">
        <f t="shared" si="178"/>
        <v>8543.2067983000015</v>
      </c>
      <c r="AK743" s="32">
        <f t="shared" si="192"/>
        <v>11425.80397234159</v>
      </c>
      <c r="AL743">
        <f t="shared" si="179"/>
        <v>8654.5224526722996</v>
      </c>
      <c r="AM743" s="32">
        <f t="shared" si="180"/>
        <v>8424.9935420484799</v>
      </c>
      <c r="AN743" s="33">
        <f t="shared" si="181"/>
        <v>9407.7311885503696</v>
      </c>
      <c r="AO743" s="33">
        <f t="shared" si="182"/>
        <v>8695.1481483899988</v>
      </c>
      <c r="AP743" s="33" t="str">
        <f t="shared" si="183"/>
        <v/>
      </c>
      <c r="AQ743" s="34">
        <f t="shared" si="184"/>
        <v>492072.89</v>
      </c>
      <c r="AR743" s="34">
        <f t="shared" si="185"/>
        <v>686759</v>
      </c>
      <c r="AS743" s="34">
        <f t="shared" si="186"/>
        <v>0</v>
      </c>
      <c r="AT743" s="34">
        <f t="shared" si="187"/>
        <v>8642.5830410399994</v>
      </c>
      <c r="AU743" s="34">
        <f t="shared" si="188"/>
        <v>8816.0443252050391</v>
      </c>
      <c r="AV743" s="34">
        <f t="shared" si="189"/>
        <v>8646.7266133858393</v>
      </c>
      <c r="AW743" s="34">
        <f t="shared" si="190"/>
        <v>8647.470681879</v>
      </c>
      <c r="AX743" s="34">
        <f t="shared" si="191"/>
        <v>8802.648047518569</v>
      </c>
    </row>
    <row r="744" spans="1:50" ht="16.5" customHeight="1" x14ac:dyDescent="0.2">
      <c r="A744" s="25">
        <v>743</v>
      </c>
      <c r="B744" s="26">
        <v>38471</v>
      </c>
      <c r="C744" s="25">
        <v>9024</v>
      </c>
      <c r="D744" s="27"/>
      <c r="E744" s="27">
        <v>317000</v>
      </c>
      <c r="F744" s="27"/>
      <c r="G744" s="27">
        <v>51.996000000000002</v>
      </c>
      <c r="H744" s="27">
        <v>51.642000000000003</v>
      </c>
      <c r="I744" s="27">
        <v>2.2360000000000002</v>
      </c>
      <c r="J744" s="27">
        <v>12527.214</v>
      </c>
      <c r="K744" s="27">
        <v>778499</v>
      </c>
      <c r="L744" s="27">
        <v>1276</v>
      </c>
      <c r="M744" s="27">
        <v>17.413</v>
      </c>
      <c r="N744" s="27">
        <v>219970</v>
      </c>
      <c r="O744" s="27">
        <v>8559.1</v>
      </c>
      <c r="P744" s="27">
        <v>2220119</v>
      </c>
      <c r="Q744" s="27"/>
      <c r="R744" s="27">
        <v>8280</v>
      </c>
      <c r="S744" s="27">
        <v>9.0416000000000007</v>
      </c>
      <c r="T744" s="27">
        <v>97.1</v>
      </c>
      <c r="U744" s="27">
        <v>22</v>
      </c>
      <c r="V744" s="27">
        <v>91.3</v>
      </c>
      <c r="W744" s="27"/>
      <c r="X744" s="27"/>
      <c r="Y744" s="27"/>
      <c r="Z744" s="27"/>
      <c r="AA744" s="27">
        <v>293262</v>
      </c>
      <c r="AB744" s="28"/>
      <c r="AC744" s="29">
        <v>0</v>
      </c>
      <c r="AD744" s="30">
        <v>73.5</v>
      </c>
      <c r="AE744" s="30">
        <v>6.1</v>
      </c>
      <c r="AF744" s="31">
        <v>13.422800000000001</v>
      </c>
      <c r="AG744">
        <f t="shared" si="176"/>
        <v>8405.4925349236801</v>
      </c>
      <c r="AH744">
        <f>A744*'Simple Linear Regression'!$B$18+'Simple Linear Regression'!$B$17</f>
        <v>8519.1429002812038</v>
      </c>
      <c r="AI744">
        <f t="shared" si="177"/>
        <v>8537.323898300001</v>
      </c>
      <c r="AJ744">
        <f t="shared" si="178"/>
        <v>8537.323898300001</v>
      </c>
      <c r="AK744" s="32">
        <f t="shared" si="192"/>
        <v>11428.016757715399</v>
      </c>
      <c r="AL744">
        <f t="shared" si="179"/>
        <v>8646.8665182244004</v>
      </c>
      <c r="AM744" s="32">
        <f t="shared" si="180"/>
        <v>8385.7428443916397</v>
      </c>
      <c r="AN744" s="33">
        <f t="shared" si="181"/>
        <v>9435.6185784238187</v>
      </c>
      <c r="AO744" s="33">
        <f t="shared" si="182"/>
        <v>8641.6845169199987</v>
      </c>
      <c r="AP744" s="33" t="str">
        <f t="shared" si="183"/>
        <v/>
      </c>
      <c r="AQ744" s="34">
        <f t="shared" si="184"/>
        <v>491852.92000000004</v>
      </c>
      <c r="AR744" s="34">
        <f t="shared" si="185"/>
        <v>708812.00000000012</v>
      </c>
      <c r="AS744" s="34">
        <f t="shared" si="186"/>
        <v>0</v>
      </c>
      <c r="AT744" s="34">
        <f t="shared" si="187"/>
        <v>8735.3452938520004</v>
      </c>
      <c r="AU744" s="34">
        <f t="shared" si="188"/>
        <v>8880.423795343464</v>
      </c>
      <c r="AV744" s="34">
        <f t="shared" si="189"/>
        <v>8747.7270425631195</v>
      </c>
      <c r="AW744" s="34">
        <f t="shared" si="190"/>
        <v>8740.9693395619979</v>
      </c>
      <c r="AX744" s="34">
        <f t="shared" si="191"/>
        <v>8857.0403775919585</v>
      </c>
    </row>
    <row r="745" spans="1:50" ht="16.5" customHeight="1" x14ac:dyDescent="0.2">
      <c r="A745" s="25">
        <v>744</v>
      </c>
      <c r="B745" s="26">
        <v>38478</v>
      </c>
      <c r="C745" s="25">
        <v>9175</v>
      </c>
      <c r="D745" s="27"/>
      <c r="E745" s="27">
        <v>334000</v>
      </c>
      <c r="F745" s="27"/>
      <c r="G745" s="27">
        <v>50.636000000000003</v>
      </c>
      <c r="H745" s="27">
        <v>50.048000000000002</v>
      </c>
      <c r="I745" s="27">
        <v>2.2349999999999999</v>
      </c>
      <c r="J745" s="27">
        <v>12767.286</v>
      </c>
      <c r="K745" s="27">
        <v>778499</v>
      </c>
      <c r="L745" s="27">
        <v>1306</v>
      </c>
      <c r="M745" s="27">
        <v>17.413</v>
      </c>
      <c r="N745" s="27">
        <v>219970</v>
      </c>
      <c r="O745" s="27">
        <v>8598.4</v>
      </c>
      <c r="P745" s="27">
        <v>2220119</v>
      </c>
      <c r="Q745" s="27"/>
      <c r="R745" s="27">
        <v>8280</v>
      </c>
      <c r="S745" s="27">
        <v>9.0416000000000007</v>
      </c>
      <c r="T745" s="27">
        <v>98</v>
      </c>
      <c r="U745" s="27">
        <v>22</v>
      </c>
      <c r="V745" s="27">
        <v>90.6</v>
      </c>
      <c r="W745" s="27"/>
      <c r="X745" s="27"/>
      <c r="Y745" s="27"/>
      <c r="Z745" s="27"/>
      <c r="AA745" s="27">
        <v>293262</v>
      </c>
      <c r="AB745" s="28"/>
      <c r="AC745" s="29">
        <v>0</v>
      </c>
      <c r="AD745" s="30">
        <v>61.2</v>
      </c>
      <c r="AE745" s="30">
        <v>3.7</v>
      </c>
      <c r="AF745" s="31">
        <v>13.667</v>
      </c>
      <c r="AG745">
        <f t="shared" si="176"/>
        <v>8410.0403605498013</v>
      </c>
      <c r="AH745">
        <f>A745*'Simple Linear Regression'!$B$18+'Simple Linear Regression'!$B$17</f>
        <v>8519.9959373651072</v>
      </c>
      <c r="AI745">
        <f t="shared" si="177"/>
        <v>8560.5222783000008</v>
      </c>
      <c r="AJ745">
        <f t="shared" si="178"/>
        <v>8560.522278299999</v>
      </c>
      <c r="AK745" s="32">
        <f t="shared" si="192"/>
        <v>11440.38326219398</v>
      </c>
      <c r="AL745">
        <f t="shared" si="179"/>
        <v>8645.0631717764991</v>
      </c>
      <c r="AM745" s="32">
        <f t="shared" si="180"/>
        <v>8399.0861933483793</v>
      </c>
      <c r="AN745" s="33">
        <f t="shared" si="181"/>
        <v>9449.3378972408555</v>
      </c>
      <c r="AO745" s="33">
        <f t="shared" si="182"/>
        <v>8651.8013954500002</v>
      </c>
      <c r="AP745" s="33" t="str">
        <f t="shared" si="183"/>
        <v/>
      </c>
      <c r="AQ745" s="34">
        <f t="shared" si="184"/>
        <v>491632.94999999995</v>
      </c>
      <c r="AR745" s="34">
        <f t="shared" si="185"/>
        <v>746490</v>
      </c>
      <c r="AS745" s="34">
        <f t="shared" si="186"/>
        <v>0</v>
      </c>
      <c r="AT745" s="34">
        <f t="shared" si="187"/>
        <v>8764.4968516749996</v>
      </c>
      <c r="AU745" s="34">
        <f t="shared" si="188"/>
        <v>8901.9147539748901</v>
      </c>
      <c r="AV745" s="34">
        <f t="shared" si="189"/>
        <v>8780.4458805424001</v>
      </c>
      <c r="AW745" s="34">
        <f t="shared" si="190"/>
        <v>8771.1987159700002</v>
      </c>
      <c r="AX745" s="34">
        <f t="shared" si="191"/>
        <v>8880.8493136853485</v>
      </c>
    </row>
    <row r="746" spans="1:50" ht="16.5" customHeight="1" x14ac:dyDescent="0.2">
      <c r="A746" s="25">
        <v>745</v>
      </c>
      <c r="B746" s="26">
        <v>38485</v>
      </c>
      <c r="C746" s="25">
        <v>9269</v>
      </c>
      <c r="D746" s="27"/>
      <c r="E746" s="27">
        <v>327000</v>
      </c>
      <c r="F746" s="27"/>
      <c r="G746" s="27">
        <v>50.334000000000003</v>
      </c>
      <c r="H746" s="27">
        <v>48.695999999999998</v>
      </c>
      <c r="I746" s="27">
        <v>2.1859999999999999</v>
      </c>
      <c r="J746" s="27">
        <v>12767.286</v>
      </c>
      <c r="K746" s="27">
        <v>747768</v>
      </c>
      <c r="L746" s="27">
        <v>1306</v>
      </c>
      <c r="M746" s="27">
        <v>17.413</v>
      </c>
      <c r="N746" s="27">
        <v>219970</v>
      </c>
      <c r="O746" s="27">
        <v>8598.4</v>
      </c>
      <c r="P746" s="27">
        <v>2220119</v>
      </c>
      <c r="Q746" s="27"/>
      <c r="R746" s="27">
        <v>8280</v>
      </c>
      <c r="S746" s="27">
        <v>9.0416000000000007</v>
      </c>
      <c r="T746" s="27">
        <v>98</v>
      </c>
      <c r="U746" s="27">
        <v>22</v>
      </c>
      <c r="V746" s="27">
        <v>90.6</v>
      </c>
      <c r="W746" s="27"/>
      <c r="X746" s="27"/>
      <c r="Y746" s="27"/>
      <c r="Z746" s="27"/>
      <c r="AA746" s="27">
        <v>293262</v>
      </c>
      <c r="AB746" s="28"/>
      <c r="AC746" s="29">
        <v>0</v>
      </c>
      <c r="AD746" s="30">
        <v>30.8</v>
      </c>
      <c r="AE746" s="30">
        <v>20.2</v>
      </c>
      <c r="AF746" s="31">
        <v>13.8917</v>
      </c>
      <c r="AG746">
        <f t="shared" si="176"/>
        <v>8414.7370933236798</v>
      </c>
      <c r="AH746">
        <f>A746*'Simple Linear Regression'!$B$18+'Simple Linear Regression'!$B$17</f>
        <v>8520.8489744490107</v>
      </c>
      <c r="AI746">
        <f t="shared" si="177"/>
        <v>8564.6403083000005</v>
      </c>
      <c r="AJ746">
        <f t="shared" si="178"/>
        <v>8564.6403083000005</v>
      </c>
      <c r="AK746" s="32">
        <f t="shared" si="192"/>
        <v>11433.840135273851</v>
      </c>
      <c r="AL746">
        <f t="shared" si="179"/>
        <v>8637.7749458294002</v>
      </c>
      <c r="AM746" s="32">
        <f t="shared" si="180"/>
        <v>8443.7629189398795</v>
      </c>
      <c r="AN746" s="33">
        <f t="shared" si="181"/>
        <v>9499.7333179246452</v>
      </c>
      <c r="AO746" s="33">
        <f t="shared" si="182"/>
        <v>8714.7542234200009</v>
      </c>
      <c r="AP746" s="33" t="str">
        <f t="shared" si="183"/>
        <v/>
      </c>
      <c r="AQ746" s="34">
        <f t="shared" si="184"/>
        <v>480854.42</v>
      </c>
      <c r="AR746" s="34">
        <f t="shared" si="185"/>
        <v>714822</v>
      </c>
      <c r="AS746" s="34">
        <f t="shared" si="186"/>
        <v>0</v>
      </c>
      <c r="AT746" s="34">
        <f t="shared" si="187"/>
        <v>8711.2362977390003</v>
      </c>
      <c r="AU746" s="34">
        <f t="shared" si="188"/>
        <v>8873.9389463117659</v>
      </c>
      <c r="AV746" s="34">
        <f t="shared" si="189"/>
        <v>8720.4150389347196</v>
      </c>
      <c r="AW746" s="34">
        <f t="shared" si="190"/>
        <v>8718.7845286669981</v>
      </c>
      <c r="AX746" s="34">
        <f t="shared" si="191"/>
        <v>8866.5913796074601</v>
      </c>
    </row>
    <row r="747" spans="1:50" ht="16.5" customHeight="1" x14ac:dyDescent="0.2">
      <c r="A747" s="25">
        <v>746</v>
      </c>
      <c r="B747" s="26">
        <v>38492</v>
      </c>
      <c r="C747" s="25">
        <v>9443</v>
      </c>
      <c r="D747" s="27"/>
      <c r="E747" s="27">
        <v>321000</v>
      </c>
      <c r="F747" s="27"/>
      <c r="G747" s="27">
        <v>47.77</v>
      </c>
      <c r="H747" s="27">
        <v>46.981999999999999</v>
      </c>
      <c r="I747" s="27">
        <v>2.1629999999999998</v>
      </c>
      <c r="J747" s="27">
        <v>12767.286</v>
      </c>
      <c r="K747" s="27">
        <v>747768</v>
      </c>
      <c r="L747" s="27">
        <v>1306</v>
      </c>
      <c r="M747" s="27">
        <v>17.756</v>
      </c>
      <c r="N747" s="27">
        <v>253182</v>
      </c>
      <c r="O747" s="27">
        <v>8598.4</v>
      </c>
      <c r="P747" s="27">
        <v>2220119</v>
      </c>
      <c r="Q747" s="27"/>
      <c r="R747" s="27">
        <v>8280</v>
      </c>
      <c r="S747" s="27">
        <v>9.0416000000000007</v>
      </c>
      <c r="T747" s="27">
        <v>98</v>
      </c>
      <c r="U747" s="27">
        <v>22</v>
      </c>
      <c r="V747" s="27">
        <v>90.6</v>
      </c>
      <c r="W747" s="27"/>
      <c r="X747" s="27"/>
      <c r="Y747" s="27"/>
      <c r="Z747" s="27"/>
      <c r="AA747" s="27">
        <v>293262</v>
      </c>
      <c r="AB747" s="28"/>
      <c r="AC747" s="29">
        <v>0</v>
      </c>
      <c r="AD747" s="30">
        <v>22.9</v>
      </c>
      <c r="AE747" s="30">
        <v>25.3</v>
      </c>
      <c r="AF747" s="31">
        <v>14.0924</v>
      </c>
      <c r="AG747">
        <f t="shared" si="176"/>
        <v>8834.7736069824387</v>
      </c>
      <c r="AH747">
        <f>A747*'Simple Linear Regression'!$B$18+'Simple Linear Regression'!$B$17</f>
        <v>8521.702011532916</v>
      </c>
      <c r="AI747">
        <f t="shared" si="177"/>
        <v>9043.7432563999992</v>
      </c>
      <c r="AJ747">
        <f t="shared" si="178"/>
        <v>9043.743256400001</v>
      </c>
      <c r="AK747" s="32">
        <f t="shared" si="192"/>
        <v>11446.045047333459</v>
      </c>
      <c r="AL747">
        <f t="shared" si="179"/>
        <v>8995.8810296966221</v>
      </c>
      <c r="AM747" s="32">
        <f t="shared" si="180"/>
        <v>8906.7579457655193</v>
      </c>
      <c r="AN747" s="33">
        <f t="shared" si="181"/>
        <v>9695.374320603958</v>
      </c>
      <c r="AO747" s="33">
        <f t="shared" si="182"/>
        <v>9091.3072193660009</v>
      </c>
      <c r="AP747" s="33" t="str">
        <f t="shared" si="183"/>
        <v/>
      </c>
      <c r="AQ747" s="34">
        <f t="shared" si="184"/>
        <v>547632.66599999997</v>
      </c>
      <c r="AR747" s="34">
        <f t="shared" si="185"/>
        <v>694322.99999999988</v>
      </c>
      <c r="AS747" s="34">
        <f t="shared" si="186"/>
        <v>0</v>
      </c>
      <c r="AT747" s="34">
        <f t="shared" si="187"/>
        <v>9349.6999637090012</v>
      </c>
      <c r="AU747" s="34">
        <f t="shared" si="188"/>
        <v>9368.8525635480601</v>
      </c>
      <c r="AV747" s="34">
        <f t="shared" si="189"/>
        <v>9374.9540887684798</v>
      </c>
      <c r="AW747" s="34">
        <f t="shared" si="190"/>
        <v>9357.9638448939986</v>
      </c>
      <c r="AX747" s="34">
        <f t="shared" si="191"/>
        <v>9351.3628000480567</v>
      </c>
    </row>
    <row r="748" spans="1:50" ht="16.5" customHeight="1" x14ac:dyDescent="0.2">
      <c r="A748" s="25">
        <v>747</v>
      </c>
      <c r="B748" s="26">
        <v>38499</v>
      </c>
      <c r="C748" s="25">
        <v>9461</v>
      </c>
      <c r="D748" s="27"/>
      <c r="E748" s="27">
        <v>320000</v>
      </c>
      <c r="F748" s="27"/>
      <c r="G748" s="27">
        <v>50.146000000000001</v>
      </c>
      <c r="H748" s="27">
        <v>48.588000000000001</v>
      </c>
      <c r="I748" s="27">
        <v>2.125</v>
      </c>
      <c r="J748" s="27">
        <v>12767.286</v>
      </c>
      <c r="K748" s="27">
        <v>747768</v>
      </c>
      <c r="L748" s="27">
        <v>1306</v>
      </c>
      <c r="M748" s="27">
        <v>17.756</v>
      </c>
      <c r="N748" s="27">
        <v>253182</v>
      </c>
      <c r="O748" s="27">
        <v>8598.4</v>
      </c>
      <c r="P748" s="27">
        <v>2220119</v>
      </c>
      <c r="Q748" s="27"/>
      <c r="R748" s="27">
        <v>8280</v>
      </c>
      <c r="S748" s="27">
        <v>9.2066999999999997</v>
      </c>
      <c r="T748" s="27">
        <v>98</v>
      </c>
      <c r="U748" s="27">
        <v>22</v>
      </c>
      <c r="V748" s="27">
        <v>90.6</v>
      </c>
      <c r="W748" s="27"/>
      <c r="X748" s="27"/>
      <c r="Y748" s="27"/>
      <c r="Z748" s="27"/>
      <c r="AA748" s="27">
        <v>293262</v>
      </c>
      <c r="AB748" s="28"/>
      <c r="AC748" s="29">
        <v>0</v>
      </c>
      <c r="AD748" s="30">
        <v>22.1</v>
      </c>
      <c r="AE748" s="30">
        <v>35.799999999999997</v>
      </c>
      <c r="AF748" s="31">
        <v>14.2643</v>
      </c>
      <c r="AG748">
        <f t="shared" si="176"/>
        <v>8835.433372603</v>
      </c>
      <c r="AH748">
        <f>A748*'Simple Linear Regression'!$B$18+'Simple Linear Regression'!$B$17</f>
        <v>8522.5550486168195</v>
      </c>
      <c r="AI748">
        <f t="shared" si="177"/>
        <v>9044.3315463999988</v>
      </c>
      <c r="AJ748">
        <f t="shared" si="178"/>
        <v>9044.3315464000007</v>
      </c>
      <c r="AK748" s="32">
        <f t="shared" si="192"/>
        <v>11452.54055965294</v>
      </c>
      <c r="AL748">
        <f t="shared" si="179"/>
        <v>8999.1109678924986</v>
      </c>
      <c r="AM748" s="32">
        <f t="shared" si="180"/>
        <v>8911.2504259990219</v>
      </c>
      <c r="AN748" s="33">
        <f t="shared" si="181"/>
        <v>9730.3213789229885</v>
      </c>
      <c r="AO748" s="33">
        <f t="shared" si="182"/>
        <v>9115.047270250001</v>
      </c>
      <c r="AP748" s="33" t="str">
        <f t="shared" si="183"/>
        <v/>
      </c>
      <c r="AQ748" s="34">
        <f t="shared" si="184"/>
        <v>538011.75</v>
      </c>
      <c r="AR748" s="34">
        <f t="shared" si="185"/>
        <v>680000</v>
      </c>
      <c r="AS748" s="34">
        <f t="shared" si="186"/>
        <v>0</v>
      </c>
      <c r="AT748" s="34">
        <f t="shared" si="187"/>
        <v>9345.0318368019998</v>
      </c>
      <c r="AU748" s="34">
        <f t="shared" si="188"/>
        <v>9379.5454657188493</v>
      </c>
      <c r="AV748" s="34">
        <f t="shared" si="189"/>
        <v>9369.1582011899991</v>
      </c>
      <c r="AW748" s="34">
        <f t="shared" si="190"/>
        <v>9353.7616925330003</v>
      </c>
      <c r="AX748" s="34">
        <f t="shared" si="191"/>
        <v>9368.1511893657516</v>
      </c>
    </row>
    <row r="749" spans="1:50" ht="16.5" customHeight="1" x14ac:dyDescent="0.2">
      <c r="A749" s="25">
        <v>748</v>
      </c>
      <c r="B749" s="26">
        <v>38506</v>
      </c>
      <c r="C749" s="25">
        <v>9451</v>
      </c>
      <c r="D749" s="27"/>
      <c r="E749" s="27">
        <v>340000</v>
      </c>
      <c r="F749" s="27"/>
      <c r="G749" s="27">
        <v>53.755000000000003</v>
      </c>
      <c r="H749" s="27">
        <v>50.457999999999998</v>
      </c>
      <c r="I749" s="27">
        <v>2.097</v>
      </c>
      <c r="J749" s="27">
        <v>12767.286</v>
      </c>
      <c r="K749" s="27">
        <v>747768</v>
      </c>
      <c r="L749" s="27">
        <v>1306</v>
      </c>
      <c r="M749" s="27">
        <v>17.756</v>
      </c>
      <c r="N749" s="27">
        <v>253182</v>
      </c>
      <c r="O749" s="27">
        <v>8598.4</v>
      </c>
      <c r="P749" s="27">
        <v>2220119</v>
      </c>
      <c r="Q749" s="27"/>
      <c r="R749" s="27">
        <v>8280</v>
      </c>
      <c r="S749" s="27">
        <v>9.2066999999999997</v>
      </c>
      <c r="T749" s="27">
        <v>98</v>
      </c>
      <c r="U749" s="27">
        <v>22</v>
      </c>
      <c r="V749" s="27">
        <v>90.6</v>
      </c>
      <c r="W749" s="27"/>
      <c r="X749" s="27"/>
      <c r="Y749" s="27"/>
      <c r="Z749" s="27"/>
      <c r="AA749" s="27">
        <v>293262</v>
      </c>
      <c r="AB749" s="28"/>
      <c r="AC749" s="29">
        <v>1</v>
      </c>
      <c r="AD749" s="30">
        <v>11.6</v>
      </c>
      <c r="AE749" s="30">
        <v>22.6</v>
      </c>
      <c r="AF749" s="31">
        <v>14.402799999999999</v>
      </c>
      <c r="AG749">
        <f t="shared" si="176"/>
        <v>8821.9534599023591</v>
      </c>
      <c r="AH749">
        <f>A749*'Simple Linear Regression'!$B$18+'Simple Linear Regression'!$B$17</f>
        <v>8523.4080857007248</v>
      </c>
      <c r="AI749">
        <f t="shared" si="177"/>
        <v>9032.5657463999996</v>
      </c>
      <c r="AJ749">
        <f t="shared" si="178"/>
        <v>9032.5657463999996</v>
      </c>
      <c r="AK749" s="32">
        <f t="shared" si="192"/>
        <v>11453.863364311839</v>
      </c>
      <c r="AL749">
        <f t="shared" si="179"/>
        <v>8986.1426316157813</v>
      </c>
      <c r="AM749" s="32">
        <f t="shared" si="180"/>
        <v>8776.4414065656401</v>
      </c>
      <c r="AN749" s="33">
        <f t="shared" si="181"/>
        <v>9595.5041963963376</v>
      </c>
      <c r="AO749" s="33">
        <f t="shared" si="182"/>
        <v>8968.6444419540003</v>
      </c>
      <c r="AP749" s="33" t="str">
        <f t="shared" si="183"/>
        <v/>
      </c>
      <c r="AQ749" s="34">
        <f t="shared" si="184"/>
        <v>530922.65399999998</v>
      </c>
      <c r="AR749" s="34">
        <f t="shared" si="185"/>
        <v>712980</v>
      </c>
      <c r="AS749" s="34">
        <f t="shared" si="186"/>
        <v>14.402799999999999</v>
      </c>
      <c r="AT749" s="34">
        <f t="shared" si="187"/>
        <v>9316.2510589129997</v>
      </c>
      <c r="AU749" s="34">
        <f t="shared" si="188"/>
        <v>9337.4291576294854</v>
      </c>
      <c r="AV749" s="34">
        <f t="shared" si="189"/>
        <v>9349.8706726948003</v>
      </c>
      <c r="AW749" s="34">
        <f t="shared" si="190"/>
        <v>9273.6842517215991</v>
      </c>
      <c r="AX749" s="34">
        <f t="shared" si="191"/>
        <v>9294.683230435101</v>
      </c>
    </row>
    <row r="750" spans="1:50" ht="16.5" customHeight="1" x14ac:dyDescent="0.2">
      <c r="A750" s="25">
        <v>749</v>
      </c>
      <c r="B750" s="26">
        <v>38513</v>
      </c>
      <c r="C750" s="25">
        <v>9528</v>
      </c>
      <c r="D750" s="27"/>
      <c r="E750" s="27">
        <v>338000</v>
      </c>
      <c r="F750" s="27"/>
      <c r="G750" s="27">
        <v>53.744</v>
      </c>
      <c r="H750" s="27">
        <v>51.898000000000003</v>
      </c>
      <c r="I750" s="27">
        <v>2.1160000000000001</v>
      </c>
      <c r="J750" s="27">
        <v>12767.286</v>
      </c>
      <c r="K750" s="27">
        <v>727882</v>
      </c>
      <c r="L750" s="27">
        <v>1334</v>
      </c>
      <c r="M750" s="27">
        <v>17.756</v>
      </c>
      <c r="N750" s="27">
        <v>253182</v>
      </c>
      <c r="O750" s="27">
        <v>8678.4</v>
      </c>
      <c r="P750" s="27">
        <v>2220119</v>
      </c>
      <c r="Q750" s="27"/>
      <c r="R750" s="27">
        <v>8280</v>
      </c>
      <c r="S750" s="27">
        <v>9.2066999999999997</v>
      </c>
      <c r="T750" s="27">
        <v>98</v>
      </c>
      <c r="U750" s="27">
        <v>22</v>
      </c>
      <c r="V750" s="27">
        <v>90.8</v>
      </c>
      <c r="W750" s="27"/>
      <c r="X750" s="27"/>
      <c r="Y750" s="27"/>
      <c r="Z750" s="27"/>
      <c r="AA750" s="27">
        <v>293262</v>
      </c>
      <c r="AB750" s="28"/>
      <c r="AC750" s="29">
        <v>0</v>
      </c>
      <c r="AD750" s="30">
        <v>0.2</v>
      </c>
      <c r="AE750" s="30">
        <v>71.599999999999994</v>
      </c>
      <c r="AF750" s="31">
        <v>14.5038</v>
      </c>
      <c r="AG750">
        <f t="shared" si="176"/>
        <v>8818.7365830080798</v>
      </c>
      <c r="AH750">
        <f>A750*'Simple Linear Regression'!$B$18+'Simple Linear Regression'!$B$17</f>
        <v>8524.2611227846282</v>
      </c>
      <c r="AI750">
        <f t="shared" si="177"/>
        <v>9035.434866399999</v>
      </c>
      <c r="AJ750">
        <f t="shared" si="178"/>
        <v>9035.434866399999</v>
      </c>
      <c r="AK750" s="32">
        <f t="shared" si="192"/>
        <v>11451.666450471579</v>
      </c>
      <c r="AL750">
        <f t="shared" si="179"/>
        <v>8983.2255675178421</v>
      </c>
      <c r="AM750" s="32">
        <f t="shared" si="180"/>
        <v>8965.1709019012396</v>
      </c>
      <c r="AN750" s="33">
        <f t="shared" si="181"/>
        <v>9750.6676201560385</v>
      </c>
      <c r="AO750" s="33">
        <f t="shared" si="182"/>
        <v>9194.6890715119989</v>
      </c>
      <c r="AP750" s="33" t="str">
        <f t="shared" si="183"/>
        <v/>
      </c>
      <c r="AQ750" s="34">
        <f t="shared" si="184"/>
        <v>535733.11200000008</v>
      </c>
      <c r="AR750" s="34">
        <f t="shared" si="185"/>
        <v>715208</v>
      </c>
      <c r="AS750" s="34">
        <f t="shared" si="186"/>
        <v>0</v>
      </c>
      <c r="AT750" s="34">
        <f t="shared" si="187"/>
        <v>9231.4518619600003</v>
      </c>
      <c r="AU750" s="34">
        <f t="shared" si="188"/>
        <v>9324.186585050591</v>
      </c>
      <c r="AV750" s="34">
        <f t="shared" si="189"/>
        <v>9244.6629005400791</v>
      </c>
      <c r="AW750" s="34">
        <f t="shared" si="190"/>
        <v>9240.7186590500005</v>
      </c>
      <c r="AX750" s="34">
        <f t="shared" si="191"/>
        <v>9333.1475528772553</v>
      </c>
    </row>
    <row r="751" spans="1:50" ht="16.5" customHeight="1" x14ac:dyDescent="0.2">
      <c r="A751" s="25">
        <v>750</v>
      </c>
      <c r="B751" s="26">
        <v>38520</v>
      </c>
      <c r="C751" s="25">
        <v>9313</v>
      </c>
      <c r="D751" s="27"/>
      <c r="E751" s="27">
        <v>333000</v>
      </c>
      <c r="F751" s="27"/>
      <c r="G751" s="27">
        <v>56.182000000000002</v>
      </c>
      <c r="H751" s="27">
        <v>54.171999999999997</v>
      </c>
      <c r="I751" s="27">
        <v>2.13</v>
      </c>
      <c r="J751" s="27">
        <v>12767.286</v>
      </c>
      <c r="K751" s="27">
        <v>727882</v>
      </c>
      <c r="L751" s="27">
        <v>1334</v>
      </c>
      <c r="M751" s="27">
        <v>17.414000000000001</v>
      </c>
      <c r="N751" s="27">
        <v>250860</v>
      </c>
      <c r="O751" s="27">
        <v>8678.4</v>
      </c>
      <c r="P751" s="27">
        <v>2248511</v>
      </c>
      <c r="Q751" s="27"/>
      <c r="R751" s="27">
        <v>8280</v>
      </c>
      <c r="S751" s="27">
        <v>9.2066999999999997</v>
      </c>
      <c r="T751" s="27">
        <v>98</v>
      </c>
      <c r="U751" s="27">
        <v>22</v>
      </c>
      <c r="V751" s="27">
        <v>90.8</v>
      </c>
      <c r="W751" s="27"/>
      <c r="X751" s="27"/>
      <c r="Y751" s="27"/>
      <c r="Z751" s="27"/>
      <c r="AA751" s="27">
        <v>293262</v>
      </c>
      <c r="AB751" s="28"/>
      <c r="AC751" s="29">
        <v>0</v>
      </c>
      <c r="AD751" s="30">
        <v>0.7</v>
      </c>
      <c r="AE751" s="30">
        <v>72.8</v>
      </c>
      <c r="AF751" s="31">
        <v>14.563800000000001</v>
      </c>
      <c r="AG751">
        <f t="shared" si="176"/>
        <v>8793.0243907383992</v>
      </c>
      <c r="AH751">
        <f>A751*'Simple Linear Regression'!$B$18+'Simple Linear Regression'!$B$17</f>
        <v>8525.1141598685317</v>
      </c>
      <c r="AI751">
        <f t="shared" si="177"/>
        <v>8987.7620174000003</v>
      </c>
      <c r="AJ751">
        <f t="shared" si="178"/>
        <v>8987.7620174000003</v>
      </c>
      <c r="AK751" s="32">
        <f t="shared" si="192"/>
        <v>11494.054170254738</v>
      </c>
      <c r="AL751">
        <f t="shared" si="179"/>
        <v>8960.1351939460001</v>
      </c>
      <c r="AM751" s="32">
        <f t="shared" si="180"/>
        <v>8935.5844897750176</v>
      </c>
      <c r="AN751" s="33">
        <f t="shared" si="181"/>
        <v>9748.6865719823963</v>
      </c>
      <c r="AO751" s="33">
        <f t="shared" si="182"/>
        <v>9173.5302317999995</v>
      </c>
      <c r="AP751" s="33" t="str">
        <f t="shared" si="183"/>
        <v/>
      </c>
      <c r="AQ751" s="34">
        <f t="shared" si="184"/>
        <v>534331.79999999993</v>
      </c>
      <c r="AR751" s="34">
        <f t="shared" si="185"/>
        <v>709290</v>
      </c>
      <c r="AS751" s="34">
        <f t="shared" si="186"/>
        <v>0</v>
      </c>
      <c r="AT751" s="34">
        <f t="shared" si="187"/>
        <v>9200.4878468240004</v>
      </c>
      <c r="AU751" s="34">
        <f t="shared" si="188"/>
        <v>9301.1164008515625</v>
      </c>
      <c r="AV751" s="34">
        <f t="shared" si="189"/>
        <v>9211.8854355283984</v>
      </c>
      <c r="AW751" s="34">
        <f t="shared" si="190"/>
        <v>9209.9494046199998</v>
      </c>
      <c r="AX751" s="34">
        <f t="shared" si="191"/>
        <v>9309.5776266913999</v>
      </c>
    </row>
    <row r="752" spans="1:50" ht="16.5" customHeight="1" x14ac:dyDescent="0.2">
      <c r="A752" s="25">
        <v>751</v>
      </c>
      <c r="B752" s="26">
        <v>38527</v>
      </c>
      <c r="C752" s="25">
        <v>9367</v>
      </c>
      <c r="D752" s="27"/>
      <c r="E752" s="27">
        <v>321000</v>
      </c>
      <c r="F752" s="27"/>
      <c r="G752" s="27">
        <v>59.043999999999997</v>
      </c>
      <c r="H752" s="27">
        <v>56.951999999999998</v>
      </c>
      <c r="I752" s="27">
        <v>2.161</v>
      </c>
      <c r="J752" s="27">
        <v>12767.286</v>
      </c>
      <c r="K752" s="27">
        <v>727882</v>
      </c>
      <c r="L752" s="27">
        <v>1334</v>
      </c>
      <c r="M752" s="27">
        <v>17.414000000000001</v>
      </c>
      <c r="N752" s="27">
        <v>250860</v>
      </c>
      <c r="O752" s="27">
        <v>8678.4</v>
      </c>
      <c r="P752" s="27">
        <v>2248511</v>
      </c>
      <c r="Q752" s="27"/>
      <c r="R752" s="27">
        <v>8280</v>
      </c>
      <c r="S752" s="27">
        <v>9.2066999999999997</v>
      </c>
      <c r="T752" s="27">
        <v>98</v>
      </c>
      <c r="U752" s="27">
        <v>22</v>
      </c>
      <c r="V752" s="27">
        <v>90.8</v>
      </c>
      <c r="W752" s="27"/>
      <c r="X752" s="27"/>
      <c r="Y752" s="27"/>
      <c r="Z752" s="27"/>
      <c r="AA752" s="27">
        <v>293262</v>
      </c>
      <c r="AB752" s="28"/>
      <c r="AC752" s="29">
        <v>0</v>
      </c>
      <c r="AD752" s="30">
        <v>0.6</v>
      </c>
      <c r="AE752" s="30">
        <v>64.400000000000006</v>
      </c>
      <c r="AF752" s="31">
        <v>14.581</v>
      </c>
      <c r="AG752">
        <f t="shared" si="176"/>
        <v>8801.1174669426782</v>
      </c>
      <c r="AH752">
        <f>A752*'Simple Linear Regression'!$B$18+'Simple Linear Regression'!$B$17</f>
        <v>8525.967196952437</v>
      </c>
      <c r="AI752">
        <f t="shared" si="177"/>
        <v>8994.8214974000002</v>
      </c>
      <c r="AJ752">
        <f t="shared" si="178"/>
        <v>8994.8214974000002</v>
      </c>
      <c r="AK752" s="32">
        <f t="shared" si="192"/>
        <v>11503.845053334609</v>
      </c>
      <c r="AL752">
        <f t="shared" si="179"/>
        <v>8967.6793412122024</v>
      </c>
      <c r="AM752" s="32">
        <f t="shared" si="180"/>
        <v>8932.985715021161</v>
      </c>
      <c r="AN752" s="33">
        <f t="shared" si="181"/>
        <v>9753.1634081424345</v>
      </c>
      <c r="AO752" s="33">
        <f t="shared" si="182"/>
        <v>9166.5772454600046</v>
      </c>
      <c r="AP752" s="33" t="str">
        <f t="shared" si="183"/>
        <v/>
      </c>
      <c r="AQ752" s="34">
        <f t="shared" si="184"/>
        <v>542108.46</v>
      </c>
      <c r="AR752" s="34">
        <f t="shared" si="185"/>
        <v>693681</v>
      </c>
      <c r="AS752" s="34">
        <f t="shared" si="186"/>
        <v>0</v>
      </c>
      <c r="AT752" s="34">
        <f t="shared" si="187"/>
        <v>9240.9963904130018</v>
      </c>
      <c r="AU752" s="34">
        <f t="shared" si="188"/>
        <v>9326.0662252781294</v>
      </c>
      <c r="AV752" s="34">
        <f t="shared" si="189"/>
        <v>9253.4465088165598</v>
      </c>
      <c r="AW752" s="34">
        <f t="shared" si="190"/>
        <v>9250.6556529919999</v>
      </c>
      <c r="AX752" s="34">
        <f t="shared" si="191"/>
        <v>9327.9699246799828</v>
      </c>
    </row>
    <row r="753" spans="1:50" ht="16.5" customHeight="1" x14ac:dyDescent="0.2">
      <c r="A753" s="25">
        <v>752</v>
      </c>
      <c r="B753" s="26">
        <v>38534</v>
      </c>
      <c r="C753" s="25">
        <v>9721</v>
      </c>
      <c r="D753" s="27"/>
      <c r="E753" s="27">
        <v>311000</v>
      </c>
      <c r="F753" s="27"/>
      <c r="G753" s="27">
        <v>58.213999999999999</v>
      </c>
      <c r="H753" s="27">
        <v>56.688000000000002</v>
      </c>
      <c r="I753" s="27">
        <v>2.2149999999999999</v>
      </c>
      <c r="J753" s="27">
        <v>12767.286</v>
      </c>
      <c r="K753" s="27">
        <v>727882</v>
      </c>
      <c r="L753" s="27">
        <v>1334</v>
      </c>
      <c r="M753" s="27">
        <v>17.414000000000001</v>
      </c>
      <c r="N753" s="27">
        <v>250860</v>
      </c>
      <c r="O753" s="27">
        <v>8678.4</v>
      </c>
      <c r="P753" s="27">
        <v>2248511</v>
      </c>
      <c r="Q753" s="27"/>
      <c r="R753" s="27">
        <v>8280</v>
      </c>
      <c r="S753" s="27">
        <v>9.2066999999999997</v>
      </c>
      <c r="T753" s="27">
        <v>98</v>
      </c>
      <c r="U753" s="27">
        <v>22</v>
      </c>
      <c r="V753" s="27">
        <v>90.8</v>
      </c>
      <c r="W753" s="27"/>
      <c r="X753" s="27"/>
      <c r="Y753" s="27"/>
      <c r="Z753" s="27"/>
      <c r="AA753" s="27">
        <v>293262</v>
      </c>
      <c r="AB753" s="28"/>
      <c r="AC753" s="29">
        <v>0</v>
      </c>
      <c r="AD753" s="30">
        <v>0</v>
      </c>
      <c r="AE753" s="30">
        <v>83.9</v>
      </c>
      <c r="AF753" s="31">
        <v>14.554500000000001</v>
      </c>
      <c r="AG753">
        <f t="shared" si="176"/>
        <v>8807.8718700082009</v>
      </c>
      <c r="AH753">
        <f>A753*'Simple Linear Regression'!$B$18+'Simple Linear Regression'!$B$17</f>
        <v>8526.8202340363405</v>
      </c>
      <c r="AI753">
        <f t="shared" si="177"/>
        <v>9000.7043974000007</v>
      </c>
      <c r="AJ753">
        <f t="shared" si="178"/>
        <v>9000.7043974000007</v>
      </c>
      <c r="AK753" s="32">
        <f t="shared" si="192"/>
        <v>11492.17790333461</v>
      </c>
      <c r="AL753">
        <f t="shared" si="179"/>
        <v>8972.750780063001</v>
      </c>
      <c r="AM753" s="32">
        <f t="shared" si="180"/>
        <v>8955.4310493730609</v>
      </c>
      <c r="AN753" s="33">
        <f t="shared" si="181"/>
        <v>9743.7111664556851</v>
      </c>
      <c r="AO753" s="33">
        <f t="shared" si="182"/>
        <v>9210.1007799000035</v>
      </c>
      <c r="AP753" s="33" t="str">
        <f t="shared" si="183"/>
        <v/>
      </c>
      <c r="AQ753" s="34">
        <f t="shared" si="184"/>
        <v>555654.89999999991</v>
      </c>
      <c r="AR753" s="34">
        <f t="shared" si="185"/>
        <v>688865</v>
      </c>
      <c r="AS753" s="34">
        <f t="shared" si="186"/>
        <v>0</v>
      </c>
      <c r="AT753" s="34">
        <f t="shared" si="187"/>
        <v>9183.9953868699995</v>
      </c>
      <c r="AU753" s="34">
        <f t="shared" si="188"/>
        <v>9296.8387524045811</v>
      </c>
      <c r="AV753" s="34">
        <f t="shared" si="189"/>
        <v>9184.9235293324</v>
      </c>
      <c r="AW753" s="34">
        <f t="shared" si="190"/>
        <v>9193.197838475</v>
      </c>
      <c r="AX753" s="34">
        <f t="shared" si="191"/>
        <v>9303.9974628537038</v>
      </c>
    </row>
    <row r="754" spans="1:50" ht="16.5" customHeight="1" x14ac:dyDescent="0.2">
      <c r="A754" s="25">
        <v>753</v>
      </c>
      <c r="B754" s="26">
        <v>38541</v>
      </c>
      <c r="C754" s="25">
        <v>9391</v>
      </c>
      <c r="D754" s="27"/>
      <c r="E754" s="27">
        <v>327000</v>
      </c>
      <c r="F754" s="27"/>
      <c r="G754" s="27">
        <v>60.354999999999997</v>
      </c>
      <c r="H754" s="27">
        <v>57.984000000000002</v>
      </c>
      <c r="I754" s="27">
        <v>2.226</v>
      </c>
      <c r="J754" s="27">
        <v>12767.286</v>
      </c>
      <c r="K754" s="27">
        <v>727882</v>
      </c>
      <c r="L754" s="27">
        <v>1320</v>
      </c>
      <c r="M754" s="27">
        <v>17.414000000000001</v>
      </c>
      <c r="N754" s="27">
        <v>250860</v>
      </c>
      <c r="O754" s="27">
        <v>8671.6</v>
      </c>
      <c r="P754" s="27">
        <v>2248511</v>
      </c>
      <c r="Q754" s="27"/>
      <c r="R754" s="27">
        <v>8280</v>
      </c>
      <c r="S754" s="27">
        <v>9.2066999999999997</v>
      </c>
      <c r="T754" s="27">
        <v>98</v>
      </c>
      <c r="U754" s="27">
        <v>22</v>
      </c>
      <c r="V754" s="27">
        <v>92.8</v>
      </c>
      <c r="W754" s="27"/>
      <c r="X754" s="27"/>
      <c r="Y754" s="27"/>
      <c r="Z754" s="27"/>
      <c r="AA754" s="27">
        <v>293262</v>
      </c>
      <c r="AB754" s="28"/>
      <c r="AC754" s="29">
        <v>1</v>
      </c>
      <c r="AD754" s="30">
        <v>0.2</v>
      </c>
      <c r="AE754" s="30">
        <v>72.900000000000006</v>
      </c>
      <c r="AF754" s="31">
        <v>14.4855</v>
      </c>
      <c r="AG754">
        <f t="shared" si="176"/>
        <v>8751.3928120148812</v>
      </c>
      <c r="AH754">
        <f>A754*'Simple Linear Regression'!$B$18+'Simple Linear Regression'!$B$17</f>
        <v>8527.6732711202458</v>
      </c>
      <c r="AI754">
        <f t="shared" si="177"/>
        <v>8918.3560574000003</v>
      </c>
      <c r="AJ754">
        <f t="shared" si="178"/>
        <v>8918.3560574000003</v>
      </c>
      <c r="AK754" s="32">
        <f t="shared" si="192"/>
        <v>11470.819255649289</v>
      </c>
      <c r="AL754">
        <f t="shared" si="179"/>
        <v>8928.909210125199</v>
      </c>
      <c r="AM754" s="32">
        <f t="shared" si="180"/>
        <v>8813.755623348261</v>
      </c>
      <c r="AN754" s="33">
        <f t="shared" si="181"/>
        <v>9573.0100820189837</v>
      </c>
      <c r="AO754" s="33">
        <f t="shared" si="182"/>
        <v>9020.9312463599999</v>
      </c>
      <c r="AP754" s="33" t="str">
        <f t="shared" si="183"/>
        <v/>
      </c>
      <c r="AQ754" s="34">
        <f t="shared" si="184"/>
        <v>558414.36</v>
      </c>
      <c r="AR754" s="34">
        <f t="shared" si="185"/>
        <v>727902</v>
      </c>
      <c r="AS754" s="34">
        <f t="shared" si="186"/>
        <v>14.4855</v>
      </c>
      <c r="AT754" s="34">
        <f t="shared" si="187"/>
        <v>9119.7866824730008</v>
      </c>
      <c r="AU754" s="34">
        <f t="shared" si="188"/>
        <v>9220.1963541529112</v>
      </c>
      <c r="AV754" s="34">
        <f t="shared" si="189"/>
        <v>9133.6174228635209</v>
      </c>
      <c r="AW754" s="34">
        <f t="shared" si="190"/>
        <v>9075.2494478104982</v>
      </c>
      <c r="AX754" s="34">
        <f t="shared" si="191"/>
        <v>9188.0459904726777</v>
      </c>
    </row>
    <row r="755" spans="1:50" ht="16.5" customHeight="1" x14ac:dyDescent="0.2">
      <c r="A755" s="25">
        <v>754</v>
      </c>
      <c r="B755" s="26">
        <v>38548</v>
      </c>
      <c r="C755" s="25">
        <v>9415</v>
      </c>
      <c r="D755" s="27"/>
      <c r="E755" s="27">
        <v>338000</v>
      </c>
      <c r="F755" s="27"/>
      <c r="G755" s="27">
        <v>59.182000000000002</v>
      </c>
      <c r="H755" s="27">
        <v>57.43</v>
      </c>
      <c r="I755" s="27">
        <v>2.3279999999999998</v>
      </c>
      <c r="J755" s="27">
        <v>12767.286</v>
      </c>
      <c r="K755" s="27">
        <v>845975</v>
      </c>
      <c r="L755" s="27">
        <v>1320</v>
      </c>
      <c r="M755" s="27">
        <v>17.414000000000001</v>
      </c>
      <c r="N755" s="27">
        <v>250860</v>
      </c>
      <c r="O755" s="27">
        <v>8671.6</v>
      </c>
      <c r="P755" s="27">
        <v>2248511</v>
      </c>
      <c r="Q755" s="27"/>
      <c r="R755" s="27">
        <v>8280</v>
      </c>
      <c r="S755" s="27">
        <v>9.2066999999999997</v>
      </c>
      <c r="T755" s="27">
        <v>98</v>
      </c>
      <c r="U755" s="27">
        <v>22</v>
      </c>
      <c r="V755" s="27">
        <v>92.8</v>
      </c>
      <c r="W755" s="27"/>
      <c r="X755" s="27"/>
      <c r="Y755" s="27"/>
      <c r="Z755" s="27"/>
      <c r="AA755" s="27">
        <v>293262</v>
      </c>
      <c r="AB755" s="28"/>
      <c r="AC755" s="29">
        <v>0</v>
      </c>
      <c r="AD755" s="30">
        <v>0</v>
      </c>
      <c r="AE755" s="30">
        <v>81.900000000000006</v>
      </c>
      <c r="AF755" s="31">
        <v>14.376200000000001</v>
      </c>
      <c r="AG755">
        <f t="shared" si="176"/>
        <v>8744.0212611386396</v>
      </c>
      <c r="AH755">
        <f>A755*'Simple Linear Regression'!$B$18+'Simple Linear Regression'!$B$17</f>
        <v>8528.5263082041492</v>
      </c>
      <c r="AI755">
        <f t="shared" si="177"/>
        <v>8911.8848674000001</v>
      </c>
      <c r="AJ755">
        <f t="shared" si="178"/>
        <v>8911.8848674000001</v>
      </c>
      <c r="AK755" s="32">
        <f t="shared" si="192"/>
        <v>11474.608542816521</v>
      </c>
      <c r="AL755">
        <f t="shared" si="179"/>
        <v>8916.3664530656024</v>
      </c>
      <c r="AM755" s="32">
        <f t="shared" si="180"/>
        <v>8967.6749018118589</v>
      </c>
      <c r="AN755" s="33">
        <f t="shared" si="181"/>
        <v>9665.5969063583761</v>
      </c>
      <c r="AO755" s="33">
        <f t="shared" si="182"/>
        <v>9147.5703680799998</v>
      </c>
      <c r="AP755" s="33" t="str">
        <f t="shared" si="183"/>
        <v/>
      </c>
      <c r="AQ755" s="34">
        <f t="shared" si="184"/>
        <v>584002.07999999996</v>
      </c>
      <c r="AR755" s="34">
        <f t="shared" si="185"/>
        <v>786864</v>
      </c>
      <c r="AS755" s="34">
        <f t="shared" si="186"/>
        <v>0</v>
      </c>
      <c r="AT755" s="34">
        <f t="shared" si="187"/>
        <v>9138.8296587000004</v>
      </c>
      <c r="AU755" s="34">
        <f t="shared" si="188"/>
        <v>9241.0921138575359</v>
      </c>
      <c r="AV755" s="34">
        <f t="shared" si="189"/>
        <v>9146.4017411546411</v>
      </c>
      <c r="AW755" s="34">
        <f t="shared" si="190"/>
        <v>9147.5974568759993</v>
      </c>
      <c r="AX755" s="34">
        <f t="shared" si="191"/>
        <v>9237.1411574330414</v>
      </c>
    </row>
    <row r="756" spans="1:50" ht="16.5" customHeight="1" x14ac:dyDescent="0.2">
      <c r="A756" s="25">
        <v>755</v>
      </c>
      <c r="B756" s="26">
        <v>38555</v>
      </c>
      <c r="C756" s="25">
        <v>9449</v>
      </c>
      <c r="D756" s="27"/>
      <c r="E756" s="27">
        <v>323000</v>
      </c>
      <c r="F756" s="27"/>
      <c r="G756" s="27">
        <v>57.304000000000002</v>
      </c>
      <c r="H756" s="27">
        <v>56.392000000000003</v>
      </c>
      <c r="I756" s="27">
        <v>2.3170000000000002</v>
      </c>
      <c r="J756" s="27">
        <v>12767.286</v>
      </c>
      <c r="K756" s="27">
        <v>845975</v>
      </c>
      <c r="L756" s="27">
        <v>1320</v>
      </c>
      <c r="M756" s="27">
        <v>18.481999999999999</v>
      </c>
      <c r="N756" s="27">
        <v>262678</v>
      </c>
      <c r="O756" s="27">
        <v>8671.6</v>
      </c>
      <c r="P756" s="27">
        <v>2248511</v>
      </c>
      <c r="Q756" s="27"/>
      <c r="R756" s="27">
        <v>8280</v>
      </c>
      <c r="S756" s="27">
        <v>9.2066999999999997</v>
      </c>
      <c r="T756" s="27">
        <v>98</v>
      </c>
      <c r="U756" s="27">
        <v>22</v>
      </c>
      <c r="V756" s="27">
        <v>92.8</v>
      </c>
      <c r="W756" s="27"/>
      <c r="X756" s="27"/>
      <c r="Y756" s="27"/>
      <c r="Z756" s="27"/>
      <c r="AA756" s="27">
        <v>293262</v>
      </c>
      <c r="AB756" s="28"/>
      <c r="AC756" s="29">
        <v>0</v>
      </c>
      <c r="AD756" s="30">
        <v>0</v>
      </c>
      <c r="AE756" s="30">
        <v>105.3</v>
      </c>
      <c r="AF756" s="31">
        <v>14.2301</v>
      </c>
      <c r="AG756">
        <f t="shared" si="176"/>
        <v>8902.1484790719587</v>
      </c>
      <c r="AH756">
        <f>A756*'Simple Linear Regression'!$B$18+'Simple Linear Regression'!$B$17</f>
        <v>8529.3793452880527</v>
      </c>
      <c r="AI756">
        <f t="shared" si="177"/>
        <v>9141.5866454000006</v>
      </c>
      <c r="AJ756">
        <f t="shared" si="178"/>
        <v>9141.5866453999988</v>
      </c>
      <c r="AK756" s="32">
        <f t="shared" si="192"/>
        <v>11475.891130497039</v>
      </c>
      <c r="AL756">
        <f t="shared" si="179"/>
        <v>9038.3371908548179</v>
      </c>
      <c r="AM756" s="32">
        <f t="shared" si="180"/>
        <v>9145.3005174630198</v>
      </c>
      <c r="AN756" s="33">
        <f t="shared" si="181"/>
        <v>9716.6610191319414</v>
      </c>
      <c r="AO756" s="33">
        <f t="shared" si="182"/>
        <v>9311.1516966260006</v>
      </c>
      <c r="AP756" s="33" t="str">
        <f t="shared" si="183"/>
        <v/>
      </c>
      <c r="AQ756" s="34">
        <f t="shared" si="184"/>
        <v>608624.92600000009</v>
      </c>
      <c r="AR756" s="34">
        <f t="shared" si="185"/>
        <v>748391</v>
      </c>
      <c r="AS756" s="34">
        <f t="shared" si="186"/>
        <v>0</v>
      </c>
      <c r="AT756" s="34">
        <f t="shared" si="187"/>
        <v>9267.5791163260001</v>
      </c>
      <c r="AU756" s="34">
        <f t="shared" si="188"/>
        <v>9346.6340541471509</v>
      </c>
      <c r="AV756" s="34">
        <f t="shared" si="189"/>
        <v>9267.0282288601593</v>
      </c>
      <c r="AW756" s="34">
        <f t="shared" si="190"/>
        <v>9275.3353274109995</v>
      </c>
      <c r="AX756" s="34">
        <f t="shared" si="191"/>
        <v>9347.6747696594357</v>
      </c>
    </row>
    <row r="757" spans="1:50" ht="16.5" customHeight="1" x14ac:dyDescent="0.2">
      <c r="A757" s="25">
        <v>756</v>
      </c>
      <c r="B757" s="26">
        <v>38562</v>
      </c>
      <c r="C757" s="25">
        <v>9586</v>
      </c>
      <c r="D757" s="27"/>
      <c r="E757" s="27">
        <v>318000</v>
      </c>
      <c r="F757" s="27"/>
      <c r="G757" s="27">
        <v>59.39</v>
      </c>
      <c r="H757" s="27">
        <v>58.496000000000002</v>
      </c>
      <c r="I757" s="27">
        <v>2.2890000000000001</v>
      </c>
      <c r="J757" s="27">
        <v>12767.286</v>
      </c>
      <c r="K757" s="27">
        <v>845975</v>
      </c>
      <c r="L757" s="27">
        <v>1320</v>
      </c>
      <c r="M757" s="27">
        <v>18.481999999999999</v>
      </c>
      <c r="N757" s="27">
        <v>262678</v>
      </c>
      <c r="O757" s="27">
        <v>8671.6</v>
      </c>
      <c r="P757" s="27">
        <v>2248511</v>
      </c>
      <c r="Q757" s="27"/>
      <c r="R757" s="27">
        <v>8280</v>
      </c>
      <c r="S757" s="27">
        <v>9.2066999999999997</v>
      </c>
      <c r="T757" s="27">
        <v>98</v>
      </c>
      <c r="U757" s="27">
        <v>22</v>
      </c>
      <c r="V757" s="27">
        <v>92.8</v>
      </c>
      <c r="W757" s="27"/>
      <c r="X757" s="27"/>
      <c r="Y757" s="27"/>
      <c r="Z757" s="27"/>
      <c r="AA757" s="27">
        <v>293262</v>
      </c>
      <c r="AB757" s="28"/>
      <c r="AC757" s="29">
        <v>0</v>
      </c>
      <c r="AD757" s="30">
        <v>0</v>
      </c>
      <c r="AE757" s="30">
        <v>102.1</v>
      </c>
      <c r="AF757" s="31">
        <v>14.0517</v>
      </c>
      <c r="AG757">
        <f t="shared" si="176"/>
        <v>8905.5058163713202</v>
      </c>
      <c r="AH757">
        <f>A757*'Simple Linear Regression'!$B$18+'Simple Linear Regression'!$B$17</f>
        <v>8530.232382371958</v>
      </c>
      <c r="AI757">
        <f t="shared" si="177"/>
        <v>9144.5280953999991</v>
      </c>
      <c r="AJ757">
        <f t="shared" si="178"/>
        <v>9144.5280954000009</v>
      </c>
      <c r="AK757" s="32">
        <f t="shared" si="192"/>
        <v>11482.113610497039</v>
      </c>
      <c r="AL757">
        <f t="shared" si="179"/>
        <v>9046.4343168459418</v>
      </c>
      <c r="AM757" s="32">
        <f t="shared" si="180"/>
        <v>9139.4037392121409</v>
      </c>
      <c r="AN757" s="33">
        <f t="shared" si="181"/>
        <v>9703.5004128157616</v>
      </c>
      <c r="AO757" s="33">
        <f t="shared" si="182"/>
        <v>9313.7521148420019</v>
      </c>
      <c r="AP757" s="33" t="str">
        <f t="shared" si="183"/>
        <v/>
      </c>
      <c r="AQ757" s="34">
        <f t="shared" si="184"/>
        <v>601269.94200000004</v>
      </c>
      <c r="AR757" s="34">
        <f t="shared" si="185"/>
        <v>727902</v>
      </c>
      <c r="AS757" s="34">
        <f t="shared" si="186"/>
        <v>0</v>
      </c>
      <c r="AT757" s="34">
        <f t="shared" si="187"/>
        <v>9244.5120120299998</v>
      </c>
      <c r="AU757" s="34">
        <f t="shared" si="188"/>
        <v>9330.6887229755775</v>
      </c>
      <c r="AV757" s="34">
        <f t="shared" si="189"/>
        <v>9243.178085113519</v>
      </c>
      <c r="AW757" s="34">
        <f t="shared" si="190"/>
        <v>9251.6354316949983</v>
      </c>
      <c r="AX757" s="34">
        <f t="shared" si="191"/>
        <v>9333.9539970870501</v>
      </c>
    </row>
    <row r="758" spans="1:50" ht="16.5" customHeight="1" x14ac:dyDescent="0.2">
      <c r="A758" s="25">
        <v>757</v>
      </c>
      <c r="B758" s="26">
        <v>38569</v>
      </c>
      <c r="C758" s="25">
        <v>9483</v>
      </c>
      <c r="D758" s="27"/>
      <c r="E758" s="27">
        <v>316000</v>
      </c>
      <c r="F758" s="27"/>
      <c r="G758" s="27">
        <v>61.636000000000003</v>
      </c>
      <c r="H758" s="27">
        <v>60.415999999999997</v>
      </c>
      <c r="I758" s="27">
        <v>2.2909999999999999</v>
      </c>
      <c r="J758" s="27">
        <v>12922.656000000001</v>
      </c>
      <c r="K758" s="27">
        <v>845975</v>
      </c>
      <c r="L758" s="27">
        <v>1355</v>
      </c>
      <c r="M758" s="27">
        <v>18.481999999999999</v>
      </c>
      <c r="N758" s="27">
        <v>262678</v>
      </c>
      <c r="O758" s="27">
        <v>8753.4</v>
      </c>
      <c r="P758" s="27">
        <v>2248511</v>
      </c>
      <c r="Q758" s="27"/>
      <c r="R758" s="27">
        <v>8280</v>
      </c>
      <c r="S758" s="27">
        <v>9.2066999999999997</v>
      </c>
      <c r="T758" s="27">
        <v>98.6</v>
      </c>
      <c r="U758" s="27">
        <v>22</v>
      </c>
      <c r="V758" s="27">
        <v>94.2</v>
      </c>
      <c r="W758" s="27"/>
      <c r="X758" s="27"/>
      <c r="Y758" s="27"/>
      <c r="Z758" s="27"/>
      <c r="AA758" s="27">
        <v>293262</v>
      </c>
      <c r="AB758" s="28"/>
      <c r="AC758" s="29">
        <v>0</v>
      </c>
      <c r="AD758" s="30">
        <v>0</v>
      </c>
      <c r="AE758" s="30">
        <v>99.1</v>
      </c>
      <c r="AF758" s="31">
        <v>13.8454</v>
      </c>
      <c r="AG758">
        <f t="shared" si="176"/>
        <v>8874.858485119079</v>
      </c>
      <c r="AH758">
        <f>A758*'Simple Linear Regression'!$B$18+'Simple Linear Regression'!$B$17</f>
        <v>8531.0854194558615</v>
      </c>
      <c r="AI758">
        <f t="shared" si="177"/>
        <v>9108.3428053999996</v>
      </c>
      <c r="AJ758">
        <f t="shared" si="178"/>
        <v>9108.3428053999996</v>
      </c>
      <c r="AK758" s="32">
        <f t="shared" si="192"/>
        <v>11474.93696082417</v>
      </c>
      <c r="AL758">
        <f t="shared" si="179"/>
        <v>9025.5333605608612</v>
      </c>
      <c r="AM758" s="32">
        <f t="shared" si="180"/>
        <v>9137.3238147543398</v>
      </c>
      <c r="AN758" s="33">
        <f t="shared" si="181"/>
        <v>9672.0025284845688</v>
      </c>
      <c r="AO758" s="33">
        <f t="shared" si="182"/>
        <v>9286.0114763980018</v>
      </c>
      <c r="AP758" s="33" t="str">
        <f t="shared" si="183"/>
        <v/>
      </c>
      <c r="AQ758" s="34">
        <f t="shared" si="184"/>
        <v>601795.29799999995</v>
      </c>
      <c r="AR758" s="34">
        <f t="shared" si="185"/>
        <v>723956</v>
      </c>
      <c r="AS758" s="34">
        <f t="shared" si="186"/>
        <v>0</v>
      </c>
      <c r="AT758" s="34">
        <f t="shared" si="187"/>
        <v>9209.090722986999</v>
      </c>
      <c r="AU758" s="34">
        <f t="shared" si="188"/>
        <v>9297.0820466638324</v>
      </c>
      <c r="AV758" s="34">
        <f t="shared" si="189"/>
        <v>9210.1360243425588</v>
      </c>
      <c r="AW758" s="34">
        <f t="shared" si="190"/>
        <v>9215.5800448139998</v>
      </c>
      <c r="AX758" s="34">
        <f t="shared" si="191"/>
        <v>9296.7850888570756</v>
      </c>
    </row>
    <row r="759" spans="1:50" ht="16.5" customHeight="1" x14ac:dyDescent="0.2">
      <c r="A759" s="25">
        <v>758</v>
      </c>
      <c r="B759" s="26">
        <v>38576</v>
      </c>
      <c r="C759" s="25">
        <v>9408</v>
      </c>
      <c r="D759" s="27"/>
      <c r="E759" s="27">
        <v>311000</v>
      </c>
      <c r="F759" s="27"/>
      <c r="G759" s="27">
        <v>64.846000000000004</v>
      </c>
      <c r="H759" s="27">
        <v>64.456000000000003</v>
      </c>
      <c r="I759" s="27">
        <v>2.3679999999999999</v>
      </c>
      <c r="J759" s="27">
        <v>12922.656000000001</v>
      </c>
      <c r="K759" s="27">
        <v>800801</v>
      </c>
      <c r="L759" s="27">
        <v>1355</v>
      </c>
      <c r="M759" s="27">
        <v>18.481999999999999</v>
      </c>
      <c r="N759" s="27">
        <v>262678</v>
      </c>
      <c r="O759" s="27">
        <v>8753.4</v>
      </c>
      <c r="P759" s="27">
        <v>2248511</v>
      </c>
      <c r="Q759" s="27"/>
      <c r="R759" s="27">
        <v>8280</v>
      </c>
      <c r="S759" s="27">
        <v>9.2066999999999997</v>
      </c>
      <c r="T759" s="27">
        <v>98.6</v>
      </c>
      <c r="U759" s="27">
        <v>22</v>
      </c>
      <c r="V759" s="27">
        <v>94.2</v>
      </c>
      <c r="W759" s="27"/>
      <c r="X759" s="27"/>
      <c r="Y759" s="27"/>
      <c r="Z759" s="27"/>
      <c r="AA759" s="27">
        <v>293262</v>
      </c>
      <c r="AB759" s="28"/>
      <c r="AC759" s="29">
        <v>0</v>
      </c>
      <c r="AD759" s="30">
        <v>0</v>
      </c>
      <c r="AE759" s="30">
        <v>97.7</v>
      </c>
      <c r="AF759" s="31">
        <v>13.616099999999999</v>
      </c>
      <c r="AG759">
        <f t="shared" si="176"/>
        <v>8878.2537450458403</v>
      </c>
      <c r="AH759">
        <f>A759*'Simple Linear Regression'!$B$18+'Simple Linear Regression'!$B$17</f>
        <v>8531.938456539765</v>
      </c>
      <c r="AI759">
        <f t="shared" si="177"/>
        <v>9111.2842553999999</v>
      </c>
      <c r="AJ759">
        <f t="shared" si="178"/>
        <v>9111.2842553999981</v>
      </c>
      <c r="AK759" s="32">
        <f t="shared" si="192"/>
        <v>11476.781484677202</v>
      </c>
      <c r="AL759">
        <f t="shared" si="179"/>
        <v>9017.1440015852786</v>
      </c>
      <c r="AM759" s="32">
        <f t="shared" si="180"/>
        <v>9145.6381772731802</v>
      </c>
      <c r="AN759" s="33">
        <f t="shared" si="181"/>
        <v>9623.8386369515574</v>
      </c>
      <c r="AO759" s="33">
        <f t="shared" si="182"/>
        <v>9274.8330063040012</v>
      </c>
      <c r="AP759" s="33" t="str">
        <f t="shared" si="183"/>
        <v/>
      </c>
      <c r="AQ759" s="34">
        <f t="shared" si="184"/>
        <v>622021.50399999996</v>
      </c>
      <c r="AR759" s="34">
        <f t="shared" si="185"/>
        <v>736448</v>
      </c>
      <c r="AS759" s="34">
        <f t="shared" si="186"/>
        <v>0</v>
      </c>
      <c r="AT759" s="34">
        <f t="shared" si="187"/>
        <v>9179.9135667189985</v>
      </c>
      <c r="AU759" s="34">
        <f t="shared" si="188"/>
        <v>9258.9848704691576</v>
      </c>
      <c r="AV759" s="34">
        <f t="shared" si="189"/>
        <v>9174.626819446481</v>
      </c>
      <c r="AW759" s="34">
        <f t="shared" si="190"/>
        <v>9185.5571535529998</v>
      </c>
      <c r="AX759" s="34">
        <f t="shared" si="191"/>
        <v>9253.4558371731528</v>
      </c>
    </row>
    <row r="760" spans="1:50" ht="16.5" customHeight="1" x14ac:dyDescent="0.2">
      <c r="A760" s="25">
        <v>759</v>
      </c>
      <c r="B760" s="26">
        <v>38583</v>
      </c>
      <c r="C760" s="25">
        <v>9471</v>
      </c>
      <c r="D760" s="27"/>
      <c r="E760" s="27">
        <v>319000</v>
      </c>
      <c r="F760" s="27"/>
      <c r="G760" s="27">
        <v>64.918000000000006</v>
      </c>
      <c r="H760" s="27">
        <v>64.23</v>
      </c>
      <c r="I760" s="27">
        <v>2.5499999999999998</v>
      </c>
      <c r="J760" s="27">
        <v>12922.656000000001</v>
      </c>
      <c r="K760" s="27">
        <v>800801</v>
      </c>
      <c r="L760" s="27">
        <v>1355</v>
      </c>
      <c r="M760" s="27">
        <v>21.135000000000002</v>
      </c>
      <c r="N760" s="27">
        <v>263816</v>
      </c>
      <c r="O760" s="27">
        <v>8753.4</v>
      </c>
      <c r="P760" s="27">
        <v>2248511</v>
      </c>
      <c r="Q760" s="27"/>
      <c r="R760" s="27">
        <v>8280</v>
      </c>
      <c r="S760" s="27">
        <v>9.2066999999999997</v>
      </c>
      <c r="T760" s="27">
        <v>98.6</v>
      </c>
      <c r="U760" s="27">
        <v>22</v>
      </c>
      <c r="V760" s="27">
        <v>94.2</v>
      </c>
      <c r="W760" s="27"/>
      <c r="X760" s="27"/>
      <c r="Y760" s="27"/>
      <c r="Z760" s="27"/>
      <c r="AA760" s="27">
        <v>293262</v>
      </c>
      <c r="AB760" s="28"/>
      <c r="AC760" s="29">
        <v>0</v>
      </c>
      <c r="AD760" s="30">
        <v>0</v>
      </c>
      <c r="AE760" s="30">
        <v>86.4</v>
      </c>
      <c r="AF760" s="31">
        <v>13.3683</v>
      </c>
      <c r="AG760">
        <f t="shared" si="176"/>
        <v>8887.1858155800001</v>
      </c>
      <c r="AH760">
        <f>A760*'Simple Linear Regression'!$B$18+'Simple Linear Regression'!$B$17</f>
        <v>8532.7914936236702</v>
      </c>
      <c r="AI760">
        <f t="shared" si="177"/>
        <v>9267.0936048999974</v>
      </c>
      <c r="AJ760">
        <f t="shared" si="178"/>
        <v>9267.0936048999993</v>
      </c>
      <c r="AK760" s="32">
        <f t="shared" si="192"/>
        <v>11498.943082810101</v>
      </c>
      <c r="AL760">
        <f t="shared" si="179"/>
        <v>8990.721767676001</v>
      </c>
      <c r="AM760" s="32">
        <f t="shared" si="180"/>
        <v>9174.5878382665596</v>
      </c>
      <c r="AN760" s="33">
        <f t="shared" si="181"/>
        <v>9539.3781260472751</v>
      </c>
      <c r="AO760" s="33">
        <f t="shared" si="182"/>
        <v>9224.9987187999996</v>
      </c>
      <c r="AP760" s="33" t="str">
        <f t="shared" si="183"/>
        <v/>
      </c>
      <c r="AQ760" s="34">
        <f t="shared" si="184"/>
        <v>672730.79999999993</v>
      </c>
      <c r="AR760" s="34">
        <f t="shared" si="185"/>
        <v>813450</v>
      </c>
      <c r="AS760" s="34">
        <f t="shared" si="186"/>
        <v>0</v>
      </c>
      <c r="AT760" s="34">
        <f t="shared" si="187"/>
        <v>9201.2753821030001</v>
      </c>
      <c r="AU760" s="34">
        <f t="shared" si="188"/>
        <v>9225.8445004643636</v>
      </c>
      <c r="AV760" s="34">
        <f t="shared" si="189"/>
        <v>9193.9793569659996</v>
      </c>
      <c r="AW760" s="34">
        <f t="shared" si="190"/>
        <v>9206.2172119490006</v>
      </c>
      <c r="AX760" s="34">
        <f t="shared" si="191"/>
        <v>9201.4999391243982</v>
      </c>
    </row>
    <row r="761" spans="1:50" ht="16.5" customHeight="1" x14ac:dyDescent="0.2">
      <c r="A761" s="25">
        <v>760</v>
      </c>
      <c r="B761" s="26">
        <v>38590</v>
      </c>
      <c r="C761" s="25">
        <v>9406</v>
      </c>
      <c r="D761" s="27"/>
      <c r="E761" s="27">
        <v>315000</v>
      </c>
      <c r="F761" s="27"/>
      <c r="G761" s="27">
        <v>66.341999999999999</v>
      </c>
      <c r="H761" s="27">
        <v>65.677999999999997</v>
      </c>
      <c r="I761" s="27">
        <v>2.6120000000000001</v>
      </c>
      <c r="J761" s="27">
        <v>12922.656000000001</v>
      </c>
      <c r="K761" s="27">
        <v>800801</v>
      </c>
      <c r="L761" s="27">
        <v>1355</v>
      </c>
      <c r="M761" s="27">
        <v>21.135000000000002</v>
      </c>
      <c r="N761" s="27">
        <v>263816</v>
      </c>
      <c r="O761" s="27">
        <v>8753.4</v>
      </c>
      <c r="P761" s="27">
        <v>2248511</v>
      </c>
      <c r="Q761" s="27"/>
      <c r="R761" s="27">
        <v>8280</v>
      </c>
      <c r="S761" s="27">
        <v>9.4917999999999996</v>
      </c>
      <c r="T761" s="27">
        <v>98.6</v>
      </c>
      <c r="U761" s="27">
        <v>25</v>
      </c>
      <c r="V761" s="27">
        <v>94.2</v>
      </c>
      <c r="W761" s="27"/>
      <c r="X761" s="27"/>
      <c r="Y761" s="27"/>
      <c r="Z761" s="27"/>
      <c r="AA761" s="27">
        <v>293262</v>
      </c>
      <c r="AB761" s="28"/>
      <c r="AC761" s="29">
        <v>0</v>
      </c>
      <c r="AD761" s="30">
        <v>0</v>
      </c>
      <c r="AE761" s="30">
        <v>91.2</v>
      </c>
      <c r="AF761" s="31">
        <v>13.1061</v>
      </c>
      <c r="AG761">
        <f t="shared" si="176"/>
        <v>8889.9021679885609</v>
      </c>
      <c r="AH761">
        <f>A761*'Simple Linear Regression'!$B$18+'Simple Linear Regression'!$B$17</f>
        <v>8533.6445307075737</v>
      </c>
      <c r="AI761">
        <f t="shared" si="177"/>
        <v>9269.4467648999998</v>
      </c>
      <c r="AJ761">
        <f t="shared" si="178"/>
        <v>9269.4467648999998</v>
      </c>
      <c r="AK761" s="32">
        <f t="shared" si="192"/>
        <v>11500.146312822872</v>
      </c>
      <c r="AL761">
        <f t="shared" si="179"/>
        <v>8983.2676727174367</v>
      </c>
      <c r="AM761" s="32">
        <f t="shared" si="180"/>
        <v>9185.8742836268793</v>
      </c>
      <c r="AN761" s="33">
        <f t="shared" si="181"/>
        <v>9489.7488720449364</v>
      </c>
      <c r="AO761" s="33">
        <f t="shared" si="182"/>
        <v>9226.2761337920001</v>
      </c>
      <c r="AP761" s="33" t="str">
        <f t="shared" si="183"/>
        <v/>
      </c>
      <c r="AQ761" s="34">
        <f t="shared" si="184"/>
        <v>689087.39199999999</v>
      </c>
      <c r="AR761" s="34">
        <f t="shared" si="185"/>
        <v>822780</v>
      </c>
      <c r="AS761" s="34">
        <f t="shared" si="186"/>
        <v>0</v>
      </c>
      <c r="AT761" s="34">
        <f t="shared" si="187"/>
        <v>9144.0141327830006</v>
      </c>
      <c r="AU761" s="34">
        <f t="shared" si="188"/>
        <v>9172.8014275643654</v>
      </c>
      <c r="AV761" s="34">
        <f t="shared" si="189"/>
        <v>9127.9115549948001</v>
      </c>
      <c r="AW761" s="34">
        <f t="shared" si="190"/>
        <v>9147.8742751829996</v>
      </c>
      <c r="AX761" s="34">
        <f t="shared" si="191"/>
        <v>9147.5435442608959</v>
      </c>
    </row>
    <row r="762" spans="1:50" ht="16.5" customHeight="1" x14ac:dyDescent="0.2">
      <c r="A762" s="25">
        <v>761</v>
      </c>
      <c r="B762" s="26">
        <v>38597</v>
      </c>
      <c r="C762" s="25">
        <v>9027</v>
      </c>
      <c r="D762" s="27"/>
      <c r="E762" s="27">
        <v>318000</v>
      </c>
      <c r="F762" s="27"/>
      <c r="G762" s="27">
        <v>68.471999999999994</v>
      </c>
      <c r="H762" s="27">
        <v>66.091999999999999</v>
      </c>
      <c r="I762" s="27">
        <v>2.61</v>
      </c>
      <c r="J762" s="27">
        <v>12922.656000000001</v>
      </c>
      <c r="K762" s="27">
        <v>800801</v>
      </c>
      <c r="L762" s="27">
        <v>1355</v>
      </c>
      <c r="M762" s="27">
        <v>21.135000000000002</v>
      </c>
      <c r="N762" s="27">
        <v>263816</v>
      </c>
      <c r="O762" s="27">
        <v>8753.4</v>
      </c>
      <c r="P762" s="27">
        <v>2248511</v>
      </c>
      <c r="Q762" s="27"/>
      <c r="R762" s="27">
        <v>8280</v>
      </c>
      <c r="S762" s="27">
        <v>9.4917999999999996</v>
      </c>
      <c r="T762" s="27">
        <v>98.6</v>
      </c>
      <c r="U762" s="27">
        <v>25</v>
      </c>
      <c r="V762" s="27">
        <v>94.2</v>
      </c>
      <c r="W762" s="27"/>
      <c r="X762" s="27"/>
      <c r="Y762" s="27"/>
      <c r="Z762" s="27"/>
      <c r="AA762" s="27">
        <v>293262</v>
      </c>
      <c r="AB762" s="28"/>
      <c r="AC762" s="29">
        <v>0</v>
      </c>
      <c r="AD762" s="30">
        <v>0</v>
      </c>
      <c r="AE762" s="30">
        <v>90.6</v>
      </c>
      <c r="AF762" s="31">
        <v>12.833</v>
      </c>
      <c r="AG762">
        <f t="shared" si="176"/>
        <v>8887.8809756528008</v>
      </c>
      <c r="AH762">
        <f>A762*'Simple Linear Regression'!$B$18+'Simple Linear Regression'!$B$17</f>
        <v>8534.497567791479</v>
      </c>
      <c r="AI762">
        <f t="shared" si="177"/>
        <v>9267.6818948999971</v>
      </c>
      <c r="AJ762">
        <f t="shared" si="178"/>
        <v>9267.681894899999</v>
      </c>
      <c r="AK762" s="32">
        <f t="shared" si="192"/>
        <v>11486.907671289322</v>
      </c>
      <c r="AL762">
        <f t="shared" si="179"/>
        <v>8981.3831921031997</v>
      </c>
      <c r="AM762" s="32">
        <f t="shared" si="180"/>
        <v>9185.1653453772378</v>
      </c>
      <c r="AN762" s="33">
        <f t="shared" si="181"/>
        <v>9449.5877205872639</v>
      </c>
      <c r="AO762" s="33">
        <f t="shared" si="182"/>
        <v>9223.1003597599993</v>
      </c>
      <c r="AP762" s="33" t="str">
        <f t="shared" si="183"/>
        <v/>
      </c>
      <c r="AQ762" s="34">
        <f t="shared" si="184"/>
        <v>688559.76</v>
      </c>
      <c r="AR762" s="34">
        <f t="shared" si="185"/>
        <v>829980</v>
      </c>
      <c r="AS762" s="34">
        <f t="shared" si="186"/>
        <v>0</v>
      </c>
      <c r="AT762" s="34">
        <f t="shared" si="187"/>
        <v>9091.7188484639992</v>
      </c>
      <c r="AU762" s="34">
        <f t="shared" si="188"/>
        <v>9129.1820467945945</v>
      </c>
      <c r="AV762" s="34">
        <f t="shared" si="189"/>
        <v>9074.6211661008001</v>
      </c>
      <c r="AW762" s="34">
        <f t="shared" si="190"/>
        <v>9094.5584681540004</v>
      </c>
      <c r="AX762" s="34">
        <f t="shared" si="191"/>
        <v>9106.358571428882</v>
      </c>
    </row>
    <row r="763" spans="1:50" ht="16.5" customHeight="1" x14ac:dyDescent="0.2">
      <c r="A763" s="25">
        <v>762</v>
      </c>
      <c r="B763" s="26">
        <v>38604</v>
      </c>
      <c r="C763" s="25">
        <v>8636</v>
      </c>
      <c r="D763" s="27"/>
      <c r="E763" s="27">
        <v>326000</v>
      </c>
      <c r="F763" s="27"/>
      <c r="G763" s="27">
        <v>64.805000000000007</v>
      </c>
      <c r="H763" s="27">
        <v>63.24</v>
      </c>
      <c r="I763" s="27">
        <v>3.069</v>
      </c>
      <c r="J763" s="27">
        <v>12922.656000000001</v>
      </c>
      <c r="K763" s="27">
        <v>819905</v>
      </c>
      <c r="L763" s="27">
        <v>1398</v>
      </c>
      <c r="M763" s="27">
        <v>21.135000000000002</v>
      </c>
      <c r="N763" s="27">
        <v>263816</v>
      </c>
      <c r="O763" s="27">
        <v>8853.7999999999993</v>
      </c>
      <c r="P763" s="27">
        <v>2248511</v>
      </c>
      <c r="Q763" s="27"/>
      <c r="R763" s="27">
        <v>8280</v>
      </c>
      <c r="S763" s="27">
        <v>9.4917999999999996</v>
      </c>
      <c r="T763" s="27">
        <v>98.6</v>
      </c>
      <c r="U763" s="27">
        <v>25</v>
      </c>
      <c r="V763" s="27">
        <v>97.1</v>
      </c>
      <c r="W763" s="27"/>
      <c r="X763" s="27"/>
      <c r="Y763" s="27"/>
      <c r="Z763" s="27"/>
      <c r="AA763" s="27">
        <v>293262</v>
      </c>
      <c r="AB763" s="28"/>
      <c r="AC763" s="29">
        <v>1</v>
      </c>
      <c r="AD763" s="30">
        <v>0</v>
      </c>
      <c r="AE763" s="30">
        <v>71</v>
      </c>
      <c r="AF763" s="31">
        <v>12.5524</v>
      </c>
      <c r="AG763">
        <f t="shared" si="176"/>
        <v>8816.3834049917205</v>
      </c>
      <c r="AH763">
        <f>A763*'Simple Linear Regression'!$B$18+'Simple Linear Regression'!$B$17</f>
        <v>8535.3506048753825</v>
      </c>
      <c r="AI763">
        <f t="shared" si="177"/>
        <v>9176.5664548999994</v>
      </c>
      <c r="AJ763">
        <f t="shared" si="178"/>
        <v>9176.5664548999994</v>
      </c>
      <c r="AK763" s="32">
        <f t="shared" si="192"/>
        <v>11500.39788027919</v>
      </c>
      <c r="AL763">
        <f t="shared" si="179"/>
        <v>8852.6491340712837</v>
      </c>
      <c r="AM763" s="32">
        <f t="shared" si="180"/>
        <v>9091.7614444361989</v>
      </c>
      <c r="AN763" s="33">
        <f t="shared" si="181"/>
        <v>9137.1927131440425</v>
      </c>
      <c r="AO763" s="33">
        <f t="shared" si="182"/>
        <v>8929.144270103996</v>
      </c>
      <c r="AP763" s="33" t="str">
        <f t="shared" si="183"/>
        <v/>
      </c>
      <c r="AQ763" s="34">
        <f t="shared" si="184"/>
        <v>809651.304</v>
      </c>
      <c r="AR763" s="34">
        <f t="shared" si="185"/>
        <v>1000494</v>
      </c>
      <c r="AS763" s="34">
        <f t="shared" si="186"/>
        <v>12.5524</v>
      </c>
      <c r="AT763" s="34">
        <f t="shared" si="187"/>
        <v>9054.8583903830004</v>
      </c>
      <c r="AU763" s="34">
        <f t="shared" si="188"/>
        <v>8980.5024157173175</v>
      </c>
      <c r="AV763" s="34">
        <f t="shared" si="189"/>
        <v>9041.2352635014395</v>
      </c>
      <c r="AW763" s="34">
        <f t="shared" si="190"/>
        <v>9041.8776555588011</v>
      </c>
      <c r="AX763" s="34">
        <f t="shared" si="191"/>
        <v>8875.4506967905509</v>
      </c>
    </row>
    <row r="764" spans="1:50" ht="16.5" customHeight="1" x14ac:dyDescent="0.2">
      <c r="A764" s="25">
        <v>763</v>
      </c>
      <c r="B764" s="26">
        <v>38611</v>
      </c>
      <c r="C764" s="25">
        <v>8819</v>
      </c>
      <c r="D764" s="27"/>
      <c r="E764" s="27">
        <v>422000</v>
      </c>
      <c r="F764" s="27"/>
      <c r="G764" s="27">
        <v>63.844000000000001</v>
      </c>
      <c r="H764" s="27">
        <v>61.216000000000001</v>
      </c>
      <c r="I764" s="27">
        <v>2.9550000000000001</v>
      </c>
      <c r="J764" s="27">
        <v>12922.656000000001</v>
      </c>
      <c r="K764" s="27">
        <v>819905</v>
      </c>
      <c r="L764" s="27">
        <v>1398</v>
      </c>
      <c r="M764" s="27">
        <v>17.417999999999999</v>
      </c>
      <c r="N764" s="27">
        <v>267025</v>
      </c>
      <c r="O764" s="27">
        <v>8853.7999999999993</v>
      </c>
      <c r="P764" s="27">
        <v>2276583</v>
      </c>
      <c r="Q764" s="27"/>
      <c r="R764" s="27">
        <v>8280</v>
      </c>
      <c r="S764" s="27">
        <v>9.4917999999999996</v>
      </c>
      <c r="T764" s="27">
        <v>98.6</v>
      </c>
      <c r="U764" s="27">
        <v>25</v>
      </c>
      <c r="V764" s="27">
        <v>97.1</v>
      </c>
      <c r="W764" s="27"/>
      <c r="X764" s="27"/>
      <c r="Y764" s="27"/>
      <c r="Z764" s="27"/>
      <c r="AA764" s="27">
        <v>293262</v>
      </c>
      <c r="AB764" s="28"/>
      <c r="AC764" s="29">
        <v>0</v>
      </c>
      <c r="AD764" s="30">
        <v>0.9</v>
      </c>
      <c r="AE764" s="30">
        <v>66.7</v>
      </c>
      <c r="AF764" s="31">
        <v>12.266999999999999</v>
      </c>
      <c r="AG764">
        <f t="shared" si="176"/>
        <v>8791.8821952434009</v>
      </c>
      <c r="AH764">
        <f>A764*'Simple Linear Regression'!$B$18+'Simple Linear Regression'!$B$17</f>
        <v>8536.203641959286</v>
      </c>
      <c r="AI764">
        <f t="shared" si="177"/>
        <v>8961.2719708000022</v>
      </c>
      <c r="AJ764">
        <f t="shared" si="178"/>
        <v>8961.2719708000004</v>
      </c>
      <c r="AK764" s="32">
        <f t="shared" si="192"/>
        <v>11518.806929105638</v>
      </c>
      <c r="AL764">
        <f t="shared" si="179"/>
        <v>8810.9944977162522</v>
      </c>
      <c r="AM764" s="32">
        <f t="shared" si="180"/>
        <v>9251.3149986374792</v>
      </c>
      <c r="AN764" s="33">
        <f t="shared" si="181"/>
        <v>9204.6510102329339</v>
      </c>
      <c r="AO764" s="33">
        <f t="shared" si="182"/>
        <v>8991.1856951249993</v>
      </c>
      <c r="AP764" s="33" t="str">
        <f t="shared" si="183"/>
        <v/>
      </c>
      <c r="AQ764" s="34">
        <f t="shared" si="184"/>
        <v>789058.875</v>
      </c>
      <c r="AR764" s="34">
        <f t="shared" si="185"/>
        <v>1247010</v>
      </c>
      <c r="AS764" s="34">
        <f t="shared" si="186"/>
        <v>0</v>
      </c>
      <c r="AT764" s="34">
        <f t="shared" si="187"/>
        <v>9070.7668954600013</v>
      </c>
      <c r="AU764" s="34">
        <f t="shared" si="188"/>
        <v>8971.9745970175281</v>
      </c>
      <c r="AV764" s="34">
        <f t="shared" si="189"/>
        <v>9133.5163503026015</v>
      </c>
      <c r="AW764" s="34">
        <f t="shared" si="190"/>
        <v>9072.3200477600003</v>
      </c>
      <c r="AX764" s="34">
        <f t="shared" si="191"/>
        <v>8905.7127826968754</v>
      </c>
    </row>
    <row r="765" spans="1:50" ht="16.5" customHeight="1" x14ac:dyDescent="0.2">
      <c r="A765" s="25">
        <v>764</v>
      </c>
      <c r="B765" s="26">
        <v>38618</v>
      </c>
      <c r="C765" s="25">
        <v>8836</v>
      </c>
      <c r="D765" s="27"/>
      <c r="E765" s="27">
        <v>424000</v>
      </c>
      <c r="F765" s="27"/>
      <c r="G765" s="27">
        <v>66.430000000000007</v>
      </c>
      <c r="H765" s="27">
        <v>63.628</v>
      </c>
      <c r="I765" s="27">
        <v>2.786</v>
      </c>
      <c r="J765" s="27">
        <v>12922.656000000001</v>
      </c>
      <c r="K765" s="27">
        <v>819905</v>
      </c>
      <c r="L765" s="27">
        <v>1398</v>
      </c>
      <c r="M765" s="27">
        <v>17.417999999999999</v>
      </c>
      <c r="N765" s="27">
        <v>267025</v>
      </c>
      <c r="O765" s="27">
        <v>8853.7999999999993</v>
      </c>
      <c r="P765" s="27">
        <v>2276583</v>
      </c>
      <c r="Q765" s="27"/>
      <c r="R765" s="27">
        <v>8280</v>
      </c>
      <c r="S765" s="27">
        <v>9.4917999999999996</v>
      </c>
      <c r="T765" s="27">
        <v>98.6</v>
      </c>
      <c r="U765" s="27">
        <v>25</v>
      </c>
      <c r="V765" s="27">
        <v>97.1</v>
      </c>
      <c r="W765" s="27"/>
      <c r="X765" s="27"/>
      <c r="Y765" s="27"/>
      <c r="Z765" s="27"/>
      <c r="AA765" s="27">
        <v>293262</v>
      </c>
      <c r="AB765" s="28"/>
      <c r="AC765" s="29">
        <v>0</v>
      </c>
      <c r="AD765" s="30">
        <v>0</v>
      </c>
      <c r="AE765" s="30">
        <v>72</v>
      </c>
      <c r="AF765" s="31">
        <v>11.9794</v>
      </c>
      <c r="AG765">
        <f t="shared" si="176"/>
        <v>8790.4741778716816</v>
      </c>
      <c r="AH765">
        <f>A765*'Simple Linear Regression'!$B$18+'Simple Linear Regression'!$B$17</f>
        <v>8537.0566790431913</v>
      </c>
      <c r="AI765">
        <f t="shared" si="177"/>
        <v>8960.095390800001</v>
      </c>
      <c r="AJ765">
        <f t="shared" si="178"/>
        <v>8960.095390800001</v>
      </c>
      <c r="AK765" s="32">
        <f t="shared" si="192"/>
        <v>11522.864238332479</v>
      </c>
      <c r="AL765">
        <f t="shared" si="179"/>
        <v>8843.1278296855016</v>
      </c>
      <c r="AM765" s="32">
        <f t="shared" si="180"/>
        <v>9235.9133415199994</v>
      </c>
      <c r="AN765" s="33">
        <f t="shared" si="181"/>
        <v>9207.6993336298146</v>
      </c>
      <c r="AO765" s="33">
        <f t="shared" si="182"/>
        <v>9036.4296841499981</v>
      </c>
      <c r="AP765" s="33" t="str">
        <f t="shared" si="183"/>
        <v/>
      </c>
      <c r="AQ765" s="34">
        <f t="shared" si="184"/>
        <v>743931.65</v>
      </c>
      <c r="AR765" s="34">
        <f t="shared" si="185"/>
        <v>1181264</v>
      </c>
      <c r="AS765" s="34">
        <f t="shared" si="186"/>
        <v>0</v>
      </c>
      <c r="AT765" s="34">
        <f t="shared" si="187"/>
        <v>8981.3161566150011</v>
      </c>
      <c r="AU765" s="34">
        <f t="shared" si="188"/>
        <v>8940.7500389084307</v>
      </c>
      <c r="AV765" s="34">
        <f t="shared" si="189"/>
        <v>9032.5896198856408</v>
      </c>
      <c r="AW765" s="34">
        <f t="shared" si="190"/>
        <v>8981.6751860220011</v>
      </c>
      <c r="AX765" s="34">
        <f t="shared" si="191"/>
        <v>8894.8120676694507</v>
      </c>
    </row>
    <row r="766" spans="1:50" ht="16.5" customHeight="1" x14ac:dyDescent="0.2">
      <c r="A766" s="25">
        <v>765</v>
      </c>
      <c r="B766" s="26">
        <v>38625</v>
      </c>
      <c r="C766" s="25">
        <v>8840</v>
      </c>
      <c r="D766" s="27"/>
      <c r="E766" s="27">
        <v>359000</v>
      </c>
      <c r="F766" s="27"/>
      <c r="G766" s="27">
        <v>66.063999999999993</v>
      </c>
      <c r="H766" s="27">
        <v>62.164000000000001</v>
      </c>
      <c r="I766" s="27">
        <v>2.8029999999999999</v>
      </c>
      <c r="J766" s="27">
        <v>12922.656000000001</v>
      </c>
      <c r="K766" s="27">
        <v>819905</v>
      </c>
      <c r="L766" s="27">
        <v>1398</v>
      </c>
      <c r="M766" s="27">
        <v>17.417999999999999</v>
      </c>
      <c r="N766" s="27">
        <v>267025</v>
      </c>
      <c r="O766" s="27">
        <v>8853.7999999999993</v>
      </c>
      <c r="P766" s="27">
        <v>2276583</v>
      </c>
      <c r="Q766" s="27"/>
      <c r="R766" s="27">
        <v>8280</v>
      </c>
      <c r="S766" s="27">
        <v>9.4917999999999996</v>
      </c>
      <c r="T766" s="27">
        <v>98.6</v>
      </c>
      <c r="U766" s="27">
        <v>25</v>
      </c>
      <c r="V766" s="27">
        <v>97.1</v>
      </c>
      <c r="W766" s="27"/>
      <c r="X766" s="27"/>
      <c r="Y766" s="27"/>
      <c r="Z766" s="27"/>
      <c r="AA766" s="27">
        <v>293262</v>
      </c>
      <c r="AB766" s="28"/>
      <c r="AC766" s="29">
        <v>0</v>
      </c>
      <c r="AD766" s="30">
        <v>5.6</v>
      </c>
      <c r="AE766" s="30">
        <v>50.6</v>
      </c>
      <c r="AF766" s="31">
        <v>11.692</v>
      </c>
      <c r="AG766">
        <f t="shared" si="176"/>
        <v>8834.2571677256401</v>
      </c>
      <c r="AH766">
        <f>A766*'Simple Linear Regression'!$B$18+'Simple Linear Regression'!$B$17</f>
        <v>8537.9097161270947</v>
      </c>
      <c r="AI766">
        <f t="shared" si="177"/>
        <v>8998.3342408000008</v>
      </c>
      <c r="AJ766">
        <f t="shared" si="178"/>
        <v>8998.334240799999</v>
      </c>
      <c r="AK766" s="32">
        <f t="shared" si="192"/>
        <v>11519.295835252609</v>
      </c>
      <c r="AL766">
        <f t="shared" si="179"/>
        <v>8887.8560675702502</v>
      </c>
      <c r="AM766" s="32">
        <f t="shared" si="180"/>
        <v>9214.433109834039</v>
      </c>
      <c r="AN766" s="33">
        <f t="shared" si="181"/>
        <v>9218.9365957653317</v>
      </c>
      <c r="AO766" s="33">
        <f t="shared" si="182"/>
        <v>9037.301897325</v>
      </c>
      <c r="AP766" s="33" t="str">
        <f t="shared" si="183"/>
        <v/>
      </c>
      <c r="AQ766" s="34">
        <f t="shared" si="184"/>
        <v>748471.07499999995</v>
      </c>
      <c r="AR766" s="34">
        <f t="shared" si="185"/>
        <v>1006277</v>
      </c>
      <c r="AS766" s="34">
        <f t="shared" si="186"/>
        <v>0</v>
      </c>
      <c r="AT766" s="34">
        <f t="shared" si="187"/>
        <v>9046.4179909839986</v>
      </c>
      <c r="AU766" s="34">
        <f t="shared" si="188"/>
        <v>8981.3448957127675</v>
      </c>
      <c r="AV766" s="34">
        <f t="shared" si="189"/>
        <v>9062.4235450585202</v>
      </c>
      <c r="AW766" s="34">
        <f t="shared" si="190"/>
        <v>9045.8906709460007</v>
      </c>
      <c r="AX766" s="34">
        <f t="shared" si="191"/>
        <v>8922.5157359274781</v>
      </c>
    </row>
    <row r="767" spans="1:50" ht="16.5" customHeight="1" x14ac:dyDescent="0.2">
      <c r="A767" s="25">
        <v>766</v>
      </c>
      <c r="B767" s="26">
        <v>38632</v>
      </c>
      <c r="C767" s="25">
        <v>8783</v>
      </c>
      <c r="D767" s="27"/>
      <c r="E767" s="27">
        <v>384000</v>
      </c>
      <c r="F767" s="27"/>
      <c r="G767" s="27">
        <v>63.055999999999997</v>
      </c>
      <c r="H767" s="27">
        <v>58.926000000000002</v>
      </c>
      <c r="I767" s="27">
        <v>2.9279999999999999</v>
      </c>
      <c r="J767" s="27">
        <v>12922.656000000001</v>
      </c>
      <c r="K767" s="27">
        <v>819905</v>
      </c>
      <c r="L767" s="27">
        <v>1436</v>
      </c>
      <c r="M767" s="27">
        <v>17.417999999999999</v>
      </c>
      <c r="N767" s="27">
        <v>267025</v>
      </c>
      <c r="O767" s="27">
        <v>8850.1</v>
      </c>
      <c r="P767" s="27">
        <v>2276583</v>
      </c>
      <c r="Q767" s="27"/>
      <c r="R767" s="27">
        <v>8280</v>
      </c>
      <c r="S767" s="27">
        <v>9.4917999999999996</v>
      </c>
      <c r="T767" s="27">
        <v>98.6</v>
      </c>
      <c r="U767" s="27">
        <v>25</v>
      </c>
      <c r="V767" s="27">
        <v>94.2</v>
      </c>
      <c r="W767" s="27"/>
      <c r="X767" s="27"/>
      <c r="Y767" s="27"/>
      <c r="Z767" s="27"/>
      <c r="AA767" s="27">
        <v>293262</v>
      </c>
      <c r="AB767" s="28"/>
      <c r="AC767" s="29">
        <v>0</v>
      </c>
      <c r="AD767" s="30">
        <v>5.0999999999999996</v>
      </c>
      <c r="AE767" s="30">
        <v>47.2</v>
      </c>
      <c r="AF767" s="31">
        <v>11.4071</v>
      </c>
      <c r="AG767">
        <f t="shared" si="176"/>
        <v>8883.7404904286395</v>
      </c>
      <c r="AH767">
        <f>A767*'Simple Linear Regression'!$B$18+'Simple Linear Regression'!$B$17</f>
        <v>8538.7627532109982</v>
      </c>
      <c r="AI767">
        <f t="shared" si="177"/>
        <v>9094.7937608000011</v>
      </c>
      <c r="AJ767">
        <f t="shared" si="178"/>
        <v>9094.7937608000011</v>
      </c>
      <c r="AK767" s="32">
        <f t="shared" si="192"/>
        <v>11499.751940479609</v>
      </c>
      <c r="AL767">
        <f t="shared" si="179"/>
        <v>8890.2009396640005</v>
      </c>
      <c r="AM767" s="32">
        <f t="shared" si="180"/>
        <v>9227.6801247851781</v>
      </c>
      <c r="AN767" s="33">
        <f t="shared" si="181"/>
        <v>9124.4754639492021</v>
      </c>
      <c r="AO767" s="33">
        <f t="shared" si="182"/>
        <v>9033.6629041999968</v>
      </c>
      <c r="AP767" s="33" t="str">
        <f t="shared" si="183"/>
        <v/>
      </c>
      <c r="AQ767" s="34">
        <f t="shared" si="184"/>
        <v>781849.2</v>
      </c>
      <c r="AR767" s="34">
        <f t="shared" si="185"/>
        <v>1124352</v>
      </c>
      <c r="AS767" s="34">
        <f t="shared" si="186"/>
        <v>0</v>
      </c>
      <c r="AT767" s="34">
        <f t="shared" si="187"/>
        <v>9011.9872834119997</v>
      </c>
      <c r="AU767" s="34">
        <f t="shared" si="188"/>
        <v>8920.9616308956429</v>
      </c>
      <c r="AV767" s="34">
        <f t="shared" si="189"/>
        <v>9036.355218156521</v>
      </c>
      <c r="AW767" s="34">
        <f t="shared" si="190"/>
        <v>9010.3023526010002</v>
      </c>
      <c r="AX767" s="34">
        <f t="shared" si="191"/>
        <v>8860.9318471826009</v>
      </c>
    </row>
    <row r="768" spans="1:50" ht="16.5" customHeight="1" x14ac:dyDescent="0.2">
      <c r="A768" s="25">
        <v>767</v>
      </c>
      <c r="B768" s="26">
        <v>38639</v>
      </c>
      <c r="C768" s="25">
        <v>8961</v>
      </c>
      <c r="D768" s="27"/>
      <c r="E768" s="27">
        <v>383000</v>
      </c>
      <c r="F768" s="27"/>
      <c r="G768" s="27">
        <v>62.868000000000002</v>
      </c>
      <c r="H768" s="27">
        <v>58.59</v>
      </c>
      <c r="I768" s="27">
        <v>2.8479999999999999</v>
      </c>
      <c r="J768" s="27">
        <v>12922.656000000001</v>
      </c>
      <c r="K768" s="27">
        <v>793548</v>
      </c>
      <c r="L768" s="27">
        <v>1436</v>
      </c>
      <c r="M768" s="27">
        <v>17.417999999999999</v>
      </c>
      <c r="N768" s="27">
        <v>267025</v>
      </c>
      <c r="O768" s="27">
        <v>8850.1</v>
      </c>
      <c r="P768" s="27">
        <v>2276583</v>
      </c>
      <c r="Q768" s="27"/>
      <c r="R768" s="27">
        <v>8280</v>
      </c>
      <c r="S768" s="27">
        <v>9.4917999999999996</v>
      </c>
      <c r="T768" s="27">
        <v>98.6</v>
      </c>
      <c r="U768" s="27">
        <v>25</v>
      </c>
      <c r="V768" s="27">
        <v>94.2</v>
      </c>
      <c r="W768" s="27"/>
      <c r="X768" s="27"/>
      <c r="Y768" s="27"/>
      <c r="Z768" s="27"/>
      <c r="AA768" s="27">
        <v>293262</v>
      </c>
      <c r="AB768" s="28"/>
      <c r="AC768" s="29">
        <v>0</v>
      </c>
      <c r="AD768" s="30">
        <v>18.2</v>
      </c>
      <c r="AE768" s="30">
        <v>16.600000000000001</v>
      </c>
      <c r="AF768" s="31">
        <v>11.1274</v>
      </c>
      <c r="AG768">
        <f t="shared" si="176"/>
        <v>8884.3850869982398</v>
      </c>
      <c r="AH768">
        <f>A768*'Simple Linear Regression'!$B$18+'Simple Linear Regression'!$B$17</f>
        <v>8539.6157902949035</v>
      </c>
      <c r="AI768">
        <f t="shared" si="177"/>
        <v>9095.3820508000008</v>
      </c>
      <c r="AJ768">
        <f t="shared" si="178"/>
        <v>9095.3820508000008</v>
      </c>
      <c r="AK768" s="32">
        <f t="shared" si="192"/>
        <v>11426.964190263419</v>
      </c>
      <c r="AL768">
        <f t="shared" si="179"/>
        <v>8906.8528603239974</v>
      </c>
      <c r="AM768" s="32">
        <f t="shared" si="180"/>
        <v>9177.8882996686407</v>
      </c>
      <c r="AN768" s="33">
        <f t="shared" si="181"/>
        <v>9107.5564339049124</v>
      </c>
      <c r="AO768" s="33">
        <f t="shared" si="182"/>
        <v>8976.2391721999975</v>
      </c>
      <c r="AP768" s="33" t="str">
        <f t="shared" si="183"/>
        <v/>
      </c>
      <c r="AQ768" s="34">
        <f t="shared" si="184"/>
        <v>760487.2</v>
      </c>
      <c r="AR768" s="34">
        <f t="shared" si="185"/>
        <v>1090784</v>
      </c>
      <c r="AS768" s="34">
        <f t="shared" si="186"/>
        <v>0</v>
      </c>
      <c r="AT768" s="34">
        <f t="shared" si="187"/>
        <v>9068.7486405410018</v>
      </c>
      <c r="AU768" s="34">
        <f t="shared" si="188"/>
        <v>8951.6257069142448</v>
      </c>
      <c r="AV768" s="34">
        <f t="shared" si="189"/>
        <v>9101.4649326808394</v>
      </c>
      <c r="AW768" s="34">
        <f t="shared" si="190"/>
        <v>9066.4061629160005</v>
      </c>
      <c r="AX768" s="34">
        <f t="shared" si="191"/>
        <v>8884.0277357986015</v>
      </c>
    </row>
    <row r="769" spans="1:50" ht="16.5" customHeight="1" x14ac:dyDescent="0.2">
      <c r="A769" s="25">
        <v>768</v>
      </c>
      <c r="B769" s="26">
        <v>38646</v>
      </c>
      <c r="C769" s="25">
        <v>8981</v>
      </c>
      <c r="D769" s="27"/>
      <c r="E769" s="27">
        <v>348000</v>
      </c>
      <c r="F769" s="27"/>
      <c r="G769" s="27">
        <v>62.28</v>
      </c>
      <c r="H769" s="27">
        <v>58.154000000000003</v>
      </c>
      <c r="I769" s="27">
        <v>2.7250000000000001</v>
      </c>
      <c r="J769" s="27">
        <v>12922.656000000001</v>
      </c>
      <c r="K769" s="27">
        <v>793548</v>
      </c>
      <c r="L769" s="27">
        <v>1436</v>
      </c>
      <c r="M769" s="27">
        <v>16.927</v>
      </c>
      <c r="N769" s="27">
        <v>265323</v>
      </c>
      <c r="O769" s="27">
        <v>8850.1</v>
      </c>
      <c r="P769" s="27">
        <v>2276583</v>
      </c>
      <c r="Q769" s="27"/>
      <c r="R769" s="27">
        <v>8280</v>
      </c>
      <c r="S769" s="27">
        <v>9.4917999999999996</v>
      </c>
      <c r="T769" s="27">
        <v>98.6</v>
      </c>
      <c r="U769" s="27">
        <v>25</v>
      </c>
      <c r="V769" s="27">
        <v>94.2</v>
      </c>
      <c r="W769" s="27"/>
      <c r="X769" s="27"/>
      <c r="Y769" s="27"/>
      <c r="Z769" s="27"/>
      <c r="AA769" s="27">
        <v>293262</v>
      </c>
      <c r="AB769" s="28"/>
      <c r="AC769" s="29">
        <v>0</v>
      </c>
      <c r="AD769" s="30">
        <v>31.1</v>
      </c>
      <c r="AE769" s="30">
        <v>14.1</v>
      </c>
      <c r="AF769" s="31">
        <v>10.855700000000001</v>
      </c>
      <c r="AG769">
        <f t="shared" si="176"/>
        <v>8886.5940549290008</v>
      </c>
      <c r="AH769">
        <f>A769*'Simple Linear Regression'!$B$18+'Simple Linear Regression'!$B$17</f>
        <v>8540.468827378807</v>
      </c>
      <c r="AI769">
        <f t="shared" si="177"/>
        <v>9065.7503878999996</v>
      </c>
      <c r="AJ769">
        <f t="shared" si="178"/>
        <v>9065.7503878999996</v>
      </c>
      <c r="AK769" s="32">
        <f t="shared" si="192"/>
        <v>11437.54875487684</v>
      </c>
      <c r="AL769">
        <f t="shared" si="179"/>
        <v>8948.0143068572506</v>
      </c>
      <c r="AM769" s="32">
        <f t="shared" si="180"/>
        <v>9121.7016378468397</v>
      </c>
      <c r="AN769" s="33">
        <f t="shared" si="181"/>
        <v>9124.3877093943174</v>
      </c>
      <c r="AO769" s="33">
        <f t="shared" si="182"/>
        <v>9000.1620604249983</v>
      </c>
      <c r="AP769" s="33" t="str">
        <f t="shared" si="183"/>
        <v/>
      </c>
      <c r="AQ769" s="34">
        <f t="shared" si="184"/>
        <v>723005.17500000005</v>
      </c>
      <c r="AR769" s="34">
        <f t="shared" si="185"/>
        <v>948300</v>
      </c>
      <c r="AS769" s="34">
        <f t="shared" si="186"/>
        <v>0</v>
      </c>
      <c r="AT769" s="34">
        <f t="shared" si="187"/>
        <v>9022.9367408529997</v>
      </c>
      <c r="AU769" s="34">
        <f t="shared" si="188"/>
        <v>8952.7373122059871</v>
      </c>
      <c r="AV769" s="34">
        <f t="shared" si="189"/>
        <v>9032.0866005330008</v>
      </c>
      <c r="AW769" s="34">
        <f t="shared" si="190"/>
        <v>9019.3962079470002</v>
      </c>
      <c r="AX769" s="34">
        <f t="shared" si="191"/>
        <v>8894.7495061087757</v>
      </c>
    </row>
    <row r="770" spans="1:50" ht="16.5" customHeight="1" x14ac:dyDescent="0.2">
      <c r="A770" s="25">
        <v>769</v>
      </c>
      <c r="B770" s="26">
        <v>38653</v>
      </c>
      <c r="C770" s="25">
        <v>9045</v>
      </c>
      <c r="D770" s="27"/>
      <c r="E770" s="27">
        <v>324000</v>
      </c>
      <c r="F770" s="27"/>
      <c r="G770" s="27">
        <v>61.328000000000003</v>
      </c>
      <c r="H770" s="27">
        <v>58.497999999999998</v>
      </c>
      <c r="I770" s="27">
        <v>2.6030000000000002</v>
      </c>
      <c r="J770" s="27">
        <v>12922.656000000001</v>
      </c>
      <c r="K770" s="27">
        <v>793548</v>
      </c>
      <c r="L770" s="27">
        <v>1436</v>
      </c>
      <c r="M770" s="27">
        <v>16.927</v>
      </c>
      <c r="N770" s="27">
        <v>265323</v>
      </c>
      <c r="O770" s="27">
        <v>8850.1</v>
      </c>
      <c r="P770" s="27">
        <v>2276583</v>
      </c>
      <c r="Q770" s="27"/>
      <c r="R770" s="27">
        <v>8280</v>
      </c>
      <c r="S770" s="27">
        <v>9.4917999999999996</v>
      </c>
      <c r="T770" s="27">
        <v>98.6</v>
      </c>
      <c r="U770" s="27">
        <v>25</v>
      </c>
      <c r="V770" s="27">
        <v>94.2</v>
      </c>
      <c r="W770" s="27"/>
      <c r="X770" s="27"/>
      <c r="Y770" s="27"/>
      <c r="Z770" s="27"/>
      <c r="AA770" s="27">
        <v>293262</v>
      </c>
      <c r="AB770" s="28"/>
      <c r="AC770" s="29">
        <v>0</v>
      </c>
      <c r="AD770" s="30">
        <v>81.7</v>
      </c>
      <c r="AE770" s="30">
        <v>1.3</v>
      </c>
      <c r="AF770" s="31">
        <v>10.5953</v>
      </c>
      <c r="AG770">
        <f t="shared" ref="AG770:AG833" si="193">6753.47943187+0.36116788*I770+0.01252571*N770-22.85359542*V770+0.00407811*AA770-0.00067349*E770</f>
        <v>8902.7137524476402</v>
      </c>
      <c r="AH770">
        <f>A770*'Simple Linear Regression'!$B$18+'Simple Linear Regression'!$B$17</f>
        <v>8541.3218644627123</v>
      </c>
      <c r="AI770">
        <f t="shared" ref="AI770:AI833" si="194">7491.3971+0.0137554*N770-0.00058829*E770-34.3283*V770+0.30565*L770+54.6031*M770</f>
        <v>9079.8693478999994</v>
      </c>
      <c r="AJ770">
        <f t="shared" ref="AJ770:AJ833" si="195">7491.3971-0.00058829*E770+0.30565*L770+54.6031*M770+0.0137554*N770-34.3283*V770</f>
        <v>9079.8693478999994</v>
      </c>
      <c r="AK770" s="32">
        <f t="shared" si="192"/>
        <v>11434.421643343288</v>
      </c>
      <c r="AL770">
        <f t="shared" ref="AL770:AL833" si="196">2192.59+2373.87*I770+0.0316653*N770-15.7623*V770+0.00202406*AA770-0.000740146*E770-0.00963493*(I770*N770)</f>
        <v>8988.0426318088284</v>
      </c>
      <c r="AM770" s="32">
        <f t="shared" ref="AM770:AM833" si="197">5205.907083+122.0638992*I770+13.609808*(N770/1000)-1.245906883*AD770+0.7746840854*AE770-134.2474226*AC770-1547.125689*IF(AND(B770&gt;=DATE(2020,3,20),B770&lt;=DATE(2020,6,26)),1,0)</f>
        <v>9033.8509975715206</v>
      </c>
      <c r="AN770" s="33">
        <f t="shared" ref="AN770:AN833" si="198">7707.2178-144.397321*AC770+139.5614087*AF770-0.0008594506251*E770-265.7105668*I770-0.02506176117*J770+0.004708026652*N770</f>
        <v>9141.0894227208391</v>
      </c>
      <c r="AO770" s="33">
        <f t="shared" ref="AO770:AO833" si="199">IF(N770="","",2190.39 + 2739.06*I770 + 0.034693*N770 - 16.722*V770 - 0.000802*E770 - 1.3691*AD770 + 1.8691*AE770 - 121.7*AC770 + 209.88*IF(AND(B770&gt;=DATE(2020,3,20),B770&lt;=DATE(2020,6,26)),1,0) - 0.011049*(I770*N770))</f>
        <v>8949.6933673190015</v>
      </c>
      <c r="AP770" s="33" t="str">
        <f t="shared" ref="AP770:AP833" si="200">IF(B770&lt;DATE(2008,1,1),"",3929.06 + 1212.53*I770 - 0.0003097*N770 + 59.426*V770 - 0.0006734*E770 - 1.036*AD770 + 1.2076*AE770 + 94.923*AF770 - 131.43*AC770 - 759.61*IF(AND(B770&gt;=DATE(2020,3,20),B770&lt;=DATE(2020,6,26)),1,0) - 17.324*(I770*V770))</f>
        <v/>
      </c>
      <c r="AQ770" s="34">
        <f t="shared" ref="AQ770:AQ833" si="201">IF(N770="","",I770*N770)</f>
        <v>690635.76900000009</v>
      </c>
      <c r="AR770" s="34">
        <f t="shared" ref="AR770:AR833" si="202">I770*E770</f>
        <v>843372.00000000012</v>
      </c>
      <c r="AS770" s="34">
        <f t="shared" ref="AS770:AS833" si="203">AC770*AF770</f>
        <v>0</v>
      </c>
      <c r="AT770" s="34">
        <f t="shared" ref="AT770:AT833" si="204">IF(N770="","",2413.3773+89.103503*I770+0.018847679*N770-5.0917058*V770-0.00064564578*E770+1.4315076*AD770-3.1976817*AE770-66.972905*AC770-217.08397*IF(AND(B770&gt;=DATE(2020,3,20),B770&lt;=DATE(2020,6,26)),1,0)+190.76803*AF770)</f>
        <v>9091.250227515</v>
      </c>
      <c r="AU770" s="34">
        <f t="shared" ref="AU770:AU833" si="205">IF(N770="","",-480.76297+2186.3009*I770+0.033368804*N770-5.3903106*V770-0.00073731439*E770+0.93396876*AD770-1.6242981*AE770-61.304389*AC770-95.472727*IF(AND(B770&gt;=DATE(2020,3,20),B770&lt;=DATE(2020,6,26)),1,0)+156.04851*AF770-0.0087322858*AQ770)</f>
        <v>9013.7778550662224</v>
      </c>
      <c r="AV770" s="34">
        <f t="shared" ref="AV770:AV833" si="206">IF(N770="","",2518.0489-204.66184*I770+0.019354281*N770-2.3328708*V770-0.0022533804*E770+1.5259709*AD770-3.5842757*AE770-65.580099*AC770-62.828483*IF(AND(B770&gt;=DATE(2020,3,20),B770&lt;=DATE(2020,6,26)),1,0)+200.94286*AF770+0.00080379976*AR770)</f>
        <v>9097.5627091517199</v>
      </c>
      <c r="AW770" s="34">
        <f t="shared" ref="AW770:AW833" si="207">IF(N770="","",2361.7153+89.223162*I770+0.018847054*N770-5.0210815*V770-0.0006437347*E770+1.4213619*AD770-3.2156123*AE770+167.41121*AC770-224.35191*IF(AND(B770&gt;=DATE(2020,3,20),B770&lt;=DATE(2020,6,26)),1,0)+194.56435*AF770-19.897843*AS770)</f>
        <v>9086.3768078230005</v>
      </c>
      <c r="AX770" s="34">
        <f t="shared" ref="AX770:AX833" si="208">IF(N770="","",-654.03928+2464.5589*I770+0.035956453*N770-8.0754527*V770-0.00069441316*E770+0.69511606*AD770-1.1669613*AE770-90.724569*AC770-211.24919*IF(AND(B770&gt;=DATE(2020,3,20),B770&lt;=DATE(2020,6,26)),1,0)+147.22132*AF770-0.010108087*AQ770)</f>
        <v>8949.7055536830958</v>
      </c>
    </row>
    <row r="771" spans="1:50" ht="16.5" customHeight="1" x14ac:dyDescent="0.2">
      <c r="A771" s="25">
        <v>770</v>
      </c>
      <c r="B771" s="26">
        <v>38660</v>
      </c>
      <c r="C771" s="25">
        <v>9246</v>
      </c>
      <c r="D771" s="27"/>
      <c r="E771" s="27">
        <v>322000</v>
      </c>
      <c r="F771" s="27"/>
      <c r="G771" s="27">
        <v>60.34</v>
      </c>
      <c r="H771" s="27">
        <v>58.744</v>
      </c>
      <c r="I771" s="27">
        <v>2.48</v>
      </c>
      <c r="J771" s="27">
        <v>12922.656000000001</v>
      </c>
      <c r="K771" s="27">
        <v>793548</v>
      </c>
      <c r="L771" s="27">
        <v>1436</v>
      </c>
      <c r="M771" s="27">
        <v>16.927</v>
      </c>
      <c r="N771" s="27">
        <v>265323</v>
      </c>
      <c r="O771" s="27">
        <v>8850.1</v>
      </c>
      <c r="P771" s="27">
        <v>2276583</v>
      </c>
      <c r="Q771" s="27"/>
      <c r="R771" s="27">
        <v>8280</v>
      </c>
      <c r="S771" s="27">
        <v>9.4917999999999996</v>
      </c>
      <c r="T771" s="27">
        <v>98.6</v>
      </c>
      <c r="U771" s="27">
        <v>25</v>
      </c>
      <c r="V771" s="27">
        <v>94.2</v>
      </c>
      <c r="W771" s="27"/>
      <c r="X771" s="27"/>
      <c r="Y771" s="27"/>
      <c r="Z771" s="27"/>
      <c r="AA771" s="27">
        <v>293262</v>
      </c>
      <c r="AB771" s="28"/>
      <c r="AC771" s="29">
        <v>0</v>
      </c>
      <c r="AD771" s="30">
        <v>57.9</v>
      </c>
      <c r="AE771" s="30">
        <v>4.5</v>
      </c>
      <c r="AF771" s="31">
        <v>10.3499</v>
      </c>
      <c r="AG771">
        <f t="shared" si="193"/>
        <v>8904.0163087984001</v>
      </c>
      <c r="AH771">
        <f>A771*'Simple Linear Regression'!$B$18+'Simple Linear Regression'!$B$17</f>
        <v>8542.1749015466157</v>
      </c>
      <c r="AI771">
        <f t="shared" si="194"/>
        <v>9081.0459278999988</v>
      </c>
      <c r="AJ771">
        <f t="shared" si="195"/>
        <v>9081.0459279000006</v>
      </c>
      <c r="AK771" s="32">
        <f t="shared" si="192"/>
        <v>11436.758856071288</v>
      </c>
      <c r="AL771">
        <f t="shared" si="196"/>
        <v>9011.9702432927988</v>
      </c>
      <c r="AM771" s="32">
        <f t="shared" si="197"/>
        <v>9050.9687108585986</v>
      </c>
      <c r="AN771" s="33">
        <f t="shared" si="198"/>
        <v>9141.2423539924584</v>
      </c>
      <c r="AO771" s="33">
        <f t="shared" si="199"/>
        <v>9013.5398080400009</v>
      </c>
      <c r="AP771" s="33" t="str">
        <f t="shared" si="200"/>
        <v/>
      </c>
      <c r="AQ771" s="34">
        <f t="shared" si="201"/>
        <v>658001.04</v>
      </c>
      <c r="AR771" s="34">
        <f t="shared" si="202"/>
        <v>798560</v>
      </c>
      <c r="AS771" s="34">
        <f t="shared" si="203"/>
        <v>0</v>
      </c>
      <c r="AT771" s="34">
        <f t="shared" si="204"/>
        <v>8990.464851323999</v>
      </c>
      <c r="AU771" s="34">
        <f t="shared" si="205"/>
        <v>8965.5927390177676</v>
      </c>
      <c r="AV771" s="34">
        <f t="shared" si="206"/>
        <v>8994.1238339226002</v>
      </c>
      <c r="AW771" s="34">
        <f t="shared" si="207"/>
        <v>8984.8253642269992</v>
      </c>
      <c r="AX771" s="34">
        <f t="shared" si="208"/>
        <v>8921.422164940519</v>
      </c>
    </row>
    <row r="772" spans="1:50" ht="16.5" customHeight="1" x14ac:dyDescent="0.2">
      <c r="A772" s="25">
        <v>771</v>
      </c>
      <c r="B772" s="26">
        <v>38667</v>
      </c>
      <c r="C772" s="25">
        <v>9151</v>
      </c>
      <c r="D772" s="27"/>
      <c r="E772" s="27">
        <v>325000</v>
      </c>
      <c r="F772" s="27"/>
      <c r="G772" s="27">
        <v>58.8</v>
      </c>
      <c r="H772" s="27">
        <v>56.787999999999997</v>
      </c>
      <c r="I772" s="27">
        <v>2.3759999999999999</v>
      </c>
      <c r="J772" s="27">
        <v>13142.642</v>
      </c>
      <c r="K772" s="27">
        <v>772326</v>
      </c>
      <c r="L772" s="27">
        <v>1452</v>
      </c>
      <c r="M772" s="27">
        <v>16.927</v>
      </c>
      <c r="N772" s="27">
        <v>265323</v>
      </c>
      <c r="O772" s="27">
        <v>8900.4</v>
      </c>
      <c r="P772" s="27">
        <v>2276583</v>
      </c>
      <c r="Q772" s="27"/>
      <c r="R772" s="27">
        <v>8280</v>
      </c>
      <c r="S772" s="27">
        <v>9.4917999999999996</v>
      </c>
      <c r="T772" s="27">
        <v>99.3</v>
      </c>
      <c r="U772" s="27">
        <v>25</v>
      </c>
      <c r="V772" s="27">
        <v>92.7</v>
      </c>
      <c r="W772" s="27"/>
      <c r="X772" s="27"/>
      <c r="Y772" s="27"/>
      <c r="Z772" s="27"/>
      <c r="AA772" s="27">
        <v>293262</v>
      </c>
      <c r="AB772" s="28"/>
      <c r="AC772" s="29">
        <v>0</v>
      </c>
      <c r="AD772" s="30">
        <v>52</v>
      </c>
      <c r="AE772" s="30">
        <v>14.4</v>
      </c>
      <c r="AF772" s="31">
        <v>10.1236</v>
      </c>
      <c r="AG772">
        <f t="shared" si="193"/>
        <v>8936.2386704688815</v>
      </c>
      <c r="AH772">
        <f>A772*'Simple Linear Regression'!$B$18+'Simple Linear Regression'!$B$17</f>
        <v>8543.0279386305192</v>
      </c>
      <c r="AI772">
        <f t="shared" si="194"/>
        <v>9135.6639078999997</v>
      </c>
      <c r="AJ772">
        <f t="shared" si="195"/>
        <v>9135.6639078999979</v>
      </c>
      <c r="AK772" s="32">
        <f t="shared" si="192"/>
        <v>11413.86584761761</v>
      </c>
      <c r="AL772">
        <f t="shared" si="196"/>
        <v>9052.3731026613605</v>
      </c>
      <c r="AM772" s="32">
        <f t="shared" si="197"/>
        <v>9053.294288396959</v>
      </c>
      <c r="AN772" s="33">
        <f t="shared" si="198"/>
        <v>9129.2019176828053</v>
      </c>
      <c r="AO772" s="33">
        <f t="shared" si="199"/>
        <v>9082.8179460480023</v>
      </c>
      <c r="AP772" s="33" t="str">
        <f t="shared" si="200"/>
        <v/>
      </c>
      <c r="AQ772" s="34">
        <f t="shared" si="201"/>
        <v>630407.44799999997</v>
      </c>
      <c r="AR772" s="34">
        <f t="shared" si="202"/>
        <v>772200</v>
      </c>
      <c r="AS772" s="34">
        <f t="shared" si="203"/>
        <v>0</v>
      </c>
      <c r="AT772" s="34">
        <f t="shared" si="204"/>
        <v>8903.6249595129993</v>
      </c>
      <c r="AU772" s="34">
        <f t="shared" si="205"/>
        <v>8928.1413550533616</v>
      </c>
      <c r="AV772" s="34">
        <f t="shared" si="206"/>
        <v>8900.9987416510012</v>
      </c>
      <c r="AW772" s="34">
        <f t="shared" si="207"/>
        <v>8896.896064143999</v>
      </c>
      <c r="AX772" s="34">
        <f t="shared" si="208"/>
        <v>8905.0861211490264</v>
      </c>
    </row>
    <row r="773" spans="1:50" ht="16.5" customHeight="1" x14ac:dyDescent="0.2">
      <c r="A773" s="25">
        <v>772</v>
      </c>
      <c r="B773" s="26">
        <v>38674</v>
      </c>
      <c r="C773" s="25">
        <v>9124</v>
      </c>
      <c r="D773" s="27"/>
      <c r="E773" s="27">
        <v>309000</v>
      </c>
      <c r="F773" s="27"/>
      <c r="G773" s="27">
        <v>57</v>
      </c>
      <c r="H773" s="27">
        <v>53.774000000000001</v>
      </c>
      <c r="I773" s="27">
        <v>2.2959999999999998</v>
      </c>
      <c r="J773" s="27">
        <v>13142.642</v>
      </c>
      <c r="K773" s="27">
        <v>772326</v>
      </c>
      <c r="L773" s="27">
        <v>1452</v>
      </c>
      <c r="M773" s="27">
        <v>15.336</v>
      </c>
      <c r="N773" s="27">
        <v>242240</v>
      </c>
      <c r="O773" s="27">
        <v>8900.4</v>
      </c>
      <c r="P773" s="27">
        <v>2276583</v>
      </c>
      <c r="Q773" s="27"/>
      <c r="R773" s="27">
        <v>8280</v>
      </c>
      <c r="S773" s="27">
        <v>9.4917999999999996</v>
      </c>
      <c r="T773" s="27">
        <v>99.3</v>
      </c>
      <c r="U773" s="27">
        <v>25</v>
      </c>
      <c r="V773" s="27">
        <v>92.7</v>
      </c>
      <c r="W773" s="27"/>
      <c r="X773" s="27"/>
      <c r="Y773" s="27"/>
      <c r="Z773" s="27"/>
      <c r="AA773" s="27">
        <v>293262</v>
      </c>
      <c r="AB773" s="28"/>
      <c r="AC773" s="29">
        <v>0</v>
      </c>
      <c r="AD773" s="30">
        <v>85.4</v>
      </c>
      <c r="AE773" s="30">
        <v>8.6999999999999993</v>
      </c>
      <c r="AF773" s="31">
        <v>9.9209999999999994</v>
      </c>
      <c r="AG773">
        <f t="shared" si="193"/>
        <v>8657.8546531084794</v>
      </c>
      <c r="AH773">
        <f>A773*'Simple Linear Regression'!$B$18+'Simple Linear Regression'!$B$17</f>
        <v>8543.8809757144245</v>
      </c>
      <c r="AI773">
        <f t="shared" si="194"/>
        <v>8740.6871176000004</v>
      </c>
      <c r="AJ773">
        <f t="shared" si="195"/>
        <v>8740.6871175999986</v>
      </c>
      <c r="AK773" s="32">
        <f t="shared" si="192"/>
        <v>11432.050930320249</v>
      </c>
      <c r="AL773">
        <f t="shared" si="196"/>
        <v>8858.5226941328019</v>
      </c>
      <c r="AM773" s="32">
        <f t="shared" si="197"/>
        <v>8683.3449892179797</v>
      </c>
      <c r="AN773" s="33">
        <f t="shared" si="198"/>
        <v>9027.2594524176675</v>
      </c>
      <c r="AO773" s="33">
        <f t="shared" si="199"/>
        <v>8839.4303010400035</v>
      </c>
      <c r="AP773" s="33" t="str">
        <f t="shared" si="200"/>
        <v/>
      </c>
      <c r="AQ773" s="34">
        <f t="shared" si="201"/>
        <v>556183.03999999992</v>
      </c>
      <c r="AR773" s="34">
        <f t="shared" si="202"/>
        <v>709464</v>
      </c>
      <c r="AS773" s="34">
        <f t="shared" si="203"/>
        <v>0</v>
      </c>
      <c r="AT773" s="34">
        <f t="shared" si="204"/>
        <v>8499.1555740479998</v>
      </c>
      <c r="AU773" s="34">
        <f t="shared" si="205"/>
        <v>8651.768582181172</v>
      </c>
      <c r="AV773" s="34">
        <f t="shared" si="206"/>
        <v>8486.9305012986388</v>
      </c>
      <c r="AW773" s="34">
        <f t="shared" si="207"/>
        <v>8491.3951591619989</v>
      </c>
      <c r="AX773" s="34">
        <f t="shared" si="208"/>
        <v>8639.3575050795225</v>
      </c>
    </row>
    <row r="774" spans="1:50" ht="16.5" customHeight="1" x14ac:dyDescent="0.2">
      <c r="A774" s="25">
        <v>773</v>
      </c>
      <c r="B774" s="26">
        <v>38681</v>
      </c>
      <c r="C774" s="25">
        <v>9189</v>
      </c>
      <c r="D774" s="27"/>
      <c r="E774" s="27">
        <v>324000</v>
      </c>
      <c r="F774" s="27"/>
      <c r="G774" s="27">
        <v>58.133333333333297</v>
      </c>
      <c r="H774" s="27">
        <v>53.572000000000003</v>
      </c>
      <c r="I774" s="27">
        <v>2.2010000000000001</v>
      </c>
      <c r="J774" s="27">
        <v>13142.642</v>
      </c>
      <c r="K774" s="27">
        <v>772326</v>
      </c>
      <c r="L774" s="27">
        <v>1452</v>
      </c>
      <c r="M774" s="27">
        <v>15.336</v>
      </c>
      <c r="N774" s="27">
        <v>242240</v>
      </c>
      <c r="O774" s="27">
        <v>8900.4</v>
      </c>
      <c r="P774" s="27">
        <v>2276583</v>
      </c>
      <c r="Q774" s="27"/>
      <c r="R774" s="27">
        <v>8280</v>
      </c>
      <c r="S774" s="27">
        <v>9.7920999999999996</v>
      </c>
      <c r="T774" s="27">
        <v>99.3</v>
      </c>
      <c r="U774" s="27">
        <v>25</v>
      </c>
      <c r="V774" s="27">
        <v>92.7</v>
      </c>
      <c r="W774" s="27"/>
      <c r="X774" s="27"/>
      <c r="Y774" s="27"/>
      <c r="Z774" s="27"/>
      <c r="AA774" s="27">
        <v>293262</v>
      </c>
      <c r="AB774" s="28"/>
      <c r="AC774" s="29">
        <v>1</v>
      </c>
      <c r="AD774" s="30">
        <v>123.1</v>
      </c>
      <c r="AE774" s="30">
        <v>1.2</v>
      </c>
      <c r="AF774" s="31">
        <v>9.7469000000000001</v>
      </c>
      <c r="AG774">
        <f t="shared" si="193"/>
        <v>8647.7179921598799</v>
      </c>
      <c r="AH774">
        <f>A774*'Simple Linear Regression'!$B$18+'Simple Linear Regression'!$B$17</f>
        <v>8544.734012798328</v>
      </c>
      <c r="AI774">
        <f t="shared" si="194"/>
        <v>8731.8627675999996</v>
      </c>
      <c r="AJ774">
        <f t="shared" si="195"/>
        <v>8731.8627675999996</v>
      </c>
      <c r="AK774" s="32">
        <f t="shared" si="192"/>
        <v>11464.214172639729</v>
      </c>
      <c r="AL774">
        <f t="shared" si="196"/>
        <v>8843.629571236801</v>
      </c>
      <c r="AM774" s="32">
        <f t="shared" si="197"/>
        <v>8484.7206760643821</v>
      </c>
      <c r="AN774" s="33">
        <f t="shared" si="198"/>
        <v>8870.9152346324991</v>
      </c>
      <c r="AO774" s="33">
        <f t="shared" si="199"/>
        <v>8634.1247082399987</v>
      </c>
      <c r="AP774" s="33" t="str">
        <f t="shared" si="200"/>
        <v/>
      </c>
      <c r="AQ774" s="34">
        <f t="shared" si="201"/>
        <v>533170.24</v>
      </c>
      <c r="AR774" s="34">
        <f t="shared" si="202"/>
        <v>713124</v>
      </c>
      <c r="AS774" s="34">
        <f t="shared" si="203"/>
        <v>9.7469000000000001</v>
      </c>
      <c r="AT774" s="34">
        <f t="shared" si="204"/>
        <v>8458.770884810001</v>
      </c>
      <c r="AU774" s="34">
        <f t="shared" si="205"/>
        <v>8592.8850509004078</v>
      </c>
      <c r="AV774" s="34">
        <f t="shared" si="206"/>
        <v>8459.3614969742393</v>
      </c>
      <c r="AW774" s="34">
        <f t="shared" si="207"/>
        <v>8490.560644880301</v>
      </c>
      <c r="AX774" s="34">
        <f t="shared" si="208"/>
        <v>8546.0258810931191</v>
      </c>
    </row>
    <row r="775" spans="1:50" ht="16.5" customHeight="1" x14ac:dyDescent="0.2">
      <c r="A775" s="25">
        <v>774</v>
      </c>
      <c r="B775" s="26">
        <v>38688</v>
      </c>
      <c r="C775" s="25">
        <v>9221</v>
      </c>
      <c r="D775" s="27"/>
      <c r="E775" s="27">
        <v>311000</v>
      </c>
      <c r="F775" s="27"/>
      <c r="G775" s="27">
        <v>57.783999999999999</v>
      </c>
      <c r="H775" s="27">
        <v>53.591999999999999</v>
      </c>
      <c r="I775" s="27">
        <v>2.1539999999999999</v>
      </c>
      <c r="J775" s="27">
        <v>13142.642</v>
      </c>
      <c r="K775" s="27">
        <v>772326</v>
      </c>
      <c r="L775" s="27">
        <v>1452</v>
      </c>
      <c r="M775" s="27">
        <v>15.336</v>
      </c>
      <c r="N775" s="27">
        <v>242240</v>
      </c>
      <c r="O775" s="27">
        <v>8900.4</v>
      </c>
      <c r="P775" s="27">
        <v>2276583</v>
      </c>
      <c r="Q775" s="27"/>
      <c r="R775" s="27">
        <v>8280</v>
      </c>
      <c r="S775" s="27">
        <v>9.7920999999999996</v>
      </c>
      <c r="T775" s="27">
        <v>99.3</v>
      </c>
      <c r="U775" s="27">
        <v>25</v>
      </c>
      <c r="V775" s="27">
        <v>92.7</v>
      </c>
      <c r="W775" s="27"/>
      <c r="X775" s="27"/>
      <c r="Y775" s="27"/>
      <c r="Z775" s="27"/>
      <c r="AA775" s="27">
        <v>293262</v>
      </c>
      <c r="AB775" s="28"/>
      <c r="AC775" s="29">
        <v>0</v>
      </c>
      <c r="AD775" s="30">
        <v>119.1</v>
      </c>
      <c r="AE775" s="30">
        <v>0.6</v>
      </c>
      <c r="AF775" s="31">
        <v>9.6059000000000001</v>
      </c>
      <c r="AG775">
        <f t="shared" si="193"/>
        <v>8656.4563872695217</v>
      </c>
      <c r="AH775">
        <f>A775*'Simple Linear Regression'!$B$18+'Simple Linear Regression'!$B$17</f>
        <v>8545.5870498822333</v>
      </c>
      <c r="AI775">
        <f t="shared" si="194"/>
        <v>8739.510537600001</v>
      </c>
      <c r="AJ775">
        <f t="shared" si="195"/>
        <v>8739.5105375999992</v>
      </c>
      <c r="AK775" s="32">
        <f t="shared" si="192"/>
        <v>11461.84899957263</v>
      </c>
      <c r="AL775">
        <f t="shared" si="196"/>
        <v>8851.3759550672003</v>
      </c>
      <c r="AM775" s="32">
        <f t="shared" si="197"/>
        <v>8617.7499124827391</v>
      </c>
      <c r="AN775" s="33">
        <f t="shared" si="198"/>
        <v>9019.2956517716993</v>
      </c>
      <c r="AO775" s="33">
        <f t="shared" si="199"/>
        <v>8767.6657869600003</v>
      </c>
      <c r="AP775" s="33" t="str">
        <f t="shared" si="200"/>
        <v/>
      </c>
      <c r="AQ775" s="34">
        <f t="shared" si="201"/>
        <v>521784.95999999996</v>
      </c>
      <c r="AR775" s="34">
        <f t="shared" si="202"/>
        <v>669894</v>
      </c>
      <c r="AS775" s="34">
        <f t="shared" si="203"/>
        <v>0</v>
      </c>
      <c r="AT775" s="34">
        <f t="shared" si="204"/>
        <v>8499.2436066990012</v>
      </c>
      <c r="AU775" s="34">
        <f t="shared" si="205"/>
        <v>8635.6737674534324</v>
      </c>
      <c r="AV775" s="34">
        <f t="shared" si="206"/>
        <v>8496.8201225894409</v>
      </c>
      <c r="AW775" s="34">
        <f t="shared" si="207"/>
        <v>8490.0771297330011</v>
      </c>
      <c r="AX775" s="34">
        <f t="shared" si="208"/>
        <v>8622.1884600524827</v>
      </c>
    </row>
    <row r="776" spans="1:50" ht="16.5" customHeight="1" x14ac:dyDescent="0.2">
      <c r="A776" s="25">
        <v>775</v>
      </c>
      <c r="B776" s="26">
        <v>38695</v>
      </c>
      <c r="C776" s="25">
        <v>9268</v>
      </c>
      <c r="D776" s="27"/>
      <c r="E776" s="27">
        <v>321000</v>
      </c>
      <c r="F776" s="27"/>
      <c r="G776" s="27">
        <v>59.83</v>
      </c>
      <c r="H776" s="27">
        <v>56.067999999999998</v>
      </c>
      <c r="I776" s="27">
        <v>2.1469999999999998</v>
      </c>
      <c r="J776" s="27">
        <v>13142.642</v>
      </c>
      <c r="K776" s="27">
        <v>772326</v>
      </c>
      <c r="L776" s="27">
        <v>1479</v>
      </c>
      <c r="M776" s="27">
        <v>15.336</v>
      </c>
      <c r="N776" s="27">
        <v>242240</v>
      </c>
      <c r="O776" s="27">
        <v>8938.5</v>
      </c>
      <c r="P776" s="27">
        <v>2276583</v>
      </c>
      <c r="Q776" s="27"/>
      <c r="R776" s="27">
        <v>8280</v>
      </c>
      <c r="S776" s="27">
        <v>9.7920999999999996</v>
      </c>
      <c r="T776" s="27">
        <v>99.3</v>
      </c>
      <c r="U776" s="27">
        <v>25</v>
      </c>
      <c r="V776" s="27">
        <v>83.6</v>
      </c>
      <c r="W776" s="27"/>
      <c r="X776" s="27"/>
      <c r="Y776" s="27"/>
      <c r="Z776" s="27"/>
      <c r="AA776" s="27">
        <v>293262</v>
      </c>
      <c r="AB776" s="28"/>
      <c r="AC776" s="29">
        <v>0</v>
      </c>
      <c r="AD776" s="30">
        <v>184.8</v>
      </c>
      <c r="AE776" s="30">
        <v>1.7</v>
      </c>
      <c r="AF776" s="31">
        <v>9.5021000000000004</v>
      </c>
      <c r="AG776">
        <f t="shared" si="193"/>
        <v>8857.6866774163591</v>
      </c>
      <c r="AH776">
        <f>A776*'Simple Linear Regression'!$B$18+'Simple Linear Regression'!$B$17</f>
        <v>8546.4400869661367</v>
      </c>
      <c r="AI776">
        <f t="shared" si="194"/>
        <v>9054.2677175999997</v>
      </c>
      <c r="AJ776">
        <f t="shared" si="195"/>
        <v>9054.2677175999997</v>
      </c>
      <c r="AK776" s="32">
        <f t="shared" si="192"/>
        <v>11484.840982157819</v>
      </c>
      <c r="AL776">
        <f t="shared" si="196"/>
        <v>8987.1320931696009</v>
      </c>
      <c r="AM776" s="32">
        <f t="shared" si="197"/>
        <v>8535.8915354691817</v>
      </c>
      <c r="AN776" s="33">
        <f t="shared" si="198"/>
        <v>8998.0746452652384</v>
      </c>
      <c r="AO776" s="33">
        <f t="shared" si="199"/>
        <v>8823.4842752799996</v>
      </c>
      <c r="AP776" s="33" t="str">
        <f t="shared" si="200"/>
        <v/>
      </c>
      <c r="AQ776" s="34">
        <f t="shared" si="201"/>
        <v>520089.27999999997</v>
      </c>
      <c r="AR776" s="34">
        <f t="shared" si="202"/>
        <v>689186.99999999988</v>
      </c>
      <c r="AS776" s="34">
        <f t="shared" si="203"/>
        <v>0</v>
      </c>
      <c r="AT776" s="34">
        <f t="shared" si="204"/>
        <v>8609.2288250940001</v>
      </c>
      <c r="AU776" s="34">
        <f t="shared" si="205"/>
        <v>8720.2326903827743</v>
      </c>
      <c r="AV776" s="34">
        <f t="shared" si="206"/>
        <v>8587.9115005111216</v>
      </c>
      <c r="AW776" s="34">
        <f t="shared" si="207"/>
        <v>8598.3575860189994</v>
      </c>
      <c r="AX776" s="34">
        <f t="shared" si="208"/>
        <v>8717.7230113826408</v>
      </c>
    </row>
    <row r="777" spans="1:50" ht="16.5" customHeight="1" x14ac:dyDescent="0.2">
      <c r="A777" s="25">
        <v>776</v>
      </c>
      <c r="B777" s="26">
        <v>38702</v>
      </c>
      <c r="C777" s="25">
        <v>9326</v>
      </c>
      <c r="D777" s="27"/>
      <c r="E777" s="27">
        <v>327000</v>
      </c>
      <c r="F777" s="27"/>
      <c r="G777" s="27">
        <v>60.32</v>
      </c>
      <c r="H777" s="27">
        <v>58.752000000000002</v>
      </c>
      <c r="I777" s="27">
        <v>2.1850000000000001</v>
      </c>
      <c r="J777" s="27">
        <v>13142.642</v>
      </c>
      <c r="K777" s="27">
        <v>805500</v>
      </c>
      <c r="L777" s="27">
        <v>1479</v>
      </c>
      <c r="M777" s="27">
        <v>16.524000000000001</v>
      </c>
      <c r="N777" s="27">
        <v>251419</v>
      </c>
      <c r="O777" s="27">
        <v>8938.5</v>
      </c>
      <c r="P777" s="27">
        <v>2300822</v>
      </c>
      <c r="Q777" s="27"/>
      <c r="R777" s="27">
        <v>8280</v>
      </c>
      <c r="S777" s="27">
        <v>9.7920999999999996</v>
      </c>
      <c r="T777" s="27">
        <v>99.3</v>
      </c>
      <c r="U777" s="27">
        <v>25</v>
      </c>
      <c r="V777" s="27">
        <v>83.6</v>
      </c>
      <c r="W777" s="27"/>
      <c r="X777" s="27"/>
      <c r="Y777" s="27"/>
      <c r="Z777" s="27"/>
      <c r="AA777" s="27">
        <v>293262</v>
      </c>
      <c r="AB777" s="28"/>
      <c r="AC777" s="29">
        <v>0</v>
      </c>
      <c r="AD777" s="30">
        <v>189.6</v>
      </c>
      <c r="AE777" s="30">
        <v>0</v>
      </c>
      <c r="AF777" s="31">
        <v>9.4390000000000001</v>
      </c>
      <c r="AG777">
        <f t="shared" si="193"/>
        <v>8968.6329538858008</v>
      </c>
      <c r="AH777">
        <f>A777*'Simple Linear Regression'!$B$18+'Simple Linear Regression'!$B$17</f>
        <v>8547.2931240500402</v>
      </c>
      <c r="AI777">
        <f t="shared" si="194"/>
        <v>9241.8672770000012</v>
      </c>
      <c r="AJ777">
        <f t="shared" si="195"/>
        <v>9241.8672769999976</v>
      </c>
      <c r="AK777" s="32">
        <f t="shared" si="192"/>
        <v>11420.18565053046</v>
      </c>
      <c r="AL777">
        <f t="shared" si="196"/>
        <v>9081.6241149310517</v>
      </c>
      <c r="AM777" s="32">
        <f t="shared" si="197"/>
        <v>8658.1570752872012</v>
      </c>
      <c r="AN777" s="33">
        <f t="shared" si="198"/>
        <v>9017.2295917259762</v>
      </c>
      <c r="AO777" s="33">
        <f t="shared" si="199"/>
        <v>8908.1470667650028</v>
      </c>
      <c r="AP777" s="33" t="str">
        <f t="shared" si="200"/>
        <v/>
      </c>
      <c r="AQ777" s="34">
        <f t="shared" si="201"/>
        <v>549350.51500000001</v>
      </c>
      <c r="AR777" s="34">
        <f t="shared" si="202"/>
        <v>714495</v>
      </c>
      <c r="AS777" s="34">
        <f t="shared" si="203"/>
        <v>0</v>
      </c>
      <c r="AT777" s="34">
        <f t="shared" si="204"/>
        <v>8782.0135617460001</v>
      </c>
      <c r="AU777" s="34">
        <f t="shared" si="205"/>
        <v>8847.0607191148156</v>
      </c>
      <c r="AV777" s="34">
        <f t="shared" si="206"/>
        <v>8765.3480123601985</v>
      </c>
      <c r="AW777" s="34">
        <f t="shared" si="207"/>
        <v>8770.8948341859996</v>
      </c>
      <c r="AX777" s="34">
        <f t="shared" si="208"/>
        <v>8837.5096696081928</v>
      </c>
    </row>
    <row r="778" spans="1:50" ht="16.5" customHeight="1" x14ac:dyDescent="0.2">
      <c r="A778" s="25">
        <v>777</v>
      </c>
      <c r="B778" s="26">
        <v>38709</v>
      </c>
      <c r="C778" s="25">
        <v>9249</v>
      </c>
      <c r="D778" s="27"/>
      <c r="E778" s="27">
        <v>312000</v>
      </c>
      <c r="F778" s="27"/>
      <c r="G778" s="27">
        <v>57.968000000000004</v>
      </c>
      <c r="H778" s="27">
        <v>56.36</v>
      </c>
      <c r="I778" s="27">
        <v>2.2109999999999999</v>
      </c>
      <c r="J778" s="27">
        <v>13142.642</v>
      </c>
      <c r="K778" s="27">
        <v>805500</v>
      </c>
      <c r="L778" s="27">
        <v>1479</v>
      </c>
      <c r="M778" s="27">
        <v>16.524000000000001</v>
      </c>
      <c r="N778" s="27">
        <v>251419</v>
      </c>
      <c r="O778" s="27">
        <v>8938.5</v>
      </c>
      <c r="P778" s="27">
        <v>2300822</v>
      </c>
      <c r="Q778" s="27"/>
      <c r="R778" s="27">
        <v>8280</v>
      </c>
      <c r="S778" s="27">
        <v>9.7920999999999996</v>
      </c>
      <c r="T778" s="27">
        <v>99.3</v>
      </c>
      <c r="U778" s="27">
        <v>25</v>
      </c>
      <c r="V778" s="27">
        <v>83.6</v>
      </c>
      <c r="W778" s="27"/>
      <c r="X778" s="27"/>
      <c r="Y778" s="27"/>
      <c r="Z778" s="27"/>
      <c r="AA778" s="27">
        <v>293262</v>
      </c>
      <c r="AB778" s="28"/>
      <c r="AC778" s="29">
        <v>0</v>
      </c>
      <c r="AD778" s="30">
        <v>193.9</v>
      </c>
      <c r="AE778" s="30">
        <v>0.1</v>
      </c>
      <c r="AF778" s="31">
        <v>9.4187999999999992</v>
      </c>
      <c r="AG778">
        <f t="shared" si="193"/>
        <v>8978.7446942506795</v>
      </c>
      <c r="AH778">
        <f>A778*'Simple Linear Regression'!$B$18+'Simple Linear Regression'!$B$17</f>
        <v>8548.1461611339455</v>
      </c>
      <c r="AI778">
        <f t="shared" si="194"/>
        <v>9250.6916270000002</v>
      </c>
      <c r="AJ778">
        <f t="shared" si="195"/>
        <v>9250.6916270000002</v>
      </c>
      <c r="AK778" s="32">
        <f t="shared" si="192"/>
        <v>11419.68087284994</v>
      </c>
      <c r="AL778">
        <f t="shared" si="196"/>
        <v>9091.4644088236291</v>
      </c>
      <c r="AM778" s="32">
        <f t="shared" si="197"/>
        <v>8656.0508054780403</v>
      </c>
      <c r="AN778" s="33">
        <f t="shared" si="198"/>
        <v>9020.3937359099364</v>
      </c>
      <c r="AO778" s="33">
        <f t="shared" si="199"/>
        <v>8913.4662649590009</v>
      </c>
      <c r="AP778" s="33" t="str">
        <f t="shared" si="200"/>
        <v/>
      </c>
      <c r="AQ778" s="34">
        <f t="shared" si="201"/>
        <v>555887.40899999999</v>
      </c>
      <c r="AR778" s="34">
        <f t="shared" si="202"/>
        <v>689832</v>
      </c>
      <c r="AS778" s="34">
        <f t="shared" si="203"/>
        <v>0</v>
      </c>
      <c r="AT778" s="34">
        <f t="shared" si="204"/>
        <v>8795.9971398279995</v>
      </c>
      <c r="AU778" s="34">
        <f t="shared" si="205"/>
        <v>8858.5836876685098</v>
      </c>
      <c r="AV778" s="34">
        <f t="shared" si="206"/>
        <v>8776.1475985673205</v>
      </c>
      <c r="AW778" s="34">
        <f t="shared" si="207"/>
        <v>8784.7307519679998</v>
      </c>
      <c r="AX778" s="34">
        <f t="shared" si="208"/>
        <v>8845.8273374104156</v>
      </c>
    </row>
    <row r="779" spans="1:50" ht="16.5" customHeight="1" x14ac:dyDescent="0.2">
      <c r="A779" s="25">
        <v>778</v>
      </c>
      <c r="B779" s="26">
        <v>38716</v>
      </c>
      <c r="C779" s="25">
        <v>9358</v>
      </c>
      <c r="D779" s="27"/>
      <c r="E779" s="27">
        <v>320000</v>
      </c>
      <c r="F779" s="27"/>
      <c r="G779" s="27">
        <v>59.822499999999998</v>
      </c>
      <c r="H779" s="27">
        <v>57.377499999999998</v>
      </c>
      <c r="I779" s="27">
        <v>2.1970000000000001</v>
      </c>
      <c r="J779" s="27">
        <v>13142.642</v>
      </c>
      <c r="K779" s="27">
        <v>805500</v>
      </c>
      <c r="L779" s="27">
        <v>1479</v>
      </c>
      <c r="M779" s="27">
        <v>16.524000000000001</v>
      </c>
      <c r="N779" s="27">
        <v>251419</v>
      </c>
      <c r="O779" s="27">
        <v>8938.5</v>
      </c>
      <c r="P779" s="27">
        <v>2300822</v>
      </c>
      <c r="Q779" s="27"/>
      <c r="R779" s="27">
        <v>8280</v>
      </c>
      <c r="S779" s="27">
        <v>9.7920999999999996</v>
      </c>
      <c r="T779" s="27">
        <v>99.3</v>
      </c>
      <c r="U779" s="27">
        <v>25</v>
      </c>
      <c r="V779" s="27">
        <v>83.6</v>
      </c>
      <c r="W779" s="27"/>
      <c r="X779" s="27"/>
      <c r="Y779" s="27"/>
      <c r="Z779" s="27"/>
      <c r="AA779" s="27">
        <v>293262</v>
      </c>
      <c r="AB779" s="28"/>
      <c r="AC779" s="29">
        <v>1</v>
      </c>
      <c r="AD779" s="30">
        <v>129</v>
      </c>
      <c r="AE779" s="30">
        <v>0.3</v>
      </c>
      <c r="AF779" s="31">
        <v>9.4420999999999999</v>
      </c>
      <c r="AG779">
        <f t="shared" si="193"/>
        <v>8973.3517179003593</v>
      </c>
      <c r="AH779">
        <f>A779*'Simple Linear Regression'!$B$18+'Simple Linear Regression'!$B$17</f>
        <v>8548.999198217849</v>
      </c>
      <c r="AI779">
        <f t="shared" si="194"/>
        <v>9245.9853070000008</v>
      </c>
      <c r="AJ779">
        <f t="shared" si="195"/>
        <v>9245.985306999999</v>
      </c>
      <c r="AK779" s="32">
        <f t="shared" si="192"/>
        <v>11422.45559439626</v>
      </c>
      <c r="AL779">
        <f t="shared" si="196"/>
        <v>9086.2227233430094</v>
      </c>
      <c r="AM779" s="32">
        <f t="shared" si="197"/>
        <v>8601.1087818130218</v>
      </c>
      <c r="AN779" s="33">
        <f t="shared" si="198"/>
        <v>8876.0925386670478</v>
      </c>
      <c r="AO779" s="33">
        <f t="shared" si="199"/>
        <v>8875.1228343929997</v>
      </c>
      <c r="AP779" s="33" t="str">
        <f t="shared" si="200"/>
        <v/>
      </c>
      <c r="AQ779" s="34">
        <f t="shared" si="201"/>
        <v>552367.54300000006</v>
      </c>
      <c r="AR779" s="34">
        <f t="shared" si="202"/>
        <v>703040</v>
      </c>
      <c r="AS779" s="34">
        <f t="shared" si="203"/>
        <v>9.4420999999999999</v>
      </c>
      <c r="AT779" s="34">
        <f t="shared" si="204"/>
        <v>8633.5121350650006</v>
      </c>
      <c r="AU779" s="34">
        <f t="shared" si="205"/>
        <v>8734.2055449772106</v>
      </c>
      <c r="AV779" s="34">
        <f t="shared" si="206"/>
        <v>8610.9519114453997</v>
      </c>
      <c r="AW779" s="34">
        <f t="shared" si="207"/>
        <v>8669.5093762946999</v>
      </c>
      <c r="AX779" s="34">
        <f t="shared" si="208"/>
        <v>8708.7065824887577</v>
      </c>
    </row>
    <row r="780" spans="1:50" ht="16.5" customHeight="1" x14ac:dyDescent="0.2">
      <c r="A780" s="25">
        <v>779</v>
      </c>
      <c r="B780" s="26">
        <v>38723</v>
      </c>
      <c r="C780" s="25">
        <v>8950</v>
      </c>
      <c r="D780" s="27"/>
      <c r="E780" s="27">
        <v>302000</v>
      </c>
      <c r="F780" s="27"/>
      <c r="G780" s="27">
        <v>63.384999999999998</v>
      </c>
      <c r="H780" s="27">
        <v>61.717500000000001</v>
      </c>
      <c r="I780" s="27">
        <v>2.238</v>
      </c>
      <c r="J780" s="27">
        <v>13142.642</v>
      </c>
      <c r="K780" s="27">
        <v>805500</v>
      </c>
      <c r="L780" s="27">
        <v>1486</v>
      </c>
      <c r="M780" s="27">
        <v>16.524000000000001</v>
      </c>
      <c r="N780" s="27">
        <v>251419</v>
      </c>
      <c r="O780" s="27">
        <v>8946.2000000000007</v>
      </c>
      <c r="P780" s="27">
        <v>2300822</v>
      </c>
      <c r="Q780" s="27"/>
      <c r="R780" s="27">
        <v>8280</v>
      </c>
      <c r="S780" s="27">
        <v>9.7920999999999996</v>
      </c>
      <c r="T780" s="27">
        <v>99.3</v>
      </c>
      <c r="U780" s="27">
        <v>25</v>
      </c>
      <c r="V780" s="27">
        <v>81.3</v>
      </c>
      <c r="W780" s="27"/>
      <c r="X780" s="27"/>
      <c r="Y780" s="27"/>
      <c r="Z780" s="27"/>
      <c r="AA780" s="27">
        <v>293262</v>
      </c>
      <c r="AB780" s="28"/>
      <c r="AC780" s="29">
        <v>1</v>
      </c>
      <c r="AD780" s="30">
        <v>129.30000000000001</v>
      </c>
      <c r="AE780" s="30">
        <v>0.9</v>
      </c>
      <c r="AF780" s="31">
        <v>9.5082000000000004</v>
      </c>
      <c r="AG780">
        <f t="shared" si="193"/>
        <v>9038.0526152494385</v>
      </c>
      <c r="AH780">
        <f>A780*'Simple Linear Regression'!$B$18+'Simple Linear Regression'!$B$17</f>
        <v>8549.8522353017543</v>
      </c>
      <c r="AI780">
        <f t="shared" si="194"/>
        <v>9337.6691670000018</v>
      </c>
      <c r="AJ780">
        <f t="shared" si="195"/>
        <v>9337.6691669999982</v>
      </c>
      <c r="AK780" s="32">
        <f t="shared" si="192"/>
        <v>11424.03321424945</v>
      </c>
      <c r="AL780">
        <f t="shared" si="196"/>
        <v>9133.8087282505403</v>
      </c>
      <c r="AM780" s="32">
        <f t="shared" si="197"/>
        <v>8606.20444006656</v>
      </c>
      <c r="AN780" s="33">
        <f t="shared" si="198"/>
        <v>8889.8935257951161</v>
      </c>
      <c r="AO780" s="33">
        <f t="shared" si="199"/>
        <v>8927.1365546219986</v>
      </c>
      <c r="AP780" s="33" t="str">
        <f t="shared" si="200"/>
        <v/>
      </c>
      <c r="AQ780" s="34">
        <f t="shared" si="201"/>
        <v>562675.72199999995</v>
      </c>
      <c r="AR780" s="34">
        <f t="shared" si="202"/>
        <v>675876</v>
      </c>
      <c r="AS780" s="34">
        <f t="shared" si="203"/>
        <v>9.5082000000000004</v>
      </c>
      <c r="AT780" s="34">
        <f t="shared" si="204"/>
        <v>8671.6185361110001</v>
      </c>
      <c r="AU780" s="34">
        <f t="shared" si="205"/>
        <v>8769.119708450653</v>
      </c>
      <c r="AV780" s="34">
        <f t="shared" si="206"/>
        <v>8638.2423582607607</v>
      </c>
      <c r="AW780" s="34">
        <f t="shared" si="207"/>
        <v>8706.3457352894002</v>
      </c>
      <c r="AX780" s="34">
        <f t="shared" si="208"/>
        <v>8745.8701926251852</v>
      </c>
    </row>
    <row r="781" spans="1:50" ht="16.5" customHeight="1" x14ac:dyDescent="0.2">
      <c r="A781" s="25">
        <v>780</v>
      </c>
      <c r="B781" s="26">
        <v>38730</v>
      </c>
      <c r="C781" s="25">
        <v>8859</v>
      </c>
      <c r="D781" s="27"/>
      <c r="E781" s="27">
        <v>326000</v>
      </c>
      <c r="F781" s="27"/>
      <c r="G781" s="27">
        <v>63.74</v>
      </c>
      <c r="H781" s="27">
        <v>62.18</v>
      </c>
      <c r="I781" s="27">
        <v>2.327</v>
      </c>
      <c r="J781" s="27">
        <v>13142.642</v>
      </c>
      <c r="K781" s="27">
        <v>823831</v>
      </c>
      <c r="L781" s="27">
        <v>1486</v>
      </c>
      <c r="M781" s="27">
        <v>16.524000000000001</v>
      </c>
      <c r="N781" s="27">
        <v>251419</v>
      </c>
      <c r="O781" s="27">
        <v>8946.2000000000007</v>
      </c>
      <c r="P781" s="27">
        <v>2300822</v>
      </c>
      <c r="Q781" s="27"/>
      <c r="R781" s="27">
        <v>8280</v>
      </c>
      <c r="S781" s="27">
        <v>9.7920999999999996</v>
      </c>
      <c r="T781" s="27">
        <v>99.3</v>
      </c>
      <c r="U781" s="27">
        <v>25</v>
      </c>
      <c r="V781" s="27">
        <v>81.3</v>
      </c>
      <c r="W781" s="27">
        <v>100.54468</v>
      </c>
      <c r="X781" s="27"/>
      <c r="Y781" s="27"/>
      <c r="Z781" s="27"/>
      <c r="AA781" s="27">
        <v>293262</v>
      </c>
      <c r="AB781" s="28"/>
      <c r="AC781" s="29">
        <v>0</v>
      </c>
      <c r="AD781" s="30">
        <v>122.3</v>
      </c>
      <c r="AE781" s="30">
        <v>0.4</v>
      </c>
      <c r="AF781" s="31">
        <v>9.6146999999999991</v>
      </c>
      <c r="AG781">
        <f t="shared" si="193"/>
        <v>9021.9209991907592</v>
      </c>
      <c r="AH781">
        <f>A781*'Simple Linear Regression'!$B$18+'Simple Linear Regression'!$B$17</f>
        <v>8550.7052723856577</v>
      </c>
      <c r="AI781">
        <f t="shared" si="194"/>
        <v>9323.550207000002</v>
      </c>
      <c r="AJ781">
        <f t="shared" si="195"/>
        <v>9323.5502069999984</v>
      </c>
      <c r="AK781" s="32">
        <f t="shared" si="192"/>
        <v>11418.772675009839</v>
      </c>
      <c r="AL781">
        <f t="shared" si="196"/>
        <v>9111.7256568059092</v>
      </c>
      <c r="AM781" s="32">
        <f t="shared" si="197"/>
        <v>8759.6495558336592</v>
      </c>
      <c r="AN781" s="33">
        <f t="shared" si="198"/>
        <v>9004.8790813740652</v>
      </c>
      <c r="AO781" s="33">
        <f t="shared" si="199"/>
        <v>9034.7784053629985</v>
      </c>
      <c r="AP781" s="33" t="str">
        <f t="shared" si="200"/>
        <v/>
      </c>
      <c r="AQ781" s="34">
        <f t="shared" si="201"/>
        <v>585052.01300000004</v>
      </c>
      <c r="AR781" s="34">
        <f t="shared" si="202"/>
        <v>758602</v>
      </c>
      <c r="AS781" s="34">
        <f t="shared" si="203"/>
        <v>0</v>
      </c>
      <c r="AT781" s="34">
        <f t="shared" si="204"/>
        <v>8742.9212370029982</v>
      </c>
      <c r="AU781" s="34">
        <f t="shared" si="205"/>
        <v>8822.8066980796866</v>
      </c>
      <c r="AV781" s="34">
        <f t="shared" si="206"/>
        <v>8710.5323189865194</v>
      </c>
      <c r="AW781" s="34">
        <f t="shared" si="207"/>
        <v>8732.997800844998</v>
      </c>
      <c r="AX781" s="34">
        <f t="shared" si="208"/>
        <v>8824.4898305298702</v>
      </c>
    </row>
    <row r="782" spans="1:50" ht="16.5" customHeight="1" x14ac:dyDescent="0.2">
      <c r="A782" s="25">
        <v>781</v>
      </c>
      <c r="B782" s="26">
        <v>38737</v>
      </c>
      <c r="C782" s="25">
        <v>8826</v>
      </c>
      <c r="D782" s="27"/>
      <c r="E782" s="27">
        <v>285000</v>
      </c>
      <c r="F782" s="27"/>
      <c r="G782" s="27">
        <v>66.784999999999997</v>
      </c>
      <c r="H782" s="27">
        <v>63.543999999999997</v>
      </c>
      <c r="I782" s="27">
        <v>2.3199999999999998</v>
      </c>
      <c r="J782" s="27">
        <v>13142.642</v>
      </c>
      <c r="K782" s="27">
        <v>823831</v>
      </c>
      <c r="L782" s="27">
        <v>1486</v>
      </c>
      <c r="M782" s="27">
        <v>17.173999999999999</v>
      </c>
      <c r="N782" s="27">
        <v>243056</v>
      </c>
      <c r="O782" s="27">
        <v>8946.2000000000007</v>
      </c>
      <c r="P782" s="27">
        <v>2300822</v>
      </c>
      <c r="Q782" s="27"/>
      <c r="R782" s="27">
        <v>8280</v>
      </c>
      <c r="S782" s="27">
        <v>9.7920999999999996</v>
      </c>
      <c r="T782" s="27">
        <v>99.3</v>
      </c>
      <c r="U782" s="27">
        <v>25</v>
      </c>
      <c r="V782" s="27">
        <v>81.3</v>
      </c>
      <c r="W782" s="27">
        <v>100.04516</v>
      </c>
      <c r="X782" s="27"/>
      <c r="Y782" s="27"/>
      <c r="Z782" s="27"/>
      <c r="AA782" s="27">
        <v>293262</v>
      </c>
      <c r="AB782" s="28"/>
      <c r="AC782" s="29">
        <v>0</v>
      </c>
      <c r="AD782" s="30">
        <v>145.1</v>
      </c>
      <c r="AE782" s="30">
        <v>0.6</v>
      </c>
      <c r="AF782" s="31">
        <v>9.7583000000000002</v>
      </c>
      <c r="AG782">
        <f t="shared" si="193"/>
        <v>8944.7790482855999</v>
      </c>
      <c r="AH782">
        <f>A782*'Simple Linear Regression'!$B$18+'Simple Linear Regression'!$B$17</f>
        <v>8551.5583094695612</v>
      </c>
      <c r="AI782">
        <f t="shared" si="194"/>
        <v>9268.1257017999997</v>
      </c>
      <c r="AJ782">
        <f t="shared" si="195"/>
        <v>9268.1257018000015</v>
      </c>
      <c r="AK782" s="32">
        <f t="shared" si="192"/>
        <v>11426.955384946808</v>
      </c>
      <c r="AL782">
        <f t="shared" si="196"/>
        <v>9064.5329336144023</v>
      </c>
      <c r="AM782" s="32">
        <f t="shared" si="197"/>
        <v>8616.7245441199393</v>
      </c>
      <c r="AN782" s="33">
        <f t="shared" si="198"/>
        <v>9022.6443223694114</v>
      </c>
      <c r="AO782" s="33">
        <f t="shared" si="199"/>
        <v>8961.3277319199988</v>
      </c>
      <c r="AP782" s="33" t="str">
        <f t="shared" si="200"/>
        <v/>
      </c>
      <c r="AQ782" s="34">
        <f t="shared" si="201"/>
        <v>563889.91999999993</v>
      </c>
      <c r="AR782" s="34">
        <f t="shared" si="202"/>
        <v>661200</v>
      </c>
      <c r="AS782" s="34">
        <f t="shared" si="203"/>
        <v>0</v>
      </c>
      <c r="AT782" s="34">
        <f t="shared" si="204"/>
        <v>8670.5389760329999</v>
      </c>
      <c r="AU782" s="34">
        <f t="shared" si="205"/>
        <v>8786.8408122638648</v>
      </c>
      <c r="AV782" s="34">
        <f t="shared" si="206"/>
        <v>8627.1326681160008</v>
      </c>
      <c r="AW782" s="34">
        <f t="shared" si="207"/>
        <v>8660.8518183289998</v>
      </c>
      <c r="AX782" s="34">
        <f t="shared" si="208"/>
        <v>8785.6695539569628</v>
      </c>
    </row>
    <row r="783" spans="1:50" ht="16.5" customHeight="1" x14ac:dyDescent="0.2">
      <c r="A783" s="25">
        <v>782</v>
      </c>
      <c r="B783" s="26">
        <v>38744</v>
      </c>
      <c r="C783" s="25">
        <v>8879</v>
      </c>
      <c r="D783" s="27"/>
      <c r="E783" s="27">
        <v>290000</v>
      </c>
      <c r="F783" s="27"/>
      <c r="G783" s="27">
        <v>66.819999999999993</v>
      </c>
      <c r="H783" s="27">
        <v>63.774000000000001</v>
      </c>
      <c r="I783" s="27">
        <v>2.3359999999999999</v>
      </c>
      <c r="J783" s="27">
        <v>13142.642</v>
      </c>
      <c r="K783" s="27">
        <v>823831</v>
      </c>
      <c r="L783" s="27">
        <v>1486</v>
      </c>
      <c r="M783" s="27">
        <v>17.173999999999999</v>
      </c>
      <c r="N783" s="27">
        <v>243056</v>
      </c>
      <c r="O783" s="27">
        <v>8946.2000000000007</v>
      </c>
      <c r="P783" s="27">
        <v>2300822</v>
      </c>
      <c r="Q783" s="27"/>
      <c r="R783" s="27">
        <v>8280</v>
      </c>
      <c r="S783" s="27">
        <v>9.7920999999999996</v>
      </c>
      <c r="T783" s="27">
        <v>99.3</v>
      </c>
      <c r="U783" s="27">
        <v>25</v>
      </c>
      <c r="V783" s="27">
        <v>81.3</v>
      </c>
      <c r="W783" s="27">
        <v>100.14252</v>
      </c>
      <c r="X783" s="27"/>
      <c r="Y783" s="27"/>
      <c r="Z783" s="27"/>
      <c r="AA783" s="27">
        <v>293262</v>
      </c>
      <c r="AB783" s="28"/>
      <c r="AC783" s="29">
        <v>0</v>
      </c>
      <c r="AD783" s="30">
        <v>146</v>
      </c>
      <c r="AE783" s="30">
        <v>0</v>
      </c>
      <c r="AF783" s="31">
        <v>9.9345999999999997</v>
      </c>
      <c r="AG783">
        <f t="shared" si="193"/>
        <v>8941.4173769716799</v>
      </c>
      <c r="AH783">
        <f>A783*'Simple Linear Regression'!$B$18+'Simple Linear Regression'!$B$17</f>
        <v>8552.4113465534665</v>
      </c>
      <c r="AI783">
        <f t="shared" si="194"/>
        <v>9265.1842517999994</v>
      </c>
      <c r="AJ783">
        <f t="shared" si="195"/>
        <v>9265.1842517999994</v>
      </c>
      <c r="AK783" s="32">
        <f t="shared" si="192"/>
        <v>11434.276321866939</v>
      </c>
      <c r="AL783">
        <f t="shared" si="196"/>
        <v>9061.3448828771179</v>
      </c>
      <c r="AM783" s="32">
        <f t="shared" si="197"/>
        <v>8617.0914398611985</v>
      </c>
      <c r="AN783" s="33">
        <f t="shared" si="198"/>
        <v>9038.7003765289228</v>
      </c>
      <c r="AO783" s="33">
        <f t="shared" si="199"/>
        <v>8955.8206300159982</v>
      </c>
      <c r="AP783" s="33" t="str">
        <f t="shared" si="200"/>
        <v/>
      </c>
      <c r="AQ783" s="34">
        <f t="shared" si="201"/>
        <v>567778.81599999999</v>
      </c>
      <c r="AR783" s="34">
        <f t="shared" si="202"/>
        <v>677440</v>
      </c>
      <c r="AS783" s="34">
        <f t="shared" si="203"/>
        <v>0</v>
      </c>
      <c r="AT783" s="34">
        <f t="shared" si="204"/>
        <v>8705.5757727300006</v>
      </c>
      <c r="AU783" s="34">
        <f t="shared" si="205"/>
        <v>8813.5026064523918</v>
      </c>
      <c r="AV783" s="34">
        <f t="shared" si="206"/>
        <v>8664.5950502264004</v>
      </c>
      <c r="AW783" s="34">
        <f t="shared" si="207"/>
        <v>8696.5710034159983</v>
      </c>
      <c r="AX783" s="34">
        <f t="shared" si="208"/>
        <v>8809.6020314050074</v>
      </c>
    </row>
    <row r="784" spans="1:50" ht="16.5" customHeight="1" x14ac:dyDescent="0.2">
      <c r="A784" s="25">
        <v>783</v>
      </c>
      <c r="B784" s="26">
        <v>38751</v>
      </c>
      <c r="C784" s="25">
        <v>8967</v>
      </c>
      <c r="D784" s="27"/>
      <c r="E784" s="27">
        <v>282000</v>
      </c>
      <c r="F784" s="27"/>
      <c r="G784" s="27">
        <v>66.59</v>
      </c>
      <c r="H784" s="27">
        <v>64</v>
      </c>
      <c r="I784" s="27">
        <v>2.3570000000000002</v>
      </c>
      <c r="J784" s="27">
        <v>13142.642</v>
      </c>
      <c r="K784" s="27">
        <v>823831</v>
      </c>
      <c r="L784" s="27">
        <v>1486</v>
      </c>
      <c r="M784" s="27">
        <v>17.173999999999999</v>
      </c>
      <c r="N784" s="27">
        <v>243056</v>
      </c>
      <c r="O784" s="27">
        <v>8946.2000000000007</v>
      </c>
      <c r="P784" s="27">
        <v>2300822</v>
      </c>
      <c r="Q784" s="27"/>
      <c r="R784" s="27">
        <v>8280</v>
      </c>
      <c r="S784" s="27">
        <v>9.7920999999999996</v>
      </c>
      <c r="T784" s="27">
        <v>99.3</v>
      </c>
      <c r="U784" s="27">
        <v>25</v>
      </c>
      <c r="V784" s="27">
        <v>81.3</v>
      </c>
      <c r="W784" s="27">
        <v>99.438559999999995</v>
      </c>
      <c r="X784" s="27"/>
      <c r="Y784" s="27"/>
      <c r="Z784" s="27"/>
      <c r="AA784" s="27">
        <v>293262</v>
      </c>
      <c r="AB784" s="28"/>
      <c r="AC784" s="29">
        <v>0</v>
      </c>
      <c r="AD784" s="30">
        <v>117.7</v>
      </c>
      <c r="AE784" s="30">
        <v>0</v>
      </c>
      <c r="AF784" s="31">
        <v>10.138999999999999</v>
      </c>
      <c r="AG784">
        <f t="shared" si="193"/>
        <v>8946.8128814971587</v>
      </c>
      <c r="AH784">
        <f>A784*'Simple Linear Regression'!$B$18+'Simple Linear Regression'!$B$17</f>
        <v>8553.26438363737</v>
      </c>
      <c r="AI784">
        <f t="shared" si="194"/>
        <v>9269.8905718000005</v>
      </c>
      <c r="AJ784">
        <f t="shared" si="195"/>
        <v>9269.8905718000005</v>
      </c>
      <c r="AK784" s="32">
        <f t="shared" si="192"/>
        <v>9466.6251833145179</v>
      </c>
      <c r="AL784">
        <f t="shared" si="196"/>
        <v>9067.9389424094406</v>
      </c>
      <c r="AM784" s="32">
        <f t="shared" si="197"/>
        <v>8654.9139465332992</v>
      </c>
      <c r="AN784" s="33">
        <f t="shared" si="198"/>
        <v>9068.5224115651999</v>
      </c>
      <c r="AO784" s="33">
        <f t="shared" si="199"/>
        <v>9002.1063793919984</v>
      </c>
      <c r="AP784" s="33" t="str">
        <f t="shared" si="200"/>
        <v/>
      </c>
      <c r="AQ784" s="34">
        <f t="shared" si="201"/>
        <v>572882.99200000009</v>
      </c>
      <c r="AR784" s="34">
        <f t="shared" si="202"/>
        <v>664674</v>
      </c>
      <c r="AS784" s="34">
        <f t="shared" si="203"/>
        <v>0</v>
      </c>
      <c r="AT784" s="34">
        <f t="shared" si="204"/>
        <v>8711.0934327850009</v>
      </c>
      <c r="AU784" s="34">
        <f t="shared" si="205"/>
        <v>8826.2073164028843</v>
      </c>
      <c r="AV784" s="34">
        <f t="shared" si="206"/>
        <v>8665.9506311642381</v>
      </c>
      <c r="AW784" s="34">
        <f t="shared" si="207"/>
        <v>8703.1389787879998</v>
      </c>
      <c r="AX784" s="34">
        <f t="shared" si="208"/>
        <v>8825.7398718236982</v>
      </c>
    </row>
    <row r="785" spans="1:50" ht="16.5" customHeight="1" x14ac:dyDescent="0.2">
      <c r="A785" s="25">
        <v>784</v>
      </c>
      <c r="B785" s="26">
        <v>38758</v>
      </c>
      <c r="C785" s="25">
        <v>9083</v>
      </c>
      <c r="D785" s="27"/>
      <c r="E785" s="27">
        <v>289000</v>
      </c>
      <c r="F785" s="27"/>
      <c r="G785" s="27">
        <v>63.06</v>
      </c>
      <c r="H785" s="27">
        <v>61.228000000000002</v>
      </c>
      <c r="I785" s="27">
        <v>2.3420000000000001</v>
      </c>
      <c r="J785" s="27">
        <v>13324.204</v>
      </c>
      <c r="K785" s="27">
        <v>848849</v>
      </c>
      <c r="L785" s="27">
        <v>1470</v>
      </c>
      <c r="M785" s="27">
        <v>17.173999999999999</v>
      </c>
      <c r="N785" s="27">
        <v>243056</v>
      </c>
      <c r="O785" s="27">
        <v>8981.1</v>
      </c>
      <c r="P785" s="27">
        <v>2300822</v>
      </c>
      <c r="Q785" s="27"/>
      <c r="R785" s="27">
        <v>8280</v>
      </c>
      <c r="S785" s="27">
        <v>9.7920999999999996</v>
      </c>
      <c r="T785" s="27">
        <v>100.1</v>
      </c>
      <c r="U785" s="27">
        <v>25</v>
      </c>
      <c r="V785" s="27">
        <v>89.3</v>
      </c>
      <c r="W785" s="27">
        <v>99.73366</v>
      </c>
      <c r="X785" s="27"/>
      <c r="Y785" s="27"/>
      <c r="Z785" s="27"/>
      <c r="AA785" s="27">
        <v>293262</v>
      </c>
      <c r="AB785" s="28"/>
      <c r="AC785" s="29">
        <v>0</v>
      </c>
      <c r="AD785" s="30">
        <v>152.19999999999999</v>
      </c>
      <c r="AE785" s="30">
        <v>0</v>
      </c>
      <c r="AF785" s="31">
        <v>10.3668</v>
      </c>
      <c r="AG785">
        <f t="shared" si="193"/>
        <v>8759.2642706189599</v>
      </c>
      <c r="AH785">
        <f>A785*'Simple Linear Regression'!$B$18+'Simple Linear Regression'!$B$17</f>
        <v>8554.1174207212734</v>
      </c>
      <c r="AI785">
        <f t="shared" si="194"/>
        <v>8986.2557417999978</v>
      </c>
      <c r="AJ785">
        <f t="shared" si="195"/>
        <v>8986.2557417999997</v>
      </c>
      <c r="AK785" s="32">
        <f t="shared" si="192"/>
        <v>9484.3624256212297</v>
      </c>
      <c r="AL785">
        <f t="shared" si="196"/>
        <v>8936.1788836006399</v>
      </c>
      <c r="AM785" s="32">
        <f t="shared" si="197"/>
        <v>8610.0992005818007</v>
      </c>
      <c r="AN785" s="33">
        <f t="shared" si="198"/>
        <v>9093.7337411118133</v>
      </c>
      <c r="AO785" s="33">
        <f t="shared" si="199"/>
        <v>8814.679415552002</v>
      </c>
      <c r="AP785" s="33" t="str">
        <f t="shared" si="200"/>
        <v/>
      </c>
      <c r="AQ785" s="34">
        <f t="shared" si="201"/>
        <v>569237.152</v>
      </c>
      <c r="AR785" s="34">
        <f t="shared" si="202"/>
        <v>676838</v>
      </c>
      <c r="AS785" s="34">
        <f t="shared" si="203"/>
        <v>0</v>
      </c>
      <c r="AT785" s="34">
        <f t="shared" si="204"/>
        <v>8757.347682814001</v>
      </c>
      <c r="AU785" s="34">
        <f t="shared" si="205"/>
        <v>8844.7354070319579</v>
      </c>
      <c r="AV785" s="34">
        <f t="shared" si="206"/>
        <v>8742.7821294028799</v>
      </c>
      <c r="AW785" s="34">
        <f t="shared" si="207"/>
        <v>8750.4845809379967</v>
      </c>
      <c r="AX785" s="34">
        <f t="shared" si="208"/>
        <v>8813.6779632777761</v>
      </c>
    </row>
    <row r="786" spans="1:50" ht="16.5" customHeight="1" x14ac:dyDescent="0.2">
      <c r="A786" s="25">
        <v>785</v>
      </c>
      <c r="B786" s="26">
        <v>38765</v>
      </c>
      <c r="C786" s="25">
        <v>9046</v>
      </c>
      <c r="D786" s="27"/>
      <c r="E786" s="27">
        <v>298000</v>
      </c>
      <c r="F786" s="27"/>
      <c r="G786" s="27">
        <v>59.37</v>
      </c>
      <c r="H786" s="27">
        <v>58.043999999999997</v>
      </c>
      <c r="I786" s="27">
        <v>2.2839999999999998</v>
      </c>
      <c r="J786" s="27">
        <v>13324.204</v>
      </c>
      <c r="K786" s="27">
        <v>848849</v>
      </c>
      <c r="L786" s="27">
        <v>1470</v>
      </c>
      <c r="M786" s="27">
        <v>18.081</v>
      </c>
      <c r="N786" s="27">
        <v>245787</v>
      </c>
      <c r="O786" s="27">
        <v>8981.1</v>
      </c>
      <c r="P786" s="27">
        <v>2300822</v>
      </c>
      <c r="Q786" s="27"/>
      <c r="R786" s="27">
        <v>8280</v>
      </c>
      <c r="S786" s="27">
        <v>9.7920999999999996</v>
      </c>
      <c r="T786" s="27">
        <v>100.1</v>
      </c>
      <c r="U786" s="27">
        <v>25</v>
      </c>
      <c r="V786" s="27">
        <v>89.3</v>
      </c>
      <c r="W786" s="27">
        <v>100.26694000000001</v>
      </c>
      <c r="X786" s="27"/>
      <c r="Y786" s="27"/>
      <c r="Z786" s="27"/>
      <c r="AA786" s="27">
        <v>293262</v>
      </c>
      <c r="AB786" s="28"/>
      <c r="AC786" s="29">
        <v>0</v>
      </c>
      <c r="AD786" s="30">
        <v>158.69999999999999</v>
      </c>
      <c r="AE786" s="30">
        <v>1.3</v>
      </c>
      <c r="AF786" s="31">
        <v>10.6135</v>
      </c>
      <c r="AG786">
        <f t="shared" si="193"/>
        <v>8787.3896268919198</v>
      </c>
      <c r="AH786">
        <f>A786*'Simple Linear Regression'!$B$18+'Simple Linear Regression'!$B$17</f>
        <v>8554.9704578051787</v>
      </c>
      <c r="AI786">
        <f t="shared" si="194"/>
        <v>9068.0521408999994</v>
      </c>
      <c r="AJ786">
        <f t="shared" si="195"/>
        <v>9068.0521408999994</v>
      </c>
      <c r="AK786" s="32">
        <f t="shared" si="192"/>
        <v>9455.7220844011026</v>
      </c>
      <c r="AL786">
        <f t="shared" si="196"/>
        <v>8954.038163665562</v>
      </c>
      <c r="AM786" s="32">
        <f t="shared" si="197"/>
        <v>8633.0965746477195</v>
      </c>
      <c r="AN786" s="33">
        <f t="shared" si="198"/>
        <v>9148.6973186732157</v>
      </c>
      <c r="AO786" s="33">
        <f t="shared" si="199"/>
        <v>8823.7144051080031</v>
      </c>
      <c r="AP786" s="33" t="str">
        <f t="shared" si="200"/>
        <v/>
      </c>
      <c r="AQ786" s="34">
        <f t="shared" si="201"/>
        <v>561377.50799999991</v>
      </c>
      <c r="AR786" s="34">
        <f t="shared" si="202"/>
        <v>680632</v>
      </c>
      <c r="AS786" s="34">
        <f t="shared" si="203"/>
        <v>0</v>
      </c>
      <c r="AT786" s="34">
        <f t="shared" si="204"/>
        <v>8850.0521651600011</v>
      </c>
      <c r="AU786" s="34">
        <f t="shared" si="205"/>
        <v>8913.5133635672137</v>
      </c>
      <c r="AV786" s="34">
        <f t="shared" si="206"/>
        <v>8845.1101062253201</v>
      </c>
      <c r="AW786" s="34">
        <f t="shared" si="207"/>
        <v>8844.044911220999</v>
      </c>
      <c r="AX786" s="34">
        <f t="shared" si="208"/>
        <v>8881.4475714658074</v>
      </c>
    </row>
    <row r="787" spans="1:50" ht="16.5" customHeight="1" x14ac:dyDescent="0.2">
      <c r="A787" s="25">
        <v>786</v>
      </c>
      <c r="B787" s="26">
        <v>38772</v>
      </c>
      <c r="C787" s="25">
        <v>8951</v>
      </c>
      <c r="D787" s="27"/>
      <c r="E787" s="27">
        <v>283000</v>
      </c>
      <c r="F787" s="27"/>
      <c r="G787" s="27">
        <v>59.932499999999997</v>
      </c>
      <c r="H787" s="27">
        <v>59.39</v>
      </c>
      <c r="I787" s="27">
        <v>2.2400000000000002</v>
      </c>
      <c r="J787" s="27">
        <v>13324.204</v>
      </c>
      <c r="K787" s="27">
        <v>848849</v>
      </c>
      <c r="L787" s="27">
        <v>1470</v>
      </c>
      <c r="M787" s="27">
        <v>18.081</v>
      </c>
      <c r="N787" s="27">
        <v>245787</v>
      </c>
      <c r="O787" s="27">
        <v>8981.1</v>
      </c>
      <c r="P787" s="27">
        <v>2300822</v>
      </c>
      <c r="Q787" s="27"/>
      <c r="R787" s="27">
        <v>8280</v>
      </c>
      <c r="S787" s="27">
        <v>10.0022</v>
      </c>
      <c r="T787" s="27">
        <v>100.1</v>
      </c>
      <c r="U787" s="27">
        <v>25</v>
      </c>
      <c r="V787" s="27">
        <v>89.3</v>
      </c>
      <c r="W787" s="27">
        <v>100.42036</v>
      </c>
      <c r="X787" s="27"/>
      <c r="Y787" s="27"/>
      <c r="Z787" s="27"/>
      <c r="AA787" s="27">
        <v>293262</v>
      </c>
      <c r="AB787" s="28"/>
      <c r="AC787" s="29">
        <v>0</v>
      </c>
      <c r="AD787" s="30">
        <v>179.2</v>
      </c>
      <c r="AE787" s="30">
        <v>0.8</v>
      </c>
      <c r="AF787" s="31">
        <v>10.8748</v>
      </c>
      <c r="AG787">
        <f t="shared" si="193"/>
        <v>8797.4760855052009</v>
      </c>
      <c r="AH787">
        <f>A787*'Simple Linear Regression'!$B$18+'Simple Linear Regression'!$B$17</f>
        <v>8555.8234948890822</v>
      </c>
      <c r="AI787">
        <f t="shared" si="194"/>
        <v>9076.8764908999983</v>
      </c>
      <c r="AJ787">
        <f t="shared" si="195"/>
        <v>9076.8764908999983</v>
      </c>
      <c r="AK787" s="32">
        <f t="shared" si="192"/>
        <v>9452.6267159346517</v>
      </c>
      <c r="AL787">
        <f t="shared" si="196"/>
        <v>8964.8882574216022</v>
      </c>
      <c r="AM787" s="32">
        <f t="shared" si="197"/>
        <v>8601.7973299387195</v>
      </c>
      <c r="AN787" s="33">
        <f t="shared" si="198"/>
        <v>9209.747739082226</v>
      </c>
      <c r="AO787" s="33">
        <f t="shared" si="199"/>
        <v>8805.7154898799981</v>
      </c>
      <c r="AP787" s="33" t="str">
        <f t="shared" si="200"/>
        <v/>
      </c>
      <c r="AQ787" s="34">
        <f t="shared" si="201"/>
        <v>550562.88</v>
      </c>
      <c r="AR787" s="34">
        <f t="shared" si="202"/>
        <v>633920.00000000012</v>
      </c>
      <c r="AS787" s="34">
        <f t="shared" si="203"/>
        <v>0</v>
      </c>
      <c r="AT787" s="34">
        <f t="shared" si="204"/>
        <v>8936.6087306170011</v>
      </c>
      <c r="AU787" s="34">
        <f t="shared" si="205"/>
        <v>8983.5462466268946</v>
      </c>
      <c r="AV787" s="34">
        <f t="shared" si="206"/>
        <v>8935.9497494141997</v>
      </c>
      <c r="AW787" s="34">
        <f t="shared" si="207"/>
        <v>8931.3605023479977</v>
      </c>
      <c r="AX787" s="34">
        <f t="shared" si="208"/>
        <v>8946.04066875844</v>
      </c>
    </row>
    <row r="788" spans="1:50" ht="16.5" customHeight="1" x14ac:dyDescent="0.2">
      <c r="A788" s="25">
        <v>787</v>
      </c>
      <c r="B788" s="26">
        <v>38779</v>
      </c>
      <c r="C788" s="25">
        <v>9057</v>
      </c>
      <c r="D788" s="27"/>
      <c r="E788" s="27">
        <v>293000</v>
      </c>
      <c r="F788" s="27"/>
      <c r="G788" s="27">
        <v>62.271999999999998</v>
      </c>
      <c r="H788" s="27">
        <v>61.06</v>
      </c>
      <c r="I788" s="27">
        <v>2.254</v>
      </c>
      <c r="J788" s="27">
        <v>13324.204</v>
      </c>
      <c r="K788" s="27">
        <v>848849</v>
      </c>
      <c r="L788" s="27">
        <v>1470</v>
      </c>
      <c r="M788" s="27">
        <v>18.081</v>
      </c>
      <c r="N788" s="27">
        <v>245787</v>
      </c>
      <c r="O788" s="27">
        <v>8981.1</v>
      </c>
      <c r="P788" s="27">
        <v>2300822</v>
      </c>
      <c r="Q788" s="27"/>
      <c r="R788" s="27">
        <v>8101</v>
      </c>
      <c r="S788" s="27">
        <v>10.0022</v>
      </c>
      <c r="T788" s="27">
        <v>100.1</v>
      </c>
      <c r="U788" s="27">
        <v>25</v>
      </c>
      <c r="V788" s="27">
        <v>89.3</v>
      </c>
      <c r="W788" s="27">
        <v>100.28444</v>
      </c>
      <c r="X788" s="27"/>
      <c r="Y788" s="27"/>
      <c r="Z788" s="27"/>
      <c r="AA788" s="27">
        <v>295993</v>
      </c>
      <c r="AB788" s="28"/>
      <c r="AC788" s="29">
        <v>0</v>
      </c>
      <c r="AD788" s="30">
        <v>150.19999999999999</v>
      </c>
      <c r="AE788" s="30">
        <v>1.1000000000000001</v>
      </c>
      <c r="AF788" s="31">
        <v>11.1472</v>
      </c>
      <c r="AG788">
        <f t="shared" si="193"/>
        <v>8801.8835602655181</v>
      </c>
      <c r="AH788">
        <f>A788*'Simple Linear Regression'!$B$18+'Simple Linear Regression'!$B$17</f>
        <v>8556.6765319729875</v>
      </c>
      <c r="AI788">
        <f t="shared" si="194"/>
        <v>9070.9935908999996</v>
      </c>
      <c r="AJ788">
        <f t="shared" si="195"/>
        <v>9070.9935909000014</v>
      </c>
      <c r="AK788" s="32">
        <f t="shared" si="192"/>
        <v>9468.4876913212302</v>
      </c>
      <c r="AL788">
        <f t="shared" si="196"/>
        <v>8963.0947177228591</v>
      </c>
      <c r="AM788" s="32">
        <f t="shared" si="197"/>
        <v>8639.8699293601421</v>
      </c>
      <c r="AN788" s="33">
        <f t="shared" si="198"/>
        <v>9235.4498126259059</v>
      </c>
      <c r="AO788" s="33">
        <f t="shared" si="199"/>
        <v>8838.2871519979963</v>
      </c>
      <c r="AP788" s="33" t="str">
        <f t="shared" si="200"/>
        <v/>
      </c>
      <c r="AQ788" s="34">
        <f t="shared" si="201"/>
        <v>554003.89800000004</v>
      </c>
      <c r="AR788" s="34">
        <f t="shared" si="202"/>
        <v>660422</v>
      </c>
      <c r="AS788" s="34">
        <f t="shared" si="203"/>
        <v>0</v>
      </c>
      <c r="AT788" s="34">
        <f t="shared" si="204"/>
        <v>8940.8919083210003</v>
      </c>
      <c r="AU788" s="34">
        <f t="shared" si="205"/>
        <v>8991.6685933619519</v>
      </c>
      <c r="AV788" s="34">
        <f t="shared" si="206"/>
        <v>8941.2613771477209</v>
      </c>
      <c r="AW788" s="34">
        <f t="shared" si="207"/>
        <v>8936.987429765999</v>
      </c>
      <c r="AX788" s="34">
        <f t="shared" si="208"/>
        <v>8958.412885883874</v>
      </c>
    </row>
    <row r="789" spans="1:50" ht="16.5" customHeight="1" x14ac:dyDescent="0.2">
      <c r="A789" s="25">
        <v>788</v>
      </c>
      <c r="B789" s="26">
        <v>38786</v>
      </c>
      <c r="C789" s="25">
        <v>9106</v>
      </c>
      <c r="D789" s="27"/>
      <c r="E789" s="27">
        <v>302000</v>
      </c>
      <c r="F789" s="27"/>
      <c r="G789" s="27">
        <v>60.89</v>
      </c>
      <c r="H789" s="27">
        <v>59.496000000000002</v>
      </c>
      <c r="I789" s="27">
        <v>2.331</v>
      </c>
      <c r="J789" s="27">
        <v>13324.204</v>
      </c>
      <c r="K789" s="27">
        <v>848849</v>
      </c>
      <c r="L789" s="27">
        <v>1473</v>
      </c>
      <c r="M789" s="27">
        <v>18.081</v>
      </c>
      <c r="N789" s="27">
        <v>245787</v>
      </c>
      <c r="O789" s="27">
        <v>9071.6</v>
      </c>
      <c r="P789" s="27">
        <v>2300822</v>
      </c>
      <c r="Q789" s="27"/>
      <c r="R789" s="27">
        <v>8101</v>
      </c>
      <c r="S789" s="27">
        <v>10.0022</v>
      </c>
      <c r="T789" s="27">
        <v>100.1</v>
      </c>
      <c r="U789" s="27">
        <v>25</v>
      </c>
      <c r="V789" s="27">
        <v>89.4</v>
      </c>
      <c r="W789" s="27">
        <v>99.795339999999996</v>
      </c>
      <c r="X789" s="27"/>
      <c r="Y789" s="27"/>
      <c r="Z789" s="27"/>
      <c r="AA789" s="27">
        <v>295993</v>
      </c>
      <c r="AB789" s="28"/>
      <c r="AC789" s="29">
        <v>0</v>
      </c>
      <c r="AD789" s="30">
        <v>122.9</v>
      </c>
      <c r="AE789" s="30">
        <v>4.4000000000000004</v>
      </c>
      <c r="AF789" s="31">
        <v>11.427300000000001</v>
      </c>
      <c r="AG789">
        <f t="shared" si="193"/>
        <v>8793.5646006502775</v>
      </c>
      <c r="AH789">
        <f>A789*'Simple Linear Regression'!$B$18+'Simple Linear Regression'!$B$17</f>
        <v>8557.529569056891</v>
      </c>
      <c r="AI789">
        <f t="shared" si="194"/>
        <v>9063.1831008999998</v>
      </c>
      <c r="AJ789">
        <f t="shared" si="195"/>
        <v>9063.1831008999998</v>
      </c>
      <c r="AK789" s="32">
        <f t="shared" si="192"/>
        <v>9482.0779822204586</v>
      </c>
      <c r="AL789">
        <f t="shared" si="196"/>
        <v>8955.2983421497884</v>
      </c>
      <c r="AM789" s="32">
        <f t="shared" si="197"/>
        <v>8685.8385649862612</v>
      </c>
      <c r="AN789" s="33">
        <f t="shared" si="198"/>
        <v>9246.3461939332756</v>
      </c>
      <c r="AO789" s="33">
        <f t="shared" si="199"/>
        <v>8874.7400886470004</v>
      </c>
      <c r="AP789" s="33" t="str">
        <f t="shared" si="200"/>
        <v/>
      </c>
      <c r="AQ789" s="34">
        <f t="shared" si="201"/>
        <v>572929.49699999997</v>
      </c>
      <c r="AR789" s="34">
        <f t="shared" si="202"/>
        <v>703962</v>
      </c>
      <c r="AS789" s="34">
        <f t="shared" si="203"/>
        <v>0</v>
      </c>
      <c r="AT789" s="34">
        <f t="shared" si="204"/>
        <v>8945.2345135649994</v>
      </c>
      <c r="AU789" s="34">
        <f t="shared" si="205"/>
        <v>9000.4268194607575</v>
      </c>
      <c r="AV789" s="34">
        <f t="shared" si="206"/>
        <v>8942.7831260441199</v>
      </c>
      <c r="AW789" s="34">
        <f t="shared" si="207"/>
        <v>8942.644666764998</v>
      </c>
      <c r="AX789" s="34">
        <f t="shared" si="208"/>
        <v>8968.2341072587606</v>
      </c>
    </row>
    <row r="790" spans="1:50" ht="16.5" customHeight="1" x14ac:dyDescent="0.2">
      <c r="A790" s="25">
        <v>789</v>
      </c>
      <c r="B790" s="26">
        <v>38793</v>
      </c>
      <c r="C790" s="25">
        <v>9100</v>
      </c>
      <c r="D790" s="27"/>
      <c r="E790" s="27">
        <v>307000</v>
      </c>
      <c r="F790" s="27"/>
      <c r="G790" s="27">
        <v>62.64</v>
      </c>
      <c r="H790" s="27">
        <v>62.421999999999997</v>
      </c>
      <c r="I790" s="27">
        <v>2.3660000000000001</v>
      </c>
      <c r="J790" s="27">
        <v>13324.204</v>
      </c>
      <c r="K790" s="27">
        <v>803000</v>
      </c>
      <c r="L790" s="27">
        <v>1473</v>
      </c>
      <c r="M790" s="27">
        <v>17.071000000000002</v>
      </c>
      <c r="N790" s="27">
        <v>245787</v>
      </c>
      <c r="O790" s="27">
        <v>9071.6</v>
      </c>
      <c r="P790" s="27">
        <v>2320555</v>
      </c>
      <c r="Q790" s="27"/>
      <c r="R790" s="27">
        <v>8101</v>
      </c>
      <c r="S790" s="27">
        <v>10.0022</v>
      </c>
      <c r="T790" s="27">
        <v>100.1</v>
      </c>
      <c r="U790" s="27">
        <v>25</v>
      </c>
      <c r="V790" s="27">
        <v>89.4</v>
      </c>
      <c r="W790" s="27">
        <v>100.62645999999999</v>
      </c>
      <c r="X790" s="27"/>
      <c r="Y790" s="27"/>
      <c r="Z790" s="27"/>
      <c r="AA790" s="27">
        <v>295993</v>
      </c>
      <c r="AB790" s="28"/>
      <c r="AC790" s="29">
        <v>0</v>
      </c>
      <c r="AD790" s="30">
        <v>101.5</v>
      </c>
      <c r="AE790" s="30">
        <v>8.4</v>
      </c>
      <c r="AF790" s="31">
        <v>11.7125</v>
      </c>
      <c r="AG790">
        <f t="shared" si="193"/>
        <v>8790.2097915260783</v>
      </c>
      <c r="AH790">
        <f>A790*'Simple Linear Regression'!$B$18+'Simple Linear Regression'!$B$17</f>
        <v>8558.3826061407945</v>
      </c>
      <c r="AI790">
        <f t="shared" si="194"/>
        <v>9005.0925198999994</v>
      </c>
      <c r="AJ790">
        <f t="shared" si="195"/>
        <v>9005.0925198999994</v>
      </c>
      <c r="AK790" s="32">
        <f t="shared" si="192"/>
        <v>9453.3134526082085</v>
      </c>
      <c r="AL790">
        <f t="shared" si="196"/>
        <v>8951.7981432529414</v>
      </c>
      <c r="AM790" s="32">
        <f t="shared" si="197"/>
        <v>8719.8719450960598</v>
      </c>
      <c r="AN790" s="33">
        <f t="shared" si="198"/>
        <v>9272.551984731017</v>
      </c>
      <c r="AO790" s="33">
        <f t="shared" si="199"/>
        <v>8908.3228089420008</v>
      </c>
      <c r="AP790" s="33" t="str">
        <f t="shared" si="200"/>
        <v/>
      </c>
      <c r="AQ790" s="34">
        <f t="shared" si="201"/>
        <v>581532.04200000002</v>
      </c>
      <c r="AR790" s="34">
        <f t="shared" si="202"/>
        <v>726362</v>
      </c>
      <c r="AS790" s="34">
        <f t="shared" si="203"/>
        <v>0</v>
      </c>
      <c r="AT790" s="34">
        <f t="shared" si="204"/>
        <v>8956.106959986002</v>
      </c>
      <c r="AU790" s="34">
        <f t="shared" si="205"/>
        <v>9016.1618086513972</v>
      </c>
      <c r="AV790" s="34">
        <f t="shared" si="206"/>
        <v>8952.6741978801183</v>
      </c>
      <c r="AW790" s="34">
        <f t="shared" si="207"/>
        <v>8954.7589626949994</v>
      </c>
      <c r="AX790" s="34">
        <f t="shared" si="208"/>
        <v>8986.5105212573453</v>
      </c>
    </row>
    <row r="791" spans="1:50" ht="16.5" customHeight="1" x14ac:dyDescent="0.2">
      <c r="A791" s="25">
        <v>790</v>
      </c>
      <c r="B791" s="26">
        <v>38800</v>
      </c>
      <c r="C791" s="25">
        <v>9054</v>
      </c>
      <c r="D791" s="27"/>
      <c r="E791" s="27">
        <v>303000</v>
      </c>
      <c r="F791" s="27"/>
      <c r="G791" s="27">
        <v>61.356000000000002</v>
      </c>
      <c r="H791" s="27">
        <v>61.606000000000002</v>
      </c>
      <c r="I791" s="27">
        <v>2.504</v>
      </c>
      <c r="J791" s="27">
        <v>13324.204</v>
      </c>
      <c r="K791" s="27">
        <v>803000</v>
      </c>
      <c r="L791" s="27">
        <v>1473</v>
      </c>
      <c r="M791" s="27">
        <v>17.071000000000002</v>
      </c>
      <c r="N791" s="27">
        <v>233282</v>
      </c>
      <c r="O791" s="27">
        <v>9071.6</v>
      </c>
      <c r="P791" s="27">
        <v>2320555</v>
      </c>
      <c r="Q791" s="27"/>
      <c r="R791" s="27">
        <v>8101</v>
      </c>
      <c r="S791" s="27">
        <v>10.0022</v>
      </c>
      <c r="T791" s="27">
        <v>100.1</v>
      </c>
      <c r="U791" s="27">
        <v>25</v>
      </c>
      <c r="V791" s="27">
        <v>89.4</v>
      </c>
      <c r="W791" s="27">
        <v>100.22933999999999</v>
      </c>
      <c r="X791" s="27"/>
      <c r="Y791" s="27"/>
      <c r="Z791" s="27"/>
      <c r="AA791" s="27">
        <v>295993</v>
      </c>
      <c r="AB791" s="28"/>
      <c r="AC791" s="29">
        <v>0</v>
      </c>
      <c r="AD791" s="30">
        <v>142.6</v>
      </c>
      <c r="AE791" s="30">
        <v>3.3</v>
      </c>
      <c r="AF791" s="31">
        <v>12</v>
      </c>
      <c r="AG791">
        <f t="shared" si="193"/>
        <v>8636.3195891435189</v>
      </c>
      <c r="AH791">
        <f>A791*'Simple Linear Regression'!$B$18+'Simple Linear Regression'!$B$17</f>
        <v>8559.2356432246997</v>
      </c>
      <c r="AI791">
        <f t="shared" si="194"/>
        <v>8835.4344029000004</v>
      </c>
      <c r="AJ791">
        <f t="shared" si="195"/>
        <v>8835.4344029000004</v>
      </c>
      <c r="AK791" s="32">
        <f t="shared" si="192"/>
        <v>9443.6908287551778</v>
      </c>
      <c r="AL791">
        <f t="shared" si="196"/>
        <v>8861.2687545689587</v>
      </c>
      <c r="AM791" s="32">
        <f t="shared" si="197"/>
        <v>8511.3684524188193</v>
      </c>
      <c r="AN791" s="33">
        <f t="shared" si="198"/>
        <v>9220.5717607310035</v>
      </c>
      <c r="AO791" s="33">
        <f t="shared" si="199"/>
        <v>8761.0880597280011</v>
      </c>
      <c r="AP791" s="33" t="str">
        <f t="shared" si="200"/>
        <v/>
      </c>
      <c r="AQ791" s="34">
        <f t="shared" si="201"/>
        <v>584138.12800000003</v>
      </c>
      <c r="AR791" s="34">
        <f t="shared" si="202"/>
        <v>758712</v>
      </c>
      <c r="AS791" s="34">
        <f t="shared" si="203"/>
        <v>0</v>
      </c>
      <c r="AT791" s="34">
        <f t="shared" si="204"/>
        <v>8865.2845482800003</v>
      </c>
      <c r="AU791" s="34">
        <f t="shared" si="205"/>
        <v>8972.3205915910185</v>
      </c>
      <c r="AV791" s="34">
        <f t="shared" si="206"/>
        <v>8856.1903062011188</v>
      </c>
      <c r="AW791" s="34">
        <f t="shared" si="207"/>
        <v>8864.719135026</v>
      </c>
      <c r="AX791" s="34">
        <f t="shared" si="208"/>
        <v>8930.2662155108628</v>
      </c>
    </row>
    <row r="792" spans="1:50" ht="16.5" customHeight="1" x14ac:dyDescent="0.2">
      <c r="A792" s="25">
        <v>791</v>
      </c>
      <c r="B792" s="26">
        <v>38807</v>
      </c>
      <c r="C792" s="25">
        <v>9063</v>
      </c>
      <c r="D792" s="27"/>
      <c r="E792" s="27">
        <v>295000</v>
      </c>
      <c r="F792" s="27"/>
      <c r="G792" s="27">
        <v>65.67</v>
      </c>
      <c r="H792" s="27">
        <v>64.757999999999996</v>
      </c>
      <c r="I792" s="27">
        <v>2.4980000000000002</v>
      </c>
      <c r="J792" s="27">
        <v>13324.204</v>
      </c>
      <c r="K792" s="27">
        <v>803000</v>
      </c>
      <c r="L792" s="27">
        <v>1473</v>
      </c>
      <c r="M792" s="27">
        <v>17.071000000000002</v>
      </c>
      <c r="N792" s="27">
        <v>233282</v>
      </c>
      <c r="O792" s="27">
        <v>9071.6</v>
      </c>
      <c r="P792" s="27">
        <v>2320555</v>
      </c>
      <c r="Q792" s="27"/>
      <c r="R792" s="27">
        <v>8101</v>
      </c>
      <c r="S792" s="27">
        <v>10.0022</v>
      </c>
      <c r="T792" s="27">
        <v>100.1</v>
      </c>
      <c r="U792" s="27">
        <v>25</v>
      </c>
      <c r="V792" s="27">
        <v>89.4</v>
      </c>
      <c r="W792" s="27">
        <v>100.52392</v>
      </c>
      <c r="X792" s="27"/>
      <c r="Y792" s="27"/>
      <c r="Z792" s="27"/>
      <c r="AA792" s="27">
        <v>295993</v>
      </c>
      <c r="AB792" s="28"/>
      <c r="AC792" s="29">
        <v>0</v>
      </c>
      <c r="AD792" s="30">
        <v>101.4</v>
      </c>
      <c r="AE792" s="30">
        <v>2.9</v>
      </c>
      <c r="AF792" s="31">
        <v>12.2875</v>
      </c>
      <c r="AG792">
        <f t="shared" si="193"/>
        <v>8641.705342136238</v>
      </c>
      <c r="AH792">
        <f>A792*'Simple Linear Regression'!$B$18+'Simple Linear Regression'!$B$17</f>
        <v>8560.0886803086032</v>
      </c>
      <c r="AI792">
        <f t="shared" si="194"/>
        <v>8840.1407228999997</v>
      </c>
      <c r="AJ792">
        <f t="shared" si="195"/>
        <v>8840.1407228999997</v>
      </c>
      <c r="AK792" s="32">
        <f t="shared" ref="AK792:AK855" si="209">11611.58410651-152.38769329*I66+0.00324611*N66-2.92151591*V66-0.00770426*AA66-0.00077781*E66</f>
        <v>9441.5574010491182</v>
      </c>
      <c r="AL792">
        <f t="shared" si="196"/>
        <v>8866.4326370105191</v>
      </c>
      <c r="AM792" s="32">
        <f t="shared" si="197"/>
        <v>8561.6575589690601</v>
      </c>
      <c r="AN792" s="33">
        <f t="shared" si="198"/>
        <v>9269.1655341338555</v>
      </c>
      <c r="AO792" s="33">
        <f t="shared" si="199"/>
        <v>8822.1941766359978</v>
      </c>
      <c r="AP792" s="33" t="str">
        <f t="shared" si="200"/>
        <v/>
      </c>
      <c r="AQ792" s="34">
        <f t="shared" si="201"/>
        <v>582738.4360000001</v>
      </c>
      <c r="AR792" s="34">
        <f t="shared" si="202"/>
        <v>736910.00000000012</v>
      </c>
      <c r="AS792" s="34">
        <f t="shared" si="203"/>
        <v>0</v>
      </c>
      <c r="AT792" s="34">
        <f t="shared" si="204"/>
        <v>8867.0618616869997</v>
      </c>
      <c r="AU792" s="34">
        <f t="shared" si="205"/>
        <v>8984.3579648399918</v>
      </c>
      <c r="AV792" s="34">
        <f t="shared" si="206"/>
        <v>8854.2556595236019</v>
      </c>
      <c r="AW792" s="34">
        <f t="shared" si="207"/>
        <v>8867.9970589189998</v>
      </c>
      <c r="AX792" s="34">
        <f t="shared" si="208"/>
        <v>8949.3365082480686</v>
      </c>
    </row>
    <row r="793" spans="1:50" ht="16.5" customHeight="1" x14ac:dyDescent="0.2">
      <c r="A793" s="25">
        <v>792</v>
      </c>
      <c r="B793" s="26">
        <v>38814</v>
      </c>
      <c r="C793" s="25">
        <v>9297</v>
      </c>
      <c r="D793" s="27"/>
      <c r="E793" s="27">
        <v>291000</v>
      </c>
      <c r="F793" s="27"/>
      <c r="G793" s="27">
        <v>66.563999999999993</v>
      </c>
      <c r="H793" s="27">
        <v>66.927999999999997</v>
      </c>
      <c r="I793" s="27">
        <v>2.5880000000000001</v>
      </c>
      <c r="J793" s="27">
        <v>13324.204</v>
      </c>
      <c r="K793" s="27">
        <v>803000</v>
      </c>
      <c r="L793" s="27">
        <v>1533</v>
      </c>
      <c r="M793" s="27">
        <v>17.071000000000002</v>
      </c>
      <c r="N793" s="27">
        <v>233282</v>
      </c>
      <c r="O793" s="27">
        <v>9096</v>
      </c>
      <c r="P793" s="27">
        <v>2320555</v>
      </c>
      <c r="Q793" s="27"/>
      <c r="R793" s="27">
        <v>8101</v>
      </c>
      <c r="S793" s="27">
        <v>10.0022</v>
      </c>
      <c r="T793" s="27">
        <v>100.1</v>
      </c>
      <c r="U793" s="27">
        <v>25</v>
      </c>
      <c r="V793" s="27">
        <v>87</v>
      </c>
      <c r="W793" s="27">
        <v>100.76251999999999</v>
      </c>
      <c r="X793" s="27"/>
      <c r="Y793" s="27"/>
      <c r="Z793" s="27"/>
      <c r="AA793" s="27">
        <v>295993</v>
      </c>
      <c r="AB793" s="28"/>
      <c r="AC793" s="29">
        <v>0</v>
      </c>
      <c r="AD793" s="30">
        <v>74.900000000000006</v>
      </c>
      <c r="AE793" s="30">
        <v>15.5</v>
      </c>
      <c r="AF793" s="31">
        <v>12.572699999999999</v>
      </c>
      <c r="AG793">
        <f t="shared" si="193"/>
        <v>8699.2804362534389</v>
      </c>
      <c r="AH793">
        <f>A793*'Simple Linear Regression'!$B$18+'Simple Linear Regression'!$B$17</f>
        <v>8560.9417173925085</v>
      </c>
      <c r="AI793">
        <f t="shared" si="194"/>
        <v>8943.2208028999994</v>
      </c>
      <c r="AJ793">
        <f t="shared" si="195"/>
        <v>8943.2208028999994</v>
      </c>
      <c r="AK793" s="32">
        <f t="shared" si="209"/>
        <v>9439.6573236741879</v>
      </c>
      <c r="AL793">
        <f t="shared" si="196"/>
        <v>8918.5820243871203</v>
      </c>
      <c r="AM793" s="32">
        <f t="shared" si="197"/>
        <v>8615.4208617725999</v>
      </c>
      <c r="AN793" s="33">
        <f t="shared" si="198"/>
        <v>9288.4922993834953</v>
      </c>
      <c r="AO793" s="33">
        <f t="shared" si="199"/>
        <v>8939.9042330160009</v>
      </c>
      <c r="AP793" s="33" t="str">
        <f t="shared" si="200"/>
        <v/>
      </c>
      <c r="AQ793" s="34">
        <f t="shared" si="201"/>
        <v>603733.81599999999</v>
      </c>
      <c r="AR793" s="34">
        <f t="shared" si="202"/>
        <v>753108</v>
      </c>
      <c r="AS793" s="34">
        <f t="shared" si="203"/>
        <v>0</v>
      </c>
      <c r="AT793" s="34">
        <f t="shared" si="204"/>
        <v>8866.0651553330008</v>
      </c>
      <c r="AU793" s="34">
        <f t="shared" si="205"/>
        <v>9012.9620970523865</v>
      </c>
      <c r="AV793" s="34">
        <f t="shared" si="206"/>
        <v>8835.1772549580801</v>
      </c>
      <c r="AW793" s="34">
        <f t="shared" si="207"/>
        <v>8867.9596251889998</v>
      </c>
      <c r="AX793" s="34">
        <f t="shared" si="208"/>
        <v>8989.9456532240092</v>
      </c>
    </row>
    <row r="794" spans="1:50" ht="16.5" customHeight="1" x14ac:dyDescent="0.2">
      <c r="A794" s="25">
        <v>793</v>
      </c>
      <c r="B794" s="26">
        <v>38821</v>
      </c>
      <c r="C794" s="25">
        <v>9100</v>
      </c>
      <c r="D794" s="27"/>
      <c r="E794" s="27">
        <v>299000</v>
      </c>
      <c r="F794" s="27"/>
      <c r="G794" s="27">
        <v>68.844999999999999</v>
      </c>
      <c r="H794" s="27">
        <v>68.912499999999994</v>
      </c>
      <c r="I794" s="27">
        <v>2.6829999999999998</v>
      </c>
      <c r="J794" s="27">
        <v>13324.204</v>
      </c>
      <c r="K794" s="27">
        <v>747830</v>
      </c>
      <c r="L794" s="27">
        <v>1533</v>
      </c>
      <c r="M794" s="27">
        <v>17.071000000000002</v>
      </c>
      <c r="N794" s="27">
        <v>233282</v>
      </c>
      <c r="O794" s="27">
        <v>9096</v>
      </c>
      <c r="P794" s="27">
        <v>2320555</v>
      </c>
      <c r="Q794" s="27"/>
      <c r="R794" s="27">
        <v>8101</v>
      </c>
      <c r="S794" s="27">
        <v>10.0022</v>
      </c>
      <c r="T794" s="27">
        <v>100.1</v>
      </c>
      <c r="U794" s="27">
        <v>25</v>
      </c>
      <c r="V794" s="27">
        <v>87</v>
      </c>
      <c r="W794" s="27">
        <v>100.2816</v>
      </c>
      <c r="X794" s="27"/>
      <c r="Y794" s="27"/>
      <c r="Z794" s="27"/>
      <c r="AA794" s="27">
        <v>295993</v>
      </c>
      <c r="AB794" s="28"/>
      <c r="AC794" s="29">
        <v>0</v>
      </c>
      <c r="AD794" s="30">
        <v>60.4</v>
      </c>
      <c r="AE794" s="30">
        <v>7.1</v>
      </c>
      <c r="AF794" s="31">
        <v>12.8528</v>
      </c>
      <c r="AG794">
        <f t="shared" si="193"/>
        <v>8693.9268272020399</v>
      </c>
      <c r="AH794">
        <f>A794*'Simple Linear Regression'!$B$18+'Simple Linear Regression'!$B$17</f>
        <v>8561.794754476412</v>
      </c>
      <c r="AI794">
        <f t="shared" si="194"/>
        <v>8938.5144829000001</v>
      </c>
      <c r="AJ794">
        <f t="shared" si="195"/>
        <v>8938.5144828999983</v>
      </c>
      <c r="AK794" s="32">
        <f t="shared" si="209"/>
        <v>9448.5656236614195</v>
      </c>
      <c r="AL794">
        <f t="shared" si="196"/>
        <v>8924.651211062419</v>
      </c>
      <c r="AM794" s="32">
        <f t="shared" si="197"/>
        <v>8638.5752356827397</v>
      </c>
      <c r="AN794" s="33">
        <f t="shared" si="198"/>
        <v>9295.4653411135678</v>
      </c>
      <c r="AO794" s="33">
        <f t="shared" si="199"/>
        <v>8952.9848253060009</v>
      </c>
      <c r="AP794" s="33" t="str">
        <f t="shared" si="200"/>
        <v/>
      </c>
      <c r="AQ794" s="34">
        <f t="shared" si="201"/>
        <v>625895.60599999991</v>
      </c>
      <c r="AR794" s="34">
        <f t="shared" si="202"/>
        <v>802217</v>
      </c>
      <c r="AS794" s="34">
        <f t="shared" si="203"/>
        <v>0</v>
      </c>
      <c r="AT794" s="34">
        <f t="shared" si="204"/>
        <v>8928.9026131610008</v>
      </c>
      <c r="AU794" s="34">
        <f t="shared" si="205"/>
        <v>9065.0498279838048</v>
      </c>
      <c r="AV794" s="34">
        <f t="shared" si="206"/>
        <v>8901.4465722879195</v>
      </c>
      <c r="AW794" s="34">
        <f t="shared" si="207"/>
        <v>8932.1848181839978</v>
      </c>
      <c r="AX794" s="34">
        <f t="shared" si="208"/>
        <v>9035.4701258302775</v>
      </c>
    </row>
    <row r="795" spans="1:50" ht="16.5" customHeight="1" x14ac:dyDescent="0.2">
      <c r="A795" s="25">
        <v>794</v>
      </c>
      <c r="B795" s="26">
        <v>38828</v>
      </c>
      <c r="C795" s="25">
        <v>9012</v>
      </c>
      <c r="D795" s="27"/>
      <c r="E795" s="27">
        <v>299000</v>
      </c>
      <c r="F795" s="27"/>
      <c r="G795" s="27">
        <v>71.867999999999995</v>
      </c>
      <c r="H795" s="27">
        <v>72.542500000000004</v>
      </c>
      <c r="I795" s="27">
        <v>2.7829999999999999</v>
      </c>
      <c r="J795" s="27">
        <v>13324.204</v>
      </c>
      <c r="K795" s="27">
        <v>747830</v>
      </c>
      <c r="L795" s="27">
        <v>1533</v>
      </c>
      <c r="M795" s="27">
        <v>16.96</v>
      </c>
      <c r="N795" s="27">
        <v>220711</v>
      </c>
      <c r="O795" s="27">
        <v>9096</v>
      </c>
      <c r="P795" s="27">
        <v>2320555</v>
      </c>
      <c r="Q795" s="27"/>
      <c r="R795" s="27">
        <v>8101</v>
      </c>
      <c r="S795" s="27">
        <v>10.0022</v>
      </c>
      <c r="T795" s="27">
        <v>100.1</v>
      </c>
      <c r="U795" s="27">
        <v>25</v>
      </c>
      <c r="V795" s="27">
        <v>87</v>
      </c>
      <c r="W795" s="27">
        <v>100.40078</v>
      </c>
      <c r="X795" s="27"/>
      <c r="Y795" s="27"/>
      <c r="Z795" s="27"/>
      <c r="AA795" s="27">
        <v>295993</v>
      </c>
      <c r="AB795" s="28"/>
      <c r="AC795" s="29">
        <v>0</v>
      </c>
      <c r="AD795" s="30">
        <v>39.299999999999997</v>
      </c>
      <c r="AE795" s="30">
        <v>25.7</v>
      </c>
      <c r="AF795" s="31">
        <v>13.1252</v>
      </c>
      <c r="AG795">
        <f t="shared" si="193"/>
        <v>8536.5022435800402</v>
      </c>
      <c r="AH795">
        <f>A795*'Simple Linear Regression'!$B$18+'Simple Linear Regression'!$B$17</f>
        <v>8562.6477915603155</v>
      </c>
      <c r="AI795">
        <f t="shared" si="194"/>
        <v>8759.5344053999997</v>
      </c>
      <c r="AJ795">
        <f t="shared" si="195"/>
        <v>8759.5344053999979</v>
      </c>
      <c r="AK795" s="32">
        <f t="shared" si="209"/>
        <v>9524.9846477087794</v>
      </c>
      <c r="AL795">
        <f t="shared" si="196"/>
        <v>8876.287072834908</v>
      </c>
      <c r="AM795" s="32">
        <f t="shared" si="197"/>
        <v>8520.3904884544827</v>
      </c>
      <c r="AN795" s="33">
        <f t="shared" si="198"/>
        <v>9247.7262091211524</v>
      </c>
      <c r="AO795" s="33">
        <f t="shared" si="199"/>
        <v>8983.215403062999</v>
      </c>
      <c r="AP795" s="33" t="str">
        <f t="shared" si="200"/>
        <v/>
      </c>
      <c r="AQ795" s="34">
        <f t="shared" si="201"/>
        <v>614238.71299999999</v>
      </c>
      <c r="AR795" s="34">
        <f t="shared" si="202"/>
        <v>832117</v>
      </c>
      <c r="AS795" s="34">
        <f t="shared" si="203"/>
        <v>0</v>
      </c>
      <c r="AT795" s="34">
        <f t="shared" si="204"/>
        <v>8663.1623121439989</v>
      </c>
      <c r="AU795" s="34">
        <f t="shared" si="205"/>
        <v>8958.5809327438292</v>
      </c>
      <c r="AV795" s="34">
        <f t="shared" si="206"/>
        <v>8617.5826557149194</v>
      </c>
      <c r="AW795" s="34">
        <f t="shared" si="207"/>
        <v>8667.3790226199999</v>
      </c>
      <c r="AX795" s="34">
        <f t="shared" si="208"/>
        <v>8951.4769922829655</v>
      </c>
    </row>
    <row r="796" spans="1:50" ht="16.5" customHeight="1" x14ac:dyDescent="0.2">
      <c r="A796" s="25">
        <v>795</v>
      </c>
      <c r="B796" s="26">
        <v>38835</v>
      </c>
      <c r="C796" s="25">
        <v>9099</v>
      </c>
      <c r="D796" s="27"/>
      <c r="E796" s="27">
        <v>308000</v>
      </c>
      <c r="F796" s="27"/>
      <c r="G796" s="27">
        <v>70.378</v>
      </c>
      <c r="H796" s="27">
        <v>72.843999999999994</v>
      </c>
      <c r="I796" s="27">
        <v>2.9140000000000001</v>
      </c>
      <c r="J796" s="27">
        <v>13324.204</v>
      </c>
      <c r="K796" s="27">
        <v>747830</v>
      </c>
      <c r="L796" s="27">
        <v>1533</v>
      </c>
      <c r="M796" s="27">
        <v>16.96</v>
      </c>
      <c r="N796" s="27">
        <v>220711</v>
      </c>
      <c r="O796" s="27">
        <v>9096</v>
      </c>
      <c r="P796" s="27">
        <v>2320555</v>
      </c>
      <c r="Q796" s="27"/>
      <c r="R796" s="27">
        <v>8101</v>
      </c>
      <c r="S796" s="27">
        <v>10.0022</v>
      </c>
      <c r="T796" s="27">
        <v>100.1</v>
      </c>
      <c r="U796" s="27">
        <v>25</v>
      </c>
      <c r="V796" s="27">
        <v>87</v>
      </c>
      <c r="W796" s="27">
        <v>99.565039999999996</v>
      </c>
      <c r="X796" s="27"/>
      <c r="Y796" s="27"/>
      <c r="Z796" s="27"/>
      <c r="AA796" s="27">
        <v>295993</v>
      </c>
      <c r="AB796" s="28"/>
      <c r="AC796" s="29">
        <v>0</v>
      </c>
      <c r="AD796" s="30">
        <v>54.9</v>
      </c>
      <c r="AE796" s="30">
        <v>16.2</v>
      </c>
      <c r="AF796" s="31">
        <v>13.3865</v>
      </c>
      <c r="AG796">
        <f t="shared" si="193"/>
        <v>8530.4881465723192</v>
      </c>
      <c r="AH796">
        <f>A796*'Simple Linear Regression'!$B$18+'Simple Linear Regression'!$B$17</f>
        <v>8563.5008286442207</v>
      </c>
      <c r="AI796">
        <f t="shared" si="194"/>
        <v>8754.2397953999989</v>
      </c>
      <c r="AJ796">
        <f t="shared" si="195"/>
        <v>8754.2397954000007</v>
      </c>
      <c r="AK796" s="32">
        <f t="shared" si="209"/>
        <v>9524.6798723222</v>
      </c>
      <c r="AL796">
        <f t="shared" si="196"/>
        <v>8902.0266392197809</v>
      </c>
      <c r="AM796" s="32">
        <f t="shared" si="197"/>
        <v>8509.5852130635813</v>
      </c>
      <c r="AN796" s="33">
        <f t="shared" si="198"/>
        <v>9241.6504653377633</v>
      </c>
      <c r="AO796" s="33">
        <f t="shared" si="199"/>
        <v>8976.2385581540002</v>
      </c>
      <c r="AP796" s="33" t="str">
        <f t="shared" si="200"/>
        <v/>
      </c>
      <c r="AQ796" s="34">
        <f t="shared" si="201"/>
        <v>643151.85400000005</v>
      </c>
      <c r="AR796" s="34">
        <f t="shared" si="202"/>
        <v>897512</v>
      </c>
      <c r="AS796" s="34">
        <f t="shared" si="203"/>
        <v>0</v>
      </c>
      <c r="AT796" s="34">
        <f t="shared" si="204"/>
        <v>8771.581239965999</v>
      </c>
      <c r="AU796" s="34">
        <f t="shared" si="205"/>
        <v>9056.6489308151267</v>
      </c>
      <c r="AV796" s="34">
        <f t="shared" si="206"/>
        <v>8733.4181508881211</v>
      </c>
      <c r="AW796" s="34">
        <f t="shared" si="207"/>
        <v>8776.8348716870005</v>
      </c>
      <c r="AX796" s="34">
        <f t="shared" si="208"/>
        <v>9036.2268188736998</v>
      </c>
    </row>
    <row r="797" spans="1:50" ht="16.5" customHeight="1" x14ac:dyDescent="0.2">
      <c r="A797" s="25">
        <v>796</v>
      </c>
      <c r="B797" s="26">
        <v>38842</v>
      </c>
      <c r="C797" s="25">
        <v>9346</v>
      </c>
      <c r="D797" s="27"/>
      <c r="E797" s="27">
        <v>321000</v>
      </c>
      <c r="F797" s="27"/>
      <c r="G797" s="27">
        <v>72.14</v>
      </c>
      <c r="H797" s="27">
        <v>72.921999999999997</v>
      </c>
      <c r="I797" s="27">
        <v>2.919</v>
      </c>
      <c r="J797" s="27">
        <v>13324.204</v>
      </c>
      <c r="K797" s="27">
        <v>747830</v>
      </c>
      <c r="L797" s="27">
        <v>1533</v>
      </c>
      <c r="M797" s="27">
        <v>16.96</v>
      </c>
      <c r="N797" s="27">
        <v>220711</v>
      </c>
      <c r="O797" s="27">
        <v>9096</v>
      </c>
      <c r="P797" s="27">
        <v>2320555</v>
      </c>
      <c r="Q797" s="27"/>
      <c r="R797" s="27">
        <v>8101</v>
      </c>
      <c r="S797" s="27">
        <v>10.0022</v>
      </c>
      <c r="T797" s="27">
        <v>100.1</v>
      </c>
      <c r="U797" s="27">
        <v>25</v>
      </c>
      <c r="V797" s="27">
        <v>86.5</v>
      </c>
      <c r="W797" s="27">
        <v>98.726500000000001</v>
      </c>
      <c r="X797" s="27"/>
      <c r="Y797" s="27"/>
      <c r="Z797" s="27"/>
      <c r="AA797" s="27">
        <v>295993</v>
      </c>
      <c r="AB797" s="28"/>
      <c r="AC797" s="29">
        <v>0</v>
      </c>
      <c r="AD797" s="30">
        <v>32.799999999999997</v>
      </c>
      <c r="AE797" s="30">
        <v>19.100000000000001</v>
      </c>
      <c r="AF797" s="31">
        <v>13.6332</v>
      </c>
      <c r="AG797">
        <f t="shared" si="193"/>
        <v>8533.161380121719</v>
      </c>
      <c r="AH797">
        <f>A797*'Simple Linear Regression'!$B$18+'Simple Linear Regression'!$B$17</f>
        <v>8564.3538657281242</v>
      </c>
      <c r="AI797">
        <f t="shared" si="194"/>
        <v>8763.7561753999998</v>
      </c>
      <c r="AJ797">
        <f t="shared" si="195"/>
        <v>8763.7561753999998</v>
      </c>
      <c r="AK797" s="32">
        <f t="shared" si="209"/>
        <v>9514.69244031788</v>
      </c>
      <c r="AL797">
        <f t="shared" si="196"/>
        <v>8901.5225660436299</v>
      </c>
      <c r="AM797" s="32">
        <f t="shared" si="197"/>
        <v>8539.9766585215402</v>
      </c>
      <c r="AN797" s="33">
        <f t="shared" si="198"/>
        <v>9263.578853903753</v>
      </c>
      <c r="AO797" s="33">
        <f t="shared" si="199"/>
        <v>9011.3531789589997</v>
      </c>
      <c r="AP797" s="33" t="str">
        <f t="shared" si="200"/>
        <v/>
      </c>
      <c r="AQ797" s="34">
        <f t="shared" si="201"/>
        <v>644255.40899999999</v>
      </c>
      <c r="AR797" s="34">
        <f t="shared" si="202"/>
        <v>936999</v>
      </c>
      <c r="AS797" s="34">
        <f t="shared" si="203"/>
        <v>0</v>
      </c>
      <c r="AT797" s="34">
        <f t="shared" si="204"/>
        <v>8772.3320933520008</v>
      </c>
      <c r="AU797" s="34">
        <f t="shared" si="205"/>
        <v>9064.1999392201069</v>
      </c>
      <c r="AV797" s="34">
        <f t="shared" si="206"/>
        <v>8741.46122015324</v>
      </c>
      <c r="AW797" s="34">
        <f t="shared" si="207"/>
        <v>8778.6846286319997</v>
      </c>
      <c r="AX797" s="34">
        <f t="shared" si="208"/>
        <v>9049.9783856424183</v>
      </c>
    </row>
    <row r="798" spans="1:50" ht="16.5" customHeight="1" x14ac:dyDescent="0.2">
      <c r="A798" s="25">
        <v>797</v>
      </c>
      <c r="B798" s="26">
        <v>38849</v>
      </c>
      <c r="C798" s="25">
        <v>9327</v>
      </c>
      <c r="D798" s="27"/>
      <c r="E798" s="27">
        <v>347000</v>
      </c>
      <c r="F798" s="27"/>
      <c r="G798" s="27">
        <v>71.495999999999995</v>
      </c>
      <c r="H798" s="27">
        <v>70.438000000000002</v>
      </c>
      <c r="I798" s="27">
        <v>2.9089999999999998</v>
      </c>
      <c r="J798" s="27">
        <v>13599.16</v>
      </c>
      <c r="K798" s="27">
        <v>789757</v>
      </c>
      <c r="L798" s="27">
        <v>1551</v>
      </c>
      <c r="M798" s="27">
        <v>16.96</v>
      </c>
      <c r="N798" s="27">
        <v>220711</v>
      </c>
      <c r="O798" s="27">
        <v>9132.9</v>
      </c>
      <c r="P798" s="27">
        <v>2320555</v>
      </c>
      <c r="Q798" s="27"/>
      <c r="R798" s="27">
        <v>8101</v>
      </c>
      <c r="S798" s="27">
        <v>10.0022</v>
      </c>
      <c r="T798" s="27">
        <v>100.7</v>
      </c>
      <c r="U798" s="27">
        <v>25</v>
      </c>
      <c r="V798" s="27">
        <v>86.5</v>
      </c>
      <c r="W798" s="27">
        <v>97.573819999999998</v>
      </c>
      <c r="X798" s="27"/>
      <c r="Y798" s="27"/>
      <c r="Z798" s="27"/>
      <c r="AA798" s="27">
        <v>295993</v>
      </c>
      <c r="AB798" s="28"/>
      <c r="AC798" s="29">
        <v>0</v>
      </c>
      <c r="AD798" s="30">
        <v>30.3</v>
      </c>
      <c r="AE798" s="30">
        <v>20.9</v>
      </c>
      <c r="AF798" s="31">
        <v>13.861000000000001</v>
      </c>
      <c r="AG798">
        <f t="shared" si="193"/>
        <v>8515.6470284429197</v>
      </c>
      <c r="AH798">
        <f>A798*'Simple Linear Regression'!$B$18+'Simple Linear Regression'!$B$17</f>
        <v>8565.2069028120277</v>
      </c>
      <c r="AI798">
        <f t="shared" si="194"/>
        <v>8753.9623353999978</v>
      </c>
      <c r="AJ798">
        <f t="shared" si="195"/>
        <v>8753.9623353999996</v>
      </c>
      <c r="AK798" s="32">
        <f t="shared" si="209"/>
        <v>9508.5175749185291</v>
      </c>
      <c r="AL798">
        <f t="shared" si="196"/>
        <v>8879.8054203959291</v>
      </c>
      <c r="AM798" s="32">
        <f t="shared" si="197"/>
        <v>8543.2652180907608</v>
      </c>
      <c r="AN798" s="33">
        <f t="shared" si="198"/>
        <v>9268.7914506167544</v>
      </c>
      <c r="AO798" s="33">
        <f t="shared" si="199"/>
        <v>8994.2840673490009</v>
      </c>
      <c r="AP798" s="33" t="str">
        <f t="shared" si="200"/>
        <v/>
      </c>
      <c r="AQ798" s="34">
        <f t="shared" si="201"/>
        <v>642048.299</v>
      </c>
      <c r="AR798" s="34">
        <f t="shared" si="202"/>
        <v>1009422.9999999999</v>
      </c>
      <c r="AS798" s="34">
        <f t="shared" si="203"/>
        <v>0</v>
      </c>
      <c r="AT798" s="34">
        <f t="shared" si="204"/>
        <v>8788.7766292160013</v>
      </c>
      <c r="AU798" s="34">
        <f t="shared" si="205"/>
        <v>9072.7290634901474</v>
      </c>
      <c r="AV798" s="34">
        <f t="shared" si="206"/>
        <v>8778.6425019694798</v>
      </c>
      <c r="AW798" s="34">
        <f t="shared" si="207"/>
        <v>8796.0355468519992</v>
      </c>
      <c r="AX798" s="34">
        <f t="shared" si="208"/>
        <v>9059.2864105869867</v>
      </c>
    </row>
    <row r="799" spans="1:50" ht="16.5" customHeight="1" x14ac:dyDescent="0.2">
      <c r="A799" s="25">
        <v>798</v>
      </c>
      <c r="B799" s="26">
        <v>38856</v>
      </c>
      <c r="C799" s="25">
        <v>9193</v>
      </c>
      <c r="D799" s="27"/>
      <c r="E799" s="27">
        <v>335000</v>
      </c>
      <c r="F799" s="27"/>
      <c r="G799" s="27">
        <v>69.073999999999998</v>
      </c>
      <c r="H799" s="27">
        <v>67.837999999999994</v>
      </c>
      <c r="I799" s="27">
        <v>2.9470000000000001</v>
      </c>
      <c r="J799" s="27">
        <v>13599.16</v>
      </c>
      <c r="K799" s="27">
        <v>789757</v>
      </c>
      <c r="L799" s="27">
        <v>1551</v>
      </c>
      <c r="M799" s="27">
        <v>17.126999999999999</v>
      </c>
      <c r="N799" s="27">
        <v>256623</v>
      </c>
      <c r="O799" s="27">
        <v>9132.9</v>
      </c>
      <c r="P799" s="27">
        <v>2320555</v>
      </c>
      <c r="Q799" s="27"/>
      <c r="R799" s="27">
        <v>8101</v>
      </c>
      <c r="S799" s="27">
        <v>10.0022</v>
      </c>
      <c r="T799" s="27">
        <v>100.7</v>
      </c>
      <c r="U799" s="27">
        <v>25</v>
      </c>
      <c r="V799" s="27">
        <v>86.5</v>
      </c>
      <c r="W799" s="27">
        <v>96.841700000000003</v>
      </c>
      <c r="X799" s="27"/>
      <c r="Y799" s="27"/>
      <c r="Z799" s="27"/>
      <c r="AA799" s="27">
        <v>295993</v>
      </c>
      <c r="AB799" s="28"/>
      <c r="AC799" s="29">
        <v>0</v>
      </c>
      <c r="AD799" s="30">
        <v>34.4</v>
      </c>
      <c r="AE799" s="30">
        <v>18.399999999999999</v>
      </c>
      <c r="AF799" s="31">
        <v>14.0654</v>
      </c>
      <c r="AG799">
        <f t="shared" si="193"/>
        <v>8973.5659303423599</v>
      </c>
      <c r="AH799">
        <f>A799*'Simple Linear Regression'!$B$18+'Simple Linear Regression'!$B$17</f>
        <v>8566.059939895933</v>
      </c>
      <c r="AI799">
        <f t="shared" si="194"/>
        <v>9264.1244579000013</v>
      </c>
      <c r="AJ799">
        <f t="shared" si="195"/>
        <v>9264.1244578999995</v>
      </c>
      <c r="AK799" s="32">
        <f t="shared" si="209"/>
        <v>9511.6240713822099</v>
      </c>
      <c r="AL799">
        <f t="shared" si="196"/>
        <v>9015.5598453036728</v>
      </c>
      <c r="AM799" s="32">
        <f t="shared" si="197"/>
        <v>9029.6141427225612</v>
      </c>
      <c r="AN799" s="33">
        <f t="shared" si="198"/>
        <v>9466.6088616444613</v>
      </c>
      <c r="AO799" s="33">
        <f t="shared" si="199"/>
        <v>9081.5880369310016</v>
      </c>
      <c r="AP799" s="33" t="str">
        <f t="shared" si="200"/>
        <v/>
      </c>
      <c r="AQ799" s="34">
        <f t="shared" si="201"/>
        <v>756267.98100000003</v>
      </c>
      <c r="AR799" s="34">
        <f t="shared" si="202"/>
        <v>987245</v>
      </c>
      <c r="AS799" s="34">
        <f t="shared" si="203"/>
        <v>0</v>
      </c>
      <c r="AT799" s="34">
        <f t="shared" si="204"/>
        <v>9529.624530680001</v>
      </c>
      <c r="AU799" s="34">
        <f t="shared" si="205"/>
        <v>9405.3841850190292</v>
      </c>
      <c r="AV799" s="34">
        <f t="shared" si="206"/>
        <v>9531.4200755682014</v>
      </c>
      <c r="AW799" s="34">
        <f t="shared" si="207"/>
        <v>9537.6218143359984</v>
      </c>
      <c r="AX799" s="34">
        <f t="shared" si="208"/>
        <v>9333.8576809786537</v>
      </c>
    </row>
    <row r="800" spans="1:50" ht="16.5" customHeight="1" x14ac:dyDescent="0.2">
      <c r="A800" s="25">
        <v>799</v>
      </c>
      <c r="B800" s="26">
        <v>38863</v>
      </c>
      <c r="C800" s="25">
        <v>9430</v>
      </c>
      <c r="D800" s="27"/>
      <c r="E800" s="27">
        <v>319000</v>
      </c>
      <c r="F800" s="27"/>
      <c r="G800" s="27">
        <v>70.349999999999994</v>
      </c>
      <c r="H800" s="27">
        <v>68.465999999999994</v>
      </c>
      <c r="I800" s="27">
        <v>2.8919999999999999</v>
      </c>
      <c r="J800" s="27">
        <v>13599.16</v>
      </c>
      <c r="K800" s="27">
        <v>789757</v>
      </c>
      <c r="L800" s="27">
        <v>1551</v>
      </c>
      <c r="M800" s="27">
        <v>17.126999999999999</v>
      </c>
      <c r="N800" s="27">
        <v>256623</v>
      </c>
      <c r="O800" s="27">
        <v>9132.9</v>
      </c>
      <c r="P800" s="27">
        <v>2320555</v>
      </c>
      <c r="Q800" s="27"/>
      <c r="R800" s="27">
        <v>8101</v>
      </c>
      <c r="S800" s="27">
        <v>10.3818</v>
      </c>
      <c r="T800" s="27">
        <v>100.7</v>
      </c>
      <c r="U800" s="27">
        <v>25</v>
      </c>
      <c r="V800" s="27">
        <v>86.5</v>
      </c>
      <c r="W800" s="27">
        <v>97.532700000000006</v>
      </c>
      <c r="X800" s="27"/>
      <c r="Y800" s="27"/>
      <c r="Z800" s="27"/>
      <c r="AA800" s="27">
        <v>295993</v>
      </c>
      <c r="AB800" s="28"/>
      <c r="AC800" s="29">
        <v>0</v>
      </c>
      <c r="AD800" s="30">
        <v>20.5</v>
      </c>
      <c r="AE800" s="30">
        <v>37.4</v>
      </c>
      <c r="AF800" s="31">
        <v>14.2417</v>
      </c>
      <c r="AG800">
        <f t="shared" si="193"/>
        <v>8984.3219061089603</v>
      </c>
      <c r="AH800">
        <f>A800*'Simple Linear Regression'!$B$18+'Simple Linear Regression'!$B$17</f>
        <v>8566.9129769798365</v>
      </c>
      <c r="AI800">
        <f t="shared" si="194"/>
        <v>9273.5370978999999</v>
      </c>
      <c r="AJ800">
        <f t="shared" si="195"/>
        <v>9273.5370978999999</v>
      </c>
      <c r="AK800" s="32">
        <f t="shared" si="209"/>
        <v>9512.0971059956319</v>
      </c>
      <c r="AL800">
        <f t="shared" si="196"/>
        <v>9032.8292865801213</v>
      </c>
      <c r="AM800" s="32">
        <f t="shared" si="197"/>
        <v>9054.937731562859</v>
      </c>
      <c r="AN800" s="33">
        <f t="shared" si="198"/>
        <v>9519.5788291738681</v>
      </c>
      <c r="AO800" s="33">
        <f t="shared" si="199"/>
        <v>9154.2636409160023</v>
      </c>
      <c r="AP800" s="33" t="str">
        <f t="shared" si="200"/>
        <v/>
      </c>
      <c r="AQ800" s="34">
        <f t="shared" si="201"/>
        <v>742153.71600000001</v>
      </c>
      <c r="AR800" s="34">
        <f t="shared" si="202"/>
        <v>922548</v>
      </c>
      <c r="AS800" s="34">
        <f t="shared" si="203"/>
        <v>0</v>
      </c>
      <c r="AT800" s="34">
        <f t="shared" si="204"/>
        <v>9488.0326662440002</v>
      </c>
      <c r="AU800" s="34">
        <f t="shared" si="205"/>
        <v>9403.8519842449678</v>
      </c>
      <c r="AV800" s="34">
        <f t="shared" si="206"/>
        <v>9472.8411225034815</v>
      </c>
      <c r="AW800" s="34">
        <f t="shared" si="207"/>
        <v>9496.4624264209997</v>
      </c>
      <c r="AX800" s="34">
        <f t="shared" si="208"/>
        <v>9346.206511381708</v>
      </c>
    </row>
    <row r="801" spans="1:50" ht="16.5" customHeight="1" x14ac:dyDescent="0.2">
      <c r="A801" s="25">
        <v>800</v>
      </c>
      <c r="B801" s="26">
        <v>38870</v>
      </c>
      <c r="C801" s="25">
        <v>9367</v>
      </c>
      <c r="D801" s="27"/>
      <c r="E801" s="27">
        <v>330000</v>
      </c>
      <c r="F801" s="27"/>
      <c r="G801" s="27">
        <v>71.527500000000003</v>
      </c>
      <c r="H801" s="27">
        <v>68.748000000000005</v>
      </c>
      <c r="I801" s="27">
        <v>2.867</v>
      </c>
      <c r="J801" s="27">
        <v>13599.16</v>
      </c>
      <c r="K801" s="27">
        <v>789757</v>
      </c>
      <c r="L801" s="27">
        <v>1551</v>
      </c>
      <c r="M801" s="27">
        <v>17.126999999999999</v>
      </c>
      <c r="N801" s="27">
        <v>256623</v>
      </c>
      <c r="O801" s="27">
        <v>9132.9</v>
      </c>
      <c r="P801" s="27">
        <v>2320555</v>
      </c>
      <c r="Q801" s="27"/>
      <c r="R801" s="27">
        <v>8101</v>
      </c>
      <c r="S801" s="27">
        <v>10.3818</v>
      </c>
      <c r="T801" s="27">
        <v>100.7</v>
      </c>
      <c r="U801" s="27">
        <v>25</v>
      </c>
      <c r="V801" s="27">
        <v>86.5</v>
      </c>
      <c r="W801" s="27">
        <v>97.955520000000007</v>
      </c>
      <c r="X801" s="27"/>
      <c r="Y801" s="27"/>
      <c r="Z801" s="27"/>
      <c r="AA801" s="27">
        <v>295993</v>
      </c>
      <c r="AB801" s="28"/>
      <c r="AC801" s="29">
        <v>1</v>
      </c>
      <c r="AD801" s="30">
        <v>0.5</v>
      </c>
      <c r="AE801" s="30">
        <v>63.3</v>
      </c>
      <c r="AF801" s="31">
        <v>14.385300000000001</v>
      </c>
      <c r="AG801">
        <f t="shared" si="193"/>
        <v>8976.9044869119589</v>
      </c>
      <c r="AH801">
        <f>A801*'Simple Linear Regression'!$B$18+'Simple Linear Regression'!$B$17</f>
        <v>8567.7660140637417</v>
      </c>
      <c r="AI801">
        <f t="shared" si="194"/>
        <v>9267.0659078999997</v>
      </c>
      <c r="AJ801">
        <f t="shared" si="195"/>
        <v>9267.0659078999997</v>
      </c>
      <c r="AK801" s="32">
        <f t="shared" si="209"/>
        <v>9511.9288467687893</v>
      </c>
      <c r="AL801">
        <f t="shared" si="196"/>
        <v>9027.1545466148673</v>
      </c>
      <c r="AM801" s="32">
        <f t="shared" si="197"/>
        <v>8962.6211669547192</v>
      </c>
      <c r="AN801" s="33">
        <f t="shared" si="198"/>
        <v>9392.4113337570889</v>
      </c>
      <c r="AO801" s="33">
        <f t="shared" si="199"/>
        <v>9101.9425190909951</v>
      </c>
      <c r="AP801" s="33" t="str">
        <f t="shared" si="200"/>
        <v/>
      </c>
      <c r="AQ801" s="34">
        <f t="shared" si="201"/>
        <v>735738.14099999995</v>
      </c>
      <c r="AR801" s="34">
        <f t="shared" si="202"/>
        <v>946110</v>
      </c>
      <c r="AS801" s="34">
        <f t="shared" si="203"/>
        <v>14.385300000000001</v>
      </c>
      <c r="AT801" s="34">
        <f t="shared" si="204"/>
        <v>9327.6742511670018</v>
      </c>
      <c r="AU801" s="34">
        <f t="shared" si="205"/>
        <v>9297.4621189723002</v>
      </c>
      <c r="AV801" s="34">
        <f t="shared" si="206"/>
        <v>9312.0327511146006</v>
      </c>
      <c r="AW801" s="34">
        <f t="shared" si="207"/>
        <v>9284.5533788530993</v>
      </c>
      <c r="AX801" s="34">
        <f t="shared" si="208"/>
        <v>9228.0929780587358</v>
      </c>
    </row>
    <row r="802" spans="1:50" ht="16.5" customHeight="1" x14ac:dyDescent="0.2">
      <c r="A802" s="25">
        <v>801</v>
      </c>
      <c r="B802" s="26">
        <v>38877</v>
      </c>
      <c r="C802" s="25">
        <v>9413</v>
      </c>
      <c r="D802" s="27"/>
      <c r="E802" s="27">
        <v>307000</v>
      </c>
      <c r="F802" s="27"/>
      <c r="G802" s="27">
        <v>71.540000000000006</v>
      </c>
      <c r="H802" s="27">
        <v>67.888000000000005</v>
      </c>
      <c r="I802" s="27">
        <v>2.8919999999999999</v>
      </c>
      <c r="J802" s="27">
        <v>13599.16</v>
      </c>
      <c r="K802" s="27">
        <v>741472</v>
      </c>
      <c r="L802" s="27">
        <v>1597</v>
      </c>
      <c r="M802" s="27">
        <v>17.126999999999999</v>
      </c>
      <c r="N802" s="27">
        <v>256623</v>
      </c>
      <c r="O802" s="27">
        <v>9191.6</v>
      </c>
      <c r="P802" s="27">
        <v>2320555</v>
      </c>
      <c r="Q802" s="27"/>
      <c r="R802" s="27">
        <v>8101</v>
      </c>
      <c r="S802" s="27">
        <v>10.3818</v>
      </c>
      <c r="T802" s="27">
        <v>100.7</v>
      </c>
      <c r="U802" s="27">
        <v>25</v>
      </c>
      <c r="V802" s="27">
        <v>85.8</v>
      </c>
      <c r="W802" s="27">
        <v>97.715819999999994</v>
      </c>
      <c r="X802" s="27"/>
      <c r="Y802" s="27"/>
      <c r="Z802" s="27"/>
      <c r="AA802" s="27">
        <v>295993</v>
      </c>
      <c r="AB802" s="28"/>
      <c r="AC802" s="29">
        <v>0</v>
      </c>
      <c r="AD802" s="30">
        <v>4.2</v>
      </c>
      <c r="AE802" s="30">
        <v>49</v>
      </c>
      <c r="AF802" s="31">
        <v>14.4918</v>
      </c>
      <c r="AG802">
        <f t="shared" si="193"/>
        <v>9008.4013029029593</v>
      </c>
      <c r="AH802">
        <f>A802*'Simple Linear Regression'!$B$18+'Simple Linear Regression'!$B$17</f>
        <v>8568.6190511476452</v>
      </c>
      <c r="AI802">
        <f t="shared" si="194"/>
        <v>9318.6862879</v>
      </c>
      <c r="AJ802">
        <f t="shared" si="195"/>
        <v>9318.6862879</v>
      </c>
      <c r="AK802" s="32">
        <f t="shared" si="209"/>
        <v>9521.176545791368</v>
      </c>
      <c r="AL802">
        <f t="shared" si="196"/>
        <v>9052.7446485801229</v>
      </c>
      <c r="AM802" s="32">
        <f t="shared" si="197"/>
        <v>9084.2323491463994</v>
      </c>
      <c r="AN802" s="33">
        <f t="shared" si="198"/>
        <v>9564.7965449909389</v>
      </c>
      <c r="AO802" s="33">
        <f t="shared" si="199"/>
        <v>9219.5909309159997</v>
      </c>
      <c r="AP802" s="33" t="str">
        <f t="shared" si="200"/>
        <v/>
      </c>
      <c r="AQ802" s="34">
        <f t="shared" si="201"/>
        <v>742153.71600000001</v>
      </c>
      <c r="AR802" s="34">
        <f t="shared" si="202"/>
        <v>887844</v>
      </c>
      <c r="AS802" s="34">
        <f t="shared" si="203"/>
        <v>0</v>
      </c>
      <c r="AT802" s="34">
        <f t="shared" si="204"/>
        <v>9486.6290123670005</v>
      </c>
      <c r="AU802" s="34">
        <f t="shared" si="205"/>
        <v>9421.4351579479699</v>
      </c>
      <c r="AV802" s="34">
        <f t="shared" si="206"/>
        <v>9457.4245154884411</v>
      </c>
      <c r="AW802" s="34">
        <f t="shared" si="207"/>
        <v>9495.8932421560003</v>
      </c>
      <c r="AX802" s="34">
        <f t="shared" si="208"/>
        <v>9372.1451954657059</v>
      </c>
    </row>
    <row r="803" spans="1:50" ht="16.5" customHeight="1" x14ac:dyDescent="0.2">
      <c r="A803" s="25">
        <v>802</v>
      </c>
      <c r="B803" s="26">
        <v>38884</v>
      </c>
      <c r="C803" s="25">
        <v>9429</v>
      </c>
      <c r="D803" s="27"/>
      <c r="E803" s="27">
        <v>298000</v>
      </c>
      <c r="F803" s="27"/>
      <c r="G803" s="27">
        <v>69.481999999999999</v>
      </c>
      <c r="H803" s="27">
        <v>66.171999999999997</v>
      </c>
      <c r="I803" s="27">
        <v>2.9060000000000001</v>
      </c>
      <c r="J803" s="27">
        <v>13599.16</v>
      </c>
      <c r="K803" s="27">
        <v>741472</v>
      </c>
      <c r="L803" s="27">
        <v>1597</v>
      </c>
      <c r="M803" s="27">
        <v>16.728999999999999</v>
      </c>
      <c r="N803" s="27">
        <v>250644</v>
      </c>
      <c r="O803" s="27">
        <v>9191.6</v>
      </c>
      <c r="P803" s="27">
        <v>2385808</v>
      </c>
      <c r="Q803" s="27"/>
      <c r="R803" s="27">
        <v>8101</v>
      </c>
      <c r="S803" s="27">
        <v>10.3818</v>
      </c>
      <c r="T803" s="27">
        <v>100.7</v>
      </c>
      <c r="U803" s="27">
        <v>25</v>
      </c>
      <c r="V803" s="27">
        <v>85.8</v>
      </c>
      <c r="W803" s="27">
        <v>98.231099999999998</v>
      </c>
      <c r="X803" s="27"/>
      <c r="Y803" s="27"/>
      <c r="Z803" s="27"/>
      <c r="AA803" s="27">
        <v>295993</v>
      </c>
      <c r="AB803" s="28"/>
      <c r="AC803" s="29">
        <v>0</v>
      </c>
      <c r="AD803" s="30">
        <v>7.1</v>
      </c>
      <c r="AE803" s="30">
        <v>56.3</v>
      </c>
      <c r="AF803" s="31">
        <v>14.5579</v>
      </c>
      <c r="AG803">
        <f t="shared" si="193"/>
        <v>8939.5765491632792</v>
      </c>
      <c r="AH803">
        <f>A803*'Simple Linear Regression'!$B$18+'Simple Linear Regression'!$B$17</f>
        <v>8569.4720882315487</v>
      </c>
      <c r="AI803">
        <f t="shared" si="194"/>
        <v>9220.0053274999991</v>
      </c>
      <c r="AJ803">
        <f t="shared" si="195"/>
        <v>9220.0053274999991</v>
      </c>
      <c r="AK803" s="32">
        <f t="shared" si="209"/>
        <v>9556.2083854976881</v>
      </c>
      <c r="AL803">
        <f t="shared" si="196"/>
        <v>9036.1043471424819</v>
      </c>
      <c r="AM803" s="32">
        <f t="shared" si="197"/>
        <v>9006.6102655659179</v>
      </c>
      <c r="AN803" s="33">
        <f t="shared" si="198"/>
        <v>9549.887370444405</v>
      </c>
      <c r="AO803" s="33">
        <f t="shared" si="199"/>
        <v>9219.6804662640025</v>
      </c>
      <c r="AP803" s="33" t="str">
        <f t="shared" si="200"/>
        <v/>
      </c>
      <c r="AQ803" s="34">
        <f t="shared" si="201"/>
        <v>728371.46400000004</v>
      </c>
      <c r="AR803" s="34">
        <f t="shared" si="202"/>
        <v>865988</v>
      </c>
      <c r="AS803" s="34">
        <f t="shared" si="203"/>
        <v>0</v>
      </c>
      <c r="AT803" s="34">
        <f t="shared" si="204"/>
        <v>9374.4150631009998</v>
      </c>
      <c r="AU803" s="34">
        <f t="shared" si="205"/>
        <v>9380.6836241585897</v>
      </c>
      <c r="AV803" s="34">
        <f t="shared" si="206"/>
        <v>9333.0950057208811</v>
      </c>
      <c r="AW803" s="34">
        <f t="shared" si="207"/>
        <v>9383.7581261129999</v>
      </c>
      <c r="AX803" s="34">
        <f t="shared" si="208"/>
        <v>9340.455656626631</v>
      </c>
    </row>
    <row r="804" spans="1:50" ht="16.5" customHeight="1" x14ac:dyDescent="0.2">
      <c r="A804" s="25">
        <v>803</v>
      </c>
      <c r="B804" s="26">
        <v>38891</v>
      </c>
      <c r="C804" s="25">
        <v>9540</v>
      </c>
      <c r="D804" s="27"/>
      <c r="E804" s="27">
        <v>308000</v>
      </c>
      <c r="F804" s="27"/>
      <c r="G804" s="27">
        <v>69.94</v>
      </c>
      <c r="H804" s="27">
        <v>68.33</v>
      </c>
      <c r="I804" s="27">
        <v>2.871</v>
      </c>
      <c r="J804" s="27">
        <v>13599.16</v>
      </c>
      <c r="K804" s="27">
        <v>741472</v>
      </c>
      <c r="L804" s="27">
        <v>1597</v>
      </c>
      <c r="M804" s="27">
        <v>16.728999999999999</v>
      </c>
      <c r="N804" s="27">
        <v>250644</v>
      </c>
      <c r="O804" s="27">
        <v>9191.6</v>
      </c>
      <c r="P804" s="27">
        <v>2385808</v>
      </c>
      <c r="Q804" s="27"/>
      <c r="R804" s="27">
        <v>8101</v>
      </c>
      <c r="S804" s="27">
        <v>10.3818</v>
      </c>
      <c r="T804" s="27">
        <v>100.7</v>
      </c>
      <c r="U804" s="27">
        <v>25</v>
      </c>
      <c r="V804" s="27">
        <v>85.8</v>
      </c>
      <c r="W804" s="27">
        <v>98.820120000000003</v>
      </c>
      <c r="X804" s="27"/>
      <c r="Y804" s="27"/>
      <c r="Z804" s="27"/>
      <c r="AA804" s="27">
        <v>295993</v>
      </c>
      <c r="AB804" s="28"/>
      <c r="AC804" s="29">
        <v>0</v>
      </c>
      <c r="AD804" s="30">
        <v>0</v>
      </c>
      <c r="AE804" s="30">
        <v>84.9</v>
      </c>
      <c r="AF804" s="31">
        <v>14.581200000000001</v>
      </c>
      <c r="AG804">
        <f t="shared" si="193"/>
        <v>8932.8290082874792</v>
      </c>
      <c r="AH804">
        <f>A804*'Simple Linear Regression'!$B$18+'Simple Linear Regression'!$B$17</f>
        <v>8570.325125315454</v>
      </c>
      <c r="AI804">
        <f t="shared" si="194"/>
        <v>9214.1224274999986</v>
      </c>
      <c r="AJ804">
        <f t="shared" si="195"/>
        <v>9214.1224274999986</v>
      </c>
      <c r="AK804" s="32">
        <f t="shared" si="209"/>
        <v>9569.7200593507187</v>
      </c>
      <c r="AL804">
        <f t="shared" si="196"/>
        <v>9030.1402459646779</v>
      </c>
      <c r="AM804" s="32">
        <f t="shared" si="197"/>
        <v>9033.3399328056603</v>
      </c>
      <c r="AN804" s="33">
        <f t="shared" si="198"/>
        <v>9553.8445148541141</v>
      </c>
      <c r="AO804" s="33">
        <f t="shared" si="199"/>
        <v>9275.8980307240054</v>
      </c>
      <c r="AP804" s="33" t="str">
        <f t="shared" si="200"/>
        <v/>
      </c>
      <c r="AQ804" s="34">
        <f t="shared" si="201"/>
        <v>719598.924</v>
      </c>
      <c r="AR804" s="34">
        <f t="shared" si="202"/>
        <v>884268</v>
      </c>
      <c r="AS804" s="34">
        <f t="shared" si="203"/>
        <v>0</v>
      </c>
      <c r="AT804" s="34">
        <f t="shared" si="204"/>
        <v>9267.667477215</v>
      </c>
      <c r="AU804" s="34">
        <f t="shared" si="205"/>
        <v>9323.9441016575238</v>
      </c>
      <c r="AV804" s="34">
        <f t="shared" si="206"/>
        <v>9223.7551159616814</v>
      </c>
      <c r="AW804" s="34">
        <f t="shared" si="207"/>
        <v>9276.6731365279993</v>
      </c>
      <c r="AX804" s="34">
        <f t="shared" si="208"/>
        <v>9301.0454006076106</v>
      </c>
    </row>
    <row r="805" spans="1:50" ht="16.5" customHeight="1" x14ac:dyDescent="0.2">
      <c r="A805" s="25">
        <v>804</v>
      </c>
      <c r="B805" s="26">
        <v>38898</v>
      </c>
      <c r="C805" s="25">
        <v>9645</v>
      </c>
      <c r="D805" s="27"/>
      <c r="E805" s="27">
        <v>309000</v>
      </c>
      <c r="F805" s="27"/>
      <c r="G805" s="27">
        <v>72.653999999999996</v>
      </c>
      <c r="H805" s="27">
        <v>71.817999999999998</v>
      </c>
      <c r="I805" s="27">
        <v>2.8690000000000002</v>
      </c>
      <c r="J805" s="27">
        <v>13599.16</v>
      </c>
      <c r="K805" s="27">
        <v>741472</v>
      </c>
      <c r="L805" s="27">
        <v>1597</v>
      </c>
      <c r="M805" s="27">
        <v>16.728999999999999</v>
      </c>
      <c r="N805" s="27">
        <v>250644</v>
      </c>
      <c r="O805" s="27">
        <v>9191.6</v>
      </c>
      <c r="P805" s="27">
        <v>2385808</v>
      </c>
      <c r="Q805" s="27"/>
      <c r="R805" s="27">
        <v>8101</v>
      </c>
      <c r="S805" s="27">
        <v>10.3818</v>
      </c>
      <c r="T805" s="27">
        <v>100.7</v>
      </c>
      <c r="U805" s="27">
        <v>25</v>
      </c>
      <c r="V805" s="27">
        <v>85.8</v>
      </c>
      <c r="W805" s="27">
        <v>99.043660000000003</v>
      </c>
      <c r="X805" s="27"/>
      <c r="Y805" s="27"/>
      <c r="Z805" s="27"/>
      <c r="AA805" s="27">
        <v>295993</v>
      </c>
      <c r="AB805" s="28"/>
      <c r="AC805" s="29">
        <v>0</v>
      </c>
      <c r="AD805" s="30">
        <v>0</v>
      </c>
      <c r="AE805" s="30">
        <v>78.5</v>
      </c>
      <c r="AF805" s="31">
        <v>14.561</v>
      </c>
      <c r="AG805">
        <f t="shared" si="193"/>
        <v>8932.1547959517193</v>
      </c>
      <c r="AH805">
        <f>A805*'Simple Linear Regression'!$B$18+'Simple Linear Regression'!$B$17</f>
        <v>8571.1781623993575</v>
      </c>
      <c r="AI805">
        <f t="shared" si="194"/>
        <v>9213.5341374999989</v>
      </c>
      <c r="AJ805">
        <f t="shared" si="195"/>
        <v>9213.5341374999989</v>
      </c>
      <c r="AK805" s="32">
        <f t="shared" si="209"/>
        <v>9436.5462901238807</v>
      </c>
      <c r="AL805">
        <f t="shared" si="196"/>
        <v>9029.4822347545196</v>
      </c>
      <c r="AM805" s="32">
        <f t="shared" si="197"/>
        <v>9028.1378268607004</v>
      </c>
      <c r="AN805" s="33">
        <f t="shared" si="198"/>
        <v>9550.6973449068719</v>
      </c>
      <c r="AO805" s="33">
        <f t="shared" si="199"/>
        <v>9263.1944018360045</v>
      </c>
      <c r="AP805" s="33" t="str">
        <f t="shared" si="200"/>
        <v/>
      </c>
      <c r="AQ805" s="34">
        <f t="shared" si="201"/>
        <v>719097.63600000006</v>
      </c>
      <c r="AR805" s="34">
        <f t="shared" si="202"/>
        <v>886521.00000000012</v>
      </c>
      <c r="AS805" s="34">
        <f t="shared" si="203"/>
        <v>0</v>
      </c>
      <c r="AT805" s="34">
        <f t="shared" si="204"/>
        <v>9283.4552731030017</v>
      </c>
      <c r="AU805" s="34">
        <f t="shared" si="205"/>
        <v>9330.4549034896336</v>
      </c>
      <c r="AV805" s="34">
        <f t="shared" si="206"/>
        <v>9242.6023388089598</v>
      </c>
      <c r="AW805" s="34">
        <f t="shared" si="207"/>
        <v>9292.5006743539998</v>
      </c>
      <c r="AX805" s="34">
        <f t="shared" si="208"/>
        <v>9304.9836140196694</v>
      </c>
    </row>
    <row r="806" spans="1:50" ht="16.5" customHeight="1" x14ac:dyDescent="0.2">
      <c r="A806" s="25">
        <v>805</v>
      </c>
      <c r="B806" s="26">
        <v>38905</v>
      </c>
      <c r="C806" s="25">
        <v>9621</v>
      </c>
      <c r="D806" s="27"/>
      <c r="E806" s="27">
        <v>316000</v>
      </c>
      <c r="F806" s="27"/>
      <c r="G806" s="27">
        <v>74.653333333333293</v>
      </c>
      <c r="H806" s="27">
        <v>73.45</v>
      </c>
      <c r="I806" s="27">
        <v>2.9340000000000002</v>
      </c>
      <c r="J806" s="27">
        <v>13599.16</v>
      </c>
      <c r="K806" s="27">
        <v>741472</v>
      </c>
      <c r="L806" s="27">
        <v>1635</v>
      </c>
      <c r="M806" s="27">
        <v>16.728999999999999</v>
      </c>
      <c r="N806" s="27">
        <v>250644</v>
      </c>
      <c r="O806" s="27">
        <v>9231.7999999999993</v>
      </c>
      <c r="P806" s="27">
        <v>2385808</v>
      </c>
      <c r="Q806" s="27"/>
      <c r="R806" s="27">
        <v>8101</v>
      </c>
      <c r="S806" s="27">
        <v>10.3818</v>
      </c>
      <c r="T806" s="27">
        <v>100.7</v>
      </c>
      <c r="U806" s="27">
        <v>25</v>
      </c>
      <c r="V806" s="27">
        <v>88</v>
      </c>
      <c r="W806" s="27">
        <v>99.087699999999998</v>
      </c>
      <c r="X806" s="27"/>
      <c r="Y806" s="27"/>
      <c r="Z806" s="27"/>
      <c r="AA806" s="27">
        <v>295993</v>
      </c>
      <c r="AB806" s="28"/>
      <c r="AC806" s="29">
        <v>1</v>
      </c>
      <c r="AD806" s="30">
        <v>0</v>
      </c>
      <c r="AE806" s="30">
        <v>86.6</v>
      </c>
      <c r="AF806" s="31">
        <v>14.4979</v>
      </c>
      <c r="AG806">
        <f t="shared" si="193"/>
        <v>8877.1859319399191</v>
      </c>
      <c r="AH806">
        <f>A806*'Simple Linear Regression'!$B$18+'Simple Linear Regression'!$B$17</f>
        <v>8572.0311994832628</v>
      </c>
      <c r="AI806">
        <f t="shared" si="194"/>
        <v>9145.5085474999996</v>
      </c>
      <c r="AJ806">
        <f t="shared" si="195"/>
        <v>9145.5085474999996</v>
      </c>
      <c r="AK806" s="32">
        <f t="shared" si="209"/>
        <v>9535.128363461461</v>
      </c>
      <c r="AL806">
        <f t="shared" si="196"/>
        <v>8986.9547720847204</v>
      </c>
      <c r="AM806" s="32">
        <f t="shared" si="197"/>
        <v>8908.0994988004422</v>
      </c>
      <c r="AN806" s="33">
        <f t="shared" si="198"/>
        <v>9374.2063578002017</v>
      </c>
      <c r="AO806" s="33">
        <f t="shared" si="199"/>
        <v>9112.2618506959989</v>
      </c>
      <c r="AP806" s="33" t="str">
        <f t="shared" si="200"/>
        <v/>
      </c>
      <c r="AQ806" s="34">
        <f t="shared" si="201"/>
        <v>735389.49600000004</v>
      </c>
      <c r="AR806" s="34">
        <f t="shared" si="202"/>
        <v>927144</v>
      </c>
      <c r="AS806" s="34">
        <f t="shared" si="203"/>
        <v>14.4979</v>
      </c>
      <c r="AT806" s="34">
        <f t="shared" si="204"/>
        <v>9168.6141381149992</v>
      </c>
      <c r="AU806" s="34">
        <f t="shared" si="205"/>
        <v>9228.9715356150446</v>
      </c>
      <c r="AV806" s="34">
        <f t="shared" si="206"/>
        <v>9133.753871663439</v>
      </c>
      <c r="AW806" s="34">
        <f t="shared" si="207"/>
        <v>9123.3584595392986</v>
      </c>
      <c r="AX806" s="34">
        <f t="shared" si="208"/>
        <v>9168.4068953658461</v>
      </c>
    </row>
    <row r="807" spans="1:50" ht="16.5" customHeight="1" x14ac:dyDescent="0.2">
      <c r="A807" s="25">
        <v>806</v>
      </c>
      <c r="B807" s="26">
        <v>38912</v>
      </c>
      <c r="C807" s="25">
        <v>9569</v>
      </c>
      <c r="D807" s="27"/>
      <c r="E807" s="27">
        <v>343000</v>
      </c>
      <c r="F807" s="27"/>
      <c r="G807" s="27">
        <v>75.207999999999998</v>
      </c>
      <c r="H807" s="27">
        <v>73.986000000000004</v>
      </c>
      <c r="I807" s="27">
        <v>2.9729999999999999</v>
      </c>
      <c r="J807" s="27">
        <v>13599.16</v>
      </c>
      <c r="K807" s="27">
        <v>866365</v>
      </c>
      <c r="L807" s="27">
        <v>1635</v>
      </c>
      <c r="M807" s="27">
        <v>16.728999999999999</v>
      </c>
      <c r="N807" s="27">
        <v>250644</v>
      </c>
      <c r="O807" s="27">
        <v>9231.7999999999993</v>
      </c>
      <c r="P807" s="27">
        <v>2385808</v>
      </c>
      <c r="Q807" s="27"/>
      <c r="R807" s="27">
        <v>8101</v>
      </c>
      <c r="S807" s="27">
        <v>10.3818</v>
      </c>
      <c r="T807" s="27">
        <v>100.7</v>
      </c>
      <c r="U807" s="27">
        <v>25</v>
      </c>
      <c r="V807" s="27">
        <v>88</v>
      </c>
      <c r="W807" s="27">
        <v>98.051199999999994</v>
      </c>
      <c r="X807" s="27"/>
      <c r="Y807" s="27"/>
      <c r="Z807" s="27"/>
      <c r="AA807" s="27">
        <v>295993</v>
      </c>
      <c r="AB807" s="28"/>
      <c r="AC807" s="29">
        <v>0</v>
      </c>
      <c r="AD807" s="30">
        <v>0</v>
      </c>
      <c r="AE807" s="30">
        <v>95</v>
      </c>
      <c r="AF807" s="31">
        <v>14.3941</v>
      </c>
      <c r="AG807">
        <f t="shared" si="193"/>
        <v>8859.0157874872384</v>
      </c>
      <c r="AH807">
        <f>A807*'Simple Linear Regression'!$B$18+'Simple Linear Regression'!$B$17</f>
        <v>8572.8842365671662</v>
      </c>
      <c r="AI807">
        <f t="shared" si="194"/>
        <v>9129.624717499999</v>
      </c>
      <c r="AJ807">
        <f t="shared" si="195"/>
        <v>9129.624717499999</v>
      </c>
      <c r="AK807" s="32">
        <f t="shared" si="209"/>
        <v>9548.8082965413323</v>
      </c>
      <c r="AL807">
        <f t="shared" si="196"/>
        <v>8965.3692016828409</v>
      </c>
      <c r="AM807" s="32">
        <f t="shared" si="197"/>
        <v>9053.6147597866002</v>
      </c>
      <c r="AN807" s="33">
        <f t="shared" si="198"/>
        <v>9470.549325594242</v>
      </c>
      <c r="AO807" s="33">
        <f t="shared" si="199"/>
        <v>9226.8263740120019</v>
      </c>
      <c r="AP807" s="33" t="str">
        <f t="shared" si="200"/>
        <v/>
      </c>
      <c r="AQ807" s="34">
        <f t="shared" si="201"/>
        <v>745164.61199999996</v>
      </c>
      <c r="AR807" s="34">
        <f t="shared" si="202"/>
        <v>1019739</v>
      </c>
      <c r="AS807" s="34">
        <f t="shared" si="203"/>
        <v>0</v>
      </c>
      <c r="AT807" s="34">
        <f t="shared" si="204"/>
        <v>9174.9673958780004</v>
      </c>
      <c r="AU807" s="34">
        <f t="shared" si="205"/>
        <v>9240.4331251668955</v>
      </c>
      <c r="AV807" s="34">
        <f t="shared" si="206"/>
        <v>9153.9729421326392</v>
      </c>
      <c r="AW807" s="34">
        <f t="shared" si="207"/>
        <v>9183.3161311369986</v>
      </c>
      <c r="AX807" s="34">
        <f t="shared" si="208"/>
        <v>9212.6083352467576</v>
      </c>
    </row>
    <row r="808" spans="1:50" ht="16.5" customHeight="1" x14ac:dyDescent="0.2">
      <c r="A808" s="25">
        <v>807</v>
      </c>
      <c r="B808" s="26">
        <v>38919</v>
      </c>
      <c r="C808" s="25">
        <v>9573</v>
      </c>
      <c r="D808" s="27"/>
      <c r="E808" s="27">
        <v>318000</v>
      </c>
      <c r="F808" s="27"/>
      <c r="G808" s="27">
        <v>73.975999999999999</v>
      </c>
      <c r="H808" s="27">
        <v>73.516000000000005</v>
      </c>
      <c r="I808" s="27">
        <v>2.9889999999999999</v>
      </c>
      <c r="J808" s="27">
        <v>13599.16</v>
      </c>
      <c r="K808" s="27">
        <v>866365</v>
      </c>
      <c r="L808" s="27">
        <v>1635</v>
      </c>
      <c r="M808" s="27">
        <v>16.899999999999999</v>
      </c>
      <c r="N808" s="27">
        <v>263370</v>
      </c>
      <c r="O808" s="27">
        <v>9231.7999999999993</v>
      </c>
      <c r="P808" s="27">
        <v>2385808</v>
      </c>
      <c r="Q808" s="27"/>
      <c r="R808" s="27">
        <v>8101</v>
      </c>
      <c r="S808" s="27">
        <v>10.3818</v>
      </c>
      <c r="T808" s="27">
        <v>100.7</v>
      </c>
      <c r="U808" s="27">
        <v>25</v>
      </c>
      <c r="V808" s="27">
        <v>88</v>
      </c>
      <c r="W808" s="27">
        <v>98.390879999999996</v>
      </c>
      <c r="X808" s="27"/>
      <c r="Y808" s="27"/>
      <c r="Z808" s="27"/>
      <c r="AA808" s="27">
        <v>295993</v>
      </c>
      <c r="AB808" s="28"/>
      <c r="AC808" s="29">
        <v>0</v>
      </c>
      <c r="AD808" s="30">
        <v>0</v>
      </c>
      <c r="AE808" s="30">
        <v>117.7</v>
      </c>
      <c r="AF808" s="31">
        <v>14.2531</v>
      </c>
      <c r="AG808">
        <f t="shared" si="193"/>
        <v>9035.2610016333201</v>
      </c>
      <c r="AH808">
        <f>A808*'Simple Linear Regression'!$B$18+'Simple Linear Regression'!$B$17</f>
        <v>8573.7372736510697</v>
      </c>
      <c r="AI808">
        <f t="shared" si="194"/>
        <v>9328.7203179999997</v>
      </c>
      <c r="AJ808">
        <f t="shared" si="195"/>
        <v>9328.7203179999997</v>
      </c>
      <c r="AK808" s="32">
        <f t="shared" si="209"/>
        <v>9555.4098381643598</v>
      </c>
      <c r="AL808">
        <f t="shared" si="196"/>
        <v>9019.6947789350997</v>
      </c>
      <c r="AM808" s="32">
        <f t="shared" si="197"/>
        <v>9246.351527520379</v>
      </c>
      <c r="AN808" s="33">
        <f t="shared" si="198"/>
        <v>9528.0204106995952</v>
      </c>
      <c r="AO808" s="33">
        <f t="shared" si="199"/>
        <v>9310.0411564300011</v>
      </c>
      <c r="AP808" s="33" t="str">
        <f t="shared" si="200"/>
        <v/>
      </c>
      <c r="AQ808" s="34">
        <f t="shared" si="201"/>
        <v>787212.92999999993</v>
      </c>
      <c r="AR808" s="34">
        <f t="shared" si="202"/>
        <v>950502</v>
      </c>
      <c r="AS808" s="34">
        <f t="shared" si="203"/>
        <v>0</v>
      </c>
      <c r="AT808" s="34">
        <f t="shared" si="204"/>
        <v>9332.9040925600002</v>
      </c>
      <c r="AU808" s="34">
        <f t="shared" si="205"/>
        <v>9292.4458620556088</v>
      </c>
      <c r="AV808" s="34">
        <f t="shared" si="206"/>
        <v>9287.9867570655188</v>
      </c>
      <c r="AW808" s="34">
        <f t="shared" si="207"/>
        <v>9340.2567058730001</v>
      </c>
      <c r="AX808" s="34">
        <f t="shared" si="208"/>
        <v>9254.7071433470919</v>
      </c>
    </row>
    <row r="809" spans="1:50" ht="16.5" customHeight="1" x14ac:dyDescent="0.2">
      <c r="A809" s="25">
        <v>808</v>
      </c>
      <c r="B809" s="26">
        <v>38926</v>
      </c>
      <c r="C809" s="25">
        <v>9639</v>
      </c>
      <c r="D809" s="27"/>
      <c r="E809" s="27">
        <v>306000</v>
      </c>
      <c r="F809" s="27"/>
      <c r="G809" s="27">
        <v>73.873999999999995</v>
      </c>
      <c r="H809" s="27">
        <v>73.53</v>
      </c>
      <c r="I809" s="27">
        <v>3.0030000000000001</v>
      </c>
      <c r="J809" s="27">
        <v>13599.16</v>
      </c>
      <c r="K809" s="27">
        <v>866365</v>
      </c>
      <c r="L809" s="27">
        <v>1635</v>
      </c>
      <c r="M809" s="27">
        <v>16.899999999999999</v>
      </c>
      <c r="N809" s="27">
        <v>263370</v>
      </c>
      <c r="O809" s="27">
        <v>9231.7999999999993</v>
      </c>
      <c r="P809" s="27">
        <v>2385808</v>
      </c>
      <c r="Q809" s="27"/>
      <c r="R809" s="27">
        <v>8101</v>
      </c>
      <c r="S809" s="27">
        <v>10.3818</v>
      </c>
      <c r="T809" s="27">
        <v>100.7</v>
      </c>
      <c r="U809" s="27">
        <v>25</v>
      </c>
      <c r="V809" s="27">
        <v>88</v>
      </c>
      <c r="W809" s="27">
        <v>98.852099999999993</v>
      </c>
      <c r="X809" s="27"/>
      <c r="Y809" s="27"/>
      <c r="Z809" s="27"/>
      <c r="AA809" s="27">
        <v>295993</v>
      </c>
      <c r="AB809" s="28"/>
      <c r="AC809" s="29">
        <v>0</v>
      </c>
      <c r="AD809" s="30">
        <v>0</v>
      </c>
      <c r="AE809" s="30">
        <v>100.9</v>
      </c>
      <c r="AF809" s="31">
        <v>14.079000000000001</v>
      </c>
      <c r="AG809">
        <f t="shared" si="193"/>
        <v>9043.3479379836408</v>
      </c>
      <c r="AH809">
        <f>A809*'Simple Linear Regression'!$B$18+'Simple Linear Regression'!$B$17</f>
        <v>8574.590310734975</v>
      </c>
      <c r="AI809">
        <f t="shared" si="194"/>
        <v>9335.7797980000014</v>
      </c>
      <c r="AJ809">
        <f t="shared" si="195"/>
        <v>9335.7797979999996</v>
      </c>
      <c r="AK809" s="32">
        <f t="shared" si="209"/>
        <v>9556.6765543113288</v>
      </c>
      <c r="AL809">
        <f t="shared" si="196"/>
        <v>9026.2849897377</v>
      </c>
      <c r="AM809" s="32">
        <f t="shared" si="197"/>
        <v>9235.0457294744592</v>
      </c>
      <c r="AN809" s="33">
        <f t="shared" si="198"/>
        <v>9510.3162290109231</v>
      </c>
      <c r="AO809" s="33">
        <f t="shared" si="199"/>
        <v>9285.8714646099997</v>
      </c>
      <c r="AP809" s="33" t="str">
        <f t="shared" si="200"/>
        <v/>
      </c>
      <c r="AQ809" s="34">
        <f t="shared" si="201"/>
        <v>790900.11</v>
      </c>
      <c r="AR809" s="34">
        <f t="shared" si="202"/>
        <v>918918</v>
      </c>
      <c r="AS809" s="34">
        <f t="shared" si="203"/>
        <v>0</v>
      </c>
      <c r="AT809" s="34">
        <f t="shared" si="204"/>
        <v>9362.4076294990009</v>
      </c>
      <c r="AU809" s="34">
        <f t="shared" si="205"/>
        <v>9299.8245002685653</v>
      </c>
      <c r="AV809" s="34">
        <f t="shared" si="206"/>
        <v>9312.0065243196805</v>
      </c>
      <c r="AW809" s="34">
        <f t="shared" si="207"/>
        <v>9369.3792798459981</v>
      </c>
      <c r="AX809" s="34">
        <f t="shared" si="208"/>
        <v>9254.2473076704337</v>
      </c>
    </row>
    <row r="810" spans="1:50" ht="16.5" customHeight="1" x14ac:dyDescent="0.2">
      <c r="A810" s="25">
        <v>809</v>
      </c>
      <c r="B810" s="26">
        <v>38933</v>
      </c>
      <c r="C810" s="25">
        <v>9697</v>
      </c>
      <c r="D810" s="27"/>
      <c r="E810" s="27">
        <v>311000</v>
      </c>
      <c r="F810" s="27"/>
      <c r="G810" s="27">
        <v>75.203999999999994</v>
      </c>
      <c r="H810" s="27">
        <v>76.316000000000003</v>
      </c>
      <c r="I810" s="27">
        <v>3.004</v>
      </c>
      <c r="J810" s="27">
        <v>13599.16</v>
      </c>
      <c r="K810" s="27">
        <v>866365</v>
      </c>
      <c r="L810" s="27">
        <v>1635</v>
      </c>
      <c r="M810" s="27">
        <v>16.899999999999999</v>
      </c>
      <c r="N810" s="27">
        <v>263370</v>
      </c>
      <c r="O810" s="27">
        <v>9231.7999999999993</v>
      </c>
      <c r="P810" s="27">
        <v>2385808</v>
      </c>
      <c r="Q810" s="27"/>
      <c r="R810" s="27">
        <v>8101</v>
      </c>
      <c r="S810" s="27">
        <v>10.3818</v>
      </c>
      <c r="T810" s="27">
        <v>100.7</v>
      </c>
      <c r="U810" s="27">
        <v>25</v>
      </c>
      <c r="V810" s="27">
        <v>88</v>
      </c>
      <c r="W810" s="27">
        <v>98.548500000000004</v>
      </c>
      <c r="X810" s="27"/>
      <c r="Y810" s="27"/>
      <c r="Z810" s="27"/>
      <c r="AA810" s="27">
        <v>295993</v>
      </c>
      <c r="AB810" s="28"/>
      <c r="AC810" s="29">
        <v>0</v>
      </c>
      <c r="AD810" s="30">
        <v>0</v>
      </c>
      <c r="AE810" s="30">
        <v>113.8</v>
      </c>
      <c r="AF810" s="31">
        <v>13.8764</v>
      </c>
      <c r="AG810">
        <f t="shared" si="193"/>
        <v>9039.9808491515196</v>
      </c>
      <c r="AH810">
        <f>A810*'Simple Linear Regression'!$B$18+'Simple Linear Regression'!$B$17</f>
        <v>8575.4433478188785</v>
      </c>
      <c r="AI810">
        <f t="shared" si="194"/>
        <v>9332.8383480000011</v>
      </c>
      <c r="AJ810">
        <f t="shared" si="195"/>
        <v>9332.8383479999993</v>
      </c>
      <c r="AK810" s="32">
        <f t="shared" si="209"/>
        <v>9540.4386819679094</v>
      </c>
      <c r="AL810">
        <f t="shared" si="196"/>
        <v>9022.4205782235949</v>
      </c>
      <c r="AM810" s="32">
        <f t="shared" si="197"/>
        <v>9245.16121807532</v>
      </c>
      <c r="AN810" s="33">
        <f t="shared" si="198"/>
        <v>9477.4781239160038</v>
      </c>
      <c r="AO810" s="33">
        <f t="shared" si="199"/>
        <v>9305.8019394800031</v>
      </c>
      <c r="AP810" s="33" t="str">
        <f t="shared" si="200"/>
        <v/>
      </c>
      <c r="AQ810" s="34">
        <f t="shared" si="201"/>
        <v>791163.48</v>
      </c>
      <c r="AR810" s="34">
        <f t="shared" si="202"/>
        <v>934244</v>
      </c>
      <c r="AS810" s="34">
        <f t="shared" si="203"/>
        <v>0</v>
      </c>
      <c r="AT810" s="34">
        <f t="shared" si="204"/>
        <v>9279.3688072940004</v>
      </c>
      <c r="AU810" s="34">
        <f t="shared" si="205"/>
        <v>9243.4555334914185</v>
      </c>
      <c r="AV810" s="34">
        <f t="shared" si="206"/>
        <v>9225.9058156354404</v>
      </c>
      <c r="AW810" s="34">
        <f t="shared" si="207"/>
        <v>9285.349693528</v>
      </c>
      <c r="AX810" s="34">
        <f t="shared" si="208"/>
        <v>9205.6967936952387</v>
      </c>
    </row>
    <row r="811" spans="1:50" ht="16.5" customHeight="1" x14ac:dyDescent="0.2">
      <c r="A811" s="25">
        <v>810</v>
      </c>
      <c r="B811" s="26">
        <v>38940</v>
      </c>
      <c r="C811" s="25">
        <v>9530</v>
      </c>
      <c r="D811" s="27"/>
      <c r="E811" s="27">
        <v>318000</v>
      </c>
      <c r="F811" s="27"/>
      <c r="G811" s="27">
        <v>75.634</v>
      </c>
      <c r="H811" s="27">
        <v>76.977999999999994</v>
      </c>
      <c r="I811" s="27">
        <v>3.0379999999999998</v>
      </c>
      <c r="J811" s="27">
        <v>13753.424000000001</v>
      </c>
      <c r="K811" s="27">
        <v>780066</v>
      </c>
      <c r="L811" s="27">
        <v>1665</v>
      </c>
      <c r="M811" s="27">
        <v>16.899999999999999</v>
      </c>
      <c r="N811" s="27">
        <v>263370</v>
      </c>
      <c r="O811" s="27">
        <v>9259.6</v>
      </c>
      <c r="P811" s="27">
        <v>2385808</v>
      </c>
      <c r="Q811" s="27"/>
      <c r="R811" s="27">
        <v>8101</v>
      </c>
      <c r="S811" s="27">
        <v>10.3818</v>
      </c>
      <c r="T811" s="27">
        <v>101.6</v>
      </c>
      <c r="U811" s="27">
        <v>25</v>
      </c>
      <c r="V811" s="27">
        <v>91.2</v>
      </c>
      <c r="W811" s="27">
        <v>97.95684</v>
      </c>
      <c r="X811" s="27"/>
      <c r="Y811" s="27"/>
      <c r="Z811" s="27"/>
      <c r="AA811" s="27">
        <v>295993</v>
      </c>
      <c r="AB811" s="28"/>
      <c r="AC811" s="29">
        <v>0</v>
      </c>
      <c r="AD811" s="30">
        <v>0</v>
      </c>
      <c r="AE811" s="30">
        <v>95.9</v>
      </c>
      <c r="AF811" s="31">
        <v>13.6501</v>
      </c>
      <c r="AG811">
        <f t="shared" si="193"/>
        <v>8962.1471935154404</v>
      </c>
      <c r="AH811">
        <f>A811*'Simple Linear Regression'!$B$18+'Simple Linear Regression'!$B$17</f>
        <v>8576.2963849027838</v>
      </c>
      <c r="AI811">
        <f t="shared" si="194"/>
        <v>9228.0392579999989</v>
      </c>
      <c r="AJ811">
        <f t="shared" si="195"/>
        <v>9228.0392580000007</v>
      </c>
      <c r="AK811" s="32">
        <f t="shared" si="209"/>
        <v>9534.216201967909</v>
      </c>
      <c r="AL811">
        <f t="shared" si="196"/>
        <v>8961.2350247441973</v>
      </c>
      <c r="AM811" s="32">
        <f t="shared" si="197"/>
        <v>9235.4445455194618</v>
      </c>
      <c r="AN811" s="33">
        <f t="shared" si="198"/>
        <v>9426.9789359551633</v>
      </c>
      <c r="AO811" s="33">
        <f t="shared" si="199"/>
        <v>9207.4095350599982</v>
      </c>
      <c r="AP811" s="33" t="str">
        <f t="shared" si="200"/>
        <v/>
      </c>
      <c r="AQ811" s="34">
        <f t="shared" si="201"/>
        <v>800118.05999999994</v>
      </c>
      <c r="AR811" s="34">
        <f t="shared" si="202"/>
        <v>966083.99999999988</v>
      </c>
      <c r="AS811" s="34">
        <f t="shared" si="203"/>
        <v>0</v>
      </c>
      <c r="AT811" s="34">
        <f t="shared" si="204"/>
        <v>9275.653044617</v>
      </c>
      <c r="AU811" s="34">
        <f t="shared" si="205"/>
        <v>9210.946775839453</v>
      </c>
      <c r="AV811" s="34">
        <f t="shared" si="206"/>
        <v>9239.9866138858379</v>
      </c>
      <c r="AW811" s="34">
        <f t="shared" si="207"/>
        <v>9281.3392251009973</v>
      </c>
      <c r="AX811" s="34">
        <f t="shared" si="208"/>
        <v>9155.8482044007833</v>
      </c>
    </row>
    <row r="812" spans="1:50" ht="16.5" customHeight="1" x14ac:dyDescent="0.2">
      <c r="A812" s="25">
        <v>811</v>
      </c>
      <c r="B812" s="26">
        <v>38947</v>
      </c>
      <c r="C812" s="25">
        <v>9571</v>
      </c>
      <c r="D812" s="27"/>
      <c r="E812" s="27">
        <v>310000</v>
      </c>
      <c r="F812" s="27"/>
      <c r="G812" s="27">
        <v>71.793999999999997</v>
      </c>
      <c r="H812" s="27">
        <v>72.347999999999999</v>
      </c>
      <c r="I812" s="27">
        <v>3</v>
      </c>
      <c r="J812" s="27">
        <v>13753.424000000001</v>
      </c>
      <c r="K812" s="27">
        <v>780066</v>
      </c>
      <c r="L812" s="27">
        <v>1665</v>
      </c>
      <c r="M812" s="27">
        <v>17.661999999999999</v>
      </c>
      <c r="N812" s="27">
        <v>263782</v>
      </c>
      <c r="O812" s="27">
        <v>9259.6</v>
      </c>
      <c r="P812" s="27">
        <v>2385808</v>
      </c>
      <c r="Q812" s="27"/>
      <c r="R812" s="27">
        <v>8101</v>
      </c>
      <c r="S812" s="27">
        <v>10.3818</v>
      </c>
      <c r="T812" s="27">
        <v>101.6</v>
      </c>
      <c r="U812" s="27">
        <v>25</v>
      </c>
      <c r="V812" s="27">
        <v>91.2</v>
      </c>
      <c r="W812" s="27">
        <v>97.655280000000005</v>
      </c>
      <c r="X812" s="27"/>
      <c r="Y812" s="27"/>
      <c r="Z812" s="27"/>
      <c r="AA812" s="27">
        <v>295993</v>
      </c>
      <c r="AB812" s="28"/>
      <c r="AC812" s="29">
        <v>0</v>
      </c>
      <c r="AD812" s="30">
        <v>0</v>
      </c>
      <c r="AE812" s="30">
        <v>78.5</v>
      </c>
      <c r="AF812" s="31">
        <v>13.4047</v>
      </c>
      <c r="AG812">
        <f t="shared" si="193"/>
        <v>8972.6819816560001</v>
      </c>
      <c r="AH812">
        <f>A812*'Simple Linear Regression'!$B$18+'Simple Linear Regression'!$B$17</f>
        <v>8577.1494219866872</v>
      </c>
      <c r="AI812">
        <f t="shared" si="194"/>
        <v>9280.0203649999985</v>
      </c>
      <c r="AJ812">
        <f t="shared" si="195"/>
        <v>9280.0203650000003</v>
      </c>
      <c r="AK812" s="32">
        <f t="shared" si="209"/>
        <v>9564.220535128039</v>
      </c>
      <c r="AL812">
        <f t="shared" si="196"/>
        <v>8974.5134204000024</v>
      </c>
      <c r="AM812" s="32">
        <f t="shared" si="197"/>
        <v>9222.9338551598994</v>
      </c>
      <c r="AN812" s="33">
        <f t="shared" si="198"/>
        <v>9411.6428797800072</v>
      </c>
      <c r="AO812" s="33">
        <f t="shared" si="199"/>
        <v>9188.4349220000022</v>
      </c>
      <c r="AP812" s="33" t="str">
        <f t="shared" si="200"/>
        <v/>
      </c>
      <c r="AQ812" s="34">
        <f t="shared" si="201"/>
        <v>791346</v>
      </c>
      <c r="AR812" s="34">
        <f t="shared" si="202"/>
        <v>930000</v>
      </c>
      <c r="AS812" s="34">
        <f t="shared" si="203"/>
        <v>0</v>
      </c>
      <c r="AT812" s="34">
        <f t="shared" si="204"/>
        <v>9294.0227085090009</v>
      </c>
      <c r="AU812" s="34">
        <f t="shared" si="205"/>
        <v>9214.0824215682005</v>
      </c>
      <c r="AV812" s="34">
        <f t="shared" si="206"/>
        <v>9257.8154795740011</v>
      </c>
      <c r="AW812" s="34">
        <f t="shared" si="207"/>
        <v>9299.069171322999</v>
      </c>
      <c r="AX812" s="34">
        <f t="shared" si="208"/>
        <v>9155.4100904580009</v>
      </c>
    </row>
    <row r="813" spans="1:50" ht="16.5" customHeight="1" x14ac:dyDescent="0.2">
      <c r="A813" s="25">
        <v>812</v>
      </c>
      <c r="B813" s="26">
        <v>38954</v>
      </c>
      <c r="C813" s="25">
        <v>9610</v>
      </c>
      <c r="D813" s="27"/>
      <c r="E813" s="27">
        <v>315000</v>
      </c>
      <c r="F813" s="27"/>
      <c r="G813" s="27">
        <v>72.12</v>
      </c>
      <c r="H813" s="27">
        <v>71.915999999999997</v>
      </c>
      <c r="I813" s="27">
        <v>2.9239999999999999</v>
      </c>
      <c r="J813" s="27">
        <v>13753.424000000001</v>
      </c>
      <c r="K813" s="27">
        <v>780066</v>
      </c>
      <c r="L813" s="27">
        <v>1665</v>
      </c>
      <c r="M813" s="27">
        <v>17.661999999999999</v>
      </c>
      <c r="N813" s="27">
        <v>263782</v>
      </c>
      <c r="O813" s="27">
        <v>9259.6</v>
      </c>
      <c r="P813" s="27">
        <v>2385808</v>
      </c>
      <c r="Q813" s="27"/>
      <c r="R813" s="27">
        <v>8101</v>
      </c>
      <c r="S813" s="27">
        <v>10.7471</v>
      </c>
      <c r="T813" s="27">
        <v>101.6</v>
      </c>
      <c r="U813" s="27">
        <v>25</v>
      </c>
      <c r="V813" s="27">
        <v>91.2</v>
      </c>
      <c r="W813" s="27">
        <v>97.653540000000007</v>
      </c>
      <c r="X813" s="27"/>
      <c r="Y813" s="27"/>
      <c r="Z813" s="27"/>
      <c r="AA813" s="27">
        <v>295993</v>
      </c>
      <c r="AB813" s="28"/>
      <c r="AC813" s="29">
        <v>0</v>
      </c>
      <c r="AD813" s="30">
        <v>0</v>
      </c>
      <c r="AE813" s="30">
        <v>90.2</v>
      </c>
      <c r="AF813" s="31">
        <v>13.144299999999999</v>
      </c>
      <c r="AG813">
        <f t="shared" si="193"/>
        <v>8969.2870828971209</v>
      </c>
      <c r="AH813">
        <f>A813*'Simple Linear Regression'!$B$18+'Simple Linear Regression'!$B$17</f>
        <v>8578.0024590705907</v>
      </c>
      <c r="AI813">
        <f t="shared" si="194"/>
        <v>9277.0789149999982</v>
      </c>
      <c r="AJ813">
        <f t="shared" si="195"/>
        <v>9277.0789149999982</v>
      </c>
      <c r="AK813" s="32">
        <f t="shared" si="209"/>
        <v>9555.8170128213314</v>
      </c>
      <c r="AL813">
        <f t="shared" si="196"/>
        <v>8983.5541743997601</v>
      </c>
      <c r="AM813" s="32">
        <f t="shared" si="197"/>
        <v>9222.7208026198787</v>
      </c>
      <c r="AN813" s="33">
        <f t="shared" si="198"/>
        <v>9391.1978389058277</v>
      </c>
      <c r="AO813" s="33">
        <f t="shared" si="199"/>
        <v>9219.6289081680025</v>
      </c>
      <c r="AP813" s="33" t="str">
        <f t="shared" si="200"/>
        <v/>
      </c>
      <c r="AQ813" s="34">
        <f t="shared" si="201"/>
        <v>771298.56799999997</v>
      </c>
      <c r="AR813" s="34">
        <f t="shared" si="202"/>
        <v>921060</v>
      </c>
      <c r="AS813" s="34">
        <f t="shared" si="203"/>
        <v>0</v>
      </c>
      <c r="AT813" s="34">
        <f t="shared" si="204"/>
        <v>9196.9337424789992</v>
      </c>
      <c r="AU813" s="34">
        <f t="shared" si="205"/>
        <v>9159.657567224267</v>
      </c>
      <c r="AV813" s="34">
        <f t="shared" si="206"/>
        <v>9160.6553611255986</v>
      </c>
      <c r="AW813" s="34">
        <f t="shared" si="207"/>
        <v>9200.7823168609993</v>
      </c>
      <c r="AX813" s="34">
        <f t="shared" si="208"/>
        <v>9115.2828561025854</v>
      </c>
    </row>
    <row r="814" spans="1:50" ht="16.5" customHeight="1" x14ac:dyDescent="0.2">
      <c r="A814" s="25">
        <v>813</v>
      </c>
      <c r="B814" s="26">
        <v>38961</v>
      </c>
      <c r="C814" s="25">
        <v>9622</v>
      </c>
      <c r="D814" s="27"/>
      <c r="E814" s="27">
        <v>314000</v>
      </c>
      <c r="F814" s="27"/>
      <c r="G814" s="27">
        <v>70.006</v>
      </c>
      <c r="H814" s="27">
        <v>68.349999999999994</v>
      </c>
      <c r="I814" s="27">
        <v>2.8450000000000002</v>
      </c>
      <c r="J814" s="27">
        <v>13753.424000000001</v>
      </c>
      <c r="K814" s="27">
        <v>780066</v>
      </c>
      <c r="L814" s="27">
        <v>1665</v>
      </c>
      <c r="M814" s="27">
        <v>17.661999999999999</v>
      </c>
      <c r="N814" s="27">
        <v>263782</v>
      </c>
      <c r="O814" s="27">
        <v>9259.6</v>
      </c>
      <c r="P814" s="27">
        <v>2385808</v>
      </c>
      <c r="Q814" s="27"/>
      <c r="R814" s="27">
        <v>8101</v>
      </c>
      <c r="S814" s="27">
        <v>10.7471</v>
      </c>
      <c r="T814" s="27">
        <v>101.6</v>
      </c>
      <c r="U814" s="27">
        <v>25</v>
      </c>
      <c r="V814" s="27">
        <v>91.2</v>
      </c>
      <c r="W814" s="27">
        <v>97.64864</v>
      </c>
      <c r="X814" s="27"/>
      <c r="Y814" s="27"/>
      <c r="Z814" s="27"/>
      <c r="AA814" s="27">
        <v>295993</v>
      </c>
      <c r="AB814" s="28"/>
      <c r="AC814" s="29">
        <v>0</v>
      </c>
      <c r="AD814" s="30">
        <v>0.2</v>
      </c>
      <c r="AE814" s="30">
        <v>73.5</v>
      </c>
      <c r="AF814" s="31">
        <v>12.8726</v>
      </c>
      <c r="AG814">
        <f t="shared" si="193"/>
        <v>8969.9320406345996</v>
      </c>
      <c r="AH814">
        <f>A814*'Simple Linear Regression'!$B$18+'Simple Linear Regression'!$B$17</f>
        <v>8578.855496154496</v>
      </c>
      <c r="AI814">
        <f t="shared" si="194"/>
        <v>9277.6672049999979</v>
      </c>
      <c r="AJ814">
        <f t="shared" si="195"/>
        <v>9277.6672049999979</v>
      </c>
      <c r="AK814" s="32">
        <f t="shared" si="209"/>
        <v>9570.5795312877781</v>
      </c>
      <c r="AL814">
        <f t="shared" si="196"/>
        <v>8997.5387577152978</v>
      </c>
      <c r="AM814" s="32">
        <f t="shared" si="197"/>
        <v>9199.8913489802999</v>
      </c>
      <c r="AN814" s="33">
        <f t="shared" si="198"/>
        <v>9375.1295895643379</v>
      </c>
      <c r="AO814" s="33">
        <f t="shared" si="199"/>
        <v>9202.8050362900012</v>
      </c>
      <c r="AP814" s="33" t="str">
        <f t="shared" si="200"/>
        <v/>
      </c>
      <c r="AQ814" s="34">
        <f t="shared" si="201"/>
        <v>750459.79</v>
      </c>
      <c r="AR814" s="34">
        <f t="shared" si="202"/>
        <v>893330.00000000012</v>
      </c>
      <c r="AS814" s="34">
        <f t="shared" si="203"/>
        <v>0</v>
      </c>
      <c r="AT814" s="34">
        <f t="shared" si="204"/>
        <v>9192.3961236809992</v>
      </c>
      <c r="AU814" s="34">
        <f t="shared" si="205"/>
        <v>9154.5614675880206</v>
      </c>
      <c r="AV814" s="34">
        <f t="shared" si="206"/>
        <v>9162.3540828488003</v>
      </c>
      <c r="AW814" s="34">
        <f t="shared" si="207"/>
        <v>9195.4992856580011</v>
      </c>
      <c r="AX814" s="34">
        <f t="shared" si="208"/>
        <v>9111.5445414382702</v>
      </c>
    </row>
    <row r="815" spans="1:50" ht="16.5" customHeight="1" x14ac:dyDescent="0.2">
      <c r="A815" s="25">
        <v>814</v>
      </c>
      <c r="B815" s="26">
        <v>38968</v>
      </c>
      <c r="C815" s="25">
        <v>9368</v>
      </c>
      <c r="D815" s="27"/>
      <c r="E815" s="27">
        <v>315000</v>
      </c>
      <c r="F815" s="27"/>
      <c r="G815" s="27">
        <v>67.53</v>
      </c>
      <c r="H815" s="27">
        <v>65.757999999999996</v>
      </c>
      <c r="I815" s="27">
        <v>2.7269999999999999</v>
      </c>
      <c r="J815" s="27">
        <v>13753.424000000001</v>
      </c>
      <c r="K815" s="27">
        <v>780066</v>
      </c>
      <c r="L815" s="27">
        <v>1681</v>
      </c>
      <c r="M815" s="27">
        <v>17.661999999999999</v>
      </c>
      <c r="N815" s="27">
        <v>263782</v>
      </c>
      <c r="O815" s="27">
        <v>9343.7999999999993</v>
      </c>
      <c r="P815" s="27">
        <v>2385808</v>
      </c>
      <c r="Q815" s="27"/>
      <c r="R815" s="27">
        <v>8101</v>
      </c>
      <c r="S815" s="27">
        <v>10.7471</v>
      </c>
      <c r="T815" s="27">
        <v>101.6</v>
      </c>
      <c r="U815" s="27">
        <v>25</v>
      </c>
      <c r="V815" s="27">
        <v>93</v>
      </c>
      <c r="W815" s="27">
        <v>97.67062</v>
      </c>
      <c r="X815" s="27"/>
      <c r="Y815" s="27"/>
      <c r="Z815" s="27"/>
      <c r="AA815" s="27">
        <v>295993</v>
      </c>
      <c r="AB815" s="28"/>
      <c r="AC815" s="29">
        <v>1</v>
      </c>
      <c r="AD815" s="30">
        <v>0.6</v>
      </c>
      <c r="AE815" s="30">
        <v>64.900000000000006</v>
      </c>
      <c r="AF815" s="31">
        <v>12.5929</v>
      </c>
      <c r="AG815">
        <f t="shared" si="193"/>
        <v>8928.079461068759</v>
      </c>
      <c r="AH815">
        <f>A815*'Simple Linear Regression'!$B$18+'Simple Linear Regression'!$B$17</f>
        <v>8579.7085332383995</v>
      </c>
      <c r="AI815">
        <f t="shared" si="194"/>
        <v>9220.1783749999995</v>
      </c>
      <c r="AJ815">
        <f t="shared" si="195"/>
        <v>9220.1783749999995</v>
      </c>
      <c r="AK815" s="32">
        <f t="shared" si="209"/>
        <v>9581.0533623226474</v>
      </c>
      <c r="AL815">
        <f t="shared" si="196"/>
        <v>8988.2093021359797</v>
      </c>
      <c r="AM815" s="32">
        <f t="shared" si="197"/>
        <v>9044.079740387062</v>
      </c>
      <c r="AN815" s="33">
        <f t="shared" si="198"/>
        <v>9222.1913388082467</v>
      </c>
      <c r="AO815" s="33">
        <f t="shared" si="199"/>
        <v>9054.2866798139985</v>
      </c>
      <c r="AP815" s="33" t="str">
        <f t="shared" si="200"/>
        <v/>
      </c>
      <c r="AQ815" s="34">
        <f t="shared" si="201"/>
        <v>719333.51399999997</v>
      </c>
      <c r="AR815" s="34">
        <f t="shared" si="202"/>
        <v>859005</v>
      </c>
      <c r="AS815" s="34">
        <f t="shared" si="203"/>
        <v>12.5929</v>
      </c>
      <c r="AT815" s="34">
        <f t="shared" si="204"/>
        <v>9079.8131367760016</v>
      </c>
      <c r="AU815" s="34">
        <f t="shared" si="205"/>
        <v>9067.3330197566975</v>
      </c>
      <c r="AV815" s="34">
        <f t="shared" si="206"/>
        <v>9062.1125478048016</v>
      </c>
      <c r="AW815" s="34">
        <f t="shared" si="207"/>
        <v>9065.9320958723019</v>
      </c>
      <c r="AX815" s="34">
        <f t="shared" si="208"/>
        <v>8998.5350104122845</v>
      </c>
    </row>
    <row r="816" spans="1:50" ht="16.5" customHeight="1" x14ac:dyDescent="0.2">
      <c r="A816" s="25">
        <v>815</v>
      </c>
      <c r="B816" s="26">
        <v>38975</v>
      </c>
      <c r="C816" s="25">
        <v>9229</v>
      </c>
      <c r="D816" s="27"/>
      <c r="E816" s="27">
        <v>314000</v>
      </c>
      <c r="F816" s="27"/>
      <c r="G816" s="27">
        <v>63.978000000000002</v>
      </c>
      <c r="H816" s="27">
        <v>61.38</v>
      </c>
      <c r="I816" s="27">
        <v>2.6179999999999999</v>
      </c>
      <c r="J816" s="27">
        <v>13753.424000000001</v>
      </c>
      <c r="K816" s="27">
        <v>844162</v>
      </c>
      <c r="L816" s="27">
        <v>1681</v>
      </c>
      <c r="M816" s="27">
        <v>17.661999999999999</v>
      </c>
      <c r="N816" s="27">
        <v>263421</v>
      </c>
      <c r="O816" s="27">
        <v>9343.7999999999993</v>
      </c>
      <c r="P816" s="27">
        <v>2395813</v>
      </c>
      <c r="Q816" s="27"/>
      <c r="R816" s="27">
        <v>8101</v>
      </c>
      <c r="S816" s="27">
        <v>10.7471</v>
      </c>
      <c r="T816" s="27">
        <v>101.6</v>
      </c>
      <c r="U816" s="27">
        <v>25</v>
      </c>
      <c r="V816" s="27">
        <v>93</v>
      </c>
      <c r="W816" s="27">
        <v>97.713740000000001</v>
      </c>
      <c r="X816" s="27"/>
      <c r="Y816" s="27"/>
      <c r="Z816" s="27"/>
      <c r="AA816" s="27">
        <v>295993</v>
      </c>
      <c r="AB816" s="28"/>
      <c r="AC816" s="29">
        <v>0</v>
      </c>
      <c r="AD816" s="30">
        <v>3.3</v>
      </c>
      <c r="AE816" s="30">
        <v>39.4</v>
      </c>
      <c r="AF816" s="31">
        <v>12.308</v>
      </c>
      <c r="AG816">
        <f t="shared" si="193"/>
        <v>8924.1918024598381</v>
      </c>
      <c r="AH816">
        <f>A816*'Simple Linear Regression'!$B$18+'Simple Linear Regression'!$B$17</f>
        <v>8580.5615703223029</v>
      </c>
      <c r="AI816">
        <f t="shared" si="194"/>
        <v>9215.8009655999995</v>
      </c>
      <c r="AJ816">
        <f t="shared" si="195"/>
        <v>9215.8009655999995</v>
      </c>
      <c r="AK816" s="32">
        <f t="shared" si="209"/>
        <v>9593.6732993926489</v>
      </c>
      <c r="AL816">
        <f t="shared" si="196"/>
        <v>9004.8981983824597</v>
      </c>
      <c r="AM816" s="32">
        <f t="shared" si="197"/>
        <v>9136.9906645244591</v>
      </c>
      <c r="AN816" s="33">
        <f t="shared" si="198"/>
        <v>9354.9499192545463</v>
      </c>
      <c r="AO816" s="33">
        <f t="shared" si="199"/>
        <v>9142.4742122780008</v>
      </c>
      <c r="AP816" s="33" t="str">
        <f t="shared" si="200"/>
        <v/>
      </c>
      <c r="AQ816" s="34">
        <f t="shared" si="201"/>
        <v>689636.17799999996</v>
      </c>
      <c r="AR816" s="34">
        <f t="shared" si="202"/>
        <v>822052</v>
      </c>
      <c r="AS816" s="34">
        <f t="shared" si="203"/>
        <v>0</v>
      </c>
      <c r="AT816" s="34">
        <f t="shared" si="204"/>
        <v>9161.9715357330006</v>
      </c>
      <c r="AU816" s="34">
        <f t="shared" si="205"/>
        <v>9137.8305089563291</v>
      </c>
      <c r="AV816" s="34">
        <f t="shared" si="206"/>
        <v>9153.8349907585198</v>
      </c>
      <c r="AW816" s="34">
        <f t="shared" si="207"/>
        <v>9163.6114639999996</v>
      </c>
      <c r="AX816" s="34">
        <f t="shared" si="208"/>
        <v>9098.2110213395117</v>
      </c>
    </row>
    <row r="817" spans="1:50" ht="16.5" customHeight="1" x14ac:dyDescent="0.2">
      <c r="A817" s="25">
        <v>816</v>
      </c>
      <c r="B817" s="26">
        <v>38982</v>
      </c>
      <c r="C817" s="25">
        <v>9287</v>
      </c>
      <c r="D817" s="27"/>
      <c r="E817" s="27">
        <v>324000</v>
      </c>
      <c r="F817" s="27"/>
      <c r="G817" s="27">
        <v>61.404000000000003</v>
      </c>
      <c r="H817" s="27">
        <v>60.231999999999999</v>
      </c>
      <c r="I817" s="27">
        <v>2.4969999999999999</v>
      </c>
      <c r="J817" s="27">
        <v>13753.424000000001</v>
      </c>
      <c r="K817" s="27">
        <v>844162</v>
      </c>
      <c r="L817" s="27">
        <v>1681</v>
      </c>
      <c r="M817" s="27">
        <v>16.457999999999998</v>
      </c>
      <c r="N817" s="27">
        <v>263421</v>
      </c>
      <c r="O817" s="27">
        <v>9343.7999999999993</v>
      </c>
      <c r="P817" s="27">
        <v>2395813</v>
      </c>
      <c r="Q817" s="27"/>
      <c r="R817" s="27">
        <v>8101</v>
      </c>
      <c r="S817" s="27">
        <v>10.7471</v>
      </c>
      <c r="T817" s="27">
        <v>101.6</v>
      </c>
      <c r="U817" s="27">
        <v>25</v>
      </c>
      <c r="V817" s="27">
        <v>93</v>
      </c>
      <c r="W817" s="27">
        <v>98.211860000000001</v>
      </c>
      <c r="X817" s="27"/>
      <c r="Y817" s="27"/>
      <c r="Z817" s="27"/>
      <c r="AA817" s="27">
        <v>295993</v>
      </c>
      <c r="AB817" s="28"/>
      <c r="AC817" s="29">
        <v>0</v>
      </c>
      <c r="AD817" s="30">
        <v>10</v>
      </c>
      <c r="AE817" s="30">
        <v>38.200000000000003</v>
      </c>
      <c r="AF817" s="31">
        <v>12.0206</v>
      </c>
      <c r="AG817">
        <f t="shared" si="193"/>
        <v>8917.4132011463589</v>
      </c>
      <c r="AH817">
        <f>A817*'Simple Linear Regression'!$B$18+'Simple Linear Regression'!$B$17</f>
        <v>8581.4146074062082</v>
      </c>
      <c r="AI817">
        <f t="shared" si="194"/>
        <v>9144.1759332000001</v>
      </c>
      <c r="AJ817">
        <f t="shared" si="195"/>
        <v>9144.1759332000001</v>
      </c>
      <c r="AK817" s="32">
        <f t="shared" si="209"/>
        <v>9585.4221647792274</v>
      </c>
      <c r="AL817">
        <f t="shared" si="196"/>
        <v>9017.3616587415872</v>
      </c>
      <c r="AM817" s="32">
        <f t="shared" si="197"/>
        <v>9112.94373570268</v>
      </c>
      <c r="AN817" s="33">
        <f t="shared" si="198"/>
        <v>9338.3964427259652</v>
      </c>
      <c r="AO817" s="33">
        <f t="shared" si="199"/>
        <v>9143.7872363869974</v>
      </c>
      <c r="AP817" s="33" t="str">
        <f t="shared" si="200"/>
        <v/>
      </c>
      <c r="AQ817" s="34">
        <f t="shared" si="201"/>
        <v>657762.23699999996</v>
      </c>
      <c r="AR817" s="34">
        <f t="shared" si="202"/>
        <v>809028</v>
      </c>
      <c r="AS817" s="34">
        <f t="shared" si="203"/>
        <v>0</v>
      </c>
      <c r="AT817" s="34">
        <f t="shared" si="204"/>
        <v>9103.3351412079992</v>
      </c>
      <c r="AU817" s="34">
        <f t="shared" si="205"/>
        <v>9107.605725178666</v>
      </c>
      <c r="AV817" s="34">
        <f t="shared" si="206"/>
        <v>9102.3707392302804</v>
      </c>
      <c r="AW817" s="34">
        <f t="shared" si="207"/>
        <v>9103.8421796979983</v>
      </c>
      <c r="AX817" s="34">
        <f t="shared" si="208"/>
        <v>9078.9860552943774</v>
      </c>
    </row>
    <row r="818" spans="1:50" ht="16.5" customHeight="1" x14ac:dyDescent="0.2">
      <c r="A818" s="25">
        <v>817</v>
      </c>
      <c r="B818" s="26">
        <v>38989</v>
      </c>
      <c r="C818" s="25">
        <v>9081</v>
      </c>
      <c r="D818" s="27"/>
      <c r="E818" s="27">
        <v>319000</v>
      </c>
      <c r="F818" s="27"/>
      <c r="G818" s="27">
        <v>61.938000000000002</v>
      </c>
      <c r="H818" s="27">
        <v>58.758000000000003</v>
      </c>
      <c r="I818" s="27">
        <v>2.3780000000000001</v>
      </c>
      <c r="J818" s="27">
        <v>13753.424000000001</v>
      </c>
      <c r="K818" s="27">
        <v>844162</v>
      </c>
      <c r="L818" s="27">
        <v>1681</v>
      </c>
      <c r="M818" s="27">
        <v>16.457999999999998</v>
      </c>
      <c r="N818" s="27">
        <v>263421</v>
      </c>
      <c r="O818" s="27">
        <v>9343.7999999999993</v>
      </c>
      <c r="P818" s="27">
        <v>2395813</v>
      </c>
      <c r="Q818" s="27"/>
      <c r="R818" s="27">
        <v>8101</v>
      </c>
      <c r="S818" s="27">
        <v>10.7471</v>
      </c>
      <c r="T818" s="27">
        <v>101.6</v>
      </c>
      <c r="U818" s="27">
        <v>25</v>
      </c>
      <c r="V818" s="27">
        <v>93</v>
      </c>
      <c r="W818" s="27">
        <v>98.054320000000004</v>
      </c>
      <c r="X818" s="27"/>
      <c r="Y818" s="27"/>
      <c r="Z818" s="27"/>
      <c r="AA818" s="27">
        <v>295993</v>
      </c>
      <c r="AB818" s="28"/>
      <c r="AC818" s="29">
        <v>0</v>
      </c>
      <c r="AD818" s="30">
        <v>11.7</v>
      </c>
      <c r="AE818" s="30">
        <v>29.9</v>
      </c>
      <c r="AF818" s="31">
        <v>11.733000000000001</v>
      </c>
      <c r="AG818">
        <f t="shared" si="193"/>
        <v>8920.7376721686378</v>
      </c>
      <c r="AH818">
        <f>A818*'Simple Linear Regression'!$B$18+'Simple Linear Regression'!$B$17</f>
        <v>8582.2676444901117</v>
      </c>
      <c r="AI818">
        <f t="shared" si="194"/>
        <v>9147.1173832000004</v>
      </c>
      <c r="AJ818">
        <f t="shared" si="195"/>
        <v>9147.1173832000004</v>
      </c>
      <c r="AK818" s="32">
        <f t="shared" si="209"/>
        <v>9599.4227447792273</v>
      </c>
      <c r="AL818">
        <f t="shared" si="196"/>
        <v>9040.5989633096578</v>
      </c>
      <c r="AM818" s="32">
        <f t="shared" si="197"/>
        <v>9089.8702120879589</v>
      </c>
      <c r="AN818" s="33">
        <f t="shared" si="198"/>
        <v>9334.1753921585459</v>
      </c>
      <c r="AO818" s="33">
        <f t="shared" si="199"/>
        <v>9150.3621932380011</v>
      </c>
      <c r="AP818" s="33" t="str">
        <f t="shared" si="200"/>
        <v/>
      </c>
      <c r="AQ818" s="34">
        <f t="shared" si="201"/>
        <v>626415.13800000004</v>
      </c>
      <c r="AR818" s="34">
        <f t="shared" si="202"/>
        <v>758582</v>
      </c>
      <c r="AS818" s="34">
        <f t="shared" si="203"/>
        <v>0</v>
      </c>
      <c r="AT818" s="34">
        <f t="shared" si="204"/>
        <v>9070.0694888530015</v>
      </c>
      <c r="AU818" s="34">
        <f t="shared" si="205"/>
        <v>9095.0441871435614</v>
      </c>
      <c r="AV818" s="34">
        <f t="shared" si="206"/>
        <v>9071.9963898013211</v>
      </c>
      <c r="AW818" s="34">
        <f t="shared" si="207"/>
        <v>9069.5924871799998</v>
      </c>
      <c r="AX818" s="34">
        <f t="shared" si="208"/>
        <v>9074.5614403439904</v>
      </c>
    </row>
    <row r="819" spans="1:50" ht="16.5" customHeight="1" x14ac:dyDescent="0.2">
      <c r="A819" s="25">
        <v>818</v>
      </c>
      <c r="B819" s="26">
        <v>38996</v>
      </c>
      <c r="C819" s="25">
        <v>9242</v>
      </c>
      <c r="D819" s="27"/>
      <c r="E819" s="27">
        <v>309000</v>
      </c>
      <c r="F819" s="27"/>
      <c r="G819" s="27">
        <v>59.765999999999998</v>
      </c>
      <c r="H819" s="27">
        <v>57.146000000000001</v>
      </c>
      <c r="I819" s="27">
        <v>2.31</v>
      </c>
      <c r="J819" s="27">
        <v>13753.424000000001</v>
      </c>
      <c r="K819" s="27">
        <v>844162</v>
      </c>
      <c r="L819" s="27">
        <v>1738</v>
      </c>
      <c r="M819" s="27">
        <v>16.457999999999998</v>
      </c>
      <c r="N819" s="27">
        <v>263421</v>
      </c>
      <c r="O819" s="27">
        <v>9342.2000000000007</v>
      </c>
      <c r="P819" s="27">
        <v>2395813</v>
      </c>
      <c r="Q819" s="27"/>
      <c r="R819" s="27">
        <v>8101</v>
      </c>
      <c r="S819" s="27">
        <v>10.7471</v>
      </c>
      <c r="T819" s="27">
        <v>101.6</v>
      </c>
      <c r="U819" s="27">
        <v>25</v>
      </c>
      <c r="V819" s="27">
        <v>92.5</v>
      </c>
      <c r="W819" s="27">
        <v>98.040120000000002</v>
      </c>
      <c r="X819" s="27"/>
      <c r="Y819" s="27"/>
      <c r="Z819" s="27"/>
      <c r="AA819" s="27">
        <v>295993</v>
      </c>
      <c r="AB819" s="28"/>
      <c r="AC819" s="29">
        <v>0</v>
      </c>
      <c r="AD819" s="30">
        <v>15.7</v>
      </c>
      <c r="AE819" s="30">
        <v>32.4</v>
      </c>
      <c r="AF819" s="31">
        <v>11.4476</v>
      </c>
      <c r="AG819">
        <f t="shared" si="193"/>
        <v>8938.8748104627994</v>
      </c>
      <c r="AH819">
        <f>A819*'Simple Linear Regression'!$B$18+'Simple Linear Regression'!$B$17</f>
        <v>8583.120681574017</v>
      </c>
      <c r="AI819">
        <f t="shared" si="194"/>
        <v>9187.5864832000007</v>
      </c>
      <c r="AJ819">
        <f t="shared" si="195"/>
        <v>9187.5864832000007</v>
      </c>
      <c r="AK819" s="32">
        <f t="shared" si="209"/>
        <v>9608.091895474201</v>
      </c>
      <c r="AL819">
        <f t="shared" si="196"/>
        <v>9067.0453302056994</v>
      </c>
      <c r="AM819" s="32">
        <f t="shared" si="197"/>
        <v>9078.5229496238589</v>
      </c>
      <c r="AN819" s="33">
        <f t="shared" si="198"/>
        <v>9321.007390908966</v>
      </c>
      <c r="AO819" s="33">
        <f t="shared" si="199"/>
        <v>9177.6000900100007</v>
      </c>
      <c r="AP819" s="33" t="str">
        <f t="shared" si="200"/>
        <v/>
      </c>
      <c r="AQ819" s="34">
        <f t="shared" si="201"/>
        <v>608502.51</v>
      </c>
      <c r="AR819" s="34">
        <f t="shared" si="202"/>
        <v>713790</v>
      </c>
      <c r="AS819" s="34">
        <f t="shared" si="203"/>
        <v>0</v>
      </c>
      <c r="AT819" s="34">
        <f t="shared" si="204"/>
        <v>9016.2993917370004</v>
      </c>
      <c r="AU819" s="34">
        <f t="shared" si="205"/>
        <v>9068.0010973046446</v>
      </c>
      <c r="AV819" s="34">
        <f t="shared" si="206"/>
        <v>9013.4039375773991</v>
      </c>
      <c r="AW819" s="34">
        <f t="shared" si="207"/>
        <v>9014.5909512739981</v>
      </c>
      <c r="AX819" s="34">
        <f t="shared" si="208"/>
        <v>9056.8617915786308</v>
      </c>
    </row>
    <row r="820" spans="1:50" ht="16.5" customHeight="1" x14ac:dyDescent="0.2">
      <c r="A820" s="25">
        <v>819</v>
      </c>
      <c r="B820" s="26">
        <v>39003</v>
      </c>
      <c r="C820" s="25">
        <v>9298</v>
      </c>
      <c r="D820" s="27"/>
      <c r="E820" s="27">
        <v>316000</v>
      </c>
      <c r="F820" s="27"/>
      <c r="G820" s="27">
        <v>58.582000000000001</v>
      </c>
      <c r="H820" s="27">
        <v>58.328000000000003</v>
      </c>
      <c r="I820" s="27">
        <v>2.2610000000000001</v>
      </c>
      <c r="J820" s="27">
        <v>13753.424000000001</v>
      </c>
      <c r="K820" s="27">
        <v>833120</v>
      </c>
      <c r="L820" s="27">
        <v>1738</v>
      </c>
      <c r="M820" s="27">
        <v>16.457999999999998</v>
      </c>
      <c r="N820" s="27">
        <v>263421</v>
      </c>
      <c r="O820" s="27">
        <v>9342.2000000000007</v>
      </c>
      <c r="P820" s="27">
        <v>2395813</v>
      </c>
      <c r="Q820" s="27"/>
      <c r="R820" s="27">
        <v>8101</v>
      </c>
      <c r="S820" s="27">
        <v>10.7471</v>
      </c>
      <c r="T820" s="27">
        <v>101.6</v>
      </c>
      <c r="U820" s="27">
        <v>25</v>
      </c>
      <c r="V820" s="27">
        <v>92.5</v>
      </c>
      <c r="W820" s="27">
        <v>98.251819999999995</v>
      </c>
      <c r="X820" s="27"/>
      <c r="Y820" s="27"/>
      <c r="Z820" s="27"/>
      <c r="AA820" s="27">
        <v>295993</v>
      </c>
      <c r="AB820" s="28"/>
      <c r="AC820" s="29">
        <v>0</v>
      </c>
      <c r="AD820" s="30">
        <v>35.299999999999997</v>
      </c>
      <c r="AE820" s="30">
        <v>12.6</v>
      </c>
      <c r="AF820" s="31">
        <v>11.167</v>
      </c>
      <c r="AG820">
        <f t="shared" si="193"/>
        <v>8934.1426832366797</v>
      </c>
      <c r="AH820">
        <f>A820*'Simple Linear Regression'!$B$18+'Simple Linear Regression'!$B$17</f>
        <v>8583.9737186579205</v>
      </c>
      <c r="AI820">
        <f t="shared" si="194"/>
        <v>9183.468453200001</v>
      </c>
      <c r="AJ820">
        <f t="shared" si="195"/>
        <v>9183.468453200001</v>
      </c>
      <c r="AK820" s="32">
        <f t="shared" si="209"/>
        <v>9601.0916054742011</v>
      </c>
      <c r="AL820">
        <f t="shared" si="196"/>
        <v>9069.9087800866691</v>
      </c>
      <c r="AM820" s="32">
        <f t="shared" si="197"/>
        <v>9032.7832987653401</v>
      </c>
      <c r="AN820" s="33">
        <f t="shared" si="198"/>
        <v>9288.8501230252459</v>
      </c>
      <c r="AO820" s="33">
        <f t="shared" si="199"/>
        <v>9116.5460028310026</v>
      </c>
      <c r="AP820" s="33" t="str">
        <f t="shared" si="200"/>
        <v/>
      </c>
      <c r="AQ820" s="34">
        <f t="shared" si="201"/>
        <v>595594.88100000005</v>
      </c>
      <c r="AR820" s="34">
        <f t="shared" si="202"/>
        <v>714476</v>
      </c>
      <c r="AS820" s="34">
        <f t="shared" si="203"/>
        <v>0</v>
      </c>
      <c r="AT820" s="34">
        <f t="shared" si="204"/>
        <v>9045.2559370319996</v>
      </c>
      <c r="AU820" s="34">
        <f t="shared" si="205"/>
        <v>9075.1039360730119</v>
      </c>
      <c r="AV820" s="34">
        <f t="shared" si="206"/>
        <v>9052.7032335567583</v>
      </c>
      <c r="AW820" s="34">
        <f t="shared" si="207"/>
        <v>9042.6459336059979</v>
      </c>
      <c r="AX820" s="34">
        <f t="shared" si="208"/>
        <v>9057.1287563783517</v>
      </c>
    </row>
    <row r="821" spans="1:50" ht="16.5" customHeight="1" x14ac:dyDescent="0.2">
      <c r="A821" s="25">
        <v>820</v>
      </c>
      <c r="B821" s="26">
        <v>39010</v>
      </c>
      <c r="C821" s="25">
        <v>9511</v>
      </c>
      <c r="D821" s="27"/>
      <c r="E821" s="27">
        <v>305000</v>
      </c>
      <c r="F821" s="27"/>
      <c r="G821" s="27">
        <v>58.475999999999999</v>
      </c>
      <c r="H821" s="27">
        <v>58.508000000000003</v>
      </c>
      <c r="I821" s="27">
        <v>2.226</v>
      </c>
      <c r="J821" s="27">
        <v>13753.424000000001</v>
      </c>
      <c r="K821" s="27">
        <v>833120</v>
      </c>
      <c r="L821" s="27">
        <v>1738</v>
      </c>
      <c r="M821" s="27">
        <v>16.974</v>
      </c>
      <c r="N821" s="27">
        <v>265206</v>
      </c>
      <c r="O821" s="27">
        <v>9342.2000000000007</v>
      </c>
      <c r="P821" s="27">
        <v>2395813</v>
      </c>
      <c r="Q821" s="27"/>
      <c r="R821" s="27">
        <v>8101</v>
      </c>
      <c r="S821" s="27">
        <v>10.7471</v>
      </c>
      <c r="T821" s="27">
        <v>101.6</v>
      </c>
      <c r="U821" s="27">
        <v>25</v>
      </c>
      <c r="V821" s="27">
        <v>92.5</v>
      </c>
      <c r="W821" s="27">
        <v>98.805700000000002</v>
      </c>
      <c r="X821" s="27"/>
      <c r="Y821" s="27"/>
      <c r="Z821" s="27"/>
      <c r="AA821" s="27">
        <v>295993</v>
      </c>
      <c r="AB821" s="28"/>
      <c r="AC821" s="29">
        <v>0</v>
      </c>
      <c r="AD821" s="30">
        <v>50.9</v>
      </c>
      <c r="AE821" s="30">
        <v>13.3</v>
      </c>
      <c r="AF821" s="31">
        <v>10.8939</v>
      </c>
      <c r="AG821">
        <f t="shared" si="193"/>
        <v>8963.8968247108805</v>
      </c>
      <c r="AH821">
        <f>A821*'Simple Linear Regression'!$B$18+'Simple Linear Regression'!$B$17</f>
        <v>8584.8267557418239</v>
      </c>
      <c r="AI821">
        <f t="shared" si="194"/>
        <v>9242.6682318000021</v>
      </c>
      <c r="AJ821">
        <f t="shared" si="195"/>
        <v>9242.6682318000003</v>
      </c>
      <c r="AK821" s="32">
        <f t="shared" si="209"/>
        <v>9555.0348840705174</v>
      </c>
      <c r="AL821">
        <f t="shared" si="196"/>
        <v>9102.0354707189199</v>
      </c>
      <c r="AM821" s="32">
        <f t="shared" si="197"/>
        <v>9033.910701058323</v>
      </c>
      <c r="AN821" s="33">
        <f t="shared" si="198"/>
        <v>9277.8935565971969</v>
      </c>
      <c r="AO821" s="33">
        <f t="shared" si="199"/>
        <v>9129.3449627560003</v>
      </c>
      <c r="AP821" s="33" t="str">
        <f t="shared" si="200"/>
        <v/>
      </c>
      <c r="AQ821" s="34">
        <f t="shared" si="201"/>
        <v>590348.55599999998</v>
      </c>
      <c r="AR821" s="34">
        <f t="shared" si="202"/>
        <v>678930</v>
      </c>
      <c r="AS821" s="34">
        <f t="shared" si="203"/>
        <v>0</v>
      </c>
      <c r="AT821" s="34">
        <f t="shared" si="204"/>
        <v>9050.8769173990004</v>
      </c>
      <c r="AU821" s="34">
        <f t="shared" si="205"/>
        <v>9082.8856432076936</v>
      </c>
      <c r="AV821" s="34">
        <f t="shared" si="206"/>
        <v>9057.0477656568</v>
      </c>
      <c r="AW821" s="34">
        <f t="shared" si="207"/>
        <v>9047.0329890709982</v>
      </c>
      <c r="AX821" s="34">
        <f t="shared" si="208"/>
        <v>9065.5411129076274</v>
      </c>
    </row>
    <row r="822" spans="1:50" ht="16.5" customHeight="1" x14ac:dyDescent="0.2">
      <c r="A822" s="25">
        <v>821</v>
      </c>
      <c r="B822" s="26">
        <v>39017</v>
      </c>
      <c r="C822" s="25">
        <v>9499</v>
      </c>
      <c r="D822" s="27"/>
      <c r="E822" s="27">
        <v>313000</v>
      </c>
      <c r="F822" s="27"/>
      <c r="G822" s="27">
        <v>58.88</v>
      </c>
      <c r="H822" s="27">
        <v>57.731999999999999</v>
      </c>
      <c r="I822" s="27">
        <v>2.2080000000000002</v>
      </c>
      <c r="J822" s="27">
        <v>13753.424000000001</v>
      </c>
      <c r="K822" s="27">
        <v>833120</v>
      </c>
      <c r="L822" s="27">
        <v>1738</v>
      </c>
      <c r="M822" s="27">
        <v>16.974</v>
      </c>
      <c r="N822" s="27">
        <v>265206</v>
      </c>
      <c r="O822" s="27">
        <v>9342.2000000000007</v>
      </c>
      <c r="P822" s="27">
        <v>2395813</v>
      </c>
      <c r="Q822" s="27"/>
      <c r="R822" s="27">
        <v>8101</v>
      </c>
      <c r="S822" s="27">
        <v>10.7471</v>
      </c>
      <c r="T822" s="27">
        <v>101.6</v>
      </c>
      <c r="U822" s="27">
        <v>25</v>
      </c>
      <c r="V822" s="27">
        <v>92.5</v>
      </c>
      <c r="W822" s="27">
        <v>98.462879999999998</v>
      </c>
      <c r="X822" s="27"/>
      <c r="Y822" s="27"/>
      <c r="Z822" s="27"/>
      <c r="AA822" s="27">
        <v>295993</v>
      </c>
      <c r="AB822" s="28"/>
      <c r="AC822" s="29">
        <v>0</v>
      </c>
      <c r="AD822" s="30">
        <v>80</v>
      </c>
      <c r="AE822" s="30">
        <v>8.8000000000000007</v>
      </c>
      <c r="AF822" s="31">
        <v>10.6317</v>
      </c>
      <c r="AG822">
        <f t="shared" si="193"/>
        <v>8958.5024036890391</v>
      </c>
      <c r="AH822">
        <f>A822*'Simple Linear Regression'!$B$18+'Simple Linear Regression'!$B$17</f>
        <v>8585.6797928257292</v>
      </c>
      <c r="AI822">
        <f t="shared" si="194"/>
        <v>9237.961911800001</v>
      </c>
      <c r="AJ822">
        <f t="shared" si="195"/>
        <v>9237.961911800001</v>
      </c>
      <c r="AK822" s="32">
        <f t="shared" si="209"/>
        <v>9571.5054102302602</v>
      </c>
      <c r="AL822">
        <f t="shared" si="196"/>
        <v>9099.3789851393594</v>
      </c>
      <c r="AM822" s="32">
        <f t="shared" si="197"/>
        <v>8991.9715821931186</v>
      </c>
      <c r="AN822" s="33">
        <f t="shared" si="198"/>
        <v>9239.2077404376578</v>
      </c>
      <c r="AO822" s="33">
        <f t="shared" si="199"/>
        <v>9078.1188224480029</v>
      </c>
      <c r="AP822" s="33" t="str">
        <f t="shared" si="200"/>
        <v/>
      </c>
      <c r="AQ822" s="34">
        <f t="shared" si="201"/>
        <v>585574.848</v>
      </c>
      <c r="AR822" s="34">
        <f t="shared" si="202"/>
        <v>691104</v>
      </c>
      <c r="AS822" s="34">
        <f t="shared" si="203"/>
        <v>0</v>
      </c>
      <c r="AT822" s="34">
        <f t="shared" si="204"/>
        <v>9050.1349494490005</v>
      </c>
      <c r="AU822" s="34">
        <f t="shared" si="205"/>
        <v>9072.8910075134409</v>
      </c>
      <c r="AV822" s="34">
        <f t="shared" si="206"/>
        <v>9060.337869803041</v>
      </c>
      <c r="AW822" s="34">
        <f t="shared" si="207"/>
        <v>9045.0942086249979</v>
      </c>
      <c r="AX822" s="34">
        <f t="shared" si="208"/>
        <v>9050.7545762962236</v>
      </c>
    </row>
    <row r="823" spans="1:50" ht="16.5" customHeight="1" x14ac:dyDescent="0.2">
      <c r="A823" s="25">
        <v>822</v>
      </c>
      <c r="B823" s="26">
        <v>39024</v>
      </c>
      <c r="C823" s="25">
        <v>9256</v>
      </c>
      <c r="D823" s="27"/>
      <c r="E823" s="27">
        <v>328000</v>
      </c>
      <c r="F823" s="27"/>
      <c r="G823" s="27">
        <v>58.554000000000002</v>
      </c>
      <c r="H823" s="27">
        <v>56.478000000000002</v>
      </c>
      <c r="I823" s="27">
        <v>2.218</v>
      </c>
      <c r="J823" s="27">
        <v>13753.424000000001</v>
      </c>
      <c r="K823" s="27">
        <v>833120</v>
      </c>
      <c r="L823" s="27">
        <v>1738</v>
      </c>
      <c r="M823" s="27">
        <v>16.974</v>
      </c>
      <c r="N823" s="27">
        <v>265206</v>
      </c>
      <c r="O823" s="27">
        <v>9342.2000000000007</v>
      </c>
      <c r="P823" s="27">
        <v>2395813</v>
      </c>
      <c r="Q823" s="27"/>
      <c r="R823" s="27">
        <v>8101</v>
      </c>
      <c r="S823" s="27">
        <v>10.7471</v>
      </c>
      <c r="T823" s="27">
        <v>101.6</v>
      </c>
      <c r="U823" s="27">
        <v>25</v>
      </c>
      <c r="V823" s="27">
        <v>92.5</v>
      </c>
      <c r="W823" s="27">
        <v>98.077020000000005</v>
      </c>
      <c r="X823" s="27"/>
      <c r="Y823" s="27"/>
      <c r="Z823" s="27"/>
      <c r="AA823" s="27">
        <v>295993</v>
      </c>
      <c r="AB823" s="28"/>
      <c r="AC823" s="29">
        <v>0</v>
      </c>
      <c r="AD823" s="30">
        <v>80.099999999999994</v>
      </c>
      <c r="AE823" s="30">
        <v>3.4</v>
      </c>
      <c r="AF823" s="31">
        <v>10.383900000000001</v>
      </c>
      <c r="AG823">
        <f t="shared" si="193"/>
        <v>8948.4036653678395</v>
      </c>
      <c r="AH823">
        <f>A823*'Simple Linear Regression'!$B$18+'Simple Linear Regression'!$B$17</f>
        <v>8586.5328299096327</v>
      </c>
      <c r="AI823">
        <f t="shared" si="194"/>
        <v>9229.137561800002</v>
      </c>
      <c r="AJ823">
        <f t="shared" si="195"/>
        <v>9229.137561800002</v>
      </c>
      <c r="AK823" s="32">
        <f t="shared" si="209"/>
        <v>9585.1694717765804</v>
      </c>
      <c r="AL823">
        <f t="shared" si="196"/>
        <v>9086.4630826835601</v>
      </c>
      <c r="AM823" s="32">
        <f t="shared" si="197"/>
        <v>8988.8843364356617</v>
      </c>
      <c r="AN823" s="33">
        <f t="shared" si="198"/>
        <v>9189.0755583172959</v>
      </c>
      <c r="AO823" s="33">
        <f t="shared" si="199"/>
        <v>9053.9467615080011</v>
      </c>
      <c r="AP823" s="33" t="str">
        <f t="shared" si="200"/>
        <v/>
      </c>
      <c r="AQ823" s="34">
        <f t="shared" si="201"/>
        <v>588226.90799999994</v>
      </c>
      <c r="AR823" s="34">
        <f t="shared" si="202"/>
        <v>727504</v>
      </c>
      <c r="AS823" s="34">
        <f t="shared" si="203"/>
        <v>0</v>
      </c>
      <c r="AT823" s="34">
        <f t="shared" si="204"/>
        <v>9011.4796118850008</v>
      </c>
      <c r="AU823" s="34">
        <f t="shared" si="205"/>
        <v>9030.7315406226953</v>
      </c>
      <c r="AV823" s="34">
        <f t="shared" si="206"/>
        <v>9023.4629018290379</v>
      </c>
      <c r="AW823" s="34">
        <f t="shared" si="207"/>
        <v>9005.6238164249989</v>
      </c>
      <c r="AX823" s="34">
        <f t="shared" si="208"/>
        <v>9008.0663742170036</v>
      </c>
    </row>
    <row r="824" spans="1:50" ht="16.5" customHeight="1" x14ac:dyDescent="0.2">
      <c r="A824" s="25">
        <v>823</v>
      </c>
      <c r="B824" s="26">
        <v>39031</v>
      </c>
      <c r="C824" s="25">
        <v>9110</v>
      </c>
      <c r="D824" s="27"/>
      <c r="E824" s="27">
        <v>319000</v>
      </c>
      <c r="F824" s="27"/>
      <c r="G824" s="27">
        <v>59.963999999999999</v>
      </c>
      <c r="H824" s="27">
        <v>58.018000000000001</v>
      </c>
      <c r="I824" s="27">
        <v>2.2000000000000002</v>
      </c>
      <c r="J824" s="27">
        <v>13870.188</v>
      </c>
      <c r="K824" s="27">
        <v>776849</v>
      </c>
      <c r="L824" s="27">
        <v>1739</v>
      </c>
      <c r="M824" s="27">
        <v>16.974</v>
      </c>
      <c r="N824" s="27">
        <v>265206</v>
      </c>
      <c r="O824" s="27">
        <v>9375.4</v>
      </c>
      <c r="P824" s="27">
        <v>2395813</v>
      </c>
      <c r="Q824" s="27"/>
      <c r="R824" s="27">
        <v>8101</v>
      </c>
      <c r="S824" s="27">
        <v>10.7471</v>
      </c>
      <c r="T824" s="27">
        <v>102.6</v>
      </c>
      <c r="U824" s="27">
        <v>25</v>
      </c>
      <c r="V824" s="27">
        <v>93.2</v>
      </c>
      <c r="W824" s="27">
        <v>97.565740000000005</v>
      </c>
      <c r="X824" s="27"/>
      <c r="Y824" s="27"/>
      <c r="Z824" s="27"/>
      <c r="AA824" s="27">
        <v>295993</v>
      </c>
      <c r="AB824" s="28"/>
      <c r="AC824" s="29">
        <v>0</v>
      </c>
      <c r="AD824" s="30">
        <v>70.3</v>
      </c>
      <c r="AE824" s="30">
        <v>10.1</v>
      </c>
      <c r="AF824" s="31">
        <v>10.1546</v>
      </c>
      <c r="AG824">
        <f t="shared" si="193"/>
        <v>8938.4610575519982</v>
      </c>
      <c r="AH824">
        <f>A824*'Simple Linear Regression'!$B$18+'Simple Linear Regression'!$B$17</f>
        <v>8587.3858669935362</v>
      </c>
      <c r="AI824">
        <f t="shared" si="194"/>
        <v>9210.7080118000013</v>
      </c>
      <c r="AJ824">
        <f t="shared" si="195"/>
        <v>9210.7080118000013</v>
      </c>
      <c r="AK824" s="32">
        <f t="shared" si="209"/>
        <v>9574.8662455601898</v>
      </c>
      <c r="AL824">
        <f t="shared" si="196"/>
        <v>9085.355469103999</v>
      </c>
      <c r="AM824" s="32">
        <f t="shared" si="197"/>
        <v>9004.0874570756387</v>
      </c>
      <c r="AN824" s="33">
        <f t="shared" si="198"/>
        <v>9166.6656616494311</v>
      </c>
      <c r="AO824" s="33">
        <f t="shared" si="199"/>
        <v>9078.8411311999989</v>
      </c>
      <c r="AP824" s="33" t="str">
        <f t="shared" si="200"/>
        <v/>
      </c>
      <c r="AQ824" s="34">
        <f t="shared" si="201"/>
        <v>583453.20000000007</v>
      </c>
      <c r="AR824" s="34">
        <f t="shared" si="202"/>
        <v>701800</v>
      </c>
      <c r="AS824" s="34">
        <f t="shared" si="203"/>
        <v>0</v>
      </c>
      <c r="AT824" s="34">
        <f t="shared" si="204"/>
        <v>8932.9260156420005</v>
      </c>
      <c r="AU824" s="34">
        <f t="shared" si="205"/>
        <v>8980.1085046334429</v>
      </c>
      <c r="AV824" s="34">
        <f t="shared" si="206"/>
        <v>8940.0880001500009</v>
      </c>
      <c r="AW824" s="34">
        <f t="shared" si="207"/>
        <v>8926.2091002739999</v>
      </c>
      <c r="AX824" s="34">
        <f t="shared" si="208"/>
        <v>8964.165644569599</v>
      </c>
    </row>
    <row r="825" spans="1:50" ht="16.5" customHeight="1" x14ac:dyDescent="0.2">
      <c r="A825" s="25">
        <v>824</v>
      </c>
      <c r="B825" s="26">
        <v>39038</v>
      </c>
      <c r="C825" s="25">
        <v>9149</v>
      </c>
      <c r="D825" s="27"/>
      <c r="E825" s="27">
        <v>311000</v>
      </c>
      <c r="F825" s="27"/>
      <c r="G825" s="27">
        <v>57.558</v>
      </c>
      <c r="H825" s="27">
        <v>57.851999999999997</v>
      </c>
      <c r="I825" s="27">
        <v>2.2320000000000002</v>
      </c>
      <c r="J825" s="27">
        <v>13870.188</v>
      </c>
      <c r="K825" s="27">
        <v>776849</v>
      </c>
      <c r="L825" s="27">
        <v>1739</v>
      </c>
      <c r="M825" s="27">
        <v>16.864999999999998</v>
      </c>
      <c r="N825" s="27">
        <v>245605</v>
      </c>
      <c r="O825" s="27">
        <v>9375.4</v>
      </c>
      <c r="P825" s="27">
        <v>2395813</v>
      </c>
      <c r="Q825" s="27"/>
      <c r="R825" s="27">
        <v>8101</v>
      </c>
      <c r="S825" s="27">
        <v>10.7471</v>
      </c>
      <c r="T825" s="27">
        <v>102.6</v>
      </c>
      <c r="U825" s="27">
        <v>25</v>
      </c>
      <c r="V825" s="27">
        <v>93.2</v>
      </c>
      <c r="W825" s="27">
        <v>97.559839999999994</v>
      </c>
      <c r="X825" s="27"/>
      <c r="Y825" s="27"/>
      <c r="Z825" s="27"/>
      <c r="AA825" s="27">
        <v>295993</v>
      </c>
      <c r="AB825" s="28"/>
      <c r="AC825" s="29">
        <v>0</v>
      </c>
      <c r="AD825" s="30">
        <v>77.400000000000006</v>
      </c>
      <c r="AE825" s="30">
        <v>1.8</v>
      </c>
      <c r="AF825" s="31">
        <v>9.9482999999999997</v>
      </c>
      <c r="AG825">
        <f t="shared" si="193"/>
        <v>8698.3440932141602</v>
      </c>
      <c r="AH825">
        <f>A825*'Simple Linear Regression'!$B$18+'Simple Linear Regression'!$B$17</f>
        <v>8588.2389040774415</v>
      </c>
      <c r="AI825">
        <f t="shared" si="194"/>
        <v>8939.8429985000021</v>
      </c>
      <c r="AJ825">
        <f t="shared" si="195"/>
        <v>8939.8429984999984</v>
      </c>
      <c r="AK825" s="32">
        <f t="shared" si="209"/>
        <v>9582.2929402663813</v>
      </c>
      <c r="AL825">
        <f t="shared" si="196"/>
        <v>8886.3239268051984</v>
      </c>
      <c r="AM825" s="32">
        <f t="shared" si="197"/>
        <v>8725.9518384639196</v>
      </c>
      <c r="AN825" s="33">
        <f t="shared" si="198"/>
        <v>9043.9649794919678</v>
      </c>
      <c r="AO825" s="33">
        <f t="shared" si="199"/>
        <v>8857.2745373599992</v>
      </c>
      <c r="AP825" s="33" t="str">
        <f t="shared" si="200"/>
        <v/>
      </c>
      <c r="AQ825" s="34">
        <f t="shared" si="201"/>
        <v>548190.3600000001</v>
      </c>
      <c r="AR825" s="34">
        <f t="shared" si="202"/>
        <v>694152.00000000012</v>
      </c>
      <c r="AS825" s="34">
        <f t="shared" si="203"/>
        <v>0</v>
      </c>
      <c r="AT825" s="34">
        <f t="shared" si="204"/>
        <v>8568.8581553799995</v>
      </c>
      <c r="AU825" s="34">
        <f t="shared" si="205"/>
        <v>8697.7519631621126</v>
      </c>
      <c r="AV825" s="34">
        <f t="shared" si="206"/>
        <v>8565.1845117065204</v>
      </c>
      <c r="AW825" s="34">
        <f t="shared" si="207"/>
        <v>8561.4356397789998</v>
      </c>
      <c r="AX825" s="34">
        <f t="shared" si="208"/>
        <v>8684.4935984836829</v>
      </c>
    </row>
    <row r="826" spans="1:50" ht="16.5" customHeight="1" x14ac:dyDescent="0.2">
      <c r="A826" s="25">
        <v>825</v>
      </c>
      <c r="B826" s="26">
        <v>39045</v>
      </c>
      <c r="C826" s="25">
        <v>9320</v>
      </c>
      <c r="D826" s="27"/>
      <c r="E826" s="27">
        <v>326000</v>
      </c>
      <c r="F826" s="27"/>
      <c r="G826" s="27">
        <v>57.2366666666667</v>
      </c>
      <c r="H826" s="27">
        <v>59.198</v>
      </c>
      <c r="I826" s="27">
        <v>2.2389999999999999</v>
      </c>
      <c r="J826" s="27">
        <v>13870.188</v>
      </c>
      <c r="K826" s="27">
        <v>776849</v>
      </c>
      <c r="L826" s="27">
        <v>1739</v>
      </c>
      <c r="M826" s="27">
        <v>16.864999999999998</v>
      </c>
      <c r="N826" s="27">
        <v>245605</v>
      </c>
      <c r="O826" s="27">
        <v>9375.4</v>
      </c>
      <c r="P826" s="27">
        <v>2395813</v>
      </c>
      <c r="Q826" s="27"/>
      <c r="R826" s="27">
        <v>8101</v>
      </c>
      <c r="S826" s="27">
        <v>11.1114</v>
      </c>
      <c r="T826" s="27">
        <v>102.6</v>
      </c>
      <c r="U826" s="27">
        <v>25</v>
      </c>
      <c r="V826" s="27">
        <v>93.2</v>
      </c>
      <c r="W826" s="27">
        <v>97.833820000000003</v>
      </c>
      <c r="X826" s="27"/>
      <c r="Y826" s="27"/>
      <c r="Z826" s="27"/>
      <c r="AA826" s="27">
        <v>295993</v>
      </c>
      <c r="AB826" s="28"/>
      <c r="AC826" s="29">
        <v>1</v>
      </c>
      <c r="AD826" s="30">
        <v>113.4</v>
      </c>
      <c r="AE826" s="30">
        <v>2.7</v>
      </c>
      <c r="AF826" s="31">
        <v>9.7698999999999998</v>
      </c>
      <c r="AG826">
        <f t="shared" si="193"/>
        <v>8688.2442713893179</v>
      </c>
      <c r="AH826">
        <f>A826*'Simple Linear Regression'!$B$18+'Simple Linear Regression'!$B$17</f>
        <v>8589.0919411613449</v>
      </c>
      <c r="AI826">
        <f t="shared" si="194"/>
        <v>8931.0186485000013</v>
      </c>
      <c r="AJ826">
        <f t="shared" si="195"/>
        <v>8931.0186484999995</v>
      </c>
      <c r="AK826" s="32">
        <f t="shared" si="209"/>
        <v>9602.3477410395408</v>
      </c>
      <c r="AL826">
        <f t="shared" si="196"/>
        <v>8875.2741179266486</v>
      </c>
      <c r="AM826" s="32">
        <f t="shared" si="197"/>
        <v>8548.4034310471798</v>
      </c>
      <c r="AN826" s="33">
        <f t="shared" si="198"/>
        <v>8859.9181698357897</v>
      </c>
      <c r="AO826" s="33">
        <f t="shared" si="199"/>
        <v>8676.1167198450003</v>
      </c>
      <c r="AP826" s="33" t="str">
        <f t="shared" si="200"/>
        <v/>
      </c>
      <c r="AQ826" s="34">
        <f t="shared" si="201"/>
        <v>549909.59499999997</v>
      </c>
      <c r="AR826" s="34">
        <f t="shared" si="202"/>
        <v>729914</v>
      </c>
      <c r="AS826" s="34">
        <f t="shared" si="203"/>
        <v>9.7698999999999998</v>
      </c>
      <c r="AT826" s="34">
        <f t="shared" si="204"/>
        <v>8507.4476317190001</v>
      </c>
      <c r="AU826" s="34">
        <f t="shared" si="205"/>
        <v>8630.0010661207489</v>
      </c>
      <c r="AV826" s="34">
        <f t="shared" si="206"/>
        <v>8508.9774588896398</v>
      </c>
      <c r="AW826" s="34">
        <f t="shared" si="207"/>
        <v>8538.9801523772967</v>
      </c>
      <c r="AX826" s="34">
        <f t="shared" si="208"/>
        <v>8580.9361969322381</v>
      </c>
    </row>
    <row r="827" spans="1:50" ht="16.5" customHeight="1" x14ac:dyDescent="0.2">
      <c r="A827" s="25">
        <v>826</v>
      </c>
      <c r="B827" s="26">
        <v>39052</v>
      </c>
      <c r="C827" s="25">
        <v>9477</v>
      </c>
      <c r="D827" s="27"/>
      <c r="E827" s="27">
        <v>349000</v>
      </c>
      <c r="F827" s="27"/>
      <c r="G827" s="27">
        <v>62.024000000000001</v>
      </c>
      <c r="H827" s="27">
        <v>62.594000000000001</v>
      </c>
      <c r="I827" s="27">
        <v>2.246</v>
      </c>
      <c r="J827" s="27">
        <v>13870.188</v>
      </c>
      <c r="K827" s="27">
        <v>776849</v>
      </c>
      <c r="L827" s="27">
        <v>1739</v>
      </c>
      <c r="M827" s="27">
        <v>16.864999999999998</v>
      </c>
      <c r="N827" s="27">
        <v>245605</v>
      </c>
      <c r="O827" s="27">
        <v>9375.4</v>
      </c>
      <c r="P827" s="27">
        <v>2395813</v>
      </c>
      <c r="Q827" s="27"/>
      <c r="R827" s="27">
        <v>8101</v>
      </c>
      <c r="S827" s="27">
        <v>11.1114</v>
      </c>
      <c r="T827" s="27">
        <v>102.6</v>
      </c>
      <c r="U827" s="27">
        <v>25</v>
      </c>
      <c r="V827" s="27">
        <v>93.2</v>
      </c>
      <c r="W827" s="27">
        <v>97.635099999999994</v>
      </c>
      <c r="X827" s="27"/>
      <c r="Y827" s="27"/>
      <c r="Z827" s="27"/>
      <c r="AA827" s="27">
        <v>295993</v>
      </c>
      <c r="AB827" s="28"/>
      <c r="AC827" s="29">
        <v>0</v>
      </c>
      <c r="AD827" s="30">
        <v>83.2</v>
      </c>
      <c r="AE827" s="30">
        <v>3</v>
      </c>
      <c r="AF827" s="31">
        <v>9.6237999999999992</v>
      </c>
      <c r="AG827">
        <f t="shared" si="193"/>
        <v>8672.7565295644781</v>
      </c>
      <c r="AH827">
        <f>A827*'Simple Linear Regression'!$B$18+'Simple Linear Regression'!$B$17</f>
        <v>8589.9449782452502</v>
      </c>
      <c r="AI827">
        <f t="shared" si="194"/>
        <v>8917.4879785000012</v>
      </c>
      <c r="AJ827">
        <f t="shared" si="195"/>
        <v>8917.4879784999994</v>
      </c>
      <c r="AK827" s="32">
        <f t="shared" si="209"/>
        <v>9619.4436895059898</v>
      </c>
      <c r="AL827">
        <f t="shared" si="196"/>
        <v>8858.303141048098</v>
      </c>
      <c r="AM827" s="32">
        <f t="shared" si="197"/>
        <v>8721.3640940337973</v>
      </c>
      <c r="AN827" s="33">
        <f t="shared" si="198"/>
        <v>8962.2982306798185</v>
      </c>
      <c r="AO827" s="33">
        <f t="shared" si="199"/>
        <v>8821.4558623300018</v>
      </c>
      <c r="AP827" s="33" t="str">
        <f t="shared" si="200"/>
        <v/>
      </c>
      <c r="AQ827" s="34">
        <f t="shared" si="201"/>
        <v>551628.82999999996</v>
      </c>
      <c r="AR827" s="34">
        <f t="shared" si="202"/>
        <v>783854</v>
      </c>
      <c r="AS827" s="34">
        <f t="shared" si="203"/>
        <v>0</v>
      </c>
      <c r="AT827" s="34">
        <f t="shared" si="204"/>
        <v>8488.1323650869999</v>
      </c>
      <c r="AU827" s="34">
        <f t="shared" si="205"/>
        <v>8623.1466457803872</v>
      </c>
      <c r="AV827" s="34">
        <f t="shared" si="206"/>
        <v>8488.1367791280409</v>
      </c>
      <c r="AW827" s="34">
        <f t="shared" si="207"/>
        <v>8479.4718781319989</v>
      </c>
      <c r="AX827" s="34">
        <f t="shared" si="208"/>
        <v>8612.7113703447903</v>
      </c>
    </row>
    <row r="828" spans="1:50" ht="16.5" customHeight="1" x14ac:dyDescent="0.2">
      <c r="A828" s="25">
        <v>827</v>
      </c>
      <c r="B828" s="26">
        <v>39059</v>
      </c>
      <c r="C828" s="25">
        <v>9394</v>
      </c>
      <c r="D828" s="27"/>
      <c r="E828" s="27">
        <v>327000</v>
      </c>
      <c r="F828" s="27"/>
      <c r="G828" s="27">
        <v>62.317999999999998</v>
      </c>
      <c r="H828" s="27">
        <v>63.631999999999998</v>
      </c>
      <c r="I828" s="27">
        <v>2.2970000000000002</v>
      </c>
      <c r="J828" s="27">
        <v>13870.188</v>
      </c>
      <c r="K828" s="27">
        <v>776849</v>
      </c>
      <c r="L828" s="27">
        <v>1734</v>
      </c>
      <c r="M828" s="27">
        <v>16.864999999999998</v>
      </c>
      <c r="N828" s="27">
        <v>245605</v>
      </c>
      <c r="O828" s="27">
        <v>9393.6</v>
      </c>
      <c r="P828" s="27">
        <v>2395813</v>
      </c>
      <c r="Q828" s="27"/>
      <c r="R828" s="27">
        <v>8101</v>
      </c>
      <c r="S828" s="27">
        <v>11.1114</v>
      </c>
      <c r="T828" s="27">
        <v>102.6</v>
      </c>
      <c r="U828" s="27">
        <v>25</v>
      </c>
      <c r="V828" s="27">
        <v>93</v>
      </c>
      <c r="W828" s="27">
        <v>96.747100000000003</v>
      </c>
      <c r="X828" s="27"/>
      <c r="Y828" s="27"/>
      <c r="Z828" s="27"/>
      <c r="AA828" s="27">
        <v>295993</v>
      </c>
      <c r="AB828" s="28"/>
      <c r="AC828" s="29">
        <v>0</v>
      </c>
      <c r="AD828" s="30">
        <v>176.7</v>
      </c>
      <c r="AE828" s="30">
        <v>0</v>
      </c>
      <c r="AF828" s="31">
        <v>9.5145</v>
      </c>
      <c r="AG828">
        <f t="shared" si="193"/>
        <v>8692.1624482103598</v>
      </c>
      <c r="AH828">
        <f>A828*'Simple Linear Regression'!$B$18+'Simple Linear Regression'!$B$17</f>
        <v>8590.7980153291537</v>
      </c>
      <c r="AI828">
        <f t="shared" si="194"/>
        <v>8935.7677684999999</v>
      </c>
      <c r="AJ828">
        <f t="shared" si="195"/>
        <v>8935.7677684999999</v>
      </c>
      <c r="AK828" s="32">
        <f t="shared" si="209"/>
        <v>9602.3646825531487</v>
      </c>
      <c r="AL828">
        <f t="shared" si="196"/>
        <v>8878.1204469329496</v>
      </c>
      <c r="AM828" s="32">
        <f t="shared" si="197"/>
        <v>8608.7730070762991</v>
      </c>
      <c r="AN828" s="33">
        <f t="shared" si="198"/>
        <v>8952.400843554311</v>
      </c>
      <c r="AO828" s="33">
        <f t="shared" si="199"/>
        <v>8710.1200004349957</v>
      </c>
      <c r="AP828" s="33" t="str">
        <f t="shared" si="200"/>
        <v/>
      </c>
      <c r="AQ828" s="34">
        <f t="shared" si="201"/>
        <v>564154.68500000006</v>
      </c>
      <c r="AR828" s="34">
        <f t="shared" si="202"/>
        <v>751119</v>
      </c>
      <c r="AS828" s="34">
        <f t="shared" si="203"/>
        <v>0</v>
      </c>
      <c r="AT828" s="34">
        <f t="shared" si="204"/>
        <v>8630.4872520810022</v>
      </c>
      <c r="AU828" s="34">
        <f t="shared" si="205"/>
        <v>8717.7104958480286</v>
      </c>
      <c r="AV828" s="34">
        <f t="shared" si="206"/>
        <v>8632.8956347564399</v>
      </c>
      <c r="AW828" s="34">
        <f t="shared" si="207"/>
        <v>8620.466930188999</v>
      </c>
      <c r="AX828" s="34">
        <f t="shared" si="208"/>
        <v>8681.0865674494053</v>
      </c>
    </row>
    <row r="829" spans="1:50" ht="16.5" customHeight="1" x14ac:dyDescent="0.2">
      <c r="A829" s="25">
        <v>828</v>
      </c>
      <c r="B829" s="26">
        <v>39066</v>
      </c>
      <c r="C829" s="25">
        <v>9491</v>
      </c>
      <c r="D829" s="27"/>
      <c r="E829" s="27">
        <v>311000</v>
      </c>
      <c r="F829" s="27"/>
      <c r="G829" s="27">
        <v>61.908000000000001</v>
      </c>
      <c r="H829" s="27">
        <v>62.564</v>
      </c>
      <c r="I829" s="27">
        <v>2.2930000000000001</v>
      </c>
      <c r="J829" s="27">
        <v>13870.188</v>
      </c>
      <c r="K829" s="27">
        <v>826059</v>
      </c>
      <c r="L829" s="27">
        <v>1734</v>
      </c>
      <c r="M829" s="27">
        <v>16.864999999999998</v>
      </c>
      <c r="N829" s="27">
        <v>245605</v>
      </c>
      <c r="O829" s="27">
        <v>9393.6</v>
      </c>
      <c r="P829" s="27">
        <v>2426814</v>
      </c>
      <c r="Q829" s="27"/>
      <c r="R829" s="27">
        <v>8101</v>
      </c>
      <c r="S829" s="27">
        <v>11.1114</v>
      </c>
      <c r="T829" s="27">
        <v>102.6</v>
      </c>
      <c r="U829" s="27">
        <v>25</v>
      </c>
      <c r="V829" s="27">
        <v>93</v>
      </c>
      <c r="W829" s="27">
        <v>96.371399999999994</v>
      </c>
      <c r="X829" s="27"/>
      <c r="Y829" s="27"/>
      <c r="Z829" s="27"/>
      <c r="AA829" s="27">
        <v>295993</v>
      </c>
      <c r="AB829" s="28"/>
      <c r="AC829" s="29">
        <v>0</v>
      </c>
      <c r="AD829" s="30">
        <v>119.8</v>
      </c>
      <c r="AE829" s="30">
        <v>0</v>
      </c>
      <c r="AF829" s="31">
        <v>9.4454999999999991</v>
      </c>
      <c r="AG829">
        <f t="shared" si="193"/>
        <v>8702.9368435388405</v>
      </c>
      <c r="AH829">
        <f>A829*'Simple Linear Regression'!$B$18+'Simple Linear Regression'!$B$17</f>
        <v>8591.6510524130572</v>
      </c>
      <c r="AI829">
        <f t="shared" si="194"/>
        <v>8945.1804085000003</v>
      </c>
      <c r="AJ829">
        <f t="shared" si="195"/>
        <v>8945.1804084999985</v>
      </c>
      <c r="AK829" s="32">
        <f t="shared" si="209"/>
        <v>9535.4366686998583</v>
      </c>
      <c r="AL829">
        <f t="shared" si="196"/>
        <v>8889.9328508635481</v>
      </c>
      <c r="AM829" s="32">
        <f t="shared" si="197"/>
        <v>8679.1768531221987</v>
      </c>
      <c r="AN829" s="33">
        <f t="shared" si="198"/>
        <v>8957.5851586228091</v>
      </c>
      <c r="AO829" s="33">
        <f t="shared" si="199"/>
        <v>8800.7523090149989</v>
      </c>
      <c r="AP829" s="33" t="str">
        <f t="shared" si="200"/>
        <v/>
      </c>
      <c r="AQ829" s="34">
        <f t="shared" si="201"/>
        <v>563172.26500000001</v>
      </c>
      <c r="AR829" s="34">
        <f t="shared" si="202"/>
        <v>713123</v>
      </c>
      <c r="AS829" s="34">
        <f t="shared" si="203"/>
        <v>0</v>
      </c>
      <c r="AT829" s="34">
        <f t="shared" si="204"/>
        <v>8545.8453940389991</v>
      </c>
      <c r="AU829" s="34">
        <f t="shared" si="205"/>
        <v>8665.4309250696624</v>
      </c>
      <c r="AV829" s="34">
        <f t="shared" si="206"/>
        <v>8538.5343912854787</v>
      </c>
      <c r="AW829" s="34">
        <f t="shared" si="207"/>
        <v>8536.1093604810012</v>
      </c>
      <c r="AX829" s="34">
        <f t="shared" si="208"/>
        <v>8642.5589543459446</v>
      </c>
    </row>
    <row r="830" spans="1:50" ht="16.5" customHeight="1" x14ac:dyDescent="0.2">
      <c r="A830" s="25">
        <v>829</v>
      </c>
      <c r="B830" s="26">
        <v>39073</v>
      </c>
      <c r="C830" s="25">
        <v>9229</v>
      </c>
      <c r="D830" s="27"/>
      <c r="E830" s="27">
        <v>318000</v>
      </c>
      <c r="F830" s="27"/>
      <c r="G830" s="27">
        <v>62.4</v>
      </c>
      <c r="H830" s="27">
        <v>62.436</v>
      </c>
      <c r="I830" s="27">
        <v>2.3199999999999998</v>
      </c>
      <c r="J830" s="27">
        <v>13870.188</v>
      </c>
      <c r="K830" s="27">
        <v>826059</v>
      </c>
      <c r="L830" s="27">
        <v>1734</v>
      </c>
      <c r="M830" s="27">
        <v>16.657</v>
      </c>
      <c r="N830" s="27">
        <v>257939</v>
      </c>
      <c r="O830" s="27">
        <v>9393.6</v>
      </c>
      <c r="P830" s="27">
        <v>2426814</v>
      </c>
      <c r="Q830" s="27"/>
      <c r="R830" s="27">
        <v>8101</v>
      </c>
      <c r="S830" s="27">
        <v>11.1114</v>
      </c>
      <c r="T830" s="27">
        <v>102.6</v>
      </c>
      <c r="U830" s="27">
        <v>25</v>
      </c>
      <c r="V830" s="27">
        <v>93</v>
      </c>
      <c r="W830" s="27">
        <v>96.777280000000005</v>
      </c>
      <c r="X830" s="27"/>
      <c r="Y830" s="27"/>
      <c r="Z830" s="27"/>
      <c r="AA830" s="27">
        <v>295993</v>
      </c>
      <c r="AB830" s="28"/>
      <c r="AC830" s="29">
        <v>0</v>
      </c>
      <c r="AD830" s="30">
        <v>115.6</v>
      </c>
      <c r="AE830" s="30">
        <v>2</v>
      </c>
      <c r="AF830" s="31">
        <v>9.4190000000000005</v>
      </c>
      <c r="AG830">
        <f t="shared" si="193"/>
        <v>8852.7242722115989</v>
      </c>
      <c r="AH830">
        <f>A830*'Simple Linear Regression'!$B$18+'Simple Linear Regression'!$B$17</f>
        <v>8592.5040894969625</v>
      </c>
      <c r="AI830">
        <f t="shared" si="194"/>
        <v>9099.364037299998</v>
      </c>
      <c r="AJ830">
        <f t="shared" si="195"/>
        <v>9099.3640372999998</v>
      </c>
      <c r="AK830" s="32">
        <f t="shared" si="209"/>
        <v>9537.7542271663096</v>
      </c>
      <c r="AL830">
        <f t="shared" si="196"/>
        <v>8999.8113147736003</v>
      </c>
      <c r="AM830" s="32">
        <f t="shared" si="197"/>
        <v>8857.1181273519996</v>
      </c>
      <c r="AN830" s="33">
        <f t="shared" si="198"/>
        <v>8998.7652423387299</v>
      </c>
      <c r="AO830" s="33">
        <f t="shared" si="199"/>
        <v>8917.0493814799993</v>
      </c>
      <c r="AP830" s="33" t="str">
        <f t="shared" si="200"/>
        <v/>
      </c>
      <c r="AQ830" s="34">
        <f t="shared" si="201"/>
        <v>598418.48</v>
      </c>
      <c r="AR830" s="34">
        <f t="shared" si="202"/>
        <v>737760</v>
      </c>
      <c r="AS830" s="34">
        <f t="shared" si="203"/>
        <v>0</v>
      </c>
      <c r="AT830" s="34">
        <f t="shared" si="204"/>
        <v>8758.7358928310005</v>
      </c>
      <c r="AU830" s="34">
        <f t="shared" si="205"/>
        <v>8811.7841039204177</v>
      </c>
      <c r="AV830" s="34">
        <f t="shared" si="206"/>
        <v>8756.8511603766001</v>
      </c>
      <c r="AW830" s="34">
        <f t="shared" si="207"/>
        <v>8748.9149071359989</v>
      </c>
      <c r="AX830" s="34">
        <f t="shared" si="208"/>
        <v>8782.3014611552389</v>
      </c>
    </row>
    <row r="831" spans="1:50" ht="16.5" customHeight="1" x14ac:dyDescent="0.2">
      <c r="A831" s="25">
        <v>830</v>
      </c>
      <c r="B831" s="26">
        <v>39080</v>
      </c>
      <c r="C831" s="25">
        <v>9247</v>
      </c>
      <c r="D831" s="27"/>
      <c r="E831" s="27">
        <v>323000</v>
      </c>
      <c r="F831" s="27"/>
      <c r="G831" s="27">
        <v>60.655000000000001</v>
      </c>
      <c r="H831" s="27">
        <v>59.69</v>
      </c>
      <c r="I831" s="27">
        <v>2.3410000000000002</v>
      </c>
      <c r="J831" s="27">
        <v>13870.188</v>
      </c>
      <c r="K831" s="27">
        <v>826059</v>
      </c>
      <c r="L831" s="27">
        <v>1734</v>
      </c>
      <c r="M831" s="27">
        <v>16.657</v>
      </c>
      <c r="N831" s="27">
        <v>257939</v>
      </c>
      <c r="O831" s="27">
        <v>9393.6</v>
      </c>
      <c r="P831" s="27">
        <v>2426814</v>
      </c>
      <c r="Q831" s="27"/>
      <c r="R831" s="27">
        <v>8101</v>
      </c>
      <c r="S831" s="27">
        <v>11.1114</v>
      </c>
      <c r="T831" s="27">
        <v>102.6</v>
      </c>
      <c r="U831" s="27">
        <v>23</v>
      </c>
      <c r="V831" s="27">
        <v>93</v>
      </c>
      <c r="W831" s="27">
        <v>96.977900000000005</v>
      </c>
      <c r="X831" s="27"/>
      <c r="Y831" s="27"/>
      <c r="Z831" s="27"/>
      <c r="AA831" s="27">
        <v>295993</v>
      </c>
      <c r="AB831" s="28"/>
      <c r="AC831" s="29">
        <v>1</v>
      </c>
      <c r="AD831" s="30">
        <v>132.6</v>
      </c>
      <c r="AE831" s="30">
        <v>0</v>
      </c>
      <c r="AF831" s="31">
        <v>9.4361999999999995</v>
      </c>
      <c r="AG831">
        <f t="shared" si="193"/>
        <v>8849.3644067370769</v>
      </c>
      <c r="AH831">
        <f>A831*'Simple Linear Regression'!$B$18+'Simple Linear Regression'!$B$17</f>
        <v>8593.357126580866</v>
      </c>
      <c r="AI831">
        <f t="shared" si="194"/>
        <v>9096.4225872999996</v>
      </c>
      <c r="AJ831">
        <f t="shared" si="195"/>
        <v>9096.4225872999996</v>
      </c>
      <c r="AK831" s="32">
        <f t="shared" si="209"/>
        <v>9547.224463326047</v>
      </c>
      <c r="AL831">
        <f t="shared" si="196"/>
        <v>8993.7721463789276</v>
      </c>
      <c r="AM831" s="32">
        <f t="shared" si="197"/>
        <v>8702.7042614534021</v>
      </c>
      <c r="AN831" s="33">
        <f t="shared" si="198"/>
        <v>8846.8912025400696</v>
      </c>
      <c r="AO831" s="33">
        <f t="shared" si="199"/>
        <v>8761.9974132489988</v>
      </c>
      <c r="AP831" s="33" t="str">
        <f t="shared" si="200"/>
        <v/>
      </c>
      <c r="AQ831" s="34">
        <f t="shared" si="201"/>
        <v>603835.19900000002</v>
      </c>
      <c r="AR831" s="34">
        <f t="shared" si="202"/>
        <v>756143.00000000012</v>
      </c>
      <c r="AS831" s="34">
        <f t="shared" si="203"/>
        <v>9.4361999999999995</v>
      </c>
      <c r="AT831" s="34">
        <f t="shared" si="204"/>
        <v>8724.4181352100022</v>
      </c>
      <c r="AU831" s="34">
        <f t="shared" si="205"/>
        <v>8767.2152229561252</v>
      </c>
      <c r="AV831" s="34">
        <f t="shared" si="206"/>
        <v>8727.0487856166801</v>
      </c>
      <c r="AW831" s="34">
        <f t="shared" si="207"/>
        <v>8761.1619876413988</v>
      </c>
      <c r="AX831" s="34">
        <f t="shared" si="208"/>
        <v>8701.7909986726881</v>
      </c>
    </row>
    <row r="832" spans="1:50" ht="16.5" customHeight="1" x14ac:dyDescent="0.2">
      <c r="A832" s="25">
        <v>831</v>
      </c>
      <c r="B832" s="26">
        <v>39087</v>
      </c>
      <c r="C832" s="25">
        <v>9201</v>
      </c>
      <c r="D832" s="27"/>
      <c r="E832" s="27">
        <v>341000</v>
      </c>
      <c r="F832" s="27"/>
      <c r="G832" s="27">
        <v>57.755000000000003</v>
      </c>
      <c r="H832" s="27">
        <v>55.63</v>
      </c>
      <c r="I832" s="27">
        <v>2.3340000000000001</v>
      </c>
      <c r="J832" s="27">
        <v>13870.188</v>
      </c>
      <c r="K832" s="27">
        <v>826059</v>
      </c>
      <c r="L832" s="27">
        <v>1706</v>
      </c>
      <c r="M832" s="27">
        <v>16.657</v>
      </c>
      <c r="N832" s="27">
        <v>257939</v>
      </c>
      <c r="O832" s="27">
        <v>9400.2000000000007</v>
      </c>
      <c r="P832" s="27">
        <v>2426814</v>
      </c>
      <c r="Q832" s="27"/>
      <c r="R832" s="27">
        <v>8101</v>
      </c>
      <c r="S832" s="27">
        <v>11.1114</v>
      </c>
      <c r="T832" s="27">
        <v>102.6</v>
      </c>
      <c r="U832" s="27">
        <v>23</v>
      </c>
      <c r="V832" s="27">
        <v>87.9</v>
      </c>
      <c r="W832" s="27">
        <v>97.121020000000001</v>
      </c>
      <c r="X832" s="27"/>
      <c r="Y832" s="27"/>
      <c r="Z832" s="27"/>
      <c r="AA832" s="27">
        <v>295993</v>
      </c>
      <c r="AB832" s="28"/>
      <c r="AC832" s="29">
        <v>1</v>
      </c>
      <c r="AD832" s="30">
        <v>121.2</v>
      </c>
      <c r="AE832" s="30">
        <v>0</v>
      </c>
      <c r="AF832" s="31">
        <v>9.4962</v>
      </c>
      <c r="AG832">
        <f t="shared" si="193"/>
        <v>8953.79239520392</v>
      </c>
      <c r="AH832">
        <f>A832*'Simple Linear Regression'!$B$18+'Simple Linear Regression'!$B$17</f>
        <v>8594.2101636647712</v>
      </c>
      <c r="AI832">
        <f t="shared" si="194"/>
        <v>9252.3494972999997</v>
      </c>
      <c r="AJ832">
        <f t="shared" si="195"/>
        <v>9252.3494972999997</v>
      </c>
      <c r="AK832" s="32">
        <f t="shared" si="209"/>
        <v>9545.6650605980485</v>
      </c>
      <c r="AL832">
        <f t="shared" si="196"/>
        <v>9061.6167278438188</v>
      </c>
      <c r="AM832" s="32">
        <f t="shared" si="197"/>
        <v>8716.0531526251998</v>
      </c>
      <c r="AN832" s="33">
        <f t="shared" si="198"/>
        <v>8841.6547497778665</v>
      </c>
      <c r="AO832" s="33">
        <f t="shared" si="199"/>
        <v>8849.2277093259981</v>
      </c>
      <c r="AP832" s="33" t="str">
        <f t="shared" si="200"/>
        <v/>
      </c>
      <c r="AQ832" s="34">
        <f t="shared" si="201"/>
        <v>602029.62600000005</v>
      </c>
      <c r="AR832" s="34">
        <f t="shared" si="202"/>
        <v>795894</v>
      </c>
      <c r="AS832" s="34">
        <f t="shared" si="203"/>
        <v>9.4962</v>
      </c>
      <c r="AT832" s="34">
        <f t="shared" si="204"/>
        <v>8733.2673813889996</v>
      </c>
      <c r="AU832" s="34">
        <f t="shared" si="205"/>
        <v>8780.6124879008912</v>
      </c>
      <c r="AV832" s="34">
        <f t="shared" si="206"/>
        <v>8726.4305599764393</v>
      </c>
      <c r="AW832" s="34">
        <f t="shared" si="207"/>
        <v>8768.8341813174011</v>
      </c>
      <c r="AX832" s="34">
        <f t="shared" si="208"/>
        <v>8732.3843033475387</v>
      </c>
    </row>
    <row r="833" spans="1:50" ht="16.5" customHeight="1" x14ac:dyDescent="0.2">
      <c r="A833" s="25">
        <v>832</v>
      </c>
      <c r="B833" s="26">
        <v>39094</v>
      </c>
      <c r="C833" s="25">
        <v>9060</v>
      </c>
      <c r="D833" s="27"/>
      <c r="E833" s="27">
        <v>330000</v>
      </c>
      <c r="F833" s="27"/>
      <c r="G833" s="27">
        <v>54.11</v>
      </c>
      <c r="H833" s="27">
        <v>51.787999999999997</v>
      </c>
      <c r="I833" s="27">
        <v>2.306</v>
      </c>
      <c r="J833" s="27">
        <v>13870.188</v>
      </c>
      <c r="K833" s="27">
        <v>837889</v>
      </c>
      <c r="L833" s="27">
        <v>1706</v>
      </c>
      <c r="M833" s="27">
        <v>16.657</v>
      </c>
      <c r="N833" s="27">
        <v>257939</v>
      </c>
      <c r="O833" s="27">
        <v>9400.2000000000007</v>
      </c>
      <c r="P833" s="27">
        <v>2426814</v>
      </c>
      <c r="Q833" s="27"/>
      <c r="R833" s="27">
        <v>8101</v>
      </c>
      <c r="S833" s="27">
        <v>11.1114</v>
      </c>
      <c r="T833" s="27">
        <v>102.6</v>
      </c>
      <c r="U833" s="27">
        <v>23</v>
      </c>
      <c r="V833" s="27">
        <v>87.9</v>
      </c>
      <c r="W833" s="27">
        <v>97.366399999999999</v>
      </c>
      <c r="X833" s="27"/>
      <c r="Y833" s="27"/>
      <c r="Z833" s="27"/>
      <c r="AA833" s="27">
        <v>295993</v>
      </c>
      <c r="AB833" s="28"/>
      <c r="AC833" s="29">
        <v>0</v>
      </c>
      <c r="AD833" s="30">
        <v>126.5</v>
      </c>
      <c r="AE833" s="30">
        <v>0.5</v>
      </c>
      <c r="AF833" s="31">
        <v>9.5972000000000008</v>
      </c>
      <c r="AG833">
        <f t="shared" si="193"/>
        <v>8961.1906725032786</v>
      </c>
      <c r="AH833">
        <f>A833*'Simple Linear Regression'!$B$18+'Simple Linear Regression'!$B$17</f>
        <v>8595.0632007486747</v>
      </c>
      <c r="AI833">
        <f t="shared" si="194"/>
        <v>9258.8206872999981</v>
      </c>
      <c r="AJ833">
        <f t="shared" si="195"/>
        <v>9258.8206872999999</v>
      </c>
      <c r="AK833" s="32">
        <f t="shared" si="209"/>
        <v>9560.9323567450192</v>
      </c>
      <c r="AL833">
        <f t="shared" si="196"/>
        <v>9072.8762517033792</v>
      </c>
      <c r="AM833" s="32">
        <f t="shared" si="197"/>
        <v>8840.6668216104008</v>
      </c>
      <c r="AN833" s="33">
        <f t="shared" si="198"/>
        <v>9017.0416258030691</v>
      </c>
      <c r="AO833" s="33">
        <f t="shared" si="199"/>
        <v>8976.5334536339979</v>
      </c>
      <c r="AP833" s="33" t="str">
        <f t="shared" si="200"/>
        <v/>
      </c>
      <c r="AQ833" s="34">
        <f t="shared" si="201"/>
        <v>594807.33400000003</v>
      </c>
      <c r="AR833" s="34">
        <f t="shared" si="202"/>
        <v>760980</v>
      </c>
      <c r="AS833" s="34">
        <f t="shared" si="203"/>
        <v>0</v>
      </c>
      <c r="AT833" s="34">
        <f t="shared" si="204"/>
        <v>8830.1032123450004</v>
      </c>
      <c r="AU833" s="34">
        <f t="shared" si="205"/>
        <v>8871.7768127539421</v>
      </c>
      <c r="AV833" s="34">
        <f t="shared" si="206"/>
        <v>8821.0552468558017</v>
      </c>
      <c r="AW833" s="34">
        <f t="shared" si="207"/>
        <v>8820.5361124480005</v>
      </c>
      <c r="AX833" s="34">
        <f t="shared" si="208"/>
        <v>8852.7133115709403</v>
      </c>
    </row>
    <row r="834" spans="1:50" ht="16.5" customHeight="1" x14ac:dyDescent="0.2">
      <c r="A834" s="25">
        <v>833</v>
      </c>
      <c r="B834" s="26">
        <v>39101</v>
      </c>
      <c r="C834" s="25">
        <v>9008</v>
      </c>
      <c r="D834" s="27"/>
      <c r="E834" s="27">
        <v>296000</v>
      </c>
      <c r="F834" s="27"/>
      <c r="G834" s="27">
        <v>51.505000000000003</v>
      </c>
      <c r="H834" s="27">
        <v>51.397500000000001</v>
      </c>
      <c r="I834" s="27">
        <v>2.2290000000000001</v>
      </c>
      <c r="J834" s="27">
        <v>13870.188</v>
      </c>
      <c r="K834" s="27">
        <v>837889</v>
      </c>
      <c r="L834" s="27">
        <v>1706</v>
      </c>
      <c r="M834" s="27">
        <v>17.106999999999999</v>
      </c>
      <c r="N834" s="27">
        <v>245346</v>
      </c>
      <c r="O834" s="27">
        <v>9400.2000000000007</v>
      </c>
      <c r="P834" s="27">
        <v>2426814</v>
      </c>
      <c r="Q834" s="27"/>
      <c r="R834" s="27">
        <v>8101</v>
      </c>
      <c r="S834" s="27">
        <v>11.1114</v>
      </c>
      <c r="T834" s="27">
        <v>102.6</v>
      </c>
      <c r="U834" s="27">
        <v>23</v>
      </c>
      <c r="V834" s="27">
        <v>87.9</v>
      </c>
      <c r="W834" s="27">
        <v>97.970399999999998</v>
      </c>
      <c r="X834" s="27"/>
      <c r="Y834" s="27"/>
      <c r="Z834" s="27"/>
      <c r="AA834" s="27">
        <v>295993</v>
      </c>
      <c r="AB834" s="28"/>
      <c r="AC834" s="29">
        <v>0</v>
      </c>
      <c r="AD834" s="30">
        <v>168.2</v>
      </c>
      <c r="AE834" s="30">
        <v>2.1</v>
      </c>
      <c r="AF834" s="31">
        <v>9.7356999999999996</v>
      </c>
      <c r="AG834">
        <f t="shared" ref="AG834:AG897" si="210">6753.47943187+0.36116788*I834+0.01252571*N834-22.85359542*V834+0.00407811*AA834-0.00067349*E834</f>
        <v>8826.3252565465191</v>
      </c>
      <c r="AH834">
        <f>A834*'Simple Linear Regression'!$B$18+'Simple Linear Regression'!$B$17</f>
        <v>8595.9162378325782</v>
      </c>
      <c r="AI834">
        <f t="shared" ref="AI834:AI897" si="211">7491.3971+0.0137554*N834-0.00058829*E834-34.3283*V834+0.30565*L834+54.6031*M834</f>
        <v>9130.1721900999983</v>
      </c>
      <c r="AJ834">
        <f t="shared" ref="AJ834:AJ897" si="212">7491.3971-0.00058829*E834+0.30565*L834+54.6031*M834+0.0137554*N834-34.3283*V834</f>
        <v>9130.1721901000001</v>
      </c>
      <c r="AK834" s="32">
        <f t="shared" si="209"/>
        <v>9572.4958980746305</v>
      </c>
      <c r="AL834">
        <f t="shared" ref="AL834:AL897" si="213">2192.59+2373.87*I834+0.0316653*N834-15.7623*V834+0.00202406*AA834-0.000740146*E834-0.00963493*(I834*N834)</f>
        <v>8978.3048961263794</v>
      </c>
      <c r="AM834" s="32">
        <f t="shared" ref="AM834:AM897" si="214">5205.907083+122.0638992*I834+13.609808*(N834/1000)-1.245906883*AD834+0.7746840854*AE834-134.2474226*AC834-1547.125689*IF(AND(B834&gt;=DATE(2020,3,20),B834&lt;=DATE(2020,6,26)),1,0)</f>
        <v>8609.1647667435409</v>
      </c>
      <c r="AN834" s="33">
        <f t="shared" ref="AN834:AN897" si="215">7707.2178-144.397321*AC834+139.5614087*AF834-0.0008594506251*E834-265.7105668*I834-0.02506176117*J834+0.004708026652*N834</f>
        <v>9026.7637361763809</v>
      </c>
      <c r="AO834" s="33">
        <f t="shared" ref="AO834:AO897" si="216">IF(N834="","",2190.39 + 2739.06*I834 + 0.034693*N834 - 16.722*V834 - 0.000802*E834 - 1.3691*AD834 + 1.8691*AE834 - 121.7*AC834 + 209.88*IF(AND(B834&gt;=DATE(2020,3,20),B834&lt;=DATE(2020,6,26)),1,0) - 0.011049*(I834*N834))</f>
        <v>8831.4946985339975</v>
      </c>
      <c r="AP834" s="33" t="str">
        <f t="shared" ref="AP834:AP897" si="217">IF(B834&lt;DATE(2008,1,1),"",3929.06 + 1212.53*I834 - 0.0003097*N834 + 59.426*V834 - 0.0006734*E834 - 1.036*AD834 + 1.2076*AE834 + 94.923*AF834 - 131.43*AC834 - 759.61*IF(AND(B834&gt;=DATE(2020,3,20),B834&lt;=DATE(2020,6,26)),1,0) - 17.324*(I834*V834))</f>
        <v/>
      </c>
      <c r="AQ834" s="34">
        <f t="shared" ref="AQ834:AQ897" si="218">IF(N834="","",I834*N834)</f>
        <v>546876.23400000005</v>
      </c>
      <c r="AR834" s="34">
        <f t="shared" ref="AR834:AR897" si="219">I834*E834</f>
        <v>659784</v>
      </c>
      <c r="AS834" s="34">
        <f t="shared" ref="AS834:AS897" si="220">AC834*AF834</f>
        <v>0</v>
      </c>
      <c r="AT834" s="34">
        <f t="shared" ref="AT834:AT897" si="221">IF(N834="","",2413.3773+89.103503*I834+0.018847679*N834-5.0917058*V834-0.00064564578*E834+1.4315076*AD834-3.1976817*AE834-66.972905*AC834-217.08397*IF(AND(B834&gt;=DATE(2020,3,20),B834&lt;=DATE(2020,6,26)),1,0)+190.76803*AF834)</f>
        <v>8688.8443258419975</v>
      </c>
      <c r="AU834" s="34">
        <f t="shared" ref="AU834:AU897" si="222">IF(N834="","",-480.76297+2186.3009*I834+0.033368804*N834-5.3903106*V834-0.00073731439*E834+0.93396876*AD834-1.6242981*AE834-61.304389*AC834-95.472727*IF(AND(B834&gt;=DATE(2020,3,20),B834&lt;=DATE(2020,6,26)),1,0)+156.04851*AF834-0.0087322858*AQ834)</f>
        <v>8784.7953868173245</v>
      </c>
      <c r="AV834" s="34">
        <f t="shared" ref="AV834:AV897" si="223">IF(N834="","",2518.0489-204.66184*I834+0.019354281*N834-2.3328708*V834-0.0022533804*E834+1.5259709*AD834-3.5842757*AE834-65.580099*AC834-62.828483*IF(AND(B834&gt;=DATE(2020,3,20),B834&lt;=DATE(2020,6,26)),1,0)+200.94286*AF834+0.00080379976*AR834)</f>
        <v>8674.088092509839</v>
      </c>
      <c r="AW834" s="34">
        <f t="shared" ref="AW834:AW897" si="224">IF(N834="","",2361.7153+89.223162*I834+0.018847054*N834-5.0210815*V834-0.0006437347*E834+1.4213619*AD834-3.2156123*AE834+167.41121*AC834-224.35191*IF(AND(B834&gt;=DATE(2020,3,20),B834&lt;=DATE(2020,6,26)),1,0)+194.56435*AF834-19.897843*AS834)</f>
        <v>8679.2849317769997</v>
      </c>
      <c r="AX834" s="34">
        <f t="shared" ref="AX834:AX897" si="225">IF(N834="","",-654.03928+2464.5589*I834+0.035956453*N834-8.0754527*V834-0.00069441316*E834+0.69511606*AD834-1.1669613*AE834-90.724569*AC834-211.24919*IF(AND(B834&gt;=DATE(2020,3,20),B834&lt;=DATE(2020,6,26)),1,0)+147.22132*AF834-0.010108087*AQ834)</f>
        <v>8765.7537943296411</v>
      </c>
    </row>
    <row r="835" spans="1:50" ht="16.5" customHeight="1" x14ac:dyDescent="0.2">
      <c r="A835" s="25">
        <v>834</v>
      </c>
      <c r="B835" s="26">
        <v>39108</v>
      </c>
      <c r="C835" s="25">
        <v>9090</v>
      </c>
      <c r="D835" s="27"/>
      <c r="E835" s="27">
        <v>335000</v>
      </c>
      <c r="F835" s="27"/>
      <c r="G835" s="27">
        <v>53.566000000000003</v>
      </c>
      <c r="H835" s="27">
        <v>54.868000000000002</v>
      </c>
      <c r="I835" s="27">
        <v>2.165</v>
      </c>
      <c r="J835" s="27">
        <v>13870.188</v>
      </c>
      <c r="K835" s="27">
        <v>837889</v>
      </c>
      <c r="L835" s="27">
        <v>1706</v>
      </c>
      <c r="M835" s="27">
        <v>17.106999999999999</v>
      </c>
      <c r="N835" s="27">
        <v>245346</v>
      </c>
      <c r="O835" s="27">
        <v>9400.2000000000007</v>
      </c>
      <c r="P835" s="27">
        <v>2426814</v>
      </c>
      <c r="Q835" s="27"/>
      <c r="R835" s="27">
        <v>8101</v>
      </c>
      <c r="S835" s="27">
        <v>11.1114</v>
      </c>
      <c r="T835" s="27">
        <v>102.6</v>
      </c>
      <c r="U835" s="27">
        <v>23</v>
      </c>
      <c r="V835" s="27">
        <v>87.9</v>
      </c>
      <c r="W835" s="27">
        <v>97.833600000000004</v>
      </c>
      <c r="X835" s="27"/>
      <c r="Y835" s="27"/>
      <c r="Z835" s="27"/>
      <c r="AA835" s="27">
        <v>295993</v>
      </c>
      <c r="AB835" s="28"/>
      <c r="AC835" s="29">
        <v>0</v>
      </c>
      <c r="AD835" s="30">
        <v>185.4</v>
      </c>
      <c r="AE835" s="30">
        <v>0</v>
      </c>
      <c r="AF835" s="31">
        <v>9.9076000000000004</v>
      </c>
      <c r="AG835">
        <f t="shared" si="210"/>
        <v>8800.0360318021994</v>
      </c>
      <c r="AH835">
        <f>A835*'Simple Linear Regression'!$B$18+'Simple Linear Regression'!$B$17</f>
        <v>8596.7692749164835</v>
      </c>
      <c r="AI835">
        <f t="shared" si="211"/>
        <v>9107.2288801000013</v>
      </c>
      <c r="AJ835">
        <f t="shared" si="212"/>
        <v>9107.2288800999977</v>
      </c>
      <c r="AK835" s="32">
        <f t="shared" si="209"/>
        <v>9550.075924234372</v>
      </c>
      <c r="AL835">
        <f t="shared" si="213"/>
        <v>8948.8005804163004</v>
      </c>
      <c r="AM835" s="32">
        <f t="shared" si="214"/>
        <v>8578.2962422278015</v>
      </c>
      <c r="AN835" s="33">
        <f t="shared" si="215"/>
        <v>9034.2412442282111</v>
      </c>
      <c r="AO835" s="33">
        <f t="shared" si="216"/>
        <v>8770.9362175899987</v>
      </c>
      <c r="AP835" s="33" t="str">
        <f t="shared" si="217"/>
        <v/>
      </c>
      <c r="AQ835" s="34">
        <f t="shared" si="218"/>
        <v>531174.09</v>
      </c>
      <c r="AR835" s="34">
        <f t="shared" si="219"/>
        <v>725275</v>
      </c>
      <c r="AS835" s="34">
        <f t="shared" si="220"/>
        <v>0</v>
      </c>
      <c r="AT835" s="34">
        <f t="shared" si="221"/>
        <v>8722.0916028770007</v>
      </c>
      <c r="AU835" s="34">
        <f t="shared" si="222"/>
        <v>8799.532504639079</v>
      </c>
      <c r="AV835" s="34">
        <f t="shared" si="223"/>
        <v>8720.2620208360004</v>
      </c>
      <c r="AW835" s="34">
        <f t="shared" si="224"/>
        <v>8713.1148183839996</v>
      </c>
      <c r="AX835" s="34">
        <f t="shared" si="225"/>
        <v>8779.3725089981708</v>
      </c>
    </row>
    <row r="836" spans="1:50" ht="16.5" customHeight="1" x14ac:dyDescent="0.2">
      <c r="A836" s="25">
        <v>835</v>
      </c>
      <c r="B836" s="26">
        <v>39115</v>
      </c>
      <c r="C836" s="25">
        <v>9136</v>
      </c>
      <c r="D836" s="27"/>
      <c r="E836" s="27">
        <v>308000</v>
      </c>
      <c r="F836" s="27"/>
      <c r="G836" s="27">
        <v>57.113999999999997</v>
      </c>
      <c r="H836" s="27">
        <v>55.917999999999999</v>
      </c>
      <c r="I836" s="27">
        <v>2.165</v>
      </c>
      <c r="J836" s="27">
        <v>13870.188</v>
      </c>
      <c r="K836" s="27">
        <v>837889</v>
      </c>
      <c r="L836" s="27">
        <v>1706</v>
      </c>
      <c r="M836" s="27">
        <v>17.106999999999999</v>
      </c>
      <c r="N836" s="27">
        <v>245346</v>
      </c>
      <c r="O836" s="27">
        <v>9400.2000000000007</v>
      </c>
      <c r="P836" s="27">
        <v>2426814</v>
      </c>
      <c r="Q836" s="27"/>
      <c r="R836" s="27">
        <v>8101</v>
      </c>
      <c r="S836" s="27">
        <v>11.1114</v>
      </c>
      <c r="T836" s="27">
        <v>102.6</v>
      </c>
      <c r="U836" s="27">
        <v>23</v>
      </c>
      <c r="V836" s="27">
        <v>87.9</v>
      </c>
      <c r="W836" s="27">
        <v>97.907079999999993</v>
      </c>
      <c r="X836" s="27"/>
      <c r="Y836" s="27"/>
      <c r="Z836" s="27"/>
      <c r="AA836" s="27">
        <v>295993</v>
      </c>
      <c r="AB836" s="28"/>
      <c r="AC836" s="29">
        <v>0</v>
      </c>
      <c r="AD836" s="30">
        <v>201.3</v>
      </c>
      <c r="AE836" s="30">
        <v>0</v>
      </c>
      <c r="AF836" s="31">
        <v>10.1083</v>
      </c>
      <c r="AG836">
        <f t="shared" si="210"/>
        <v>8818.2202618022002</v>
      </c>
      <c r="AH836">
        <f>A836*'Simple Linear Regression'!$B$18+'Simple Linear Regression'!$B$17</f>
        <v>8597.622312000387</v>
      </c>
      <c r="AI836">
        <f t="shared" si="211"/>
        <v>9123.1127101000002</v>
      </c>
      <c r="AJ836">
        <f t="shared" si="212"/>
        <v>9123.1127101000002</v>
      </c>
      <c r="AK836" s="32">
        <f t="shared" si="209"/>
        <v>9516.1491027808188</v>
      </c>
      <c r="AL836">
        <f t="shared" si="213"/>
        <v>8968.7845224162993</v>
      </c>
      <c r="AM836" s="32">
        <f t="shared" si="214"/>
        <v>8558.4863227881015</v>
      </c>
      <c r="AN836" s="33">
        <f t="shared" si="215"/>
        <v>9085.4563858320016</v>
      </c>
      <c r="AO836" s="33">
        <f t="shared" si="216"/>
        <v>8770.8215275900002</v>
      </c>
      <c r="AP836" s="33" t="str">
        <f t="shared" si="217"/>
        <v/>
      </c>
      <c r="AQ836" s="34">
        <f t="shared" si="218"/>
        <v>531174.09</v>
      </c>
      <c r="AR836" s="34">
        <f t="shared" si="219"/>
        <v>666820</v>
      </c>
      <c r="AS836" s="34">
        <f t="shared" si="220"/>
        <v>0</v>
      </c>
      <c r="AT836" s="34">
        <f t="shared" si="221"/>
        <v>8800.5721533979995</v>
      </c>
      <c r="AU836" s="34">
        <f t="shared" si="222"/>
        <v>8865.6090324100787</v>
      </c>
      <c r="AV836" s="34">
        <f t="shared" si="223"/>
        <v>8798.7093459772004</v>
      </c>
      <c r="AW836" s="34">
        <f t="shared" si="224"/>
        <v>8792.1443745389988</v>
      </c>
      <c r="AX836" s="34">
        <f t="shared" si="225"/>
        <v>8838.7213285961698</v>
      </c>
    </row>
    <row r="837" spans="1:50" ht="16.5" customHeight="1" x14ac:dyDescent="0.2">
      <c r="A837" s="25">
        <v>836</v>
      </c>
      <c r="B837" s="26">
        <v>39122</v>
      </c>
      <c r="C837" s="25">
        <v>9061</v>
      </c>
      <c r="D837" s="27"/>
      <c r="E837" s="27">
        <v>310000</v>
      </c>
      <c r="F837" s="27"/>
      <c r="G837" s="27">
        <v>58.994</v>
      </c>
      <c r="H837" s="27">
        <v>57.902000000000001</v>
      </c>
      <c r="I837" s="27">
        <v>2.1909999999999998</v>
      </c>
      <c r="J837" s="27">
        <v>14039.56</v>
      </c>
      <c r="K837" s="27">
        <v>870254</v>
      </c>
      <c r="L837" s="27">
        <v>1718</v>
      </c>
      <c r="M837" s="27">
        <v>17.106999999999999</v>
      </c>
      <c r="N837" s="27">
        <v>245346</v>
      </c>
      <c r="O837" s="27">
        <v>9488.2999999999993</v>
      </c>
      <c r="P837" s="27">
        <v>2426814</v>
      </c>
      <c r="Q837" s="27"/>
      <c r="R837" s="27">
        <v>8101</v>
      </c>
      <c r="S837" s="27">
        <v>11.1114</v>
      </c>
      <c r="T837" s="27">
        <v>103.4</v>
      </c>
      <c r="U837" s="27">
        <v>23</v>
      </c>
      <c r="V837" s="27">
        <v>88</v>
      </c>
      <c r="W837" s="27">
        <v>98.001300000000001</v>
      </c>
      <c r="X837" s="27"/>
      <c r="Y837" s="27"/>
      <c r="Z837" s="27"/>
      <c r="AA837" s="27">
        <v>295993</v>
      </c>
      <c r="AB837" s="28"/>
      <c r="AC837" s="29">
        <v>0</v>
      </c>
      <c r="AD837" s="30">
        <v>220.9</v>
      </c>
      <c r="AE837" s="30">
        <v>0</v>
      </c>
      <c r="AF837" s="31">
        <v>10.333</v>
      </c>
      <c r="AG837">
        <f t="shared" si="210"/>
        <v>8814.597312625081</v>
      </c>
      <c r="AH837">
        <f>A837*'Simple Linear Regression'!$B$18+'Simple Linear Regression'!$B$17</f>
        <v>8598.4753490842922</v>
      </c>
      <c r="AI837">
        <f t="shared" si="211"/>
        <v>9122.1711001000003</v>
      </c>
      <c r="AJ837">
        <f t="shared" si="212"/>
        <v>9122.1711001000003</v>
      </c>
      <c r="AK837" s="32">
        <f t="shared" si="209"/>
        <v>9529.0531979870811</v>
      </c>
      <c r="AL837">
        <f t="shared" si="213"/>
        <v>8965.9874404860184</v>
      </c>
      <c r="AM837" s="32">
        <f t="shared" si="214"/>
        <v>8537.2402092604989</v>
      </c>
      <c r="AN837" s="33">
        <f t="shared" si="215"/>
        <v>9103.9436977670084</v>
      </c>
      <c r="AO837" s="33">
        <f t="shared" si="216"/>
        <v>8741.4450007859996</v>
      </c>
      <c r="AP837" s="33" t="str">
        <f t="shared" si="217"/>
        <v/>
      </c>
      <c r="AQ837" s="34">
        <f t="shared" si="218"/>
        <v>537553.08600000001</v>
      </c>
      <c r="AR837" s="34">
        <f t="shared" si="219"/>
        <v>679210</v>
      </c>
      <c r="AS837" s="34">
        <f t="shared" si="220"/>
        <v>0</v>
      </c>
      <c r="AT837" s="34">
        <f t="shared" si="221"/>
        <v>8872.0115076370002</v>
      </c>
      <c r="AU837" s="34">
        <f t="shared" si="222"/>
        <v>8918.1058676740213</v>
      </c>
      <c r="AV837" s="34">
        <f t="shared" si="223"/>
        <v>8873.6680595656017</v>
      </c>
      <c r="AW837" s="34">
        <f t="shared" si="224"/>
        <v>8864.2519018860003</v>
      </c>
      <c r="AX837" s="34">
        <f t="shared" si="225"/>
        <v>8882.8289472455162</v>
      </c>
    </row>
    <row r="838" spans="1:50" ht="16.5" customHeight="1" x14ac:dyDescent="0.2">
      <c r="A838" s="25">
        <v>837</v>
      </c>
      <c r="B838" s="26">
        <v>39129</v>
      </c>
      <c r="C838" s="25">
        <v>9198</v>
      </c>
      <c r="D838" s="27"/>
      <c r="E838" s="27">
        <v>338000</v>
      </c>
      <c r="F838" s="27"/>
      <c r="G838" s="27">
        <v>58.408000000000001</v>
      </c>
      <c r="H838" s="27">
        <v>55.543999999999997</v>
      </c>
      <c r="I838" s="27">
        <v>2.2410000000000001</v>
      </c>
      <c r="J838" s="27">
        <v>14039.56</v>
      </c>
      <c r="K838" s="27">
        <v>870254</v>
      </c>
      <c r="L838" s="27">
        <v>1718</v>
      </c>
      <c r="M838" s="27">
        <v>16.896000000000001</v>
      </c>
      <c r="N838" s="27">
        <v>248187</v>
      </c>
      <c r="O838" s="27">
        <v>9488.2999999999993</v>
      </c>
      <c r="P838" s="27">
        <v>2426814</v>
      </c>
      <c r="Q838" s="27"/>
      <c r="R838" s="27">
        <v>8101</v>
      </c>
      <c r="S838" s="27">
        <v>11.1114</v>
      </c>
      <c r="T838" s="27">
        <v>103.4</v>
      </c>
      <c r="U838" s="27">
        <v>23</v>
      </c>
      <c r="V838" s="27">
        <v>88</v>
      </c>
      <c r="W838" s="27">
        <v>97.770820000000001</v>
      </c>
      <c r="X838" s="27"/>
      <c r="Y838" s="27"/>
      <c r="Z838" s="27"/>
      <c r="AA838" s="27">
        <v>295993</v>
      </c>
      <c r="AB838" s="28"/>
      <c r="AC838" s="29">
        <v>0</v>
      </c>
      <c r="AD838" s="30">
        <v>213.5</v>
      </c>
      <c r="AE838" s="30">
        <v>0</v>
      </c>
      <c r="AF838" s="31">
        <v>10.577199999999999</v>
      </c>
      <c r="AG838">
        <f t="shared" si="210"/>
        <v>8831.3431931290797</v>
      </c>
      <c r="AH838">
        <f>A838*'Simple Linear Regression'!$B$18+'Simple Linear Regression'!$B$17</f>
        <v>8599.3283861681957</v>
      </c>
      <c r="AI838">
        <f t="shared" si="211"/>
        <v>9133.2568174000007</v>
      </c>
      <c r="AJ838">
        <f t="shared" si="212"/>
        <v>9133.2568173999989</v>
      </c>
      <c r="AK838" s="32">
        <f t="shared" si="209"/>
        <v>9503.5013019641792</v>
      </c>
      <c r="AL838">
        <f t="shared" si="213"/>
        <v>8974.3808672296909</v>
      </c>
      <c r="AM838" s="32">
        <f t="shared" si="214"/>
        <v>8591.2285796827</v>
      </c>
      <c r="AN838" s="33">
        <f t="shared" si="215"/>
        <v>9114.0499516470773</v>
      </c>
      <c r="AO838" s="33">
        <f t="shared" si="216"/>
        <v>8758.7492977170004</v>
      </c>
      <c r="AP838" s="33" t="str">
        <f t="shared" si="217"/>
        <v/>
      </c>
      <c r="AQ838" s="34">
        <f t="shared" si="218"/>
        <v>556187.06700000004</v>
      </c>
      <c r="AR838" s="34">
        <f t="shared" si="219"/>
        <v>757458</v>
      </c>
      <c r="AS838" s="34">
        <f t="shared" si="220"/>
        <v>0</v>
      </c>
      <c r="AT838" s="34">
        <f t="shared" si="221"/>
        <v>8947.9272536719982</v>
      </c>
      <c r="AU838" s="34">
        <f t="shared" si="222"/>
        <v>8970.0553115522525</v>
      </c>
      <c r="AV838" s="34">
        <f t="shared" si="223"/>
        <v>8955.9996140590811</v>
      </c>
      <c r="AW838" s="34">
        <f t="shared" si="224"/>
        <v>8941.2275050099997</v>
      </c>
      <c r="AX838" s="34">
        <f t="shared" si="225"/>
        <v>8931.2192931341706</v>
      </c>
    </row>
    <row r="839" spans="1:50" ht="16.5" customHeight="1" x14ac:dyDescent="0.2">
      <c r="A839" s="25">
        <v>838</v>
      </c>
      <c r="B839" s="26">
        <v>39136</v>
      </c>
      <c r="C839" s="25">
        <v>9121</v>
      </c>
      <c r="D839" s="27"/>
      <c r="E839" s="27">
        <v>321000</v>
      </c>
      <c r="F839" s="27"/>
      <c r="G839" s="27">
        <v>59.57</v>
      </c>
      <c r="H839" s="27">
        <v>58.162500000000001</v>
      </c>
      <c r="I839" s="27">
        <v>2.2959999999999998</v>
      </c>
      <c r="J839" s="27">
        <v>14039.56</v>
      </c>
      <c r="K839" s="27">
        <v>870254</v>
      </c>
      <c r="L839" s="27">
        <v>1718</v>
      </c>
      <c r="M839" s="27">
        <v>16.896000000000001</v>
      </c>
      <c r="N839" s="27">
        <v>248187</v>
      </c>
      <c r="O839" s="27">
        <v>9488.2999999999993</v>
      </c>
      <c r="P839" s="27">
        <v>2426814</v>
      </c>
      <c r="Q839" s="27"/>
      <c r="R839" s="27">
        <v>8101</v>
      </c>
      <c r="S839" s="27">
        <v>11.3133</v>
      </c>
      <c r="T839" s="27">
        <v>103.4</v>
      </c>
      <c r="U839" s="27">
        <v>23</v>
      </c>
      <c r="V839" s="27">
        <v>88</v>
      </c>
      <c r="W839" s="27">
        <v>97.449579999999997</v>
      </c>
      <c r="X839" s="27"/>
      <c r="Y839" s="27"/>
      <c r="Z839" s="27"/>
      <c r="AA839" s="27">
        <v>295993</v>
      </c>
      <c r="AB839" s="28"/>
      <c r="AC839" s="29">
        <v>0</v>
      </c>
      <c r="AD839" s="30">
        <v>163.69999999999999</v>
      </c>
      <c r="AE839" s="30">
        <v>0.8</v>
      </c>
      <c r="AF839" s="31">
        <v>10.8367</v>
      </c>
      <c r="AG839">
        <f t="shared" si="210"/>
        <v>8842.8123873624791</v>
      </c>
      <c r="AH839">
        <f>A839*'Simple Linear Regression'!$B$18+'Simple Linear Regression'!$B$17</f>
        <v>8600.1814232520992</v>
      </c>
      <c r="AI839">
        <f t="shared" si="211"/>
        <v>9143.2577473999991</v>
      </c>
      <c r="AJ839">
        <f t="shared" si="212"/>
        <v>9143.2577474000009</v>
      </c>
      <c r="AK839" s="32">
        <f t="shared" si="209"/>
        <v>9510.028557350759</v>
      </c>
      <c r="AL839">
        <f t="shared" si="213"/>
        <v>8986.0066587746405</v>
      </c>
      <c r="AM839" s="32">
        <f t="shared" si="214"/>
        <v>8660.6080041804198</v>
      </c>
      <c r="AN839" s="33">
        <f t="shared" si="215"/>
        <v>9150.2627166574293</v>
      </c>
      <c r="AO839" s="33">
        <f t="shared" si="216"/>
        <v>8841.886058752003</v>
      </c>
      <c r="AP839" s="33" t="str">
        <f t="shared" si="217"/>
        <v/>
      </c>
      <c r="AQ839" s="34">
        <f t="shared" si="218"/>
        <v>569837.35199999996</v>
      </c>
      <c r="AR839" s="34">
        <f t="shared" si="219"/>
        <v>737016</v>
      </c>
      <c r="AS839" s="34">
        <f t="shared" si="220"/>
        <v>0</v>
      </c>
      <c r="AT839" s="34">
        <f t="shared" si="221"/>
        <v>8939.4610045419995</v>
      </c>
      <c r="AU839" s="34">
        <f t="shared" si="222"/>
        <v>8976.3215214278007</v>
      </c>
      <c r="AV839" s="34">
        <f t="shared" si="223"/>
        <v>8939.9033057551587</v>
      </c>
      <c r="AW839" s="34">
        <f t="shared" si="224"/>
        <v>8934.2114051850003</v>
      </c>
      <c r="AX839" s="34">
        <f t="shared" si="225"/>
        <v>8943.2503717113777</v>
      </c>
    </row>
    <row r="840" spans="1:50" ht="16.5" customHeight="1" x14ac:dyDescent="0.2">
      <c r="A840" s="25">
        <v>839</v>
      </c>
      <c r="B840" s="26">
        <v>39143</v>
      </c>
      <c r="C840" s="25">
        <v>9191</v>
      </c>
      <c r="D840" s="27"/>
      <c r="E840" s="27">
        <v>322000</v>
      </c>
      <c r="F840" s="27"/>
      <c r="G840" s="27">
        <v>61.64</v>
      </c>
      <c r="H840" s="27">
        <v>60.622</v>
      </c>
      <c r="I840" s="27">
        <v>2.383</v>
      </c>
      <c r="J840" s="27">
        <v>14039.56</v>
      </c>
      <c r="K840" s="27">
        <v>870254</v>
      </c>
      <c r="L840" s="27">
        <v>1718</v>
      </c>
      <c r="M840" s="27">
        <v>16.896000000000001</v>
      </c>
      <c r="N840" s="27">
        <v>248187</v>
      </c>
      <c r="O840" s="27">
        <v>9488.2999999999993</v>
      </c>
      <c r="P840" s="27">
        <v>2426814</v>
      </c>
      <c r="Q840" s="27"/>
      <c r="R840" s="27">
        <v>10222</v>
      </c>
      <c r="S840" s="27">
        <v>11.3133</v>
      </c>
      <c r="T840" s="27">
        <v>103.4</v>
      </c>
      <c r="U840" s="27">
        <v>23</v>
      </c>
      <c r="V840" s="27">
        <v>88</v>
      </c>
      <c r="W840" s="27">
        <v>97.23742</v>
      </c>
      <c r="X840" s="27"/>
      <c r="Y840" s="27"/>
      <c r="Z840" s="27"/>
      <c r="AA840" s="27">
        <v>298818</v>
      </c>
      <c r="AB840" s="28"/>
      <c r="AC840" s="29">
        <v>0</v>
      </c>
      <c r="AD840" s="30">
        <v>139.80000000000001</v>
      </c>
      <c r="AE840" s="30">
        <v>1.8</v>
      </c>
      <c r="AF840" s="31">
        <v>11.107699999999999</v>
      </c>
      <c r="AG840">
        <f t="shared" si="210"/>
        <v>8853.6909797180397</v>
      </c>
      <c r="AH840">
        <f>A840*'Simple Linear Regression'!$B$18+'Simple Linear Regression'!$B$17</f>
        <v>8601.0344603360045</v>
      </c>
      <c r="AI840">
        <f t="shared" si="211"/>
        <v>9142.6694573999994</v>
      </c>
      <c r="AJ840">
        <f t="shared" si="212"/>
        <v>9142.6694574000012</v>
      </c>
      <c r="AK840" s="32">
        <f t="shared" si="209"/>
        <v>9488.0974896574699</v>
      </c>
      <c r="AL840">
        <f t="shared" si="213"/>
        <v>8989.4711719184706</v>
      </c>
      <c r="AM840" s="32">
        <f t="shared" si="214"/>
        <v>8701.7794219999196</v>
      </c>
      <c r="AN840" s="33">
        <f t="shared" si="215"/>
        <v>9164.1075884784277</v>
      </c>
      <c r="AO840" s="33">
        <f t="shared" si="216"/>
        <v>8875.3998885709989</v>
      </c>
      <c r="AP840" s="33" t="str">
        <f t="shared" si="217"/>
        <v/>
      </c>
      <c r="AQ840" s="34">
        <f t="shared" si="218"/>
        <v>591429.62100000004</v>
      </c>
      <c r="AR840" s="34">
        <f t="shared" si="219"/>
        <v>767326</v>
      </c>
      <c r="AS840" s="34">
        <f t="shared" si="220"/>
        <v>0</v>
      </c>
      <c r="AT840" s="34">
        <f t="shared" si="221"/>
        <v>8960.8547863129988</v>
      </c>
      <c r="AU840" s="34">
        <f t="shared" si="222"/>
        <v>8995.5855161053187</v>
      </c>
      <c r="AV840" s="34">
        <f t="shared" si="223"/>
        <v>8958.6080508507603</v>
      </c>
      <c r="AW840" s="34">
        <f t="shared" si="224"/>
        <v>8956.870862718999</v>
      </c>
      <c r="AX840" s="34">
        <f t="shared" si="225"/>
        <v>8960.8327918579726</v>
      </c>
    </row>
    <row r="841" spans="1:50" ht="16.5" customHeight="1" x14ac:dyDescent="0.2">
      <c r="A841" s="25">
        <v>840</v>
      </c>
      <c r="B841" s="26">
        <v>39150</v>
      </c>
      <c r="C841" s="25">
        <v>9158</v>
      </c>
      <c r="D841" s="27"/>
      <c r="E841" s="27">
        <v>320000</v>
      </c>
      <c r="F841" s="27"/>
      <c r="G841" s="27">
        <v>60.85</v>
      </c>
      <c r="H841" s="27">
        <v>60.347999999999999</v>
      </c>
      <c r="I841" s="27">
        <v>2.5049999999999999</v>
      </c>
      <c r="J841" s="27">
        <v>14039.56</v>
      </c>
      <c r="K841" s="27">
        <v>870254</v>
      </c>
      <c r="L841" s="27">
        <v>1714</v>
      </c>
      <c r="M841" s="27">
        <v>16.896000000000001</v>
      </c>
      <c r="N841" s="27">
        <v>248187</v>
      </c>
      <c r="O841" s="27">
        <v>9538.7000000000007</v>
      </c>
      <c r="P841" s="27">
        <v>2426814</v>
      </c>
      <c r="Q841" s="27"/>
      <c r="R841" s="27">
        <v>10222</v>
      </c>
      <c r="S841" s="27">
        <v>11.3133</v>
      </c>
      <c r="T841" s="27">
        <v>103.4</v>
      </c>
      <c r="U841" s="27">
        <v>23</v>
      </c>
      <c r="V841" s="27">
        <v>90.6</v>
      </c>
      <c r="W841" s="27">
        <v>97.251980000000003</v>
      </c>
      <c r="X841" s="27"/>
      <c r="Y841" s="27"/>
      <c r="Z841" s="27"/>
      <c r="AA841" s="27">
        <v>298818</v>
      </c>
      <c r="AB841" s="28"/>
      <c r="AC841" s="29">
        <v>0</v>
      </c>
      <c r="AD841" s="30">
        <v>161.69999999999999</v>
      </c>
      <c r="AE841" s="30">
        <v>0.3</v>
      </c>
      <c r="AF841" s="31">
        <v>11.386900000000001</v>
      </c>
      <c r="AG841">
        <f t="shared" si="210"/>
        <v>8795.6626741073997</v>
      </c>
      <c r="AH841">
        <f>A841*'Simple Linear Regression'!$B$18+'Simple Linear Regression'!$B$17</f>
        <v>8601.887497419908</v>
      </c>
      <c r="AI841">
        <f t="shared" si="211"/>
        <v>9053.3698574000009</v>
      </c>
      <c r="AJ841">
        <f t="shared" si="212"/>
        <v>9053.3698574000009</v>
      </c>
      <c r="AK841" s="32">
        <f t="shared" si="209"/>
        <v>9489.2440961682787</v>
      </c>
      <c r="AL841">
        <f t="shared" si="213"/>
        <v>8947.8473705454526</v>
      </c>
      <c r="AM841" s="32">
        <f t="shared" si="214"/>
        <v>8688.2238308365213</v>
      </c>
      <c r="AN841" s="33">
        <f t="shared" si="215"/>
        <v>9172.3753458880692</v>
      </c>
      <c r="AO841" s="33">
        <f t="shared" si="216"/>
        <v>8800.3544526849983</v>
      </c>
      <c r="AP841" s="33" t="str">
        <f t="shared" si="217"/>
        <v/>
      </c>
      <c r="AQ841" s="34">
        <f t="shared" si="218"/>
        <v>621708.43499999994</v>
      </c>
      <c r="AR841" s="34">
        <f t="shared" si="219"/>
        <v>801600</v>
      </c>
      <c r="AS841" s="34">
        <f t="shared" si="220"/>
        <v>0</v>
      </c>
      <c r="AT841" s="34">
        <f t="shared" si="221"/>
        <v>9049.1872431249994</v>
      </c>
      <c r="AU841" s="34">
        <f t="shared" si="222"/>
        <v>9051.8298965782778</v>
      </c>
      <c r="AV841" s="34">
        <f t="shared" si="223"/>
        <v>9054.5284588369996</v>
      </c>
      <c r="AW841" s="34">
        <f t="shared" si="224"/>
        <v>9046.2623565629983</v>
      </c>
      <c r="AX841" s="34">
        <f t="shared" si="225"/>
        <v>8993.9184169971559</v>
      </c>
    </row>
    <row r="842" spans="1:50" ht="16.5" customHeight="1" x14ac:dyDescent="0.2">
      <c r="A842" s="25">
        <v>841</v>
      </c>
      <c r="B842" s="26">
        <v>39157</v>
      </c>
      <c r="C842" s="25">
        <v>9240</v>
      </c>
      <c r="D842" s="27"/>
      <c r="E842" s="27">
        <v>308000</v>
      </c>
      <c r="F842" s="27"/>
      <c r="G842" s="27">
        <v>57.94</v>
      </c>
      <c r="H842" s="27">
        <v>60.866</v>
      </c>
      <c r="I842" s="27">
        <v>2.5590000000000002</v>
      </c>
      <c r="J842" s="27">
        <v>14039.56</v>
      </c>
      <c r="K842" s="27">
        <v>818314</v>
      </c>
      <c r="L842" s="27">
        <v>1714</v>
      </c>
      <c r="M842" s="27">
        <v>17.169</v>
      </c>
      <c r="N842" s="27">
        <v>248187</v>
      </c>
      <c r="O842" s="27">
        <v>9538.7000000000007</v>
      </c>
      <c r="P842" s="27">
        <v>2426814</v>
      </c>
      <c r="Q842" s="27"/>
      <c r="R842" s="27">
        <v>10222</v>
      </c>
      <c r="S842" s="27">
        <v>11.3133</v>
      </c>
      <c r="T842" s="27">
        <v>103.4</v>
      </c>
      <c r="U842" s="27">
        <v>23</v>
      </c>
      <c r="V842" s="27">
        <v>90.6</v>
      </c>
      <c r="W842" s="27">
        <v>97.533739999999995</v>
      </c>
      <c r="X842" s="27"/>
      <c r="Y842" s="27"/>
      <c r="Z842" s="27"/>
      <c r="AA842" s="27">
        <v>298818</v>
      </c>
      <c r="AB842" s="28"/>
      <c r="AC842" s="29">
        <v>0</v>
      </c>
      <c r="AD842" s="30">
        <v>82.2</v>
      </c>
      <c r="AE842" s="30">
        <v>5.4</v>
      </c>
      <c r="AF842" s="31">
        <v>11.6715</v>
      </c>
      <c r="AG842">
        <f t="shared" si="210"/>
        <v>8803.7640571729207</v>
      </c>
      <c r="AH842">
        <f>A842*'Simple Linear Regression'!$B$18+'Simple Linear Regression'!$B$17</f>
        <v>8602.7405345038133</v>
      </c>
      <c r="AI842">
        <f t="shared" si="211"/>
        <v>9075.3359836999989</v>
      </c>
      <c r="AJ842">
        <f t="shared" si="212"/>
        <v>9075.3359836999989</v>
      </c>
      <c r="AK842" s="32">
        <f t="shared" si="209"/>
        <v>9468.2189235820897</v>
      </c>
      <c r="AL842">
        <f t="shared" si="213"/>
        <v>8955.7898264623091</v>
      </c>
      <c r="AM842" s="32">
        <f t="shared" si="214"/>
        <v>8797.8157674273607</v>
      </c>
      <c r="AN842" s="33">
        <f t="shared" si="215"/>
        <v>9208.0595596980893</v>
      </c>
      <c r="AO842" s="33">
        <f t="shared" si="216"/>
        <v>8928.1837718830011</v>
      </c>
      <c r="AP842" s="33" t="str">
        <f t="shared" si="217"/>
        <v/>
      </c>
      <c r="AQ842" s="34">
        <f t="shared" si="218"/>
        <v>635110.53300000005</v>
      </c>
      <c r="AR842" s="34">
        <f t="shared" si="219"/>
        <v>788172</v>
      </c>
      <c r="AS842" s="34">
        <f t="shared" si="220"/>
        <v>0</v>
      </c>
      <c r="AT842" s="34">
        <f t="shared" si="221"/>
        <v>8985.9261321150007</v>
      </c>
      <c r="AU842" s="34">
        <f t="shared" si="222"/>
        <v>9023.5839370186677</v>
      </c>
      <c r="AV842" s="34">
        <f t="shared" si="223"/>
        <v>8977.3177064357205</v>
      </c>
      <c r="AW842" s="34">
        <f t="shared" si="224"/>
        <v>8984.7803439409981</v>
      </c>
      <c r="AX842" s="34">
        <f t="shared" si="225"/>
        <v>8980.5539412226299</v>
      </c>
    </row>
    <row r="843" spans="1:50" ht="16.5" customHeight="1" x14ac:dyDescent="0.2">
      <c r="A843" s="25">
        <v>842</v>
      </c>
      <c r="B843" s="26">
        <v>39164</v>
      </c>
      <c r="C843" s="25">
        <v>9250</v>
      </c>
      <c r="D843" s="27"/>
      <c r="E843" s="27">
        <v>309000</v>
      </c>
      <c r="F843" s="27"/>
      <c r="G843" s="27">
        <v>58.264000000000003</v>
      </c>
      <c r="H843" s="27">
        <v>61.09</v>
      </c>
      <c r="I843" s="27">
        <v>2.577</v>
      </c>
      <c r="J843" s="27">
        <v>14039.56</v>
      </c>
      <c r="K843" s="27">
        <v>818314</v>
      </c>
      <c r="L843" s="27">
        <v>1714</v>
      </c>
      <c r="M843" s="27">
        <v>17.169</v>
      </c>
      <c r="N843" s="27">
        <v>233621</v>
      </c>
      <c r="O843" s="27">
        <v>9538.7000000000007</v>
      </c>
      <c r="P843" s="27">
        <v>2456716</v>
      </c>
      <c r="Q843" s="27"/>
      <c r="R843" s="27">
        <v>10222</v>
      </c>
      <c r="S843" s="27">
        <v>11.3133</v>
      </c>
      <c r="T843" s="27">
        <v>103.4</v>
      </c>
      <c r="U843" s="27">
        <v>23</v>
      </c>
      <c r="V843" s="27">
        <v>90.6</v>
      </c>
      <c r="W843" s="27">
        <v>97.217160000000007</v>
      </c>
      <c r="X843" s="27"/>
      <c r="Y843" s="27"/>
      <c r="Z843" s="27"/>
      <c r="AA843" s="27">
        <v>298818</v>
      </c>
      <c r="AB843" s="28"/>
      <c r="AC843" s="29">
        <v>0</v>
      </c>
      <c r="AD843" s="30">
        <v>104.6</v>
      </c>
      <c r="AE843" s="30">
        <v>4</v>
      </c>
      <c r="AF843" s="31">
        <v>11.9589</v>
      </c>
      <c r="AG843">
        <f t="shared" si="210"/>
        <v>8620.6475763347589</v>
      </c>
      <c r="AH843">
        <f>A843*'Simple Linear Regression'!$B$18+'Simple Linear Regression'!$B$17</f>
        <v>8603.5935715877167</v>
      </c>
      <c r="AI843">
        <f t="shared" si="211"/>
        <v>8874.3865373000008</v>
      </c>
      <c r="AJ843">
        <f t="shared" si="212"/>
        <v>8874.3865373000008</v>
      </c>
      <c r="AK843" s="32">
        <f t="shared" si="209"/>
        <v>9469.7745435820907</v>
      </c>
      <c r="AL843">
        <f t="shared" si="213"/>
        <v>8855.1621619771922</v>
      </c>
      <c r="AM843" s="32">
        <f t="shared" si="214"/>
        <v>8572.7795823862016</v>
      </c>
      <c r="AN843" s="33">
        <f t="shared" si="215"/>
        <v>9173.9501515179381</v>
      </c>
      <c r="AO843" s="33">
        <f t="shared" si="216"/>
        <v>8803.4438014670013</v>
      </c>
      <c r="AP843" s="33" t="str">
        <f t="shared" si="217"/>
        <v/>
      </c>
      <c r="AQ843" s="34">
        <f t="shared" si="218"/>
        <v>602041.31700000004</v>
      </c>
      <c r="AR843" s="34">
        <f t="shared" si="219"/>
        <v>796293</v>
      </c>
      <c r="AS843" s="34">
        <f t="shared" si="220"/>
        <v>0</v>
      </c>
      <c r="AT843" s="34">
        <f t="shared" si="221"/>
        <v>8803.7183135169998</v>
      </c>
      <c r="AU843" s="34">
        <f t="shared" si="222"/>
        <v>8932.9631443966045</v>
      </c>
      <c r="AV843" s="34">
        <f t="shared" si="223"/>
        <v>8792.9443258246811</v>
      </c>
      <c r="AW843" s="34">
        <f t="shared" si="224"/>
        <v>8803.4745955629987</v>
      </c>
      <c r="AX843" s="34">
        <f t="shared" si="225"/>
        <v>8894.2621591464194</v>
      </c>
    </row>
    <row r="844" spans="1:50" ht="16.5" customHeight="1" x14ac:dyDescent="0.2">
      <c r="A844" s="25">
        <v>843</v>
      </c>
      <c r="B844" s="26">
        <v>39171</v>
      </c>
      <c r="C844" s="25">
        <v>9491</v>
      </c>
      <c r="D844" s="27"/>
      <c r="E844" s="27">
        <v>303000</v>
      </c>
      <c r="F844" s="27"/>
      <c r="G844" s="27">
        <v>64.180000000000007</v>
      </c>
      <c r="H844" s="27">
        <v>66.097999999999999</v>
      </c>
      <c r="I844" s="27">
        <v>2.61</v>
      </c>
      <c r="J844" s="27">
        <v>14039.56</v>
      </c>
      <c r="K844" s="27">
        <v>818314</v>
      </c>
      <c r="L844" s="27">
        <v>1714</v>
      </c>
      <c r="M844" s="27">
        <v>17.169</v>
      </c>
      <c r="N844" s="27">
        <v>233621</v>
      </c>
      <c r="O844" s="27">
        <v>9538.7000000000007</v>
      </c>
      <c r="P844" s="27">
        <v>2456716</v>
      </c>
      <c r="Q844" s="27"/>
      <c r="R844" s="27">
        <v>10222</v>
      </c>
      <c r="S844" s="27">
        <v>11.3133</v>
      </c>
      <c r="T844" s="27">
        <v>103.4</v>
      </c>
      <c r="U844" s="27">
        <v>23</v>
      </c>
      <c r="V844" s="27">
        <v>90.6</v>
      </c>
      <c r="W844" s="27">
        <v>96.695939999999993</v>
      </c>
      <c r="X844" s="27"/>
      <c r="Y844" s="27"/>
      <c r="Z844" s="27"/>
      <c r="AA844" s="27">
        <v>298818</v>
      </c>
      <c r="AB844" s="28"/>
      <c r="AC844" s="29">
        <v>0</v>
      </c>
      <c r="AD844" s="30">
        <v>59.5</v>
      </c>
      <c r="AE844" s="30">
        <v>13.5</v>
      </c>
      <c r="AF844" s="31">
        <v>12.246600000000001</v>
      </c>
      <c r="AG844">
        <f t="shared" si="210"/>
        <v>8624.7004348747996</v>
      </c>
      <c r="AH844">
        <f>A844*'Simple Linear Regression'!$B$18+'Simple Linear Regression'!$B$17</f>
        <v>8604.4466086716202</v>
      </c>
      <c r="AI844">
        <f t="shared" si="211"/>
        <v>8877.9162772999989</v>
      </c>
      <c r="AJ844">
        <f t="shared" si="212"/>
        <v>8877.9162772999989</v>
      </c>
      <c r="AK844" s="32">
        <f t="shared" si="209"/>
        <v>9469.4856397290587</v>
      </c>
      <c r="AL844">
        <f t="shared" si="213"/>
        <v>8863.6603225867038</v>
      </c>
      <c r="AM844" s="32">
        <f t="shared" si="214"/>
        <v>8640.3575902944012</v>
      </c>
      <c r="AN844" s="33">
        <f t="shared" si="215"/>
        <v>9210.4902238471277</v>
      </c>
      <c r="AO844" s="33">
        <f t="shared" si="216"/>
        <v>8892.9654533099983</v>
      </c>
      <c r="AP844" s="33" t="str">
        <f t="shared" si="217"/>
        <v/>
      </c>
      <c r="AQ844" s="34">
        <f t="shared" si="218"/>
        <v>609750.80999999994</v>
      </c>
      <c r="AR844" s="34">
        <f t="shared" si="219"/>
        <v>790830</v>
      </c>
      <c r="AS844" s="34">
        <f t="shared" si="220"/>
        <v>0</v>
      </c>
      <c r="AT844" s="34">
        <f t="shared" si="221"/>
        <v>8770.4775971170002</v>
      </c>
      <c r="AU844" s="34">
        <f t="shared" si="222"/>
        <v>8929.5557974885014</v>
      </c>
      <c r="AV844" s="34">
        <f t="shared" si="223"/>
        <v>8750.2589634978012</v>
      </c>
      <c r="AW844" s="34">
        <f t="shared" si="224"/>
        <v>8771.6057930639981</v>
      </c>
      <c r="AX844" s="34">
        <f t="shared" si="225"/>
        <v>8901.7505629445295</v>
      </c>
    </row>
    <row r="845" spans="1:50" ht="16.5" customHeight="1" x14ac:dyDescent="0.2">
      <c r="A845" s="25">
        <v>844</v>
      </c>
      <c r="B845" s="26">
        <v>39178</v>
      </c>
      <c r="C845" s="25">
        <v>9472</v>
      </c>
      <c r="D845" s="27"/>
      <c r="E845" s="27">
        <v>307000</v>
      </c>
      <c r="F845" s="27"/>
      <c r="G845" s="27">
        <v>64.819999999999993</v>
      </c>
      <c r="H845" s="27">
        <v>68.545000000000002</v>
      </c>
      <c r="I845" s="27">
        <v>2.7069999999999999</v>
      </c>
      <c r="J845" s="27">
        <v>14039.56</v>
      </c>
      <c r="K845" s="27">
        <v>818314</v>
      </c>
      <c r="L845" s="27">
        <v>1736</v>
      </c>
      <c r="M845" s="27">
        <v>17.169</v>
      </c>
      <c r="N845" s="27">
        <v>233621</v>
      </c>
      <c r="O845" s="27">
        <v>9566</v>
      </c>
      <c r="P845" s="27">
        <v>2456716</v>
      </c>
      <c r="Q845" s="27"/>
      <c r="R845" s="27">
        <v>10222</v>
      </c>
      <c r="S845" s="27">
        <v>11.3133</v>
      </c>
      <c r="T845" s="27">
        <v>103.4</v>
      </c>
      <c r="U845" s="27">
        <v>23</v>
      </c>
      <c r="V845" s="27">
        <v>90.6</v>
      </c>
      <c r="W845" s="27">
        <v>96.463899999999995</v>
      </c>
      <c r="X845" s="27"/>
      <c r="Y845" s="27"/>
      <c r="Z845" s="27"/>
      <c r="AA845" s="27">
        <v>298818</v>
      </c>
      <c r="AB845" s="28"/>
      <c r="AC845" s="29">
        <v>0</v>
      </c>
      <c r="AD845" s="30">
        <v>78.8</v>
      </c>
      <c r="AE845" s="30">
        <v>6.7</v>
      </c>
      <c r="AF845" s="31">
        <v>12.5322</v>
      </c>
      <c r="AG845">
        <f t="shared" si="210"/>
        <v>8622.0415081591582</v>
      </c>
      <c r="AH845">
        <f>A845*'Simple Linear Regression'!$B$18+'Simple Linear Regression'!$B$17</f>
        <v>8605.2996457555255</v>
      </c>
      <c r="AI845">
        <f t="shared" si="211"/>
        <v>8882.2874172999982</v>
      </c>
      <c r="AJ845">
        <f t="shared" si="212"/>
        <v>8882.2874172999982</v>
      </c>
      <c r="AK845" s="32">
        <f t="shared" si="209"/>
        <v>9475.5146129110599</v>
      </c>
      <c r="AL845">
        <f t="shared" si="213"/>
        <v>8872.6256963782926</v>
      </c>
      <c r="AM845" s="32">
        <f t="shared" si="214"/>
        <v>8622.8839338941816</v>
      </c>
      <c r="AN845" s="33">
        <f t="shared" si="215"/>
        <v>9221.137234691847</v>
      </c>
      <c r="AO845" s="33">
        <f t="shared" si="216"/>
        <v>8865.9287556970012</v>
      </c>
      <c r="AP845" s="33" t="str">
        <f t="shared" si="217"/>
        <v/>
      </c>
      <c r="AQ845" s="34">
        <f t="shared" si="218"/>
        <v>632412.04700000002</v>
      </c>
      <c r="AR845" s="34">
        <f t="shared" si="219"/>
        <v>831049</v>
      </c>
      <c r="AS845" s="34">
        <f t="shared" si="220"/>
        <v>0</v>
      </c>
      <c r="AT845" s="34">
        <f t="shared" si="221"/>
        <v>8880.3937353959991</v>
      </c>
      <c r="AU845" s="34">
        <f t="shared" si="222"/>
        <v>9014.4316077669646</v>
      </c>
      <c r="AV845" s="34">
        <f t="shared" si="223"/>
        <v>8864.93485991124</v>
      </c>
      <c r="AW845" s="34">
        <f t="shared" si="224"/>
        <v>8882.551527648</v>
      </c>
      <c r="AX845" s="34">
        <f t="shared" si="225"/>
        <v>8972.3708542709082</v>
      </c>
    </row>
    <row r="846" spans="1:50" ht="16.5" customHeight="1" x14ac:dyDescent="0.2">
      <c r="A846" s="25">
        <v>845</v>
      </c>
      <c r="B846" s="26">
        <v>39185</v>
      </c>
      <c r="C846" s="25">
        <v>9247</v>
      </c>
      <c r="D846" s="27"/>
      <c r="E846" s="27">
        <v>332000</v>
      </c>
      <c r="F846" s="27"/>
      <c r="G846" s="27">
        <v>62.582000000000001</v>
      </c>
      <c r="H846" s="27">
        <v>68.202500000000001</v>
      </c>
      <c r="I846" s="27">
        <v>2.802</v>
      </c>
      <c r="J846" s="27">
        <v>14039.56</v>
      </c>
      <c r="K846" s="27">
        <v>785344</v>
      </c>
      <c r="L846" s="27">
        <v>1736</v>
      </c>
      <c r="M846" s="27">
        <v>17.169</v>
      </c>
      <c r="N846" s="27">
        <v>233621</v>
      </c>
      <c r="O846" s="27">
        <v>9566</v>
      </c>
      <c r="P846" s="27">
        <v>2456716</v>
      </c>
      <c r="Q846" s="27"/>
      <c r="R846" s="27">
        <v>10222</v>
      </c>
      <c r="S846" s="27">
        <v>11.3133</v>
      </c>
      <c r="T846" s="27">
        <v>103.4</v>
      </c>
      <c r="U846" s="27">
        <v>23</v>
      </c>
      <c r="V846" s="27">
        <v>88.2</v>
      </c>
      <c r="W846" s="27">
        <v>96.286180000000002</v>
      </c>
      <c r="X846" s="27"/>
      <c r="Y846" s="27"/>
      <c r="Z846" s="27"/>
      <c r="AA846" s="27">
        <v>298818</v>
      </c>
      <c r="AB846" s="28"/>
      <c r="AC846" s="29">
        <v>0</v>
      </c>
      <c r="AD846" s="30">
        <v>120.9</v>
      </c>
      <c r="AE846" s="30">
        <v>2.5</v>
      </c>
      <c r="AF846" s="31">
        <v>12.8132</v>
      </c>
      <c r="AG846">
        <f t="shared" si="210"/>
        <v>8660.0871981157597</v>
      </c>
      <c r="AH846">
        <f>A846*'Simple Linear Regression'!$B$18+'Simple Linear Regression'!$B$17</f>
        <v>8606.152682839429</v>
      </c>
      <c r="AI846">
        <f t="shared" si="211"/>
        <v>8949.9680872999998</v>
      </c>
      <c r="AJ846">
        <f t="shared" si="212"/>
        <v>8949.9680872999998</v>
      </c>
      <c r="AK846" s="32">
        <f t="shared" si="209"/>
        <v>9476.9495882848714</v>
      </c>
      <c r="AL846">
        <f t="shared" si="213"/>
        <v>8903.6316281329382</v>
      </c>
      <c r="AM846" s="32">
        <f t="shared" si="214"/>
        <v>8578.7736513851996</v>
      </c>
      <c r="AN846" s="33">
        <f t="shared" si="215"/>
        <v>9213.6252210630464</v>
      </c>
      <c r="AO846" s="33">
        <f t="shared" si="216"/>
        <v>8835.511474941999</v>
      </c>
      <c r="AP846" s="33" t="str">
        <f t="shared" si="217"/>
        <v/>
      </c>
      <c r="AQ846" s="34">
        <f t="shared" si="218"/>
        <v>654606.04200000002</v>
      </c>
      <c r="AR846" s="34">
        <f t="shared" si="219"/>
        <v>930264</v>
      </c>
      <c r="AS846" s="34">
        <f t="shared" si="220"/>
        <v>0</v>
      </c>
      <c r="AT846" s="34">
        <f t="shared" si="221"/>
        <v>9012.2400671310006</v>
      </c>
      <c r="AU846" s="34">
        <f t="shared" si="222"/>
        <v>9112.8215396991982</v>
      </c>
      <c r="AV846" s="34">
        <f t="shared" si="223"/>
        <v>9010.2676347096403</v>
      </c>
      <c r="AW846" s="34">
        <f t="shared" si="224"/>
        <v>9015.0024461379999</v>
      </c>
      <c r="AX846" s="34">
        <f t="shared" si="225"/>
        <v>9059.7206894193478</v>
      </c>
    </row>
    <row r="847" spans="1:50" ht="16.5" customHeight="1" x14ac:dyDescent="0.2">
      <c r="A847" s="25">
        <v>846</v>
      </c>
      <c r="B847" s="26">
        <v>39192</v>
      </c>
      <c r="C847" s="25">
        <v>9163</v>
      </c>
      <c r="D847" s="27"/>
      <c r="E847" s="27">
        <v>327000</v>
      </c>
      <c r="F847" s="27"/>
      <c r="G847" s="27">
        <v>63.055999999999997</v>
      </c>
      <c r="H847" s="27">
        <v>66.207999999999998</v>
      </c>
      <c r="I847" s="27">
        <v>2.8759999999999999</v>
      </c>
      <c r="J847" s="27">
        <v>14039.56</v>
      </c>
      <c r="K847" s="27">
        <v>785344</v>
      </c>
      <c r="L847" s="27">
        <v>1736</v>
      </c>
      <c r="M847" s="27">
        <v>16.437999999999999</v>
      </c>
      <c r="N847" s="27">
        <v>219232</v>
      </c>
      <c r="O847" s="27">
        <v>9566</v>
      </c>
      <c r="P847" s="27">
        <v>2456716</v>
      </c>
      <c r="Q847" s="27"/>
      <c r="R847" s="27">
        <v>10222</v>
      </c>
      <c r="S847" s="27">
        <v>11.3133</v>
      </c>
      <c r="T847" s="27">
        <v>103.4</v>
      </c>
      <c r="U847" s="27">
        <v>23</v>
      </c>
      <c r="V847" s="27">
        <v>88.2</v>
      </c>
      <c r="W847" s="27">
        <v>95.990219999999994</v>
      </c>
      <c r="X847" s="27"/>
      <c r="Y847" s="27"/>
      <c r="Z847" s="27"/>
      <c r="AA847" s="27">
        <v>298818</v>
      </c>
      <c r="AB847" s="28"/>
      <c r="AC847" s="29">
        <v>0</v>
      </c>
      <c r="AD847" s="30">
        <v>88.5</v>
      </c>
      <c r="AE847" s="30">
        <v>0.4</v>
      </c>
      <c r="AF847" s="31">
        <v>13.0869</v>
      </c>
      <c r="AG847">
        <f t="shared" si="210"/>
        <v>8483.2489333488793</v>
      </c>
      <c r="AH847">
        <f>A847*'Simple Linear Regression'!$B$18+'Simple Linear Regression'!$B$17</f>
        <v>8607.0057199233324</v>
      </c>
      <c r="AI847">
        <f t="shared" si="211"/>
        <v>8715.0682206000001</v>
      </c>
      <c r="AJ847">
        <f t="shared" si="212"/>
        <v>8715.0682206000001</v>
      </c>
      <c r="AK847" s="32">
        <f t="shared" si="209"/>
        <v>9552.1451417952594</v>
      </c>
      <c r="AL847">
        <f t="shared" si="213"/>
        <v>8859.5185441462418</v>
      </c>
      <c r="AM847" s="32">
        <f t="shared" si="214"/>
        <v>8430.7153990438583</v>
      </c>
      <c r="AN847" s="33">
        <f t="shared" si="215"/>
        <v>9168.714054310909</v>
      </c>
      <c r="AO847" s="33">
        <f t="shared" si="216"/>
        <v>8849.671623631999</v>
      </c>
      <c r="AP847" s="33" t="str">
        <f t="shared" si="217"/>
        <v/>
      </c>
      <c r="AQ847" s="34">
        <f t="shared" si="218"/>
        <v>630511.23199999996</v>
      </c>
      <c r="AR847" s="34">
        <f t="shared" si="219"/>
        <v>940452</v>
      </c>
      <c r="AS847" s="34">
        <f t="shared" si="220"/>
        <v>0</v>
      </c>
      <c r="AT847" s="34">
        <f t="shared" si="221"/>
        <v>8763.4101972629996</v>
      </c>
      <c r="AU847" s="34">
        <f t="shared" si="222"/>
        <v>9024.4143400828962</v>
      </c>
      <c r="AV847" s="34">
        <f t="shared" si="223"/>
        <v>8749.1735057875212</v>
      </c>
      <c r="AW847" s="34">
        <f t="shared" si="224"/>
        <v>8767.5862964849985</v>
      </c>
      <c r="AX847" s="34">
        <f t="shared" si="225"/>
        <v>8991.9684810008148</v>
      </c>
    </row>
    <row r="848" spans="1:50" ht="16.5" customHeight="1" x14ac:dyDescent="0.2">
      <c r="A848" s="25">
        <v>847</v>
      </c>
      <c r="B848" s="26">
        <v>39199</v>
      </c>
      <c r="C848" s="25">
        <v>9260</v>
      </c>
      <c r="D848" s="27"/>
      <c r="E848" s="27">
        <v>321000</v>
      </c>
      <c r="F848" s="27"/>
      <c r="G848" s="27">
        <v>65.257999999999996</v>
      </c>
      <c r="H848" s="27">
        <v>67.394000000000005</v>
      </c>
      <c r="I848" s="27">
        <v>2.8690000000000002</v>
      </c>
      <c r="J848" s="27">
        <v>14039.56</v>
      </c>
      <c r="K848" s="27">
        <v>785344</v>
      </c>
      <c r="L848" s="27">
        <v>1736</v>
      </c>
      <c r="M848" s="27">
        <v>16.437999999999999</v>
      </c>
      <c r="N848" s="27">
        <v>219232</v>
      </c>
      <c r="O848" s="27">
        <v>9566</v>
      </c>
      <c r="P848" s="27">
        <v>2456716</v>
      </c>
      <c r="Q848" s="27"/>
      <c r="R848" s="27">
        <v>10222</v>
      </c>
      <c r="S848" s="27">
        <v>11.3133</v>
      </c>
      <c r="T848" s="27">
        <v>103.4</v>
      </c>
      <c r="U848" s="27">
        <v>23</v>
      </c>
      <c r="V848" s="27">
        <v>88.2</v>
      </c>
      <c r="W848" s="27">
        <v>95.33766</v>
      </c>
      <c r="X848" s="27"/>
      <c r="Y848" s="27"/>
      <c r="Z848" s="27"/>
      <c r="AA848" s="27">
        <v>298818</v>
      </c>
      <c r="AB848" s="28"/>
      <c r="AC848" s="29">
        <v>0</v>
      </c>
      <c r="AD848" s="30">
        <v>42.2</v>
      </c>
      <c r="AE848" s="30">
        <v>9.6999999999999993</v>
      </c>
      <c r="AF848" s="31">
        <v>13.35</v>
      </c>
      <c r="AG848">
        <f t="shared" si="210"/>
        <v>8487.2873451737196</v>
      </c>
      <c r="AH848">
        <f>A848*'Simple Linear Regression'!$B$18+'Simple Linear Regression'!$B$17</f>
        <v>8607.8587570072377</v>
      </c>
      <c r="AI848">
        <f t="shared" si="211"/>
        <v>8718.5979606000001</v>
      </c>
      <c r="AJ848">
        <f t="shared" si="212"/>
        <v>8718.5979606000001</v>
      </c>
      <c r="AK848" s="32">
        <f t="shared" si="209"/>
        <v>9554.47857179526</v>
      </c>
      <c r="AL848">
        <f t="shared" si="213"/>
        <v>8862.1283249625612</v>
      </c>
      <c r="AM848" s="32">
        <f t="shared" si="214"/>
        <v>8494.7510024265812</v>
      </c>
      <c r="AN848" s="33">
        <f t="shared" si="215"/>
        <v>9212.4493386580762</v>
      </c>
      <c r="AO848" s="33">
        <f t="shared" si="216"/>
        <v>8933.0382242079995</v>
      </c>
      <c r="AP848" s="33" t="str">
        <f t="shared" si="217"/>
        <v/>
      </c>
      <c r="AQ848" s="34">
        <f t="shared" si="218"/>
        <v>628976.60800000001</v>
      </c>
      <c r="AR848" s="34">
        <f t="shared" si="219"/>
        <v>920949.00000000012</v>
      </c>
      <c r="AS848" s="34">
        <f t="shared" si="220"/>
        <v>0</v>
      </c>
      <c r="AT848" s="34">
        <f t="shared" si="221"/>
        <v>8720.834174425001</v>
      </c>
      <c r="AU848" s="34">
        <f t="shared" si="222"/>
        <v>9009.6425325494347</v>
      </c>
      <c r="AV848" s="34">
        <f t="shared" si="223"/>
        <v>8697.3317641342401</v>
      </c>
      <c r="AW848" s="34">
        <f t="shared" si="224"/>
        <v>8726.2997726760004</v>
      </c>
      <c r="AX848" s="34">
        <f t="shared" si="225"/>
        <v>8990.0924761891038</v>
      </c>
    </row>
    <row r="849" spans="1:50" ht="16.5" customHeight="1" x14ac:dyDescent="0.2">
      <c r="A849" s="25">
        <v>848</v>
      </c>
      <c r="B849" s="26">
        <v>39206</v>
      </c>
      <c r="C849" s="25">
        <v>9344</v>
      </c>
      <c r="D849" s="27"/>
      <c r="E849" s="27">
        <v>301000</v>
      </c>
      <c r="F849" s="27"/>
      <c r="G849" s="27">
        <v>63.822000000000003</v>
      </c>
      <c r="H849" s="27">
        <v>66.037999999999997</v>
      </c>
      <c r="I849" s="27">
        <v>2.9710000000000001</v>
      </c>
      <c r="J849" s="27">
        <v>14039.56</v>
      </c>
      <c r="K849" s="27">
        <v>785344</v>
      </c>
      <c r="L849" s="27">
        <v>1736</v>
      </c>
      <c r="M849" s="27">
        <v>16.437999999999999</v>
      </c>
      <c r="N849" s="27">
        <v>219232</v>
      </c>
      <c r="O849" s="27">
        <v>9566</v>
      </c>
      <c r="P849" s="27">
        <v>2456716</v>
      </c>
      <c r="Q849" s="27"/>
      <c r="R849" s="27">
        <v>10222</v>
      </c>
      <c r="S849" s="27">
        <v>11.3133</v>
      </c>
      <c r="T849" s="27">
        <v>103.4</v>
      </c>
      <c r="U849" s="27">
        <v>23</v>
      </c>
      <c r="V849" s="27">
        <v>88.2</v>
      </c>
      <c r="W849" s="27">
        <v>95.073880000000003</v>
      </c>
      <c r="X849" s="27"/>
      <c r="Y849" s="27"/>
      <c r="Z849" s="27"/>
      <c r="AA849" s="27">
        <v>298818</v>
      </c>
      <c r="AB849" s="28"/>
      <c r="AC849" s="29">
        <v>0</v>
      </c>
      <c r="AD849" s="30">
        <v>31.2</v>
      </c>
      <c r="AE849" s="30">
        <v>20.7</v>
      </c>
      <c r="AF849" s="31">
        <v>13.599</v>
      </c>
      <c r="AG849">
        <f t="shared" si="210"/>
        <v>8500.7939842974793</v>
      </c>
      <c r="AH849">
        <f>A849*'Simple Linear Regression'!$B$18+'Simple Linear Regression'!$B$17</f>
        <v>8608.7117940911412</v>
      </c>
      <c r="AI849">
        <f t="shared" si="211"/>
        <v>8730.3637605999993</v>
      </c>
      <c r="AJ849">
        <f t="shared" si="212"/>
        <v>8730.3637605999993</v>
      </c>
      <c r="AK849" s="32">
        <f t="shared" si="209"/>
        <v>9548.8815141019695</v>
      </c>
      <c r="AL849">
        <f t="shared" si="213"/>
        <v>8903.6129176390386</v>
      </c>
      <c r="AM849" s="32">
        <f t="shared" si="214"/>
        <v>8529.4280207973788</v>
      </c>
      <c r="AN849" s="33">
        <f t="shared" si="215"/>
        <v>9237.2866641127785</v>
      </c>
      <c r="AO849" s="33">
        <f t="shared" si="216"/>
        <v>9017.0085186719971</v>
      </c>
      <c r="AP849" s="33" t="str">
        <f t="shared" si="217"/>
        <v/>
      </c>
      <c r="AQ849" s="34">
        <f t="shared" si="218"/>
        <v>651338.272</v>
      </c>
      <c r="AR849" s="34">
        <f t="shared" si="219"/>
        <v>894271</v>
      </c>
      <c r="AS849" s="34">
        <f t="shared" si="220"/>
        <v>0</v>
      </c>
      <c r="AT849" s="34">
        <f t="shared" si="221"/>
        <v>8739.4158045010008</v>
      </c>
      <c r="AU849" s="34">
        <f t="shared" si="222"/>
        <v>9062.8382146678669</v>
      </c>
      <c r="AV849" s="34">
        <f t="shared" si="223"/>
        <v>8693.9021539969599</v>
      </c>
      <c r="AW849" s="34">
        <f t="shared" si="224"/>
        <v>8745.7150361499989</v>
      </c>
      <c r="AX849" s="34">
        <f t="shared" si="225"/>
        <v>9045.5073597323353</v>
      </c>
    </row>
    <row r="850" spans="1:50" ht="16.5" customHeight="1" x14ac:dyDescent="0.2">
      <c r="A850" s="25">
        <v>849</v>
      </c>
      <c r="B850" s="26">
        <v>39213</v>
      </c>
      <c r="C850" s="25">
        <v>9404</v>
      </c>
      <c r="D850" s="27"/>
      <c r="E850" s="27">
        <v>300000</v>
      </c>
      <c r="F850" s="27"/>
      <c r="G850" s="27">
        <v>61.896000000000001</v>
      </c>
      <c r="H850" s="27">
        <v>63.911999999999999</v>
      </c>
      <c r="I850" s="27">
        <v>3.0539999999999998</v>
      </c>
      <c r="J850" s="27">
        <v>14215.651</v>
      </c>
      <c r="K850" s="27">
        <v>785344</v>
      </c>
      <c r="L850" s="27">
        <v>1749</v>
      </c>
      <c r="M850" s="27">
        <v>16.437999999999999</v>
      </c>
      <c r="N850" s="27">
        <v>219232</v>
      </c>
      <c r="O850" s="27">
        <v>9611.7000000000007</v>
      </c>
      <c r="P850" s="27">
        <v>2456716</v>
      </c>
      <c r="Q850" s="27"/>
      <c r="R850" s="27">
        <v>10222</v>
      </c>
      <c r="S850" s="27">
        <v>11.3133</v>
      </c>
      <c r="T850" s="27">
        <v>104.2</v>
      </c>
      <c r="U850" s="27">
        <v>23</v>
      </c>
      <c r="V850" s="27">
        <v>84.7</v>
      </c>
      <c r="W850" s="27">
        <v>94.96078</v>
      </c>
      <c r="X850" s="27"/>
      <c r="Y850" s="27"/>
      <c r="Z850" s="27"/>
      <c r="AA850" s="27">
        <v>298818</v>
      </c>
      <c r="AB850" s="28"/>
      <c r="AC850" s="29">
        <v>0</v>
      </c>
      <c r="AD850" s="30">
        <v>19.600000000000001</v>
      </c>
      <c r="AE850" s="30">
        <v>29.4</v>
      </c>
      <c r="AF850" s="31">
        <v>13.829700000000001</v>
      </c>
      <c r="AG850">
        <f t="shared" si="210"/>
        <v>8581.4850352015183</v>
      </c>
      <c r="AH850">
        <f>A850*'Simple Linear Regression'!$B$18+'Simple Linear Regression'!$B$17</f>
        <v>8609.5648311750465</v>
      </c>
      <c r="AI850">
        <f t="shared" si="211"/>
        <v>8855.0745506000003</v>
      </c>
      <c r="AJ850">
        <f t="shared" si="212"/>
        <v>8855.0745505999985</v>
      </c>
      <c r="AK850" s="32">
        <f t="shared" si="209"/>
        <v>9546.1174442248412</v>
      </c>
      <c r="AL850">
        <f t="shared" si="213"/>
        <v>8981.2326708169639</v>
      </c>
      <c r="AM850" s="32">
        <f t="shared" si="214"/>
        <v>8560.7515958167605</v>
      </c>
      <c r="AN850" s="33">
        <f t="shared" si="215"/>
        <v>9243.8758040943831</v>
      </c>
      <c r="AO850" s="33">
        <f t="shared" si="216"/>
        <v>9134.7717961279996</v>
      </c>
      <c r="AP850" s="33" t="str">
        <f t="shared" si="217"/>
        <v/>
      </c>
      <c r="AQ850" s="34">
        <f t="shared" si="218"/>
        <v>669534.52799999993</v>
      </c>
      <c r="AR850" s="34">
        <f t="shared" si="219"/>
        <v>916200</v>
      </c>
      <c r="AS850" s="34">
        <f t="shared" si="220"/>
        <v>0</v>
      </c>
      <c r="AT850" s="34">
        <f t="shared" si="221"/>
        <v>8764.8628769009993</v>
      </c>
      <c r="AU850" s="34">
        <f t="shared" si="222"/>
        <v>9116.0446431468972</v>
      </c>
      <c r="AV850" s="34">
        <f t="shared" si="223"/>
        <v>8702.4332311860016</v>
      </c>
      <c r="AW850" s="34">
        <f t="shared" si="224"/>
        <v>8771.7604490409994</v>
      </c>
      <c r="AX850" s="34">
        <f t="shared" si="225"/>
        <v>9110.8429562380661</v>
      </c>
    </row>
    <row r="851" spans="1:50" ht="16.5" customHeight="1" x14ac:dyDescent="0.2">
      <c r="A851" s="25">
        <v>850</v>
      </c>
      <c r="B851" s="26">
        <v>39220</v>
      </c>
      <c r="C851" s="25">
        <v>9433</v>
      </c>
      <c r="D851" s="27"/>
      <c r="E851" s="27">
        <v>297000</v>
      </c>
      <c r="F851" s="27"/>
      <c r="G851" s="27">
        <v>63.607999999999997</v>
      </c>
      <c r="H851" s="27">
        <v>67.554000000000002</v>
      </c>
      <c r="I851" s="27">
        <v>3.1030000000000002</v>
      </c>
      <c r="J851" s="27">
        <v>14215.651</v>
      </c>
      <c r="K851" s="27">
        <v>811394</v>
      </c>
      <c r="L851" s="27">
        <v>1749</v>
      </c>
      <c r="M851" s="27">
        <v>16.614999999999998</v>
      </c>
      <c r="N851" s="27">
        <v>259638</v>
      </c>
      <c r="O851" s="27">
        <v>9611.7000000000007</v>
      </c>
      <c r="P851" s="27">
        <v>2456716</v>
      </c>
      <c r="Q851" s="27"/>
      <c r="R851" s="27">
        <v>10222</v>
      </c>
      <c r="S851" s="27">
        <v>11.3133</v>
      </c>
      <c r="T851" s="27">
        <v>104.2</v>
      </c>
      <c r="U851" s="27">
        <v>23</v>
      </c>
      <c r="V851" s="27">
        <v>84.7</v>
      </c>
      <c r="W851" s="27">
        <v>94.860720000000001</v>
      </c>
      <c r="X851" s="27"/>
      <c r="Y851" s="27"/>
      <c r="Z851" s="27"/>
      <c r="AA851" s="27">
        <v>298818</v>
      </c>
      <c r="AB851" s="28"/>
      <c r="AC851" s="29">
        <v>0</v>
      </c>
      <c r="AD851" s="30">
        <v>23.7</v>
      </c>
      <c r="AE851" s="30">
        <v>22.9</v>
      </c>
      <c r="AF851" s="31">
        <v>14.037800000000001</v>
      </c>
      <c r="AG851">
        <f t="shared" si="210"/>
        <v>9089.6370406876395</v>
      </c>
      <c r="AH851">
        <f>A851*'Simple Linear Regression'!$B$18+'Simple Linear Regression'!$B$17</f>
        <v>8610.41786825895</v>
      </c>
      <c r="AI851">
        <f t="shared" si="211"/>
        <v>9422.3048617000004</v>
      </c>
      <c r="AJ851">
        <f t="shared" si="212"/>
        <v>9422.3048616999986</v>
      </c>
      <c r="AK851" s="32">
        <f t="shared" si="209"/>
        <v>9549.3922307847097</v>
      </c>
      <c r="AL851">
        <f t="shared" si="213"/>
        <v>9067.7131170599823</v>
      </c>
      <c r="AM851" s="32">
        <f t="shared" si="214"/>
        <v>9106.5069641501595</v>
      </c>
      <c r="AN851" s="33">
        <f t="shared" si="215"/>
        <v>9452.7095922476637</v>
      </c>
      <c r="AO851" s="33">
        <f t="shared" si="216"/>
        <v>9151.4206010140024</v>
      </c>
      <c r="AP851" s="33" t="str">
        <f t="shared" si="217"/>
        <v/>
      </c>
      <c r="AQ851" s="34">
        <f t="shared" si="218"/>
        <v>805656.71400000004</v>
      </c>
      <c r="AR851" s="34">
        <f t="shared" si="219"/>
        <v>921591.00000000012</v>
      </c>
      <c r="AS851" s="34">
        <f t="shared" si="220"/>
        <v>0</v>
      </c>
      <c r="AT851" s="34">
        <f t="shared" si="221"/>
        <v>9599.0781428150003</v>
      </c>
      <c r="AU851" s="34">
        <f t="shared" si="222"/>
        <v>9431.8882974651369</v>
      </c>
      <c r="AV851" s="34">
        <f t="shared" si="223"/>
        <v>9556.8977867241592</v>
      </c>
      <c r="AW851" s="34">
        <f t="shared" si="224"/>
        <v>9606.8155569779992</v>
      </c>
      <c r="AX851" s="34">
        <f t="shared" si="225"/>
        <v>9351.6831040058805</v>
      </c>
    </row>
    <row r="852" spans="1:50" ht="16.5" customHeight="1" x14ac:dyDescent="0.2">
      <c r="A852" s="25">
        <v>851</v>
      </c>
      <c r="B852" s="26">
        <v>39227</v>
      </c>
      <c r="C852" s="25">
        <v>9485</v>
      </c>
      <c r="D852" s="27"/>
      <c r="E852" s="27">
        <v>310000</v>
      </c>
      <c r="F852" s="27"/>
      <c r="G852" s="27">
        <v>64.894000000000005</v>
      </c>
      <c r="H852" s="27">
        <v>70.650000000000006</v>
      </c>
      <c r="I852" s="27">
        <v>3.218</v>
      </c>
      <c r="J852" s="27">
        <v>14215.651</v>
      </c>
      <c r="K852" s="27">
        <v>811394</v>
      </c>
      <c r="L852" s="27">
        <v>1749</v>
      </c>
      <c r="M852" s="27">
        <v>16.614999999999998</v>
      </c>
      <c r="N852" s="27">
        <v>259638</v>
      </c>
      <c r="O852" s="27">
        <v>9611.7000000000007</v>
      </c>
      <c r="P852" s="27">
        <v>2456716</v>
      </c>
      <c r="Q852" s="27"/>
      <c r="R852" s="27">
        <v>10222</v>
      </c>
      <c r="S852" s="27">
        <v>11.4953</v>
      </c>
      <c r="T852" s="27">
        <v>104.2</v>
      </c>
      <c r="U852" s="27">
        <v>23</v>
      </c>
      <c r="V852" s="27">
        <v>84.7</v>
      </c>
      <c r="W852" s="27">
        <v>94.737920000000003</v>
      </c>
      <c r="X852" s="27"/>
      <c r="Y852" s="27"/>
      <c r="Z852" s="27"/>
      <c r="AA852" s="27">
        <v>298818</v>
      </c>
      <c r="AB852" s="28"/>
      <c r="AC852" s="29">
        <v>0</v>
      </c>
      <c r="AD852" s="30">
        <v>12.7</v>
      </c>
      <c r="AE852" s="30">
        <v>28.2</v>
      </c>
      <c r="AF852" s="31">
        <v>14.218400000000001</v>
      </c>
      <c r="AG852">
        <f t="shared" si="210"/>
        <v>9080.92320499384</v>
      </c>
      <c r="AH852">
        <f>A852*'Simple Linear Regression'!$B$18+'Simple Linear Regression'!$B$17</f>
        <v>8611.2709053428534</v>
      </c>
      <c r="AI852">
        <f t="shared" si="211"/>
        <v>9414.6570917000008</v>
      </c>
      <c r="AJ852">
        <f t="shared" si="212"/>
        <v>9414.657091699999</v>
      </c>
      <c r="AK852" s="32">
        <f t="shared" si="209"/>
        <v>9548.7509369444488</v>
      </c>
      <c r="AL852">
        <f t="shared" si="213"/>
        <v>9043.4029641958768</v>
      </c>
      <c r="AM852" s="32">
        <f t="shared" si="214"/>
        <v>9138.3551139237788</v>
      </c>
      <c r="AN852" s="33">
        <f t="shared" si="215"/>
        <v>9436.1848093505851</v>
      </c>
      <c r="AO852" s="33">
        <f t="shared" si="216"/>
        <v>9151.0477008840026</v>
      </c>
      <c r="AP852" s="33" t="str">
        <f t="shared" si="217"/>
        <v/>
      </c>
      <c r="AQ852" s="34">
        <f t="shared" si="218"/>
        <v>835515.08400000003</v>
      </c>
      <c r="AR852" s="34">
        <f t="shared" si="219"/>
        <v>997580</v>
      </c>
      <c r="AS852" s="34">
        <f t="shared" si="220"/>
        <v>0</v>
      </c>
      <c r="AT852" s="34">
        <f t="shared" si="221"/>
        <v>9602.6900601279995</v>
      </c>
      <c r="AU852" s="34">
        <f t="shared" si="222"/>
        <v>9422.2959181489932</v>
      </c>
      <c r="AV852" s="34">
        <f t="shared" si="223"/>
        <v>9565.6556092928004</v>
      </c>
      <c r="AW852" s="34">
        <f t="shared" si="224"/>
        <v>9611.168265028</v>
      </c>
      <c r="AX852" s="34">
        <f t="shared" si="225"/>
        <v>9337.0260036296913</v>
      </c>
    </row>
    <row r="853" spans="1:50" ht="16.5" customHeight="1" x14ac:dyDescent="0.2">
      <c r="A853" s="25">
        <v>852</v>
      </c>
      <c r="B853" s="26">
        <v>39234</v>
      </c>
      <c r="C853" s="25">
        <v>9495</v>
      </c>
      <c r="D853" s="27"/>
      <c r="E853" s="27">
        <v>310000</v>
      </c>
      <c r="F853" s="27"/>
      <c r="G853" s="27">
        <v>63.942500000000003</v>
      </c>
      <c r="H853" s="27">
        <v>68.444999999999993</v>
      </c>
      <c r="I853" s="27">
        <v>3.2090000000000001</v>
      </c>
      <c r="J853" s="27">
        <v>14215.651</v>
      </c>
      <c r="K853" s="27">
        <v>811394</v>
      </c>
      <c r="L853" s="27">
        <v>1749</v>
      </c>
      <c r="M853" s="27">
        <v>16.614999999999998</v>
      </c>
      <c r="N853" s="27">
        <v>259638</v>
      </c>
      <c r="O853" s="27">
        <v>9611.7000000000007</v>
      </c>
      <c r="P853" s="27">
        <v>2456716</v>
      </c>
      <c r="Q853" s="27"/>
      <c r="R853" s="27">
        <v>10222</v>
      </c>
      <c r="S853" s="27">
        <v>11.4953</v>
      </c>
      <c r="T853" s="27">
        <v>104.2</v>
      </c>
      <c r="U853" s="27">
        <v>23</v>
      </c>
      <c r="V853" s="27">
        <v>84.7</v>
      </c>
      <c r="W853" s="27">
        <v>94.58766</v>
      </c>
      <c r="X853" s="27"/>
      <c r="Y853" s="27"/>
      <c r="Z853" s="27"/>
      <c r="AA853" s="27">
        <v>298818</v>
      </c>
      <c r="AB853" s="28"/>
      <c r="AC853" s="29">
        <v>1</v>
      </c>
      <c r="AD853" s="30">
        <v>2.1</v>
      </c>
      <c r="AE853" s="30">
        <v>49.2</v>
      </c>
      <c r="AF853" s="31">
        <v>14.366899999999999</v>
      </c>
      <c r="AG853">
        <f t="shared" si="210"/>
        <v>9080.9199544829189</v>
      </c>
      <c r="AH853">
        <f>A853*'Simple Linear Regression'!$B$18+'Simple Linear Regression'!$B$17</f>
        <v>8612.1239424267587</v>
      </c>
      <c r="AI853">
        <f t="shared" si="211"/>
        <v>9414.6570917000008</v>
      </c>
      <c r="AJ853">
        <f t="shared" si="212"/>
        <v>9414.657091699999</v>
      </c>
      <c r="AK853" s="32">
        <f t="shared" si="209"/>
        <v>9553.5543131041886</v>
      </c>
      <c r="AL853">
        <f t="shared" si="213"/>
        <v>9044.5524797939397</v>
      </c>
      <c r="AM853" s="32">
        <f t="shared" si="214"/>
        <v>9032.48409498418</v>
      </c>
      <c r="AN853" s="33">
        <f t="shared" si="215"/>
        <v>9314.9037526437369</v>
      </c>
      <c r="AO853" s="33">
        <f t="shared" si="216"/>
        <v>9084.2783832419955</v>
      </c>
      <c r="AP853" s="33" t="str">
        <f t="shared" si="217"/>
        <v/>
      </c>
      <c r="AQ853" s="34">
        <f t="shared" si="218"/>
        <v>833178.34200000006</v>
      </c>
      <c r="AR853" s="34">
        <f t="shared" si="219"/>
        <v>994790</v>
      </c>
      <c r="AS853" s="34">
        <f t="shared" si="220"/>
        <v>14.366899999999999</v>
      </c>
      <c r="AT853" s="34">
        <f t="shared" si="221"/>
        <v>9480.9189797959989</v>
      </c>
      <c r="AU853" s="34">
        <f t="shared" si="222"/>
        <v>9340.8827948128564</v>
      </c>
      <c r="AV853" s="34">
        <f t="shared" si="223"/>
        <v>9438.0697989923974</v>
      </c>
      <c r="AW853" s="34">
        <f t="shared" si="224"/>
        <v>9438.2046575083004</v>
      </c>
      <c r="AX853" s="34">
        <f t="shared" si="225"/>
        <v>9237.7283444462446</v>
      </c>
    </row>
    <row r="854" spans="1:50" ht="16.5" customHeight="1" x14ac:dyDescent="0.2">
      <c r="A854" s="25">
        <v>853</v>
      </c>
      <c r="B854" s="26">
        <v>39241</v>
      </c>
      <c r="C854" s="25">
        <v>9487</v>
      </c>
      <c r="D854" s="27"/>
      <c r="E854" s="27">
        <v>313000</v>
      </c>
      <c r="F854" s="27"/>
      <c r="G854" s="27">
        <v>65.896000000000001</v>
      </c>
      <c r="H854" s="27">
        <v>71.231999999999999</v>
      </c>
      <c r="I854" s="27">
        <v>3.157</v>
      </c>
      <c r="J854" s="27">
        <v>14215.651</v>
      </c>
      <c r="K854" s="27">
        <v>811394</v>
      </c>
      <c r="L854" s="27">
        <v>1750</v>
      </c>
      <c r="M854" s="27">
        <v>16.614999999999998</v>
      </c>
      <c r="N854" s="27">
        <v>259638</v>
      </c>
      <c r="O854" s="27">
        <v>9643.6</v>
      </c>
      <c r="P854" s="27">
        <v>2456716</v>
      </c>
      <c r="Q854" s="27"/>
      <c r="R854" s="27">
        <v>10222</v>
      </c>
      <c r="S854" s="27">
        <v>11.4953</v>
      </c>
      <c r="T854" s="27">
        <v>104.2</v>
      </c>
      <c r="U854" s="27">
        <v>23</v>
      </c>
      <c r="V854" s="27">
        <v>87.1</v>
      </c>
      <c r="W854" s="27">
        <v>94.370339999999999</v>
      </c>
      <c r="X854" s="27"/>
      <c r="Y854" s="27"/>
      <c r="Z854" s="27"/>
      <c r="AA854" s="27">
        <v>298818</v>
      </c>
      <c r="AB854" s="28"/>
      <c r="AC854" s="29">
        <v>0</v>
      </c>
      <c r="AD854" s="30">
        <v>3.3</v>
      </c>
      <c r="AE854" s="30">
        <v>50.5</v>
      </c>
      <c r="AF854" s="31">
        <v>14.478999999999999</v>
      </c>
      <c r="AG854">
        <f t="shared" si="210"/>
        <v>9024.0320747451606</v>
      </c>
      <c r="AH854">
        <f>A854*'Simple Linear Regression'!$B$18+'Simple Linear Regression'!$B$17</f>
        <v>8612.9769795106622</v>
      </c>
      <c r="AI854">
        <f t="shared" si="211"/>
        <v>9330.8099516999991</v>
      </c>
      <c r="AJ854">
        <f t="shared" si="212"/>
        <v>9330.809951700001</v>
      </c>
      <c r="AK854" s="32">
        <f t="shared" si="209"/>
        <v>9552.8353043640582</v>
      </c>
      <c r="AL854">
        <f t="shared" si="213"/>
        <v>9011.1441674716189</v>
      </c>
      <c r="AM854" s="32">
        <f t="shared" si="214"/>
        <v>9159.8961958771979</v>
      </c>
      <c r="AN854" s="33">
        <f t="shared" si="215"/>
        <v>9486.1845051573055</v>
      </c>
      <c r="AO854" s="33">
        <f t="shared" si="216"/>
        <v>9170.9698668660003</v>
      </c>
      <c r="AP854" s="33" t="str">
        <f t="shared" si="217"/>
        <v/>
      </c>
      <c r="AQ854" s="34">
        <f t="shared" si="218"/>
        <v>819677.16599999997</v>
      </c>
      <c r="AR854" s="34">
        <f t="shared" si="219"/>
        <v>988141</v>
      </c>
      <c r="AS854" s="34">
        <f t="shared" si="220"/>
        <v>0</v>
      </c>
      <c r="AT854" s="34">
        <f t="shared" si="221"/>
        <v>9548.047390452999</v>
      </c>
      <c r="AU854" s="34">
        <f t="shared" si="222"/>
        <v>9407.7491888239601</v>
      </c>
      <c r="AV854" s="34">
        <f t="shared" si="223"/>
        <v>9516.2861192241598</v>
      </c>
      <c r="AW854" s="34">
        <f t="shared" si="224"/>
        <v>9557.3783659059991</v>
      </c>
      <c r="AX854" s="34">
        <f t="shared" si="225"/>
        <v>9331.1231858505544</v>
      </c>
    </row>
    <row r="855" spans="1:50" ht="16.5" customHeight="1" x14ac:dyDescent="0.2">
      <c r="A855" s="25">
        <v>854</v>
      </c>
      <c r="B855" s="26">
        <v>39248</v>
      </c>
      <c r="C855" s="25">
        <v>9591</v>
      </c>
      <c r="D855" s="27"/>
      <c r="E855" s="27">
        <v>313000</v>
      </c>
      <c r="F855" s="27"/>
      <c r="G855" s="27">
        <v>66.623999999999995</v>
      </c>
      <c r="H855" s="27">
        <v>69.891999999999996</v>
      </c>
      <c r="I855" s="27">
        <v>3.0760000000000001</v>
      </c>
      <c r="J855" s="27">
        <v>14215.651</v>
      </c>
      <c r="K855" s="27">
        <v>762950</v>
      </c>
      <c r="L855" s="27">
        <v>1750</v>
      </c>
      <c r="M855" s="27">
        <v>16.614999999999998</v>
      </c>
      <c r="N855" s="27">
        <v>252595</v>
      </c>
      <c r="O855" s="27">
        <v>9643.6</v>
      </c>
      <c r="P855" s="27">
        <v>2484433</v>
      </c>
      <c r="Q855" s="27"/>
      <c r="R855" s="27">
        <v>10222</v>
      </c>
      <c r="S855" s="27">
        <v>11.4953</v>
      </c>
      <c r="T855" s="27">
        <v>104.2</v>
      </c>
      <c r="U855" s="27">
        <v>23</v>
      </c>
      <c r="V855" s="27">
        <v>87.1</v>
      </c>
      <c r="W855" s="27">
        <v>94.246160000000003</v>
      </c>
      <c r="X855" s="27"/>
      <c r="Y855" s="27"/>
      <c r="Z855" s="27"/>
      <c r="AA855" s="27">
        <v>298818</v>
      </c>
      <c r="AB855" s="28"/>
      <c r="AC855" s="29">
        <v>0</v>
      </c>
      <c r="AD855" s="30">
        <v>1.5</v>
      </c>
      <c r="AE855" s="30">
        <v>61.6</v>
      </c>
      <c r="AF855" s="31">
        <v>14.551</v>
      </c>
      <c r="AG855">
        <f t="shared" si="210"/>
        <v>8935.7842446168816</v>
      </c>
      <c r="AH855">
        <f>A855*'Simple Linear Regression'!$B$18+'Simple Linear Regression'!$B$17</f>
        <v>8613.8300165945657</v>
      </c>
      <c r="AI855">
        <f t="shared" si="211"/>
        <v>9233.9306694999996</v>
      </c>
      <c r="AJ855">
        <f t="shared" si="212"/>
        <v>9233.9306695000014</v>
      </c>
      <c r="AK855" s="32">
        <f t="shared" si="209"/>
        <v>9625.1293636705086</v>
      </c>
      <c r="AL855">
        <f t="shared" si="213"/>
        <v>9007.2048056354033</v>
      </c>
      <c r="AM855" s="32">
        <f t="shared" si="214"/>
        <v>9064.996768035342</v>
      </c>
      <c r="AN855" s="33">
        <f t="shared" si="215"/>
        <v>9484.59685078447</v>
      </c>
      <c r="AO855" s="33">
        <f t="shared" si="216"/>
        <v>9199.7110562199978</v>
      </c>
      <c r="AP855" s="33" t="str">
        <f t="shared" si="217"/>
        <v/>
      </c>
      <c r="AQ855" s="34">
        <f t="shared" si="218"/>
        <v>776982.22</v>
      </c>
      <c r="AR855" s="34">
        <f t="shared" si="219"/>
        <v>962788</v>
      </c>
      <c r="AS855" s="34">
        <f t="shared" si="220"/>
        <v>0</v>
      </c>
      <c r="AT855" s="34">
        <f t="shared" si="221"/>
        <v>9383.750121123001</v>
      </c>
      <c r="AU855" s="34">
        <f t="shared" si="222"/>
        <v>9359.9914400815287</v>
      </c>
      <c r="AV855" s="34">
        <f t="shared" si="223"/>
        <v>9348.1084698958803</v>
      </c>
      <c r="AW855" s="34">
        <f t="shared" si="224"/>
        <v>9393.1683737120002</v>
      </c>
      <c r="AX855" s="34">
        <f t="shared" si="225"/>
        <v>9306.2123008018607</v>
      </c>
    </row>
    <row r="856" spans="1:50" ht="16.5" customHeight="1" x14ac:dyDescent="0.2">
      <c r="A856" s="25">
        <v>855</v>
      </c>
      <c r="B856" s="26">
        <v>39255</v>
      </c>
      <c r="C856" s="25">
        <v>9575</v>
      </c>
      <c r="D856" s="27"/>
      <c r="E856" s="27">
        <v>320000</v>
      </c>
      <c r="F856" s="27"/>
      <c r="G856" s="27">
        <v>68.781999999999996</v>
      </c>
      <c r="H856" s="27">
        <v>71.78</v>
      </c>
      <c r="I856" s="27">
        <v>3.0089999999999999</v>
      </c>
      <c r="J856" s="27">
        <v>14215.651</v>
      </c>
      <c r="K856" s="27">
        <v>762950</v>
      </c>
      <c r="L856" s="27">
        <v>1750</v>
      </c>
      <c r="M856" s="27">
        <v>16.661000000000001</v>
      </c>
      <c r="N856" s="27">
        <v>252595</v>
      </c>
      <c r="O856" s="27">
        <v>9643.6</v>
      </c>
      <c r="P856" s="27">
        <v>2484433</v>
      </c>
      <c r="Q856" s="27"/>
      <c r="R856" s="27">
        <v>10222</v>
      </c>
      <c r="S856" s="27">
        <v>11.4953</v>
      </c>
      <c r="T856" s="27">
        <v>104.2</v>
      </c>
      <c r="U856" s="27">
        <v>23</v>
      </c>
      <c r="V856" s="27">
        <v>87.1</v>
      </c>
      <c r="W856" s="27">
        <v>94.756699999999995</v>
      </c>
      <c r="X856" s="27"/>
      <c r="Y856" s="27"/>
      <c r="Z856" s="27"/>
      <c r="AA856" s="27">
        <v>298818</v>
      </c>
      <c r="AB856" s="28"/>
      <c r="AC856" s="29">
        <v>0</v>
      </c>
      <c r="AD856" s="30">
        <v>0</v>
      </c>
      <c r="AE856" s="30">
        <v>75.099999999999994</v>
      </c>
      <c r="AF856" s="31">
        <v>14.580500000000001</v>
      </c>
      <c r="AG856">
        <f t="shared" si="210"/>
        <v>8931.0456163689214</v>
      </c>
      <c r="AH856">
        <f>A856*'Simple Linear Regression'!$B$18+'Simple Linear Regression'!$B$17</f>
        <v>8614.683053678471</v>
      </c>
      <c r="AI856">
        <f t="shared" si="211"/>
        <v>9232.3243820999996</v>
      </c>
      <c r="AJ856">
        <f t="shared" si="212"/>
        <v>9232.3243820999996</v>
      </c>
      <c r="AK856" s="32">
        <f t="shared" ref="AK856:AK919" si="226">11611.58410651-152.38769329*I130+0.00324611*N130-2.92151591*V130-0.00770426*AA130-0.00077781*E130</f>
        <v>9609.70967983025</v>
      </c>
      <c r="AL856">
        <f t="shared" si="213"/>
        <v>9006.0347482398502</v>
      </c>
      <c r="AM856" s="32">
        <f t="shared" si="214"/>
        <v>9069.1455822663393</v>
      </c>
      <c r="AN856" s="33">
        <f t="shared" si="215"/>
        <v>9500.5003659410195</v>
      </c>
      <c r="AO856" s="33">
        <f t="shared" si="216"/>
        <v>9224.8583206050025</v>
      </c>
      <c r="AP856" s="33" t="str">
        <f t="shared" si="217"/>
        <v/>
      </c>
      <c r="AQ856" s="34">
        <f t="shared" si="218"/>
        <v>760058.35499999998</v>
      </c>
      <c r="AR856" s="34">
        <f t="shared" si="219"/>
        <v>962880</v>
      </c>
      <c r="AS856" s="34">
        <f t="shared" si="220"/>
        <v>0</v>
      </c>
      <c r="AT856" s="34">
        <f t="shared" si="221"/>
        <v>9333.5723584970001</v>
      </c>
      <c r="AU856" s="34">
        <f t="shared" si="222"/>
        <v>9337.4065586271427</v>
      </c>
      <c r="AV856" s="34">
        <f t="shared" si="223"/>
        <v>9301.3722360237989</v>
      </c>
      <c r="AW856" s="34">
        <f t="shared" si="224"/>
        <v>9342.8811183830003</v>
      </c>
      <c r="AX856" s="34">
        <f t="shared" si="225"/>
        <v>9294.8402394781187</v>
      </c>
    </row>
    <row r="857" spans="1:50" ht="16.5" customHeight="1" x14ac:dyDescent="0.2">
      <c r="A857" s="25">
        <v>856</v>
      </c>
      <c r="B857" s="26">
        <v>39262</v>
      </c>
      <c r="C857" s="25">
        <v>9557</v>
      </c>
      <c r="D857" s="27"/>
      <c r="E857" s="27">
        <v>313000</v>
      </c>
      <c r="F857" s="27"/>
      <c r="G857" s="27">
        <v>69.134</v>
      </c>
      <c r="H857" s="27">
        <v>71.757999999999996</v>
      </c>
      <c r="I857" s="27">
        <v>2.9820000000000002</v>
      </c>
      <c r="J857" s="27">
        <v>14215.651</v>
      </c>
      <c r="K857" s="27">
        <v>762950</v>
      </c>
      <c r="L857" s="27">
        <v>1750</v>
      </c>
      <c r="M857" s="27">
        <v>16.661000000000001</v>
      </c>
      <c r="N857" s="27">
        <v>252595</v>
      </c>
      <c r="O857" s="27">
        <v>9643.6</v>
      </c>
      <c r="P857" s="27">
        <v>2484433</v>
      </c>
      <c r="Q857" s="27"/>
      <c r="R857" s="27">
        <v>10222</v>
      </c>
      <c r="S857" s="27">
        <v>11.4953</v>
      </c>
      <c r="T857" s="27">
        <v>104.2</v>
      </c>
      <c r="U857" s="27">
        <v>23</v>
      </c>
      <c r="V857" s="27">
        <v>87.1</v>
      </c>
      <c r="W857" s="27">
        <v>94.455280000000002</v>
      </c>
      <c r="X857" s="27"/>
      <c r="Y857" s="27"/>
      <c r="Z857" s="27"/>
      <c r="AA857" s="27">
        <v>298818</v>
      </c>
      <c r="AB857" s="28"/>
      <c r="AC857" s="29">
        <v>0</v>
      </c>
      <c r="AD857" s="30">
        <v>0</v>
      </c>
      <c r="AE857" s="30">
        <v>79.8</v>
      </c>
      <c r="AF857" s="31">
        <v>14.5665</v>
      </c>
      <c r="AG857">
        <f t="shared" si="210"/>
        <v>8935.7502948361598</v>
      </c>
      <c r="AH857">
        <f>A857*'Simple Linear Regression'!$B$18+'Simple Linear Regression'!$B$17</f>
        <v>8615.5360907623744</v>
      </c>
      <c r="AI857">
        <f t="shared" si="211"/>
        <v>9236.4424120999993</v>
      </c>
      <c r="AJ857">
        <f t="shared" si="212"/>
        <v>9236.4424121000011</v>
      </c>
      <c r="AK857" s="32">
        <f t="shared" si="226"/>
        <v>9548.3992059899902</v>
      </c>
      <c r="AL857">
        <f t="shared" si="213"/>
        <v>9012.8321291103002</v>
      </c>
      <c r="AM857" s="32">
        <f t="shared" si="214"/>
        <v>9069.4908721893207</v>
      </c>
      <c r="AN857" s="33">
        <f t="shared" si="215"/>
        <v>9511.7368458985202</v>
      </c>
      <c r="AO857" s="33">
        <f t="shared" si="216"/>
        <v>9240.6573687900018</v>
      </c>
      <c r="AP857" s="33" t="str">
        <f t="shared" si="217"/>
        <v/>
      </c>
      <c r="AQ857" s="34">
        <f t="shared" si="218"/>
        <v>753238.29</v>
      </c>
      <c r="AR857" s="34">
        <f t="shared" si="219"/>
        <v>933366.00000000012</v>
      </c>
      <c r="AS857" s="34">
        <f t="shared" si="220"/>
        <v>0</v>
      </c>
      <c r="AT857" s="34">
        <f t="shared" si="221"/>
        <v>9317.986227966001</v>
      </c>
      <c r="AU857" s="34">
        <f t="shared" si="222"/>
        <v>9333.2735116017211</v>
      </c>
      <c r="AV857" s="34">
        <f t="shared" si="223"/>
        <v>9279.2891265571598</v>
      </c>
      <c r="AW857" s="34">
        <f t="shared" si="224"/>
        <v>9327.1409571990007</v>
      </c>
      <c r="AX857" s="34">
        <f t="shared" si="225"/>
        <v>9294.5500350737711</v>
      </c>
    </row>
    <row r="858" spans="1:50" ht="16.5" customHeight="1" x14ac:dyDescent="0.2">
      <c r="A858" s="25">
        <v>857</v>
      </c>
      <c r="B858" s="26">
        <v>39269</v>
      </c>
      <c r="C858" s="25">
        <v>9663</v>
      </c>
      <c r="D858" s="27"/>
      <c r="E858" s="27">
        <v>317000</v>
      </c>
      <c r="F858" s="27"/>
      <c r="G858" s="27">
        <v>71.782499999999999</v>
      </c>
      <c r="H858" s="27">
        <v>74.784999999999997</v>
      </c>
      <c r="I858" s="27">
        <v>2.9590000000000001</v>
      </c>
      <c r="J858" s="27">
        <v>14215.651</v>
      </c>
      <c r="K858" s="27">
        <v>762950</v>
      </c>
      <c r="L858" s="27">
        <v>1748</v>
      </c>
      <c r="M858" s="27">
        <v>16.661000000000001</v>
      </c>
      <c r="N858" s="27">
        <v>252595</v>
      </c>
      <c r="O858" s="27">
        <v>9685.7999999999993</v>
      </c>
      <c r="P858" s="27">
        <v>2484433</v>
      </c>
      <c r="Q858" s="27"/>
      <c r="R858" s="27">
        <v>10222</v>
      </c>
      <c r="S858" s="27">
        <v>11.4953</v>
      </c>
      <c r="T858" s="27">
        <v>104.2</v>
      </c>
      <c r="U858" s="27">
        <v>23</v>
      </c>
      <c r="V858" s="27">
        <v>88.1</v>
      </c>
      <c r="W858" s="27">
        <v>94.384079999999997</v>
      </c>
      <c r="X858" s="27"/>
      <c r="Y858" s="27"/>
      <c r="Z858" s="27"/>
      <c r="AA858" s="27">
        <v>298818</v>
      </c>
      <c r="AB858" s="28"/>
      <c r="AC858" s="29">
        <v>1</v>
      </c>
      <c r="AD858" s="30">
        <v>0</v>
      </c>
      <c r="AE858" s="30">
        <v>72.3</v>
      </c>
      <c r="AF858" s="31">
        <v>14.509499999999999</v>
      </c>
      <c r="AG858">
        <f t="shared" si="210"/>
        <v>8910.1944325549193</v>
      </c>
      <c r="AH858">
        <f>A858*'Simple Linear Regression'!$B$18+'Simple Linear Regression'!$B$17</f>
        <v>8616.3891278462797</v>
      </c>
      <c r="AI858">
        <f t="shared" si="211"/>
        <v>9199.1496521000008</v>
      </c>
      <c r="AJ858">
        <f t="shared" si="212"/>
        <v>9199.1496521000008</v>
      </c>
      <c r="AK858" s="32">
        <f t="shared" si="226"/>
        <v>9590.9744359780198</v>
      </c>
      <c r="AL858">
        <f t="shared" si="213"/>
        <v>8995.4861434073482</v>
      </c>
      <c r="AM858" s="32">
        <f t="shared" si="214"/>
        <v>8926.6258492672205</v>
      </c>
      <c r="AN858" s="33">
        <f t="shared" si="215"/>
        <v>9362.0580651386172</v>
      </c>
      <c r="AO858" s="33">
        <f t="shared" si="216"/>
        <v>9086.2019483549993</v>
      </c>
      <c r="AP858" s="33" t="str">
        <f t="shared" si="217"/>
        <v/>
      </c>
      <c r="AQ858" s="34">
        <f t="shared" si="218"/>
        <v>747428.60499999998</v>
      </c>
      <c r="AR858" s="34">
        <f t="shared" si="219"/>
        <v>938003</v>
      </c>
      <c r="AS858" s="34">
        <f t="shared" si="220"/>
        <v>14.509499999999999</v>
      </c>
      <c r="AT858" s="34">
        <f t="shared" si="221"/>
        <v>9254.3984885170012</v>
      </c>
      <c r="AU858" s="34">
        <f t="shared" si="222"/>
        <v>9267.3639342496936</v>
      </c>
      <c r="AV858" s="34">
        <f t="shared" si="223"/>
        <v>9226.2254016942807</v>
      </c>
      <c r="AW858" s="34">
        <f t="shared" si="224"/>
        <v>9209.2231854644979</v>
      </c>
      <c r="AX858" s="34">
        <f t="shared" si="225"/>
        <v>9195.3729019663624</v>
      </c>
    </row>
    <row r="859" spans="1:50" ht="16.5" customHeight="1" x14ac:dyDescent="0.2">
      <c r="A859" s="25">
        <v>858</v>
      </c>
      <c r="B859" s="26">
        <v>39276</v>
      </c>
      <c r="C859" s="25">
        <v>9710</v>
      </c>
      <c r="D859" s="27"/>
      <c r="E859" s="27">
        <v>321000</v>
      </c>
      <c r="F859" s="27"/>
      <c r="G859" s="27">
        <v>72.792000000000002</v>
      </c>
      <c r="H859" s="27">
        <v>77.756</v>
      </c>
      <c r="I859" s="27">
        <v>2.9809999999999999</v>
      </c>
      <c r="J859" s="27">
        <v>14215.651</v>
      </c>
      <c r="K859" s="27">
        <v>879460</v>
      </c>
      <c r="L859" s="27">
        <v>1748</v>
      </c>
      <c r="M859" s="27">
        <v>16.661000000000001</v>
      </c>
      <c r="N859" s="27">
        <v>252595</v>
      </c>
      <c r="O859" s="27">
        <v>9685.7999999999993</v>
      </c>
      <c r="P859" s="27">
        <v>2484433</v>
      </c>
      <c r="Q859" s="27"/>
      <c r="R859" s="27">
        <v>10222</v>
      </c>
      <c r="S859" s="27">
        <v>11.4953</v>
      </c>
      <c r="T859" s="27">
        <v>104.2</v>
      </c>
      <c r="U859" s="27">
        <v>23</v>
      </c>
      <c r="V859" s="27">
        <v>88.1</v>
      </c>
      <c r="W859" s="27">
        <v>93.673739999999995</v>
      </c>
      <c r="X859" s="27"/>
      <c r="Y859" s="27"/>
      <c r="Z859" s="27"/>
      <c r="AA859" s="27">
        <v>298818</v>
      </c>
      <c r="AB859" s="28"/>
      <c r="AC859" s="29">
        <v>0</v>
      </c>
      <c r="AD859" s="30">
        <v>0</v>
      </c>
      <c r="AE859" s="30">
        <v>84.5</v>
      </c>
      <c r="AF859" s="31">
        <v>14.411300000000001</v>
      </c>
      <c r="AG859">
        <f t="shared" si="210"/>
        <v>8907.5084182482788</v>
      </c>
      <c r="AH859">
        <f>A859*'Simple Linear Regression'!$B$18+'Simple Linear Regression'!$B$17</f>
        <v>8617.2421649301832</v>
      </c>
      <c r="AI859">
        <f t="shared" si="211"/>
        <v>9196.7964921000003</v>
      </c>
      <c r="AJ859">
        <f t="shared" si="212"/>
        <v>9196.7964921000003</v>
      </c>
      <c r="AK859" s="32">
        <f t="shared" si="226"/>
        <v>9599.0573113646005</v>
      </c>
      <c r="AL859">
        <f t="shared" si="213"/>
        <v>8991.2085262536493</v>
      </c>
      <c r="AM859" s="32">
        <f t="shared" si="214"/>
        <v>9073.0098234915004</v>
      </c>
      <c r="AN859" s="33">
        <f t="shared" si="215"/>
        <v>9483.4670208342759</v>
      </c>
      <c r="AO859" s="33">
        <f t="shared" si="216"/>
        <v>9226.3560009450011</v>
      </c>
      <c r="AP859" s="33" t="str">
        <f t="shared" si="217"/>
        <v/>
      </c>
      <c r="AQ859" s="34">
        <f t="shared" si="218"/>
        <v>752985.69499999995</v>
      </c>
      <c r="AR859" s="34">
        <f t="shared" si="219"/>
        <v>956901</v>
      </c>
      <c r="AS859" s="34">
        <f t="shared" si="220"/>
        <v>0</v>
      </c>
      <c r="AT859" s="34">
        <f t="shared" si="221"/>
        <v>9263.0039501770007</v>
      </c>
      <c r="AU859" s="34">
        <f t="shared" si="222"/>
        <v>9290.1511868913694</v>
      </c>
      <c r="AV859" s="34">
        <f t="shared" si="223"/>
        <v>9230.0188740867598</v>
      </c>
      <c r="AW859" s="34">
        <f t="shared" si="224"/>
        <v>9271.571010007001</v>
      </c>
      <c r="AX859" s="34">
        <f t="shared" si="225"/>
        <v>9252.674503455537</v>
      </c>
    </row>
    <row r="860" spans="1:50" ht="16.5" customHeight="1" x14ac:dyDescent="0.2">
      <c r="A860" s="25">
        <v>859</v>
      </c>
      <c r="B860" s="26">
        <v>39283</v>
      </c>
      <c r="C860" s="25">
        <v>9688</v>
      </c>
      <c r="D860" s="27"/>
      <c r="E860" s="27">
        <v>317000</v>
      </c>
      <c r="F860" s="27"/>
      <c r="G860" s="27">
        <v>74.92</v>
      </c>
      <c r="H860" s="27">
        <v>78.244</v>
      </c>
      <c r="I860" s="27">
        <v>3.0489999999999999</v>
      </c>
      <c r="J860" s="27">
        <v>14215.651</v>
      </c>
      <c r="K860" s="27">
        <v>879460</v>
      </c>
      <c r="L860" s="27">
        <v>1748</v>
      </c>
      <c r="M860" s="27">
        <v>16.178999999999998</v>
      </c>
      <c r="N860" s="27">
        <v>267574</v>
      </c>
      <c r="O860" s="27">
        <v>9685.7999999999993</v>
      </c>
      <c r="P860" s="27">
        <v>2484433</v>
      </c>
      <c r="Q860" s="27"/>
      <c r="R860" s="27">
        <v>10222</v>
      </c>
      <c r="S860" s="27">
        <v>11.4953</v>
      </c>
      <c r="T860" s="27">
        <v>104.2</v>
      </c>
      <c r="U860" s="27">
        <v>23</v>
      </c>
      <c r="V860" s="27">
        <v>88.1</v>
      </c>
      <c r="W860" s="27">
        <v>93.265559999999994</v>
      </c>
      <c r="X860" s="27"/>
      <c r="Y860" s="27"/>
      <c r="Z860" s="27"/>
      <c r="AA860" s="27">
        <v>298818</v>
      </c>
      <c r="AB860" s="28"/>
      <c r="AC860" s="29">
        <v>0</v>
      </c>
      <c r="AD860" s="30">
        <v>0</v>
      </c>
      <c r="AE860" s="30">
        <v>76.900000000000006</v>
      </c>
      <c r="AF860" s="31">
        <v>14.275399999999999</v>
      </c>
      <c r="AG860">
        <f t="shared" si="210"/>
        <v>9097.8495477541201</v>
      </c>
      <c r="AH860">
        <f>A860*'Simple Linear Regression'!$B$18+'Simple Linear Regression'!$B$17</f>
        <v>8618.0952020140867</v>
      </c>
      <c r="AI860">
        <f t="shared" si="211"/>
        <v>9378.8730945000007</v>
      </c>
      <c r="AJ860">
        <f t="shared" si="212"/>
        <v>9378.8730944999988</v>
      </c>
      <c r="AK860" s="32">
        <f t="shared" si="226"/>
        <v>9583.3371646878895</v>
      </c>
      <c r="AL860">
        <f t="shared" si="213"/>
        <v>9024.376200588822</v>
      </c>
      <c r="AM860" s="32">
        <f t="shared" si="214"/>
        <v>9279.2838836200608</v>
      </c>
      <c r="AN860" s="33">
        <f t="shared" si="215"/>
        <v>9520.3916405702566</v>
      </c>
      <c r="AO860" s="33">
        <f t="shared" si="216"/>
        <v>9226.8801028259986</v>
      </c>
      <c r="AP860" s="33" t="str">
        <f t="shared" si="217"/>
        <v/>
      </c>
      <c r="AQ860" s="34">
        <f t="shared" si="218"/>
        <v>815833.12599999993</v>
      </c>
      <c r="AR860" s="34">
        <f t="shared" si="219"/>
        <v>966533</v>
      </c>
      <c r="AS860" s="34">
        <f t="shared" si="220"/>
        <v>0</v>
      </c>
      <c r="AT860" s="34">
        <f t="shared" si="221"/>
        <v>9552.3419608849999</v>
      </c>
      <c r="AU860" s="34">
        <f t="shared" si="222"/>
        <v>9383.9361645305889</v>
      </c>
      <c r="AV860" s="34">
        <f t="shared" si="223"/>
        <v>9522.697725600081</v>
      </c>
      <c r="AW860" s="34">
        <f t="shared" si="224"/>
        <v>9560.5205040039982</v>
      </c>
      <c r="AX860" s="34">
        <f t="shared" si="225"/>
        <v>9315.2280990000381</v>
      </c>
    </row>
    <row r="861" spans="1:50" ht="16.5" customHeight="1" x14ac:dyDescent="0.2">
      <c r="A861" s="25">
        <v>860</v>
      </c>
      <c r="B861" s="26">
        <v>39290</v>
      </c>
      <c r="C861" s="25">
        <v>9662</v>
      </c>
      <c r="D861" s="27"/>
      <c r="E861" s="27">
        <v>310000</v>
      </c>
      <c r="F861" s="27"/>
      <c r="G861" s="27">
        <v>75.152000000000001</v>
      </c>
      <c r="H861" s="27">
        <v>76.662000000000006</v>
      </c>
      <c r="I861" s="27">
        <v>2.9580000000000002</v>
      </c>
      <c r="J861" s="27">
        <v>14215.651</v>
      </c>
      <c r="K861" s="27">
        <v>879460</v>
      </c>
      <c r="L861" s="27">
        <v>1748</v>
      </c>
      <c r="M861" s="27">
        <v>16.178999999999998</v>
      </c>
      <c r="N861" s="27">
        <v>267574</v>
      </c>
      <c r="O861" s="27">
        <v>9685.7999999999993</v>
      </c>
      <c r="P861" s="27">
        <v>2484433</v>
      </c>
      <c r="Q861" s="27"/>
      <c r="R861" s="27">
        <v>10222</v>
      </c>
      <c r="S861" s="27">
        <v>11.4953</v>
      </c>
      <c r="T861" s="27">
        <v>104.2</v>
      </c>
      <c r="U861" s="27">
        <v>23</v>
      </c>
      <c r="V861" s="27">
        <v>88.1</v>
      </c>
      <c r="W861" s="27">
        <v>92.813180000000003</v>
      </c>
      <c r="X861" s="27"/>
      <c r="Y861" s="27"/>
      <c r="Z861" s="27"/>
      <c r="AA861" s="27">
        <v>298818</v>
      </c>
      <c r="AB861" s="28"/>
      <c r="AC861" s="29">
        <v>0</v>
      </c>
      <c r="AD861" s="30">
        <v>0</v>
      </c>
      <c r="AE861" s="30">
        <v>73</v>
      </c>
      <c r="AF861" s="31">
        <v>14.105700000000001</v>
      </c>
      <c r="AG861">
        <f t="shared" si="210"/>
        <v>9102.5311114770393</v>
      </c>
      <c r="AH861">
        <f>A861*'Simple Linear Regression'!$B$18+'Simple Linear Regression'!$B$17</f>
        <v>8618.948239097992</v>
      </c>
      <c r="AI861">
        <f t="shared" si="211"/>
        <v>9382.9911245000003</v>
      </c>
      <c r="AJ861">
        <f t="shared" si="212"/>
        <v>9382.9911245000003</v>
      </c>
      <c r="AK861" s="32">
        <f t="shared" si="226"/>
        <v>9580.0894085281489</v>
      </c>
      <c r="AL861">
        <f t="shared" si="213"/>
        <v>9048.1382177324413</v>
      </c>
      <c r="AM861" s="32">
        <f t="shared" si="214"/>
        <v>9265.154800859802</v>
      </c>
      <c r="AN861" s="33">
        <f t="shared" si="215"/>
        <v>9526.9038854683658</v>
      </c>
      <c r="AO861" s="33">
        <f t="shared" si="216"/>
        <v>9244.984839292003</v>
      </c>
      <c r="AP861" s="33" t="str">
        <f t="shared" si="217"/>
        <v/>
      </c>
      <c r="AQ861" s="34">
        <f t="shared" si="218"/>
        <v>791483.89199999999</v>
      </c>
      <c r="AR861" s="34">
        <f t="shared" si="219"/>
        <v>916980</v>
      </c>
      <c r="AS861" s="34">
        <f t="shared" si="220"/>
        <v>0</v>
      </c>
      <c r="AT861" s="34">
        <f t="shared" si="221"/>
        <v>9528.8506865109994</v>
      </c>
      <c r="AU861" s="34">
        <f t="shared" si="222"/>
        <v>9382.6217841026701</v>
      </c>
      <c r="AV861" s="34">
        <f t="shared" si="223"/>
        <v>9497.1435982208004</v>
      </c>
      <c r="AW861" s="34">
        <f t="shared" si="224"/>
        <v>9536.4306569369983</v>
      </c>
      <c r="AX861" s="34">
        <f t="shared" si="225"/>
        <v>9321.5059979413963</v>
      </c>
    </row>
    <row r="862" spans="1:50" ht="16.5" customHeight="1" x14ac:dyDescent="0.2">
      <c r="A862" s="25">
        <v>861</v>
      </c>
      <c r="B862" s="26">
        <v>39297</v>
      </c>
      <c r="C862" s="25">
        <v>9575</v>
      </c>
      <c r="D862" s="27"/>
      <c r="E862" s="27">
        <v>305000</v>
      </c>
      <c r="F862" s="27"/>
      <c r="G862" s="27">
        <v>76.751999999999995</v>
      </c>
      <c r="H862" s="27">
        <v>76.337999999999994</v>
      </c>
      <c r="I862" s="27">
        <v>2.8759999999999999</v>
      </c>
      <c r="J862" s="27">
        <v>14215.651</v>
      </c>
      <c r="K862" s="27">
        <v>879460</v>
      </c>
      <c r="L862" s="27">
        <v>1748</v>
      </c>
      <c r="M862" s="27">
        <v>16.178999999999998</v>
      </c>
      <c r="N862" s="27">
        <v>267574</v>
      </c>
      <c r="O862" s="27">
        <v>9685.7999999999993</v>
      </c>
      <c r="P862" s="27">
        <v>2484433</v>
      </c>
      <c r="Q862" s="27"/>
      <c r="R862" s="27">
        <v>10222</v>
      </c>
      <c r="S862" s="27">
        <v>11.4953</v>
      </c>
      <c r="T862" s="27">
        <v>104.2</v>
      </c>
      <c r="U862" s="27">
        <v>23</v>
      </c>
      <c r="V862" s="27">
        <v>88.1</v>
      </c>
      <c r="W862" s="27">
        <v>92.9499</v>
      </c>
      <c r="X862" s="27"/>
      <c r="Y862" s="27"/>
      <c r="Z862" s="27"/>
      <c r="AA862" s="27">
        <v>298818</v>
      </c>
      <c r="AB862" s="28"/>
      <c r="AC862" s="29">
        <v>0</v>
      </c>
      <c r="AD862" s="30">
        <v>0</v>
      </c>
      <c r="AE862" s="30">
        <v>96.2</v>
      </c>
      <c r="AF862" s="31">
        <v>13.9069</v>
      </c>
      <c r="AG862">
        <f t="shared" si="210"/>
        <v>9105.8689457108794</v>
      </c>
      <c r="AH862">
        <f>A862*'Simple Linear Regression'!$B$18+'Simple Linear Regression'!$B$17</f>
        <v>8619.8012761818954</v>
      </c>
      <c r="AI862">
        <f t="shared" si="211"/>
        <v>9385.9325745000006</v>
      </c>
      <c r="AJ862">
        <f t="shared" si="212"/>
        <v>9385.9325744999987</v>
      </c>
      <c r="AK862" s="32">
        <f t="shared" si="226"/>
        <v>9584.4356216080178</v>
      </c>
      <c r="AL862">
        <f t="shared" si="213"/>
        <v>9068.5822620376803</v>
      </c>
      <c r="AM862" s="32">
        <f t="shared" si="214"/>
        <v>9273.1182319066793</v>
      </c>
      <c r="AN862" s="33">
        <f t="shared" si="215"/>
        <v>9525.2445970219069</v>
      </c>
      <c r="AO862" s="33">
        <f t="shared" si="216"/>
        <v>9310.1818996239981</v>
      </c>
      <c r="AP862" s="33" t="str">
        <f t="shared" si="217"/>
        <v/>
      </c>
      <c r="AQ862" s="34">
        <f t="shared" si="218"/>
        <v>769542.82400000002</v>
      </c>
      <c r="AR862" s="34">
        <f t="shared" si="219"/>
        <v>877180</v>
      </c>
      <c r="AS862" s="34">
        <f t="shared" si="220"/>
        <v>0</v>
      </c>
      <c r="AT862" s="34">
        <f t="shared" si="221"/>
        <v>9412.6615283610008</v>
      </c>
      <c r="AU862" s="34">
        <f t="shared" si="222"/>
        <v>9329.9211990779004</v>
      </c>
      <c r="AV862" s="34">
        <f t="shared" si="223"/>
        <v>9370.0989038448006</v>
      </c>
      <c r="AW862" s="34">
        <f t="shared" si="224"/>
        <v>9419.0514330129972</v>
      </c>
      <c r="AX862" s="34">
        <f t="shared" si="225"/>
        <v>9288.3253575823146</v>
      </c>
    </row>
    <row r="863" spans="1:50" ht="16.5" customHeight="1" x14ac:dyDescent="0.2">
      <c r="A863" s="25">
        <v>862</v>
      </c>
      <c r="B863" s="26">
        <v>39304</v>
      </c>
      <c r="C863" s="25">
        <v>9572</v>
      </c>
      <c r="D863" s="27"/>
      <c r="E863" s="27">
        <v>314000</v>
      </c>
      <c r="F863" s="27"/>
      <c r="G863" s="27">
        <v>71.924000000000007</v>
      </c>
      <c r="H863" s="27">
        <v>70.697999999999993</v>
      </c>
      <c r="I863" s="27">
        <v>2.8380000000000001</v>
      </c>
      <c r="J863" s="27">
        <v>14402.082</v>
      </c>
      <c r="K863" s="27">
        <v>828090</v>
      </c>
      <c r="L863" s="27">
        <v>1771</v>
      </c>
      <c r="M863" s="27">
        <v>16.178999999999998</v>
      </c>
      <c r="N863" s="27">
        <v>267574</v>
      </c>
      <c r="O863" s="27">
        <v>9706.7999999999993</v>
      </c>
      <c r="P863" s="27">
        <v>2484433</v>
      </c>
      <c r="Q863" s="27"/>
      <c r="R863" s="27">
        <v>10222</v>
      </c>
      <c r="S863" s="27">
        <v>11.4953</v>
      </c>
      <c r="T863" s="27">
        <v>105.1</v>
      </c>
      <c r="U863" s="27">
        <v>23</v>
      </c>
      <c r="V863" s="27">
        <v>89.7</v>
      </c>
      <c r="W863" s="27">
        <v>93.365399999999994</v>
      </c>
      <c r="X863" s="27"/>
      <c r="Y863" s="27"/>
      <c r="Z863" s="27"/>
      <c r="AA863" s="27">
        <v>298818</v>
      </c>
      <c r="AB863" s="28"/>
      <c r="AC863" s="29">
        <v>0</v>
      </c>
      <c r="AD863" s="30">
        <v>0</v>
      </c>
      <c r="AE863" s="30">
        <v>104.1</v>
      </c>
      <c r="AF863" s="31">
        <v>13.6837</v>
      </c>
      <c r="AG863">
        <f t="shared" si="210"/>
        <v>9063.2280586594406</v>
      </c>
      <c r="AH863">
        <f>A863*'Simple Linear Regression'!$B$18+'Simple Linear Regression'!$B$17</f>
        <v>8620.6543132658007</v>
      </c>
      <c r="AI863">
        <f t="shared" si="211"/>
        <v>9332.7426345000003</v>
      </c>
      <c r="AJ863">
        <f t="shared" si="212"/>
        <v>9332.7426345000003</v>
      </c>
      <c r="AK863" s="32">
        <f t="shared" si="226"/>
        <v>9581.1162788680485</v>
      </c>
      <c r="AL863">
        <f t="shared" si="213"/>
        <v>9044.4603649108394</v>
      </c>
      <c r="AM863" s="32">
        <f t="shared" si="214"/>
        <v>9274.5998080117406</v>
      </c>
      <c r="AN863" s="33">
        <f t="shared" si="215"/>
        <v>9491.7841473158805</v>
      </c>
      <c r="AO863" s="33">
        <f t="shared" si="216"/>
        <v>9299.2344644120021</v>
      </c>
      <c r="AP863" s="33" t="str">
        <f t="shared" si="217"/>
        <v/>
      </c>
      <c r="AQ863" s="34">
        <f t="shared" si="218"/>
        <v>759375.01199999999</v>
      </c>
      <c r="AR863" s="34">
        <f t="shared" si="219"/>
        <v>891132</v>
      </c>
      <c r="AS863" s="34">
        <f t="shared" si="220"/>
        <v>0</v>
      </c>
      <c r="AT863" s="34">
        <f t="shared" si="221"/>
        <v>9327.4769442209999</v>
      </c>
      <c r="AU863" s="34">
        <f t="shared" si="222"/>
        <v>9272.7076963305735</v>
      </c>
      <c r="AV863" s="34">
        <f t="shared" si="223"/>
        <v>9291.9114267543191</v>
      </c>
      <c r="AW863" s="34">
        <f t="shared" si="224"/>
        <v>9333.0035100669993</v>
      </c>
      <c r="AX863" s="34">
        <f t="shared" si="225"/>
        <v>9236.2000120239609</v>
      </c>
    </row>
    <row r="864" spans="1:50" ht="16.5" customHeight="1" x14ac:dyDescent="0.2">
      <c r="A864" s="25">
        <v>863</v>
      </c>
      <c r="B864" s="26">
        <v>39311</v>
      </c>
      <c r="C864" s="25">
        <v>9762</v>
      </c>
      <c r="D864" s="27"/>
      <c r="E864" s="27">
        <v>316000</v>
      </c>
      <c r="F864" s="27"/>
      <c r="G864" s="27">
        <v>72.05</v>
      </c>
      <c r="H864" s="27">
        <v>70.091999999999999</v>
      </c>
      <c r="I864" s="27">
        <v>2.7709999999999999</v>
      </c>
      <c r="J864" s="27">
        <v>14402.082</v>
      </c>
      <c r="K864" s="27">
        <v>828090</v>
      </c>
      <c r="L864" s="27">
        <v>1771</v>
      </c>
      <c r="M864" s="27">
        <v>15.837</v>
      </c>
      <c r="N864" s="27">
        <v>265374</v>
      </c>
      <c r="O864" s="27">
        <v>9706.7999999999993</v>
      </c>
      <c r="P864" s="27">
        <v>2484433</v>
      </c>
      <c r="Q864" s="27"/>
      <c r="R864" s="27">
        <v>10222</v>
      </c>
      <c r="S864" s="27">
        <v>11.4953</v>
      </c>
      <c r="T864" s="27">
        <v>105.1</v>
      </c>
      <c r="U864" s="27">
        <v>23</v>
      </c>
      <c r="V864" s="27">
        <v>89.7</v>
      </c>
      <c r="W864" s="27">
        <v>93.297920000000005</v>
      </c>
      <c r="X864" s="27"/>
      <c r="Y864" s="27"/>
      <c r="Z864" s="27"/>
      <c r="AA864" s="27">
        <v>298818</v>
      </c>
      <c r="AB864" s="28"/>
      <c r="AC864" s="29">
        <v>0</v>
      </c>
      <c r="AD864" s="30">
        <v>0</v>
      </c>
      <c r="AE864" s="30">
        <v>110.8</v>
      </c>
      <c r="AF864" s="31">
        <v>13.4407</v>
      </c>
      <c r="AG864">
        <f t="shared" si="210"/>
        <v>9034.3003184114787</v>
      </c>
      <c r="AH864">
        <f>A864*'Simple Linear Regression'!$B$18+'Simple Linear Regression'!$B$17</f>
        <v>8621.5073503497042</v>
      </c>
      <c r="AI864">
        <f t="shared" si="211"/>
        <v>9282.6299143000015</v>
      </c>
      <c r="AJ864">
        <f t="shared" si="212"/>
        <v>9282.6299143000015</v>
      </c>
      <c r="AK864" s="32">
        <f t="shared" si="226"/>
        <v>9616.3410902812102</v>
      </c>
      <c r="AL864">
        <f t="shared" si="213"/>
        <v>9045.733386084783</v>
      </c>
      <c r="AM864" s="32">
        <f t="shared" si="214"/>
        <v>9241.6703325375183</v>
      </c>
      <c r="AN864" s="33">
        <f t="shared" si="215"/>
        <v>9463.5967730927823</v>
      </c>
      <c r="AO864" s="33">
        <f t="shared" si="216"/>
        <v>9315.7492116540016</v>
      </c>
      <c r="AP864" s="33" t="str">
        <f t="shared" si="217"/>
        <v/>
      </c>
      <c r="AQ864" s="34">
        <f t="shared" si="218"/>
        <v>735351.35399999993</v>
      </c>
      <c r="AR864" s="34">
        <f t="shared" si="219"/>
        <v>875636</v>
      </c>
      <c r="AS864" s="34">
        <f t="shared" si="220"/>
        <v>0</v>
      </c>
      <c r="AT864" s="34">
        <f t="shared" si="221"/>
        <v>9210.9697254799994</v>
      </c>
      <c r="AU864" s="34">
        <f t="shared" si="222"/>
        <v>9212.3184008680291</v>
      </c>
      <c r="AV864" s="34">
        <f t="shared" si="223"/>
        <v>9173.2381477833587</v>
      </c>
      <c r="AW864" s="34">
        <f t="shared" si="224"/>
        <v>9215.450830552998</v>
      </c>
      <c r="AX864" s="34">
        <f t="shared" si="225"/>
        <v>9189.8213464562032</v>
      </c>
    </row>
    <row r="865" spans="1:50" ht="16.5" customHeight="1" x14ac:dyDescent="0.2">
      <c r="A865" s="25">
        <v>864</v>
      </c>
      <c r="B865" s="26">
        <v>39318</v>
      </c>
      <c r="C865" s="25">
        <v>9626</v>
      </c>
      <c r="D865" s="27"/>
      <c r="E865" s="27">
        <v>321000</v>
      </c>
      <c r="F865" s="27"/>
      <c r="G865" s="27">
        <v>70.188000000000002</v>
      </c>
      <c r="H865" s="27">
        <v>68.44</v>
      </c>
      <c r="I865" s="27">
        <v>2.7850000000000001</v>
      </c>
      <c r="J865" s="27">
        <v>14402.082</v>
      </c>
      <c r="K865" s="27">
        <v>828090</v>
      </c>
      <c r="L865" s="27">
        <v>1771</v>
      </c>
      <c r="M865" s="27">
        <v>15.837</v>
      </c>
      <c r="N865" s="27">
        <v>265374</v>
      </c>
      <c r="O865" s="27">
        <v>9706.7999999999993</v>
      </c>
      <c r="P865" s="27">
        <v>2484433</v>
      </c>
      <c r="Q865" s="27"/>
      <c r="R865" s="27">
        <v>10222</v>
      </c>
      <c r="S865" s="27">
        <v>11.8498</v>
      </c>
      <c r="T865" s="27">
        <v>105.1</v>
      </c>
      <c r="U865" s="27">
        <v>23</v>
      </c>
      <c r="V865" s="27">
        <v>89.7</v>
      </c>
      <c r="W865" s="27">
        <v>94.274140000000003</v>
      </c>
      <c r="X865" s="27"/>
      <c r="Y865" s="27"/>
      <c r="Z865" s="27"/>
      <c r="AA865" s="27">
        <v>298818</v>
      </c>
      <c r="AB865" s="28"/>
      <c r="AC865" s="29">
        <v>0</v>
      </c>
      <c r="AD865" s="30">
        <v>1.7</v>
      </c>
      <c r="AE865" s="30">
        <v>87.5</v>
      </c>
      <c r="AF865" s="31">
        <v>13.1822</v>
      </c>
      <c r="AG865">
        <f t="shared" si="210"/>
        <v>9030.9379247617999</v>
      </c>
      <c r="AH865">
        <f>A865*'Simple Linear Regression'!$B$18+'Simple Linear Regression'!$B$17</f>
        <v>8622.3603874336077</v>
      </c>
      <c r="AI865">
        <f t="shared" si="211"/>
        <v>9279.6884643000012</v>
      </c>
      <c r="AJ865">
        <f t="shared" si="212"/>
        <v>9279.6884642999994</v>
      </c>
      <c r="AK865" s="32">
        <f t="shared" si="226"/>
        <v>9607.1438864409502</v>
      </c>
      <c r="AL865">
        <f t="shared" si="213"/>
        <v>9039.470797291302</v>
      </c>
      <c r="AM865" s="32">
        <f t="shared" si="214"/>
        <v>9223.2110462353994</v>
      </c>
      <c r="AN865" s="33">
        <f t="shared" si="215"/>
        <v>9419.5029478831311</v>
      </c>
      <c r="AO865" s="33">
        <f t="shared" si="216"/>
        <v>9263.1589090900015</v>
      </c>
      <c r="AP865" s="33" t="str">
        <f t="shared" si="217"/>
        <v/>
      </c>
      <c r="AQ865" s="34">
        <f t="shared" si="218"/>
        <v>739066.59000000008</v>
      </c>
      <c r="AR865" s="34">
        <f t="shared" si="219"/>
        <v>893985</v>
      </c>
      <c r="AS865" s="34">
        <f t="shared" si="220"/>
        <v>0</v>
      </c>
      <c r="AT865" s="34">
        <f t="shared" si="221"/>
        <v>9236.6149563969993</v>
      </c>
      <c r="AU865" s="34">
        <f t="shared" si="222"/>
        <v>9205.8928917385783</v>
      </c>
      <c r="AV865" s="34">
        <f t="shared" si="223"/>
        <v>9208.018946849601</v>
      </c>
      <c r="AW865" s="34">
        <f t="shared" si="224"/>
        <v>9240.5264786659991</v>
      </c>
      <c r="AX865" s="34">
        <f t="shared" si="225"/>
        <v>9173.6143609146711</v>
      </c>
    </row>
    <row r="866" spans="1:50" ht="16.5" customHeight="1" x14ac:dyDescent="0.2">
      <c r="A866" s="25">
        <v>865</v>
      </c>
      <c r="B866" s="26">
        <v>39325</v>
      </c>
      <c r="C866" s="25">
        <v>9577</v>
      </c>
      <c r="D866" s="27"/>
      <c r="E866" s="27">
        <v>329000</v>
      </c>
      <c r="F866" s="27"/>
      <c r="G866" s="27">
        <v>72.927999999999997</v>
      </c>
      <c r="H866" s="27">
        <v>70.548000000000002</v>
      </c>
      <c r="I866" s="27">
        <v>2.7490000000000001</v>
      </c>
      <c r="J866" s="27">
        <v>14402.082</v>
      </c>
      <c r="K866" s="27">
        <v>828090</v>
      </c>
      <c r="L866" s="27">
        <v>1771</v>
      </c>
      <c r="M866" s="27">
        <v>15.837</v>
      </c>
      <c r="N866" s="27">
        <v>265374</v>
      </c>
      <c r="O866" s="27">
        <v>9706.7999999999993</v>
      </c>
      <c r="P866" s="27">
        <v>2484433</v>
      </c>
      <c r="Q866" s="27"/>
      <c r="R866" s="27">
        <v>10222</v>
      </c>
      <c r="S866" s="27">
        <v>11.8498</v>
      </c>
      <c r="T866" s="27">
        <v>105.1</v>
      </c>
      <c r="U866" s="27">
        <v>21</v>
      </c>
      <c r="V866" s="27">
        <v>89.7</v>
      </c>
      <c r="W866" s="27">
        <v>94.050039999999996</v>
      </c>
      <c r="X866" s="27"/>
      <c r="Y866" s="27"/>
      <c r="Z866" s="27"/>
      <c r="AA866" s="27">
        <v>298818</v>
      </c>
      <c r="AB866" s="28"/>
      <c r="AC866" s="29">
        <v>0</v>
      </c>
      <c r="AD866" s="30">
        <v>0</v>
      </c>
      <c r="AE866" s="30">
        <v>87.2</v>
      </c>
      <c r="AF866" s="31">
        <v>12.911899999999999</v>
      </c>
      <c r="AG866">
        <f t="shared" si="210"/>
        <v>9025.5370027181198</v>
      </c>
      <c r="AH866">
        <f>A866*'Simple Linear Regression'!$B$18+'Simple Linear Regression'!$B$17</f>
        <v>8623.213424517513</v>
      </c>
      <c r="AI866">
        <f t="shared" si="211"/>
        <v>9274.9821443000019</v>
      </c>
      <c r="AJ866">
        <f t="shared" si="212"/>
        <v>9274.9821443000019</v>
      </c>
      <c r="AK866" s="32">
        <f t="shared" si="226"/>
        <v>9609.1725410543713</v>
      </c>
      <c r="AL866">
        <f t="shared" si="213"/>
        <v>9040.1372661888199</v>
      </c>
      <c r="AM866" s="32">
        <f t="shared" si="214"/>
        <v>9220.7023823396812</v>
      </c>
      <c r="AN866" s="33">
        <f t="shared" si="215"/>
        <v>9384.4694745155211</v>
      </c>
      <c r="AO866" s="33">
        <f t="shared" si="216"/>
        <v>9265.4597128259957</v>
      </c>
      <c r="AP866" s="33" t="str">
        <f t="shared" si="217"/>
        <v/>
      </c>
      <c r="AQ866" s="34">
        <f t="shared" si="218"/>
        <v>729513.12600000005</v>
      </c>
      <c r="AR866" s="34">
        <f t="shared" si="219"/>
        <v>904421</v>
      </c>
      <c r="AS866" s="34">
        <f t="shared" si="220"/>
        <v>0</v>
      </c>
      <c r="AT866" s="34">
        <f t="shared" si="221"/>
        <v>9175.20320713</v>
      </c>
      <c r="AU866" s="34">
        <f t="shared" si="222"/>
        <v>9161.430752531589</v>
      </c>
      <c r="AV866" s="34">
        <f t="shared" si="223"/>
        <v>9149.9144613069584</v>
      </c>
      <c r="AW866" s="34">
        <f t="shared" si="224"/>
        <v>9178.1221918890005</v>
      </c>
      <c r="AX866" s="34">
        <f t="shared" si="225"/>
        <v>9135.2766487900371</v>
      </c>
    </row>
    <row r="867" spans="1:50" ht="16.5" customHeight="1" x14ac:dyDescent="0.2">
      <c r="A867" s="25">
        <v>866</v>
      </c>
      <c r="B867" s="26">
        <v>39332</v>
      </c>
      <c r="C867" s="25">
        <v>9393</v>
      </c>
      <c r="D867" s="27"/>
      <c r="E867" s="27">
        <v>314000</v>
      </c>
      <c r="F867" s="27"/>
      <c r="G867" s="27">
        <v>75.962500000000006</v>
      </c>
      <c r="H867" s="27">
        <v>75.057500000000005</v>
      </c>
      <c r="I867" s="27">
        <v>2.7959999999999998</v>
      </c>
      <c r="J867" s="27">
        <v>14402.082</v>
      </c>
      <c r="K867" s="27">
        <v>828090</v>
      </c>
      <c r="L867" s="27">
        <v>1777</v>
      </c>
      <c r="M867" s="27">
        <v>15.837</v>
      </c>
      <c r="N867" s="27">
        <v>265374</v>
      </c>
      <c r="O867" s="27">
        <v>9751.1</v>
      </c>
      <c r="P867" s="27">
        <v>2484433</v>
      </c>
      <c r="Q867" s="27"/>
      <c r="R867" s="27">
        <v>10222</v>
      </c>
      <c r="S867" s="27">
        <v>11.8498</v>
      </c>
      <c r="T867" s="27">
        <v>105.1</v>
      </c>
      <c r="U867" s="27">
        <v>21</v>
      </c>
      <c r="V867" s="27">
        <v>88.5</v>
      </c>
      <c r="W867" s="27">
        <v>93.713499999999996</v>
      </c>
      <c r="X867" s="27"/>
      <c r="Y867" s="27"/>
      <c r="Z867" s="27"/>
      <c r="AA867" s="27">
        <v>298818</v>
      </c>
      <c r="AB867" s="28"/>
      <c r="AC867" s="29">
        <v>1</v>
      </c>
      <c r="AD867" s="30">
        <v>0</v>
      </c>
      <c r="AE867" s="30">
        <v>85.4</v>
      </c>
      <c r="AF867" s="31">
        <v>12.6332</v>
      </c>
      <c r="AG867">
        <f t="shared" si="210"/>
        <v>9063.080642112478</v>
      </c>
      <c r="AH867">
        <f>A867*'Simple Linear Regression'!$B$18+'Simple Linear Regression'!$B$17</f>
        <v>8624.0664616014164</v>
      </c>
      <c r="AI867">
        <f t="shared" si="211"/>
        <v>9326.834354300001</v>
      </c>
      <c r="AJ867">
        <f t="shared" si="212"/>
        <v>9326.8343542999974</v>
      </c>
      <c r="AK867" s="32">
        <f t="shared" si="226"/>
        <v>9610.0931948563211</v>
      </c>
      <c r="AL867">
        <f t="shared" si="213"/>
        <v>9061.5536902392814</v>
      </c>
      <c r="AM867" s="32">
        <f t="shared" si="214"/>
        <v>9090.7975316483589</v>
      </c>
      <c r="AN867" s="33">
        <f t="shared" si="215"/>
        <v>9201.5797516477323</v>
      </c>
      <c r="AO867" s="33">
        <f t="shared" si="216"/>
        <v>9163.4180385039981</v>
      </c>
      <c r="AP867" s="33" t="str">
        <f t="shared" si="217"/>
        <v/>
      </c>
      <c r="AQ867" s="34">
        <f t="shared" si="218"/>
        <v>741985.70399999991</v>
      </c>
      <c r="AR867" s="34">
        <f t="shared" si="219"/>
        <v>877944</v>
      </c>
      <c r="AS867" s="34">
        <f t="shared" si="220"/>
        <v>12.6332</v>
      </c>
      <c r="AT867" s="34">
        <f t="shared" si="221"/>
        <v>9080.8016775300002</v>
      </c>
      <c r="AU867" s="34">
        <f t="shared" si="222"/>
        <v>9070.9294954857978</v>
      </c>
      <c r="AV867" s="34">
        <f t="shared" si="223"/>
        <v>9040.4821217194385</v>
      </c>
      <c r="AW867" s="34">
        <f t="shared" si="224"/>
        <v>9065.5977964104004</v>
      </c>
      <c r="AX867" s="34">
        <f t="shared" si="225"/>
        <v>9015.4891336477558</v>
      </c>
    </row>
    <row r="868" spans="1:50" ht="16.5" customHeight="1" x14ac:dyDescent="0.2">
      <c r="A868" s="25">
        <v>867</v>
      </c>
      <c r="B868" s="26">
        <v>39339</v>
      </c>
      <c r="C868" s="25">
        <v>9247</v>
      </c>
      <c r="D868" s="27"/>
      <c r="E868" s="27">
        <v>321000</v>
      </c>
      <c r="F868" s="27"/>
      <c r="G868" s="27">
        <v>78.945999999999998</v>
      </c>
      <c r="H868" s="27">
        <v>76.891999999999996</v>
      </c>
      <c r="I868" s="27">
        <v>2.8180000000000001</v>
      </c>
      <c r="J868" s="27">
        <v>14402.082</v>
      </c>
      <c r="K868" s="27">
        <v>886746</v>
      </c>
      <c r="L868" s="27">
        <v>1777</v>
      </c>
      <c r="M868" s="27">
        <v>15.837</v>
      </c>
      <c r="N868" s="27">
        <v>265374</v>
      </c>
      <c r="O868" s="27">
        <v>9751.1</v>
      </c>
      <c r="P868" s="27">
        <v>2519121</v>
      </c>
      <c r="Q868" s="27"/>
      <c r="R868" s="27">
        <v>10222</v>
      </c>
      <c r="S868" s="27">
        <v>11.8498</v>
      </c>
      <c r="T868" s="27">
        <v>105.1</v>
      </c>
      <c r="U868" s="27">
        <v>21</v>
      </c>
      <c r="V868" s="27">
        <v>88.5</v>
      </c>
      <c r="W868" s="27">
        <v>93.519679999999994</v>
      </c>
      <c r="X868" s="27"/>
      <c r="Y868" s="27"/>
      <c r="Z868" s="27"/>
      <c r="AA868" s="27">
        <v>298818</v>
      </c>
      <c r="AB868" s="28"/>
      <c r="AC868" s="29">
        <v>0</v>
      </c>
      <c r="AD868" s="30">
        <v>2.8</v>
      </c>
      <c r="AE868" s="30">
        <v>63</v>
      </c>
      <c r="AF868" s="31">
        <v>12.3489</v>
      </c>
      <c r="AG868">
        <f t="shared" si="210"/>
        <v>9058.374157805838</v>
      </c>
      <c r="AH868">
        <f>A868*'Simple Linear Regression'!$B$18+'Simple Linear Regression'!$B$17</f>
        <v>8624.9194986853217</v>
      </c>
      <c r="AI868">
        <f t="shared" si="211"/>
        <v>9322.7163242999995</v>
      </c>
      <c r="AJ868">
        <f t="shared" si="212"/>
        <v>9322.7163242999995</v>
      </c>
      <c r="AK868" s="32">
        <f t="shared" si="226"/>
        <v>9593.2861502429005</v>
      </c>
      <c r="AL868">
        <f t="shared" si="213"/>
        <v>9052.3468901352426</v>
      </c>
      <c r="AM868" s="32">
        <f t="shared" si="214"/>
        <v>9206.8888972454006</v>
      </c>
      <c r="AN868" s="33">
        <f t="shared" si="215"/>
        <v>9294.4379773090222</v>
      </c>
      <c r="AO868" s="33">
        <f t="shared" si="216"/>
        <v>9229.5554573319969</v>
      </c>
      <c r="AP868" s="33" t="str">
        <f t="shared" si="217"/>
        <v/>
      </c>
      <c r="AQ868" s="34">
        <f t="shared" si="218"/>
        <v>747823.93200000003</v>
      </c>
      <c r="AR868" s="34">
        <f t="shared" si="219"/>
        <v>904578</v>
      </c>
      <c r="AS868" s="34">
        <f t="shared" si="220"/>
        <v>0</v>
      </c>
      <c r="AT868" s="34">
        <f t="shared" si="221"/>
        <v>9166.6162795669989</v>
      </c>
      <c r="AU868" s="34">
        <f t="shared" si="222"/>
        <v>9118.8250266692339</v>
      </c>
      <c r="AV868" s="34">
        <f t="shared" si="223"/>
        <v>9134.626839349281</v>
      </c>
      <c r="AW868" s="34">
        <f t="shared" si="224"/>
        <v>9167.7116673970013</v>
      </c>
      <c r="AX868" s="34">
        <f t="shared" si="225"/>
        <v>9082.7910265899154</v>
      </c>
    </row>
    <row r="869" spans="1:50" ht="16.5" customHeight="1" x14ac:dyDescent="0.2">
      <c r="A869" s="25">
        <v>868</v>
      </c>
      <c r="B869" s="26">
        <v>39346</v>
      </c>
      <c r="C869" s="25">
        <v>9235</v>
      </c>
      <c r="D869" s="27"/>
      <c r="E869" s="27">
        <v>313000</v>
      </c>
      <c r="F869" s="27"/>
      <c r="G869" s="27">
        <v>82.256</v>
      </c>
      <c r="H869" s="27">
        <v>78.17</v>
      </c>
      <c r="I869" s="27">
        <v>2.7869999999999999</v>
      </c>
      <c r="J869" s="27">
        <v>14402.082</v>
      </c>
      <c r="K869" s="27">
        <v>886746</v>
      </c>
      <c r="L869" s="27">
        <v>1777</v>
      </c>
      <c r="M869" s="27">
        <v>16.379000000000001</v>
      </c>
      <c r="N869" s="27">
        <v>267106</v>
      </c>
      <c r="O869" s="27">
        <v>9751.1</v>
      </c>
      <c r="P869" s="27">
        <v>2519121</v>
      </c>
      <c r="Q869" s="27"/>
      <c r="R869" s="27">
        <v>10222</v>
      </c>
      <c r="S869" s="27">
        <v>11.8498</v>
      </c>
      <c r="T869" s="27">
        <v>105.1</v>
      </c>
      <c r="U869" s="27">
        <v>24</v>
      </c>
      <c r="V869" s="27">
        <v>88.5</v>
      </c>
      <c r="W869" s="27">
        <v>92.824680000000001</v>
      </c>
      <c r="X869" s="27"/>
      <c r="Y869" s="27"/>
      <c r="Z869" s="27"/>
      <c r="AA869" s="27">
        <v>298818</v>
      </c>
      <c r="AB869" s="28"/>
      <c r="AC869" s="29">
        <v>0</v>
      </c>
      <c r="AD869" s="30">
        <v>9.4</v>
      </c>
      <c r="AE869" s="30">
        <v>36.200000000000003</v>
      </c>
      <c r="AF869" s="31">
        <v>12.0617</v>
      </c>
      <c r="AG869">
        <f t="shared" si="210"/>
        <v>9085.4454113215597</v>
      </c>
      <c r="AH869">
        <f>A869*'Simple Linear Regression'!$B$18+'Simple Linear Regression'!$B$17</f>
        <v>8625.7725357692252</v>
      </c>
      <c r="AI869">
        <f t="shared" si="211"/>
        <v>9380.8418772999994</v>
      </c>
      <c r="AJ869">
        <f t="shared" si="212"/>
        <v>9380.8418773000012</v>
      </c>
      <c r="AK869" s="32">
        <f t="shared" si="226"/>
        <v>9589.0555407230295</v>
      </c>
      <c r="AL869">
        <f t="shared" si="213"/>
        <v>9072.2764286195379</v>
      </c>
      <c r="AM869" s="32">
        <f t="shared" si="214"/>
        <v>9197.6925849096788</v>
      </c>
      <c r="AN869" s="33">
        <f t="shared" si="215"/>
        <v>9277.6228754632466</v>
      </c>
      <c r="AO869" s="33">
        <f t="shared" si="216"/>
        <v>9189.5821193219981</v>
      </c>
      <c r="AP869" s="33" t="str">
        <f t="shared" si="217"/>
        <v/>
      </c>
      <c r="AQ869" s="34">
        <f t="shared" si="218"/>
        <v>744424.42200000002</v>
      </c>
      <c r="AR869" s="34">
        <f t="shared" si="219"/>
        <v>872331</v>
      </c>
      <c r="AS869" s="34">
        <f t="shared" si="220"/>
        <v>0</v>
      </c>
      <c r="AT869" s="34">
        <f t="shared" si="221"/>
        <v>9242.0206587460016</v>
      </c>
      <c r="AU869" s="34">
        <f t="shared" si="222"/>
        <v>9149.3067261411943</v>
      </c>
      <c r="AV869" s="34">
        <f t="shared" si="223"/>
        <v>9215.0190907285596</v>
      </c>
      <c r="AW869" s="34">
        <f t="shared" si="224"/>
        <v>9242.4192413630008</v>
      </c>
      <c r="AX869" s="34">
        <f t="shared" si="225"/>
        <v>9102.1644911352887</v>
      </c>
    </row>
    <row r="870" spans="1:50" ht="16.5" customHeight="1" x14ac:dyDescent="0.2">
      <c r="A870" s="25">
        <v>869</v>
      </c>
      <c r="B870" s="26">
        <v>39353</v>
      </c>
      <c r="C870" s="25">
        <v>9120</v>
      </c>
      <c r="D870" s="27"/>
      <c r="E870" s="27">
        <v>302000</v>
      </c>
      <c r="F870" s="27"/>
      <c r="G870" s="27">
        <v>81.703999999999994</v>
      </c>
      <c r="H870" s="27">
        <v>78.150000000000006</v>
      </c>
      <c r="I870" s="27">
        <v>2.8119999999999998</v>
      </c>
      <c r="J870" s="27">
        <v>14402.082</v>
      </c>
      <c r="K870" s="27">
        <v>886746</v>
      </c>
      <c r="L870" s="27">
        <v>1777</v>
      </c>
      <c r="M870" s="27">
        <v>16.379000000000001</v>
      </c>
      <c r="N870" s="27">
        <v>267106</v>
      </c>
      <c r="O870" s="27">
        <v>9751.1</v>
      </c>
      <c r="P870" s="27">
        <v>2519121</v>
      </c>
      <c r="Q870" s="27"/>
      <c r="R870" s="27">
        <v>10222</v>
      </c>
      <c r="S870" s="27">
        <v>11.8498</v>
      </c>
      <c r="T870" s="27">
        <v>105.1</v>
      </c>
      <c r="U870" s="27">
        <v>24</v>
      </c>
      <c r="V870" s="27">
        <v>88.5</v>
      </c>
      <c r="W870" s="27">
        <v>92.108279999999993</v>
      </c>
      <c r="X870" s="27"/>
      <c r="Y870" s="27"/>
      <c r="Z870" s="27"/>
      <c r="AA870" s="27">
        <v>298818</v>
      </c>
      <c r="AB870" s="28"/>
      <c r="AC870" s="29">
        <v>0</v>
      </c>
      <c r="AD870" s="30">
        <v>2.4</v>
      </c>
      <c r="AE870" s="30">
        <v>52.1</v>
      </c>
      <c r="AF870" s="31">
        <v>11.773999999999999</v>
      </c>
      <c r="AG870">
        <f t="shared" si="210"/>
        <v>9092.8628305185593</v>
      </c>
      <c r="AH870">
        <f>A870*'Simple Linear Regression'!$B$18+'Simple Linear Regression'!$B$17</f>
        <v>8626.6255728531287</v>
      </c>
      <c r="AI870">
        <f t="shared" si="211"/>
        <v>9387.3130672999996</v>
      </c>
      <c r="AJ870">
        <f t="shared" si="212"/>
        <v>9387.3130672999978</v>
      </c>
      <c r="AK870" s="32">
        <f t="shared" si="226"/>
        <v>9593.0969784163208</v>
      </c>
      <c r="AL870">
        <f t="shared" si="213"/>
        <v>9075.4260943050413</v>
      </c>
      <c r="AM870" s="32">
        <f t="shared" si="214"/>
        <v>9221.7830075285383</v>
      </c>
      <c r="AN870" s="33">
        <f t="shared" si="215"/>
        <v>9240.2822508863574</v>
      </c>
      <c r="AO870" s="33">
        <f t="shared" si="216"/>
        <v>9232.401654471998</v>
      </c>
      <c r="AP870" s="33" t="str">
        <f t="shared" si="217"/>
        <v/>
      </c>
      <c r="AQ870" s="34">
        <f t="shared" si="218"/>
        <v>751102.07199999993</v>
      </c>
      <c r="AR870" s="34">
        <f t="shared" si="219"/>
        <v>849224</v>
      </c>
      <c r="AS870" s="34">
        <f t="shared" si="220"/>
        <v>0</v>
      </c>
      <c r="AT870" s="34">
        <f t="shared" si="221"/>
        <v>9135.6026954399986</v>
      </c>
      <c r="AU870" s="34">
        <f t="shared" si="222"/>
        <v>9076.5042812218235</v>
      </c>
      <c r="AV870" s="34">
        <f t="shared" si="223"/>
        <v>9090.63328732224</v>
      </c>
      <c r="AW870" s="34">
        <f t="shared" si="224"/>
        <v>9134.6769697480013</v>
      </c>
      <c r="AX870" s="34">
        <f t="shared" si="225"/>
        <v>9038.1426703857414</v>
      </c>
    </row>
    <row r="871" spans="1:50" ht="16.5" customHeight="1" x14ac:dyDescent="0.2">
      <c r="A871" s="25">
        <v>870</v>
      </c>
      <c r="B871" s="26">
        <v>39360</v>
      </c>
      <c r="C871" s="25">
        <v>9200</v>
      </c>
      <c r="D871" s="27"/>
      <c r="E871" s="27">
        <v>317000</v>
      </c>
      <c r="F871" s="27"/>
      <c r="G871" s="27">
        <v>80.591999999999999</v>
      </c>
      <c r="H871" s="27">
        <v>77.977999999999994</v>
      </c>
      <c r="I871" s="27">
        <v>2.7879999999999998</v>
      </c>
      <c r="J871" s="27">
        <v>14402.082</v>
      </c>
      <c r="K871" s="27">
        <v>886746</v>
      </c>
      <c r="L871" s="27">
        <v>1777</v>
      </c>
      <c r="M871" s="27">
        <v>16.379000000000001</v>
      </c>
      <c r="N871" s="27">
        <v>267106</v>
      </c>
      <c r="O871" s="27">
        <v>9751.1</v>
      </c>
      <c r="P871" s="27">
        <v>2519121</v>
      </c>
      <c r="Q871" s="27"/>
      <c r="R871" s="27">
        <v>10222</v>
      </c>
      <c r="S871" s="27">
        <v>11.8498</v>
      </c>
      <c r="T871" s="27">
        <v>105.1</v>
      </c>
      <c r="U871" s="27">
        <v>24</v>
      </c>
      <c r="V871" s="27">
        <v>91.2</v>
      </c>
      <c r="W871" s="27">
        <v>91.29374</v>
      </c>
      <c r="X871" s="27"/>
      <c r="Y871" s="27"/>
      <c r="Z871" s="27"/>
      <c r="AA871" s="27">
        <v>298818</v>
      </c>
      <c r="AB871" s="28"/>
      <c r="AC871" s="29">
        <v>0</v>
      </c>
      <c r="AD871" s="30">
        <v>1.9</v>
      </c>
      <c r="AE871" s="30">
        <v>41.2</v>
      </c>
      <c r="AF871" s="31">
        <v>11.488099999999999</v>
      </c>
      <c r="AG871">
        <f t="shared" si="210"/>
        <v>9021.0471048554409</v>
      </c>
      <c r="AH871">
        <f>A871*'Simple Linear Regression'!$B$18+'Simple Linear Regression'!$B$17</f>
        <v>8627.478609937034</v>
      </c>
      <c r="AI871">
        <f t="shared" si="211"/>
        <v>9285.8023072999986</v>
      </c>
      <c r="AJ871">
        <f t="shared" si="212"/>
        <v>9285.8023073000004</v>
      </c>
      <c r="AK871" s="32">
        <f t="shared" si="226"/>
        <v>9605.9945781466413</v>
      </c>
      <c r="AL871">
        <f t="shared" si="213"/>
        <v>9026.5579570069604</v>
      </c>
      <c r="AM871" s="32">
        <f t="shared" si="214"/>
        <v>9211.0323708583819</v>
      </c>
      <c r="AN871" s="33">
        <f t="shared" si="215"/>
        <v>9193.8669383657252</v>
      </c>
      <c r="AO871" s="33">
        <f t="shared" si="216"/>
        <v>9160.6262751280028</v>
      </c>
      <c r="AP871" s="33" t="str">
        <f t="shared" si="217"/>
        <v/>
      </c>
      <c r="AQ871" s="34">
        <f t="shared" si="218"/>
        <v>744691.52799999993</v>
      </c>
      <c r="AR871" s="34">
        <f t="shared" si="219"/>
        <v>883795.99999999988</v>
      </c>
      <c r="AS871" s="34">
        <f t="shared" si="220"/>
        <v>0</v>
      </c>
      <c r="AT871" s="34">
        <f t="shared" si="221"/>
        <v>9089.6303159609997</v>
      </c>
      <c r="AU871" s="34">
        <f t="shared" si="222"/>
        <v>9027.0218033942983</v>
      </c>
      <c r="AV871" s="34">
        <f t="shared" si="223"/>
        <v>9064.0907356309599</v>
      </c>
      <c r="AW871" s="34">
        <f t="shared" si="224"/>
        <v>9088.0362187649989</v>
      </c>
      <c r="AX871" s="34">
        <f t="shared" si="225"/>
        <v>8981.853418317065</v>
      </c>
    </row>
    <row r="872" spans="1:50" ht="16.5" customHeight="1" x14ac:dyDescent="0.2">
      <c r="A872" s="25">
        <v>871</v>
      </c>
      <c r="B872" s="26">
        <v>39367</v>
      </c>
      <c r="C872" s="25">
        <v>9253</v>
      </c>
      <c r="D872" s="27"/>
      <c r="E872" s="27">
        <v>316000</v>
      </c>
      <c r="F872" s="27"/>
      <c r="G872" s="27">
        <v>81.456000000000003</v>
      </c>
      <c r="H872" s="27">
        <v>78.852000000000004</v>
      </c>
      <c r="I872" s="27">
        <v>2.77</v>
      </c>
      <c r="J872" s="27">
        <v>14402.082</v>
      </c>
      <c r="K872" s="27">
        <v>831911</v>
      </c>
      <c r="L872" s="27">
        <v>1804</v>
      </c>
      <c r="M872" s="27">
        <v>16.379000000000001</v>
      </c>
      <c r="N872" s="27">
        <v>267106</v>
      </c>
      <c r="O872" s="27">
        <v>9798.9</v>
      </c>
      <c r="P872" s="27">
        <v>2519121</v>
      </c>
      <c r="Q872" s="27"/>
      <c r="R872" s="27">
        <v>10222</v>
      </c>
      <c r="S872" s="27">
        <v>11.8498</v>
      </c>
      <c r="T872" s="27">
        <v>105.1</v>
      </c>
      <c r="U872" s="27">
        <v>24</v>
      </c>
      <c r="V872" s="27">
        <v>91.2</v>
      </c>
      <c r="W872" s="27">
        <v>91.001279999999994</v>
      </c>
      <c r="X872" s="27"/>
      <c r="Y872" s="27"/>
      <c r="Z872" s="27"/>
      <c r="AA872" s="27">
        <v>298818</v>
      </c>
      <c r="AB872" s="28"/>
      <c r="AC872" s="29">
        <v>0</v>
      </c>
      <c r="AD872" s="30">
        <v>14.2</v>
      </c>
      <c r="AE872" s="30">
        <v>41.7</v>
      </c>
      <c r="AF872" s="31">
        <v>11.2067</v>
      </c>
      <c r="AG872">
        <f t="shared" si="210"/>
        <v>9021.7140938335997</v>
      </c>
      <c r="AH872">
        <f>A872*'Simple Linear Regression'!$B$18+'Simple Linear Regression'!$B$17</f>
        <v>8628.3316470209375</v>
      </c>
      <c r="AI872">
        <f t="shared" si="211"/>
        <v>9294.6431472999993</v>
      </c>
      <c r="AJ872">
        <f t="shared" si="212"/>
        <v>9294.6431473000011</v>
      </c>
      <c r="AK872" s="32">
        <f t="shared" si="226"/>
        <v>9605.8104473862495</v>
      </c>
      <c r="AL872">
        <f t="shared" si="213"/>
        <v>9030.8923000334034</v>
      </c>
      <c r="AM872" s="32">
        <f t="shared" si="214"/>
        <v>9193.8979080545796</v>
      </c>
      <c r="AN872" s="33">
        <f t="shared" si="215"/>
        <v>9160.2365987850462</v>
      </c>
      <c r="AO872" s="33">
        <f t="shared" si="216"/>
        <v>9149.3423906200005</v>
      </c>
      <c r="AP872" s="33" t="str">
        <f t="shared" si="217"/>
        <v/>
      </c>
      <c r="AQ872" s="34">
        <f t="shared" si="218"/>
        <v>739883.62</v>
      </c>
      <c r="AR872" s="34">
        <f t="shared" si="219"/>
        <v>875320</v>
      </c>
      <c r="AS872" s="34">
        <f t="shared" si="220"/>
        <v>0</v>
      </c>
      <c r="AT872" s="34">
        <f t="shared" si="221"/>
        <v>9050.9986776749993</v>
      </c>
      <c r="AU872" s="34">
        <f t="shared" si="222"/>
        <v>8997.1533443244061</v>
      </c>
      <c r="AV872" s="34">
        <f t="shared" si="223"/>
        <v>9023.6470058011982</v>
      </c>
      <c r="AW872" s="34">
        <f t="shared" si="224"/>
        <v>9048.198473679</v>
      </c>
      <c r="AX872" s="34">
        <f t="shared" si="225"/>
        <v>8953.3228910690632</v>
      </c>
    </row>
    <row r="873" spans="1:50" ht="16.5" customHeight="1" x14ac:dyDescent="0.2">
      <c r="A873" s="25">
        <v>872</v>
      </c>
      <c r="B873" s="26">
        <v>39374</v>
      </c>
      <c r="C873" s="25">
        <v>9373</v>
      </c>
      <c r="D873" s="27"/>
      <c r="E873" s="27">
        <v>335000</v>
      </c>
      <c r="F873" s="27"/>
      <c r="G873" s="27">
        <v>87.804000000000002</v>
      </c>
      <c r="H873" s="27">
        <v>84.29</v>
      </c>
      <c r="I873" s="27">
        <v>2.762</v>
      </c>
      <c r="J873" s="27">
        <v>14402.082</v>
      </c>
      <c r="K873" s="27">
        <v>831911</v>
      </c>
      <c r="L873" s="27">
        <v>1804</v>
      </c>
      <c r="M873" s="27">
        <v>16.532</v>
      </c>
      <c r="N873" s="27">
        <v>271225</v>
      </c>
      <c r="O873" s="27">
        <v>9798.9</v>
      </c>
      <c r="P873" s="27">
        <v>2519121</v>
      </c>
      <c r="Q873" s="27"/>
      <c r="R873" s="27">
        <v>10222</v>
      </c>
      <c r="S873" s="27">
        <v>11.8498</v>
      </c>
      <c r="T873" s="27">
        <v>105.1</v>
      </c>
      <c r="U873" s="27">
        <v>24</v>
      </c>
      <c r="V873" s="27">
        <v>91.2</v>
      </c>
      <c r="W873" s="27">
        <v>90.681780000000003</v>
      </c>
      <c r="X873" s="27"/>
      <c r="Y873" s="27"/>
      <c r="Z873" s="27"/>
      <c r="AA873" s="27">
        <v>298818</v>
      </c>
      <c r="AB873" s="28"/>
      <c r="AC873" s="29">
        <v>0</v>
      </c>
      <c r="AD873" s="30">
        <v>18.399999999999999</v>
      </c>
      <c r="AE873" s="30">
        <v>24.2</v>
      </c>
      <c r="AF873" s="31">
        <v>10.932399999999999</v>
      </c>
      <c r="AG873">
        <f t="shared" si="210"/>
        <v>9060.5082939805598</v>
      </c>
      <c r="AH873">
        <f>A873*'Simple Linear Regression'!$B$18+'Simple Linear Regression'!$B$17</f>
        <v>8629.1846841048409</v>
      </c>
      <c r="AI873">
        <f t="shared" si="211"/>
        <v>9348.4784041999992</v>
      </c>
      <c r="AJ873">
        <f t="shared" si="212"/>
        <v>9348.4784041999992</v>
      </c>
      <c r="AK873" s="32">
        <f t="shared" si="226"/>
        <v>9562.9744824224399</v>
      </c>
      <c r="AL873">
        <f t="shared" si="213"/>
        <v>9039.2428214715001</v>
      </c>
      <c r="AM873" s="32">
        <f t="shared" si="214"/>
        <v>9230.190415609879</v>
      </c>
      <c r="AN873" s="33">
        <f t="shared" si="215"/>
        <v>9127.1433888157244</v>
      </c>
      <c r="AO873" s="33">
        <f t="shared" si="216"/>
        <v>9114.5420259500061</v>
      </c>
      <c r="AP873" s="33" t="str">
        <f t="shared" si="217"/>
        <v/>
      </c>
      <c r="AQ873" s="34">
        <f t="shared" si="218"/>
        <v>749123.45</v>
      </c>
      <c r="AR873" s="34">
        <f t="shared" si="219"/>
        <v>925270</v>
      </c>
      <c r="AS873" s="34">
        <f t="shared" si="220"/>
        <v>0</v>
      </c>
      <c r="AT873" s="34">
        <f t="shared" si="221"/>
        <v>9125.2962606730016</v>
      </c>
      <c r="AU873" s="34">
        <f t="shared" si="222"/>
        <v>9011.9590103359915</v>
      </c>
      <c r="AV873" s="34">
        <f t="shared" si="223"/>
        <v>9116.3554304041991</v>
      </c>
      <c r="AW873" s="34">
        <f t="shared" si="224"/>
        <v>9121.758678533999</v>
      </c>
      <c r="AX873" s="34">
        <f t="shared" si="225"/>
        <v>8958.078696356848</v>
      </c>
    </row>
    <row r="874" spans="1:50" ht="16.5" customHeight="1" x14ac:dyDescent="0.2">
      <c r="A874" s="25">
        <v>873</v>
      </c>
      <c r="B874" s="26">
        <v>39381</v>
      </c>
      <c r="C874" s="25">
        <v>9355</v>
      </c>
      <c r="D874" s="27"/>
      <c r="E874" s="27">
        <v>334000</v>
      </c>
      <c r="F874" s="27"/>
      <c r="G874" s="27">
        <v>89.233999999999995</v>
      </c>
      <c r="H874" s="27">
        <v>83.721999999999994</v>
      </c>
      <c r="I874" s="27">
        <v>2.823</v>
      </c>
      <c r="J874" s="27">
        <v>14402.082</v>
      </c>
      <c r="K874" s="27">
        <v>831911</v>
      </c>
      <c r="L874" s="27">
        <v>1804</v>
      </c>
      <c r="M874" s="27">
        <v>16.532</v>
      </c>
      <c r="N874" s="27">
        <v>271225</v>
      </c>
      <c r="O874" s="27">
        <v>9798.9</v>
      </c>
      <c r="P874" s="27">
        <v>2519121</v>
      </c>
      <c r="Q874" s="27"/>
      <c r="R874" s="27">
        <v>10222</v>
      </c>
      <c r="S874" s="27">
        <v>11.8498</v>
      </c>
      <c r="T874" s="27">
        <v>105.1</v>
      </c>
      <c r="U874" s="27">
        <v>24</v>
      </c>
      <c r="V874" s="27">
        <v>91.2</v>
      </c>
      <c r="W874" s="27">
        <v>90.435159999999996</v>
      </c>
      <c r="X874" s="27"/>
      <c r="Y874" s="27"/>
      <c r="Z874" s="27"/>
      <c r="AA874" s="27">
        <v>298818</v>
      </c>
      <c r="AB874" s="28"/>
      <c r="AC874" s="29">
        <v>0</v>
      </c>
      <c r="AD874" s="30">
        <v>27.1</v>
      </c>
      <c r="AE874" s="30">
        <v>15.6</v>
      </c>
      <c r="AF874" s="31">
        <v>10.6684</v>
      </c>
      <c r="AG874">
        <f t="shared" si="210"/>
        <v>9061.2038152212408</v>
      </c>
      <c r="AH874">
        <f>A874*'Simple Linear Regression'!$B$18+'Simple Linear Regression'!$B$17</f>
        <v>8630.0377211887462</v>
      </c>
      <c r="AI874">
        <f t="shared" si="211"/>
        <v>9349.0666941999989</v>
      </c>
      <c r="AJ874">
        <f t="shared" si="212"/>
        <v>9349.0666941999989</v>
      </c>
      <c r="AK874" s="32">
        <f t="shared" si="226"/>
        <v>9567.7778585821798</v>
      </c>
      <c r="AL874">
        <f t="shared" si="213"/>
        <v>9025.3817702272536</v>
      </c>
      <c r="AM874" s="32">
        <f t="shared" si="214"/>
        <v>9220.1346404445394</v>
      </c>
      <c r="AN874" s="33">
        <f t="shared" si="215"/>
        <v>9074.9502829692246</v>
      </c>
      <c r="AO874" s="33">
        <f t="shared" si="216"/>
        <v>9071.6385894250016</v>
      </c>
      <c r="AP874" s="33" t="str">
        <f t="shared" si="217"/>
        <v/>
      </c>
      <c r="AQ874" s="34">
        <f t="shared" si="218"/>
        <v>765668.17499999993</v>
      </c>
      <c r="AR874" s="34">
        <f t="shared" si="219"/>
        <v>942882</v>
      </c>
      <c r="AS874" s="34">
        <f t="shared" si="220"/>
        <v>0</v>
      </c>
      <c r="AT874" s="34">
        <f t="shared" si="221"/>
        <v>9120.9686389559993</v>
      </c>
      <c r="AU874" s="34">
        <f t="shared" si="222"/>
        <v>8982.4850976755843</v>
      </c>
      <c r="AV874" s="34">
        <f t="shared" si="223"/>
        <v>9111.3327627473209</v>
      </c>
      <c r="AW874" s="34">
        <f t="shared" si="224"/>
        <v>9116.5001520259975</v>
      </c>
      <c r="AX874" s="34">
        <f t="shared" si="225"/>
        <v>8919.0926311477742</v>
      </c>
    </row>
    <row r="875" spans="1:50" ht="16.5" customHeight="1" x14ac:dyDescent="0.2">
      <c r="A875" s="25">
        <v>874</v>
      </c>
      <c r="B875" s="26">
        <v>39388</v>
      </c>
      <c r="C875" s="25">
        <v>9367</v>
      </c>
      <c r="D875" s="27"/>
      <c r="E875" s="27">
        <v>328000</v>
      </c>
      <c r="F875" s="27"/>
      <c r="G875" s="27">
        <v>93.456000000000003</v>
      </c>
      <c r="H875" s="27">
        <v>90.415999999999997</v>
      </c>
      <c r="I875" s="27">
        <v>2.8719999999999999</v>
      </c>
      <c r="J875" s="27">
        <v>14402.082</v>
      </c>
      <c r="K875" s="27">
        <v>831911</v>
      </c>
      <c r="L875" s="27">
        <v>1804</v>
      </c>
      <c r="M875" s="27">
        <v>16.532</v>
      </c>
      <c r="N875" s="27">
        <v>271225</v>
      </c>
      <c r="O875" s="27">
        <v>9798.9</v>
      </c>
      <c r="P875" s="27">
        <v>2519121</v>
      </c>
      <c r="Q875" s="27"/>
      <c r="R875" s="27">
        <v>10222</v>
      </c>
      <c r="S875" s="27">
        <v>11.8498</v>
      </c>
      <c r="T875" s="27">
        <v>105.1</v>
      </c>
      <c r="U875" s="27">
        <v>24</v>
      </c>
      <c r="V875" s="27">
        <v>91.2</v>
      </c>
      <c r="W875" s="27">
        <v>90.147419999999997</v>
      </c>
      <c r="X875" s="27"/>
      <c r="Y875" s="27"/>
      <c r="Z875" s="27"/>
      <c r="AA875" s="27">
        <v>298818</v>
      </c>
      <c r="AB875" s="28"/>
      <c r="AC875" s="29">
        <v>0</v>
      </c>
      <c r="AD875" s="30">
        <v>52.1</v>
      </c>
      <c r="AE875" s="30">
        <v>5.6</v>
      </c>
      <c r="AF875" s="31">
        <v>10.418200000000001</v>
      </c>
      <c r="AG875">
        <f t="shared" si="210"/>
        <v>9065.2624524473613</v>
      </c>
      <c r="AH875">
        <f>A875*'Simple Linear Regression'!$B$18+'Simple Linear Regression'!$B$17</f>
        <v>8630.8907582726497</v>
      </c>
      <c r="AI875">
        <f t="shared" si="211"/>
        <v>9352.5964341999988</v>
      </c>
      <c r="AJ875">
        <f t="shared" si="212"/>
        <v>9352.5964342000007</v>
      </c>
      <c r="AK875" s="32">
        <f t="shared" si="226"/>
        <v>9568.06676243521</v>
      </c>
      <c r="AL875">
        <f t="shared" si="213"/>
        <v>9018.0938156540033</v>
      </c>
      <c r="AM875" s="32">
        <f t="shared" si="214"/>
        <v>9187.2212585763409</v>
      </c>
      <c r="AN875" s="33">
        <f t="shared" si="215"/>
        <v>9032.1689044898849</v>
      </c>
      <c r="AO875" s="33">
        <f t="shared" si="216"/>
        <v>9010.9045432000039</v>
      </c>
      <c r="AP875" s="33" t="str">
        <f t="shared" si="217"/>
        <v/>
      </c>
      <c r="AQ875" s="34">
        <f t="shared" si="218"/>
        <v>778958.2</v>
      </c>
      <c r="AR875" s="34">
        <f t="shared" si="219"/>
        <v>942016</v>
      </c>
      <c r="AS875" s="34">
        <f t="shared" si="220"/>
        <v>0</v>
      </c>
      <c r="AT875" s="34">
        <f t="shared" si="221"/>
        <v>9149.2429311769993</v>
      </c>
      <c r="AU875" s="34">
        <f t="shared" si="222"/>
        <v>8978.5342943244432</v>
      </c>
      <c r="AV875" s="34">
        <f t="shared" si="223"/>
        <v>9137.8446503231589</v>
      </c>
      <c r="AW875" s="34">
        <f t="shared" si="224"/>
        <v>9143.7446652939998</v>
      </c>
      <c r="AX875" s="34">
        <f t="shared" si="225"/>
        <v>8901.8985075115997</v>
      </c>
    </row>
    <row r="876" spans="1:50" ht="16.5" customHeight="1" x14ac:dyDescent="0.2">
      <c r="A876" s="25">
        <v>875</v>
      </c>
      <c r="B876" s="26">
        <v>39395</v>
      </c>
      <c r="C876" s="25">
        <v>9187</v>
      </c>
      <c r="D876" s="27"/>
      <c r="E876" s="27">
        <v>327000</v>
      </c>
      <c r="F876" s="27"/>
      <c r="G876" s="27">
        <v>95.808000000000007</v>
      </c>
      <c r="H876" s="27">
        <v>93.543999999999997</v>
      </c>
      <c r="I876" s="27">
        <v>3.0129999999999999</v>
      </c>
      <c r="J876" s="27">
        <v>14564.117</v>
      </c>
      <c r="K876" s="27">
        <v>815264</v>
      </c>
      <c r="L876" s="27">
        <v>1783</v>
      </c>
      <c r="M876" s="27">
        <v>16.532</v>
      </c>
      <c r="N876" s="27">
        <v>271225</v>
      </c>
      <c r="O876" s="27">
        <v>9845.1</v>
      </c>
      <c r="P876" s="27">
        <v>2519121</v>
      </c>
      <c r="Q876" s="27"/>
      <c r="R876" s="27">
        <v>10222</v>
      </c>
      <c r="S876" s="27">
        <v>11.8498</v>
      </c>
      <c r="T876" s="27">
        <v>105.9</v>
      </c>
      <c r="U876" s="27">
        <v>24</v>
      </c>
      <c r="V876" s="27">
        <v>90.8</v>
      </c>
      <c r="W876" s="27">
        <v>89.186220000000006</v>
      </c>
      <c r="X876" s="27"/>
      <c r="Y876" s="27"/>
      <c r="Z876" s="27"/>
      <c r="AA876" s="27">
        <v>298818</v>
      </c>
      <c r="AB876" s="28"/>
      <c r="AC876" s="29">
        <v>0</v>
      </c>
      <c r="AD876" s="30">
        <v>82.5</v>
      </c>
      <c r="AE876" s="30">
        <v>6.3</v>
      </c>
      <c r="AF876" s="31">
        <v>10.186</v>
      </c>
      <c r="AG876">
        <f t="shared" si="210"/>
        <v>9075.1283052864401</v>
      </c>
      <c r="AH876">
        <f>A876*'Simple Linear Regression'!$B$18+'Simple Linear Regression'!$B$17</f>
        <v>8631.743795356555</v>
      </c>
      <c r="AI876">
        <f t="shared" si="211"/>
        <v>9360.4973941999979</v>
      </c>
      <c r="AJ876">
        <f t="shared" si="212"/>
        <v>9360.4973941999997</v>
      </c>
      <c r="AK876" s="32">
        <f t="shared" si="226"/>
        <v>9570.060426243559</v>
      </c>
      <c r="AL876">
        <f t="shared" si="213"/>
        <v>8991.3885732697527</v>
      </c>
      <c r="AM876" s="32">
        <f t="shared" si="214"/>
        <v>9167.0989779801203</v>
      </c>
      <c r="AN876" s="33">
        <f t="shared" si="215"/>
        <v>8959.096123624864</v>
      </c>
      <c r="AO876" s="33">
        <f t="shared" si="216"/>
        <v>8941.7466646749999</v>
      </c>
      <c r="AP876" s="33" t="str">
        <f t="shared" si="217"/>
        <v/>
      </c>
      <c r="AQ876" s="34">
        <f t="shared" si="218"/>
        <v>817200.92499999993</v>
      </c>
      <c r="AR876" s="34">
        <f t="shared" si="219"/>
        <v>985251</v>
      </c>
      <c r="AS876" s="34">
        <f t="shared" si="220"/>
        <v>0</v>
      </c>
      <c r="AT876" s="34">
        <f t="shared" si="221"/>
        <v>9161.4719704840008</v>
      </c>
      <c r="AU876" s="34">
        <f t="shared" si="222"/>
        <v>8946.7709329956378</v>
      </c>
      <c r="AV876" s="34">
        <f t="shared" si="223"/>
        <v>9144.1477325047599</v>
      </c>
      <c r="AW876" s="34">
        <f t="shared" si="224"/>
        <v>9154.7579295159994</v>
      </c>
      <c r="AX876" s="34">
        <f t="shared" si="225"/>
        <v>8852.8949800445225</v>
      </c>
    </row>
    <row r="877" spans="1:50" ht="16.5" customHeight="1" x14ac:dyDescent="0.2">
      <c r="A877" s="25">
        <v>876</v>
      </c>
      <c r="B877" s="26">
        <v>39402</v>
      </c>
      <c r="C877" s="25">
        <v>9222</v>
      </c>
      <c r="D877" s="27"/>
      <c r="E877" s="27">
        <v>333000</v>
      </c>
      <c r="F877" s="27"/>
      <c r="G877" s="27">
        <v>93.555999999999997</v>
      </c>
      <c r="H877" s="27">
        <v>90.738</v>
      </c>
      <c r="I877" s="27">
        <v>3.1110000000000002</v>
      </c>
      <c r="J877" s="27">
        <v>14564.117</v>
      </c>
      <c r="K877" s="27">
        <v>815264</v>
      </c>
      <c r="L877" s="27">
        <v>1783</v>
      </c>
      <c r="M877" s="27">
        <v>16.454999999999998</v>
      </c>
      <c r="N877" s="27">
        <v>245965</v>
      </c>
      <c r="O877" s="27">
        <v>9845.1</v>
      </c>
      <c r="P877" s="27">
        <v>2519121</v>
      </c>
      <c r="Q877" s="27"/>
      <c r="R877" s="27">
        <v>10222</v>
      </c>
      <c r="S877" s="27">
        <v>11.8498</v>
      </c>
      <c r="T877" s="27">
        <v>105.9</v>
      </c>
      <c r="U877" s="27">
        <v>24</v>
      </c>
      <c r="V877" s="27">
        <v>90.8</v>
      </c>
      <c r="W877" s="27">
        <v>88.433319999999995</v>
      </c>
      <c r="X877" s="27"/>
      <c r="Y877" s="27"/>
      <c r="Z877" s="27"/>
      <c r="AA877" s="27">
        <v>298818</v>
      </c>
      <c r="AB877" s="28"/>
      <c r="AC877" s="29">
        <v>0</v>
      </c>
      <c r="AD877" s="30">
        <v>78.400000000000006</v>
      </c>
      <c r="AE877" s="30">
        <v>10.9</v>
      </c>
      <c r="AF877" s="31">
        <v>9.9762000000000004</v>
      </c>
      <c r="AG877">
        <f t="shared" si="210"/>
        <v>8754.7233251386788</v>
      </c>
      <c r="AH877">
        <f>A877*'Simple Linear Regression'!$B$18+'Simple Linear Regression'!$B$17</f>
        <v>8632.5968324404585</v>
      </c>
      <c r="AI877">
        <f t="shared" si="211"/>
        <v>9005.3018114999995</v>
      </c>
      <c r="AJ877">
        <f t="shared" si="212"/>
        <v>9005.3018114999995</v>
      </c>
      <c r="AK877" s="32">
        <f t="shared" si="226"/>
        <v>9588.2121658027791</v>
      </c>
      <c r="AL877">
        <f t="shared" si="213"/>
        <v>8920.7745483530489</v>
      </c>
      <c r="AM877" s="32">
        <f t="shared" si="214"/>
        <v>8843.9492550348605</v>
      </c>
      <c r="AN877" s="33">
        <f t="shared" si="215"/>
        <v>8779.6950475530848</v>
      </c>
      <c r="AO877" s="33">
        <f t="shared" si="216"/>
        <v>8917.8186313649967</v>
      </c>
      <c r="AP877" s="33" t="str">
        <f t="shared" si="217"/>
        <v/>
      </c>
      <c r="AQ877" s="34">
        <f t="shared" si="218"/>
        <v>765197.11500000011</v>
      </c>
      <c r="AR877" s="34">
        <f t="shared" si="219"/>
        <v>1035963.0000000001</v>
      </c>
      <c r="AS877" s="34">
        <f t="shared" si="220"/>
        <v>0</v>
      </c>
      <c r="AT877" s="34">
        <f t="shared" si="221"/>
        <v>8629.6362178840009</v>
      </c>
      <c r="AU877" s="34">
        <f t="shared" si="222"/>
        <v>8723.7806568505366</v>
      </c>
      <c r="AV877" s="34">
        <f t="shared" si="223"/>
        <v>8597.5417842158804</v>
      </c>
      <c r="AW877" s="34">
        <f t="shared" si="224"/>
        <v>8622.1238061519998</v>
      </c>
      <c r="AX877" s="34">
        <f t="shared" si="225"/>
        <v>8668.5492755539926</v>
      </c>
    </row>
    <row r="878" spans="1:50" ht="16.5" customHeight="1" x14ac:dyDescent="0.2">
      <c r="A878" s="25">
        <v>877</v>
      </c>
      <c r="B878" s="26">
        <v>39409</v>
      </c>
      <c r="C878" s="25">
        <v>9356</v>
      </c>
      <c r="D878" s="27"/>
      <c r="E878" s="27">
        <v>332000</v>
      </c>
      <c r="F878" s="27"/>
      <c r="G878" s="27">
        <v>97.93</v>
      </c>
      <c r="H878" s="27">
        <v>94.004999999999995</v>
      </c>
      <c r="I878" s="27">
        <v>3.0990000000000002</v>
      </c>
      <c r="J878" s="27">
        <v>14564.117</v>
      </c>
      <c r="K878" s="27">
        <v>815264</v>
      </c>
      <c r="L878" s="27">
        <v>1783</v>
      </c>
      <c r="M878" s="27">
        <v>16.454999999999998</v>
      </c>
      <c r="N878" s="27">
        <v>245965</v>
      </c>
      <c r="O878" s="27">
        <v>9845.1</v>
      </c>
      <c r="P878" s="27">
        <v>2519121</v>
      </c>
      <c r="Q878" s="27"/>
      <c r="R878" s="27">
        <v>10222</v>
      </c>
      <c r="S878" s="27">
        <v>12.1325004</v>
      </c>
      <c r="T878" s="27">
        <v>105.9</v>
      </c>
      <c r="U878" s="27">
        <v>24</v>
      </c>
      <c r="V878" s="27">
        <v>90.8</v>
      </c>
      <c r="W878" s="27">
        <v>89.058639999999997</v>
      </c>
      <c r="X878" s="27"/>
      <c r="Y878" s="27"/>
      <c r="Z878" s="27"/>
      <c r="AA878" s="27">
        <v>298818</v>
      </c>
      <c r="AB878" s="28"/>
      <c r="AC878" s="29">
        <v>1</v>
      </c>
      <c r="AD878" s="30">
        <v>95.5</v>
      </c>
      <c r="AE878" s="30">
        <v>3.8</v>
      </c>
      <c r="AF878" s="31">
        <v>9.7934999999999999</v>
      </c>
      <c r="AG878">
        <f t="shared" si="210"/>
        <v>8755.3924811241195</v>
      </c>
      <c r="AH878">
        <f>A878*'Simple Linear Regression'!$B$18+'Simple Linear Regression'!$B$17</f>
        <v>8633.4498695243619</v>
      </c>
      <c r="AI878">
        <f t="shared" si="211"/>
        <v>9005.8901014999992</v>
      </c>
      <c r="AJ878">
        <f t="shared" si="212"/>
        <v>9005.8901014999992</v>
      </c>
      <c r="AK878" s="32">
        <f t="shared" si="226"/>
        <v>9592.8314112021289</v>
      </c>
      <c r="AL878">
        <f t="shared" si="213"/>
        <v>8921.46652104245</v>
      </c>
      <c r="AM878" s="32">
        <f t="shared" si="214"/>
        <v>8681.4318009388207</v>
      </c>
      <c r="AN878" s="33">
        <f t="shared" si="215"/>
        <v>8613.8478346102929</v>
      </c>
      <c r="AO878" s="33">
        <f t="shared" si="216"/>
        <v>8759.981698784999</v>
      </c>
      <c r="AP878" s="33" t="str">
        <f t="shared" si="217"/>
        <v/>
      </c>
      <c r="AQ878" s="34">
        <f t="shared" si="218"/>
        <v>762245.53500000003</v>
      </c>
      <c r="AR878" s="34">
        <f t="shared" si="219"/>
        <v>1028868.0000000001</v>
      </c>
      <c r="AS878" s="34">
        <f t="shared" si="220"/>
        <v>9.7934999999999999</v>
      </c>
      <c r="AT878" s="34">
        <f t="shared" si="221"/>
        <v>8574.5687175769999</v>
      </c>
      <c r="AU878" s="34">
        <f t="shared" si="222"/>
        <v>8661.7453310911005</v>
      </c>
      <c r="AV878" s="34">
        <f t="shared" si="223"/>
        <v>8545.7982477366804</v>
      </c>
      <c r="AW878" s="34">
        <f t="shared" si="224"/>
        <v>8605.8277765625007</v>
      </c>
      <c r="AX878" s="34">
        <f t="shared" si="225"/>
        <v>8572.0538150334542</v>
      </c>
    </row>
    <row r="879" spans="1:50" ht="16.5" customHeight="1" x14ac:dyDescent="0.2">
      <c r="A879" s="25">
        <v>878</v>
      </c>
      <c r="B879" s="26">
        <v>39416</v>
      </c>
      <c r="C879" s="25">
        <v>9266</v>
      </c>
      <c r="D879" s="27"/>
      <c r="E879" s="27">
        <v>352000</v>
      </c>
      <c r="F879" s="27"/>
      <c r="G879" s="27">
        <v>92.468000000000004</v>
      </c>
      <c r="H879" s="27">
        <v>92.16</v>
      </c>
      <c r="I879" s="27">
        <v>3.097</v>
      </c>
      <c r="J879" s="27">
        <v>14564.117</v>
      </c>
      <c r="K879" s="27">
        <v>815264</v>
      </c>
      <c r="L879" s="27">
        <v>1783</v>
      </c>
      <c r="M879" s="27">
        <v>16.454999999999998</v>
      </c>
      <c r="N879" s="27">
        <v>245965</v>
      </c>
      <c r="O879" s="27">
        <v>9845.1</v>
      </c>
      <c r="P879" s="27">
        <v>2519121</v>
      </c>
      <c r="Q879" s="27"/>
      <c r="R879" s="27">
        <v>10222</v>
      </c>
      <c r="S879" s="27">
        <v>12.1325004</v>
      </c>
      <c r="T879" s="27">
        <v>105.9</v>
      </c>
      <c r="U879" s="27">
        <v>24</v>
      </c>
      <c r="V879" s="27">
        <v>90.8</v>
      </c>
      <c r="W879" s="27">
        <v>89.337779999999995</v>
      </c>
      <c r="X879" s="27"/>
      <c r="Y879" s="27"/>
      <c r="Z879" s="27"/>
      <c r="AA879" s="27">
        <v>298818</v>
      </c>
      <c r="AB879" s="28"/>
      <c r="AC879" s="29">
        <v>0</v>
      </c>
      <c r="AD879" s="30">
        <v>131.4</v>
      </c>
      <c r="AE879" s="30">
        <v>0</v>
      </c>
      <c r="AF879" s="31">
        <v>9.6425000000000001</v>
      </c>
      <c r="AG879">
        <f t="shared" si="210"/>
        <v>8741.9219587883617</v>
      </c>
      <c r="AH879">
        <f>A879*'Simple Linear Regression'!$B$18+'Simple Linear Regression'!$B$17</f>
        <v>8634.3029066082672</v>
      </c>
      <c r="AI879">
        <f t="shared" si="211"/>
        <v>8994.1243015</v>
      </c>
      <c r="AJ879">
        <f t="shared" si="212"/>
        <v>8994.1243014999982</v>
      </c>
      <c r="AK879" s="32">
        <f t="shared" si="226"/>
        <v>9625.3311719752892</v>
      </c>
      <c r="AL879">
        <f t="shared" si="213"/>
        <v>8906.6555721573495</v>
      </c>
      <c r="AM879" s="32">
        <f t="shared" si="214"/>
        <v>8767.7632391161987</v>
      </c>
      <c r="AN879" s="33">
        <f t="shared" si="215"/>
        <v>8720.5137915281939</v>
      </c>
      <c r="AO879" s="33">
        <f t="shared" si="216"/>
        <v>8809.345643355</v>
      </c>
      <c r="AP879" s="33" t="str">
        <f t="shared" si="217"/>
        <v/>
      </c>
      <c r="AQ879" s="34">
        <f t="shared" si="218"/>
        <v>761753.60499999998</v>
      </c>
      <c r="AR879" s="34">
        <f t="shared" si="219"/>
        <v>1090144</v>
      </c>
      <c r="AS879" s="34">
        <f t="shared" si="220"/>
        <v>0</v>
      </c>
      <c r="AT879" s="34">
        <f t="shared" si="221"/>
        <v>8663.1868407410002</v>
      </c>
      <c r="AU879" s="34">
        <f t="shared" si="222"/>
        <v>8724.3649900986929</v>
      </c>
      <c r="AV879" s="34">
        <f t="shared" si="223"/>
        <v>8654.0339276204395</v>
      </c>
      <c r="AW879" s="34">
        <f t="shared" si="224"/>
        <v>8654.0999537589996</v>
      </c>
      <c r="AX879" s="34">
        <f t="shared" si="225"/>
        <v>8656.0921744453626</v>
      </c>
    </row>
    <row r="880" spans="1:50" ht="16.5" customHeight="1" x14ac:dyDescent="0.2">
      <c r="A880" s="25">
        <v>879</v>
      </c>
      <c r="B880" s="26">
        <v>39423</v>
      </c>
      <c r="C880" s="25">
        <v>9348</v>
      </c>
      <c r="D880" s="27"/>
      <c r="E880" s="27">
        <v>344000</v>
      </c>
      <c r="F880" s="27"/>
      <c r="G880" s="27">
        <v>88.706000000000003</v>
      </c>
      <c r="H880" s="27">
        <v>89.087999999999994</v>
      </c>
      <c r="I880" s="27">
        <v>3.0609999999999999</v>
      </c>
      <c r="J880" s="27">
        <v>14564.117</v>
      </c>
      <c r="K880" s="27">
        <v>815264</v>
      </c>
      <c r="L880" s="27">
        <v>1762</v>
      </c>
      <c r="M880" s="27">
        <v>16.454999999999998</v>
      </c>
      <c r="N880" s="27">
        <v>245965</v>
      </c>
      <c r="O880" s="27">
        <v>9882.7000000000007</v>
      </c>
      <c r="P880" s="27">
        <v>2519121</v>
      </c>
      <c r="Q880" s="27"/>
      <c r="R880" s="27">
        <v>10222</v>
      </c>
      <c r="S880" s="27">
        <v>12.1325004</v>
      </c>
      <c r="T880" s="27">
        <v>105.9</v>
      </c>
      <c r="U880" s="27">
        <v>24</v>
      </c>
      <c r="V880" s="27">
        <v>88.9</v>
      </c>
      <c r="W880" s="27">
        <v>89.392399999999995</v>
      </c>
      <c r="X880" s="27"/>
      <c r="Y880" s="27"/>
      <c r="Z880" s="27"/>
      <c r="AA880" s="27">
        <v>298818</v>
      </c>
      <c r="AB880" s="28"/>
      <c r="AC880" s="29">
        <v>0</v>
      </c>
      <c r="AD880" s="30">
        <v>148.30000000000001</v>
      </c>
      <c r="AE880" s="30">
        <v>2.7</v>
      </c>
      <c r="AF880" s="31">
        <v>9.5276999999999994</v>
      </c>
      <c r="AG880">
        <f t="shared" si="210"/>
        <v>8790.7187080426793</v>
      </c>
      <c r="AH880">
        <f>A880*'Simple Linear Regression'!$B$18+'Simple Linear Regression'!$B$17</f>
        <v>8635.1559436921707</v>
      </c>
      <c r="AI880">
        <f t="shared" si="211"/>
        <v>9057.6357415000002</v>
      </c>
      <c r="AJ880">
        <f t="shared" si="212"/>
        <v>9057.6357415000002</v>
      </c>
      <c r="AK880" s="32">
        <f t="shared" si="226"/>
        <v>9589.6510917383184</v>
      </c>
      <c r="AL880">
        <f t="shared" si="213"/>
        <v>8942.3805902255517</v>
      </c>
      <c r="AM880" s="32">
        <f t="shared" si="214"/>
        <v>8744.4047594528802</v>
      </c>
      <c r="AN880" s="33">
        <f t="shared" si="215"/>
        <v>8720.9333272150343</v>
      </c>
      <c r="AO880" s="33">
        <f t="shared" si="216"/>
        <v>8828.6720856149968</v>
      </c>
      <c r="AP880" s="33" t="str">
        <f t="shared" si="217"/>
        <v/>
      </c>
      <c r="AQ880" s="34">
        <f t="shared" si="218"/>
        <v>752898.86499999999</v>
      </c>
      <c r="AR880" s="34">
        <f t="shared" si="219"/>
        <v>1052984</v>
      </c>
      <c r="AS880" s="34">
        <f t="shared" si="220"/>
        <v>0</v>
      </c>
      <c r="AT880" s="34">
        <f t="shared" si="221"/>
        <v>8668.4770898989991</v>
      </c>
      <c r="AU880" s="34">
        <f t="shared" si="222"/>
        <v>8732.6044815493842</v>
      </c>
      <c r="AV880" s="34">
        <f t="shared" si="223"/>
        <v>8647.035175990839</v>
      </c>
      <c r="AW880" s="34">
        <f t="shared" si="224"/>
        <v>8658.5807278969987</v>
      </c>
      <c r="AX880" s="34">
        <f t="shared" si="225"/>
        <v>8669.4668601057456</v>
      </c>
    </row>
    <row r="881" spans="1:50" ht="16.5" customHeight="1" x14ac:dyDescent="0.2">
      <c r="A881" s="25">
        <v>880</v>
      </c>
      <c r="B881" s="26">
        <v>39430</v>
      </c>
      <c r="C881" s="25">
        <v>9287</v>
      </c>
      <c r="D881" s="27"/>
      <c r="E881" s="27">
        <v>332000</v>
      </c>
      <c r="F881" s="27"/>
      <c r="G881" s="27">
        <v>91.182000000000002</v>
      </c>
      <c r="H881" s="27">
        <v>90.244</v>
      </c>
      <c r="I881" s="27">
        <v>3</v>
      </c>
      <c r="J881" s="27">
        <v>14564.117</v>
      </c>
      <c r="K881" s="27">
        <v>858265</v>
      </c>
      <c r="L881" s="27">
        <v>1762</v>
      </c>
      <c r="M881" s="27">
        <v>16.454999999999998</v>
      </c>
      <c r="N881" s="27">
        <v>245965</v>
      </c>
      <c r="O881" s="27">
        <v>9882.7000000000007</v>
      </c>
      <c r="P881" s="27">
        <v>2519121</v>
      </c>
      <c r="Q881" s="27"/>
      <c r="R881" s="27">
        <v>10222</v>
      </c>
      <c r="S881" s="27">
        <v>12.1325004</v>
      </c>
      <c r="T881" s="27">
        <v>105.9</v>
      </c>
      <c r="U881" s="27">
        <v>24</v>
      </c>
      <c r="V881" s="27">
        <v>88.9</v>
      </c>
      <c r="W881" s="27">
        <v>89.769880000000001</v>
      </c>
      <c r="X881" s="27"/>
      <c r="Y881" s="27"/>
      <c r="Z881" s="27"/>
      <c r="AA881" s="27">
        <v>298818</v>
      </c>
      <c r="AB881" s="28"/>
      <c r="AC881" s="29">
        <v>0</v>
      </c>
      <c r="AD881" s="30">
        <v>124.4</v>
      </c>
      <c r="AE881" s="30">
        <v>6.2</v>
      </c>
      <c r="AF881" s="31">
        <v>9.4527999999999999</v>
      </c>
      <c r="AG881">
        <f t="shared" si="210"/>
        <v>8798.7785568020008</v>
      </c>
      <c r="AH881">
        <f>A881*'Simple Linear Regression'!$B$18+'Simple Linear Regression'!$B$17</f>
        <v>8636.008980776076</v>
      </c>
      <c r="AI881">
        <f t="shared" si="211"/>
        <v>9064.6952215000001</v>
      </c>
      <c r="AJ881">
        <f t="shared" si="212"/>
        <v>9064.6952215000001</v>
      </c>
      <c r="AK881" s="32">
        <f t="shared" si="226"/>
        <v>9587.6383086584501</v>
      </c>
      <c r="AL881">
        <f t="shared" si="213"/>
        <v>8951.0174612300016</v>
      </c>
      <c r="AM881" s="32">
        <f t="shared" si="214"/>
        <v>8769.4474304042815</v>
      </c>
      <c r="AN881" s="33">
        <f t="shared" si="215"/>
        <v>8737.0019297794042</v>
      </c>
      <c r="AO881" s="33">
        <f t="shared" si="216"/>
        <v>8876.2544699999999</v>
      </c>
      <c r="AP881" s="33" t="str">
        <f t="shared" si="217"/>
        <v/>
      </c>
      <c r="AQ881" s="34">
        <f t="shared" si="218"/>
        <v>737895</v>
      </c>
      <c r="AR881" s="34">
        <f t="shared" si="219"/>
        <v>996000</v>
      </c>
      <c r="AS881" s="34">
        <f t="shared" si="220"/>
        <v>0</v>
      </c>
      <c r="AT881" s="34">
        <f t="shared" si="221"/>
        <v>8611.0960825389993</v>
      </c>
      <c r="AU881" s="34">
        <f t="shared" si="222"/>
        <v>8699.4110065010027</v>
      </c>
      <c r="AV881" s="34">
        <f t="shared" si="223"/>
        <v>8576.6900978329995</v>
      </c>
      <c r="AW881" s="34">
        <f t="shared" si="224"/>
        <v>8601.0648691400002</v>
      </c>
      <c r="AX881" s="34">
        <f t="shared" si="225"/>
        <v>8647.3975826300011</v>
      </c>
    </row>
    <row r="882" spans="1:50" ht="16.5" customHeight="1" x14ac:dyDescent="0.2">
      <c r="A882" s="25">
        <v>881</v>
      </c>
      <c r="B882" s="26">
        <v>39437</v>
      </c>
      <c r="C882" s="25">
        <v>9446</v>
      </c>
      <c r="D882" s="27"/>
      <c r="E882" s="27">
        <v>350000</v>
      </c>
      <c r="F882" s="27"/>
      <c r="G882" s="27">
        <v>91.16</v>
      </c>
      <c r="H882" s="27">
        <v>90.82</v>
      </c>
      <c r="I882" s="27">
        <v>2.9980000000000002</v>
      </c>
      <c r="J882" s="27">
        <v>14564.117</v>
      </c>
      <c r="K882" s="27">
        <v>858265</v>
      </c>
      <c r="L882" s="27">
        <v>1762</v>
      </c>
      <c r="M882" s="27">
        <v>16.353999999999999</v>
      </c>
      <c r="N882" s="27">
        <v>261423</v>
      </c>
      <c r="O882" s="27">
        <v>9882.7000000000007</v>
      </c>
      <c r="P882" s="27">
        <v>2566995</v>
      </c>
      <c r="Q882" s="27"/>
      <c r="R882" s="27">
        <v>10222</v>
      </c>
      <c r="S882" s="27">
        <v>12.1325004</v>
      </c>
      <c r="T882" s="27">
        <v>105.9</v>
      </c>
      <c r="U882" s="27">
        <v>24</v>
      </c>
      <c r="V882" s="27">
        <v>88.9</v>
      </c>
      <c r="W882" s="27">
        <v>89.941100000000006</v>
      </c>
      <c r="X882" s="27"/>
      <c r="Y882" s="27"/>
      <c r="Z882" s="27"/>
      <c r="AA882" s="27">
        <v>298818</v>
      </c>
      <c r="AB882" s="28"/>
      <c r="AC882" s="29">
        <v>0</v>
      </c>
      <c r="AD882" s="30">
        <v>160.5</v>
      </c>
      <c r="AE882" s="30">
        <v>0.3</v>
      </c>
      <c r="AF882" s="31">
        <v>9.4201999999999995</v>
      </c>
      <c r="AG882">
        <f t="shared" si="210"/>
        <v>8980.277439646241</v>
      </c>
      <c r="AH882">
        <f>A882*'Simple Linear Regression'!$B$18+'Simple Linear Regression'!$B$17</f>
        <v>8636.8620178599795</v>
      </c>
      <c r="AI882">
        <f t="shared" si="211"/>
        <v>9261.2220616000013</v>
      </c>
      <c r="AJ882">
        <f t="shared" si="212"/>
        <v>9261.2220616000013</v>
      </c>
      <c r="AK882" s="32">
        <f t="shared" si="226"/>
        <v>9527.1696946887096</v>
      </c>
      <c r="AL882">
        <f t="shared" si="213"/>
        <v>8980.6566414207773</v>
      </c>
      <c r="AM882" s="32">
        <f t="shared" si="214"/>
        <v>8930.0358400897221</v>
      </c>
      <c r="AN882" s="33">
        <f t="shared" si="215"/>
        <v>8790.2902137241981</v>
      </c>
      <c r="AO882" s="33">
        <f t="shared" si="216"/>
        <v>8825.5631434539991</v>
      </c>
      <c r="AP882" s="33" t="str">
        <f t="shared" si="217"/>
        <v/>
      </c>
      <c r="AQ882" s="34">
        <f t="shared" si="218"/>
        <v>783746.1540000001</v>
      </c>
      <c r="AR882" s="34">
        <f t="shared" si="219"/>
        <v>1049300</v>
      </c>
      <c r="AS882" s="34">
        <f t="shared" si="220"/>
        <v>0</v>
      </c>
      <c r="AT882" s="34">
        <f t="shared" si="221"/>
        <v>8954.9683820869996</v>
      </c>
      <c r="AU882" s="34">
        <f t="shared" si="222"/>
        <v>8835.4087865251859</v>
      </c>
      <c r="AV882" s="34">
        <f t="shared" si="223"/>
        <v>8948.243616103</v>
      </c>
      <c r="AW882" s="34">
        <f t="shared" si="224"/>
        <v>8944.5774382979998</v>
      </c>
      <c r="AX882" s="34">
        <f t="shared" si="225"/>
        <v>8749.4957711456045</v>
      </c>
    </row>
    <row r="883" spans="1:50" ht="16.5" customHeight="1" x14ac:dyDescent="0.2">
      <c r="A883" s="25">
        <v>882</v>
      </c>
      <c r="B883" s="26">
        <v>39444</v>
      </c>
      <c r="C883" s="25">
        <v>9286</v>
      </c>
      <c r="D883" s="27"/>
      <c r="E883" s="27">
        <v>355000</v>
      </c>
      <c r="F883" s="27"/>
      <c r="G883" s="27">
        <v>95.637500000000003</v>
      </c>
      <c r="H883" s="27">
        <v>94.39</v>
      </c>
      <c r="I883" s="27">
        <v>2.98</v>
      </c>
      <c r="J883" s="27">
        <v>14564.117</v>
      </c>
      <c r="K883" s="27">
        <v>858265</v>
      </c>
      <c r="L883" s="27">
        <v>1762</v>
      </c>
      <c r="M883" s="27">
        <v>16.353999999999999</v>
      </c>
      <c r="N883" s="27">
        <v>261423</v>
      </c>
      <c r="O883" s="27">
        <v>9882.7000000000007</v>
      </c>
      <c r="P883" s="27">
        <v>2566995</v>
      </c>
      <c r="Q883" s="27"/>
      <c r="R883" s="27">
        <v>10222</v>
      </c>
      <c r="S883" s="27">
        <v>12.1325004</v>
      </c>
      <c r="T883" s="27">
        <v>105.9</v>
      </c>
      <c r="U883" s="27">
        <v>24</v>
      </c>
      <c r="V883" s="27">
        <v>88.9</v>
      </c>
      <c r="W883" s="27">
        <v>90.50958</v>
      </c>
      <c r="X883" s="27"/>
      <c r="Y883" s="27"/>
      <c r="Z883" s="27"/>
      <c r="AA883" s="27">
        <v>298818</v>
      </c>
      <c r="AB883" s="28"/>
      <c r="AC883" s="29">
        <v>1</v>
      </c>
      <c r="AD883" s="30">
        <v>152.30000000000001</v>
      </c>
      <c r="AE883" s="30">
        <v>0</v>
      </c>
      <c r="AF883" s="31">
        <v>9.4311000000000007</v>
      </c>
      <c r="AG883">
        <f t="shared" si="210"/>
        <v>8976.9034886244008</v>
      </c>
      <c r="AH883">
        <f>A883*'Simple Linear Regression'!$B$18+'Simple Linear Regression'!$B$17</f>
        <v>8637.7150549438829</v>
      </c>
      <c r="AI883">
        <f t="shared" si="211"/>
        <v>9258.2806116000011</v>
      </c>
      <c r="AJ883">
        <f t="shared" si="212"/>
        <v>9258.2806116000011</v>
      </c>
      <c r="AK883" s="32">
        <f t="shared" si="226"/>
        <v>9530.5857100752892</v>
      </c>
      <c r="AL883">
        <f t="shared" si="213"/>
        <v>8979.564512917801</v>
      </c>
      <c r="AM883" s="32">
        <f t="shared" si="214"/>
        <v>8803.5752985191011</v>
      </c>
      <c r="AN883" s="33">
        <f t="shared" si="215"/>
        <v>8647.8996491559283</v>
      </c>
      <c r="AO883" s="33">
        <f t="shared" si="216"/>
        <v>8713.2082825399993</v>
      </c>
      <c r="AP883" s="33" t="str">
        <f t="shared" si="217"/>
        <v/>
      </c>
      <c r="AQ883" s="34">
        <f t="shared" si="218"/>
        <v>779040.54</v>
      </c>
      <c r="AR883" s="34">
        <f t="shared" si="219"/>
        <v>1057900</v>
      </c>
      <c r="AS883" s="34">
        <f t="shared" si="220"/>
        <v>9.4311000000000007</v>
      </c>
      <c r="AT883" s="34">
        <f t="shared" si="221"/>
        <v>8874.4636988500006</v>
      </c>
      <c r="AU883" s="34">
        <f t="shared" si="222"/>
        <v>8766.6848500446686</v>
      </c>
      <c r="AV883" s="34">
        <f t="shared" si="223"/>
        <v>8872.7458046629999</v>
      </c>
      <c r="AW883" s="34">
        <f t="shared" si="224"/>
        <v>8910.9356782896994</v>
      </c>
      <c r="AX883" s="34">
        <f t="shared" si="225"/>
        <v>8654.7566809320178</v>
      </c>
    </row>
    <row r="884" spans="1:50" ht="16.5" customHeight="1" x14ac:dyDescent="0.2">
      <c r="A884" s="25">
        <v>883</v>
      </c>
      <c r="B884" s="26">
        <v>39451</v>
      </c>
      <c r="C884" s="25">
        <v>9304</v>
      </c>
      <c r="D884" s="27"/>
      <c r="E884" s="27">
        <v>360000</v>
      </c>
      <c r="F884" s="27"/>
      <c r="G884" s="27">
        <v>98.165000000000006</v>
      </c>
      <c r="H884" s="27">
        <v>96.502499999999998</v>
      </c>
      <c r="I884" s="27">
        <v>3.0529999999999999</v>
      </c>
      <c r="J884" s="27">
        <v>14564.117</v>
      </c>
      <c r="K884" s="27">
        <v>858265</v>
      </c>
      <c r="L884" s="27">
        <v>1762</v>
      </c>
      <c r="M884" s="27">
        <v>16.353999999999999</v>
      </c>
      <c r="N884" s="27">
        <v>261423</v>
      </c>
      <c r="O884" s="27">
        <v>9882.7000000000007</v>
      </c>
      <c r="P884" s="27">
        <v>2566995</v>
      </c>
      <c r="Q884" s="27"/>
      <c r="R884" s="27">
        <v>10222</v>
      </c>
      <c r="S884" s="27">
        <v>12.1325004</v>
      </c>
      <c r="T884" s="27">
        <v>105.9</v>
      </c>
      <c r="U884" s="27">
        <v>20</v>
      </c>
      <c r="V884" s="27">
        <v>88.9</v>
      </c>
      <c r="W884" s="27">
        <v>89.874179999999996</v>
      </c>
      <c r="X884" s="27"/>
      <c r="Y884" s="27"/>
      <c r="Z884" s="27"/>
      <c r="AA884" s="27">
        <v>298818</v>
      </c>
      <c r="AB884" s="28"/>
      <c r="AC884" s="29">
        <v>1</v>
      </c>
      <c r="AD884" s="30">
        <v>185.5</v>
      </c>
      <c r="AE884" s="30">
        <v>0</v>
      </c>
      <c r="AF884" s="31">
        <v>9.4850999999999992</v>
      </c>
      <c r="AG884">
        <f t="shared" si="210"/>
        <v>8973.5624038796414</v>
      </c>
      <c r="AH884">
        <f>A884*'Simple Linear Regression'!$B$18+'Simple Linear Regression'!$B$17</f>
        <v>8638.5680920277882</v>
      </c>
      <c r="AI884">
        <f t="shared" si="211"/>
        <v>9255.3391616000008</v>
      </c>
      <c r="AJ884">
        <f t="shared" si="212"/>
        <v>9255.3391616000008</v>
      </c>
      <c r="AK884" s="32">
        <f t="shared" si="226"/>
        <v>9486.5996823245496</v>
      </c>
      <c r="AL884">
        <f t="shared" si="213"/>
        <v>8965.2844546243305</v>
      </c>
      <c r="AM884" s="32">
        <f t="shared" si="214"/>
        <v>8771.1218546451</v>
      </c>
      <c r="AN884" s="33">
        <f t="shared" si="215"/>
        <v>8631.7418407238292</v>
      </c>
      <c r="AO884" s="33">
        <f t="shared" si="216"/>
        <v>8652.8377634689969</v>
      </c>
      <c r="AP884" s="33">
        <f t="shared" si="217"/>
        <v>8465.3086433999997</v>
      </c>
      <c r="AQ884" s="34">
        <f t="shared" si="218"/>
        <v>798124.41899999999</v>
      </c>
      <c r="AR884" s="34">
        <f t="shared" si="219"/>
        <v>1099080</v>
      </c>
      <c r="AS884" s="34">
        <f t="shared" si="220"/>
        <v>9.4850999999999992</v>
      </c>
      <c r="AT884" s="34">
        <f t="shared" si="221"/>
        <v>8935.5675516089996</v>
      </c>
      <c r="AU884" s="34">
        <f t="shared" si="222"/>
        <v>8795.3867405660494</v>
      </c>
      <c r="AV884" s="34">
        <f t="shared" si="223"/>
        <v>8941.1522107797991</v>
      </c>
      <c r="AW884" s="34">
        <f t="shared" si="224"/>
        <v>8970.8515020737013</v>
      </c>
      <c r="AX884" s="34">
        <f t="shared" si="225"/>
        <v>8669.3237100745464</v>
      </c>
    </row>
    <row r="885" spans="1:50" ht="16.5" customHeight="1" x14ac:dyDescent="0.2">
      <c r="A885" s="25">
        <v>884</v>
      </c>
      <c r="B885" s="26">
        <v>39458</v>
      </c>
      <c r="C885" s="25">
        <v>9116</v>
      </c>
      <c r="D885" s="27"/>
      <c r="E885" s="27">
        <v>346000</v>
      </c>
      <c r="F885" s="27"/>
      <c r="G885" s="27">
        <v>94.762</v>
      </c>
      <c r="H885" s="27">
        <v>94.396000000000001</v>
      </c>
      <c r="I885" s="27">
        <v>3.109</v>
      </c>
      <c r="J885" s="27">
        <v>14564.117</v>
      </c>
      <c r="K885" s="27">
        <v>844668</v>
      </c>
      <c r="L885" s="27">
        <v>1798</v>
      </c>
      <c r="M885" s="27">
        <v>16.353999999999999</v>
      </c>
      <c r="N885" s="27">
        <v>261423</v>
      </c>
      <c r="O885" s="27">
        <v>9955.9</v>
      </c>
      <c r="P885" s="27">
        <v>2566995</v>
      </c>
      <c r="Q885" s="27"/>
      <c r="R885" s="27">
        <v>10222</v>
      </c>
      <c r="S885" s="27">
        <v>12.1325004</v>
      </c>
      <c r="T885" s="27">
        <v>105.9</v>
      </c>
      <c r="U885" s="27">
        <v>20</v>
      </c>
      <c r="V885" s="27">
        <v>87.4</v>
      </c>
      <c r="W885" s="27">
        <v>89.417839999999998</v>
      </c>
      <c r="X885" s="27"/>
      <c r="Y885" s="27"/>
      <c r="Z885" s="27"/>
      <c r="AA885" s="27">
        <v>298818</v>
      </c>
      <c r="AB885" s="28"/>
      <c r="AC885" s="29">
        <v>0</v>
      </c>
      <c r="AD885" s="30">
        <v>105.9</v>
      </c>
      <c r="AE885" s="30">
        <v>2.1</v>
      </c>
      <c r="AF885" s="31">
        <v>9.5803999999999991</v>
      </c>
      <c r="AG885">
        <f t="shared" si="210"/>
        <v>9017.291882410922</v>
      </c>
      <c r="AH885">
        <f>A885*'Simple Linear Regression'!$B$18+'Simple Linear Regression'!$B$17</f>
        <v>8639.4211291116917</v>
      </c>
      <c r="AI885">
        <f t="shared" si="211"/>
        <v>9326.0710716000012</v>
      </c>
      <c r="AJ885">
        <f t="shared" si="212"/>
        <v>9326.0710715999994</v>
      </c>
      <c r="AK885" s="32">
        <f t="shared" si="226"/>
        <v>9521.2963569379699</v>
      </c>
      <c r="AL885">
        <f t="shared" si="213"/>
        <v>8991.1742995224886</v>
      </c>
      <c r="AM885" s="32">
        <f t="shared" si="214"/>
        <v>9013.005880066441</v>
      </c>
      <c r="AN885" s="33">
        <f t="shared" si="215"/>
        <v>8786.5918809835384</v>
      </c>
      <c r="AO885" s="33">
        <f t="shared" si="216"/>
        <v>8915.3876807569977</v>
      </c>
      <c r="AP885" s="33">
        <f t="shared" si="217"/>
        <v>8673.5213176999969</v>
      </c>
      <c r="AQ885" s="34">
        <f t="shared" si="218"/>
        <v>812764.10699999996</v>
      </c>
      <c r="AR885" s="34">
        <f t="shared" si="219"/>
        <v>1075714</v>
      </c>
      <c r="AS885" s="34">
        <f t="shared" si="220"/>
        <v>0</v>
      </c>
      <c r="AT885" s="34">
        <f t="shared" si="221"/>
        <v>8921.7239091259999</v>
      </c>
      <c r="AU885" s="34">
        <f t="shared" si="222"/>
        <v>8806.8103913842206</v>
      </c>
      <c r="AV885" s="34">
        <f t="shared" si="223"/>
        <v>8901.6918852956405</v>
      </c>
      <c r="AW885" s="34">
        <f t="shared" si="224"/>
        <v>8912.3625173199998</v>
      </c>
      <c r="AX885" s="34">
        <f t="shared" si="225"/>
        <v>8728.167635497688</v>
      </c>
    </row>
    <row r="886" spans="1:50" ht="16.5" customHeight="1" x14ac:dyDescent="0.2">
      <c r="A886" s="25">
        <v>885</v>
      </c>
      <c r="B886" s="26">
        <v>39465</v>
      </c>
      <c r="C886" s="25">
        <v>8964</v>
      </c>
      <c r="D886" s="27"/>
      <c r="E886" s="27">
        <v>322000</v>
      </c>
      <c r="F886" s="27"/>
      <c r="G886" s="27">
        <v>91.512</v>
      </c>
      <c r="H886" s="27">
        <v>90.034000000000006</v>
      </c>
      <c r="I886" s="27">
        <v>3.0680000000000001</v>
      </c>
      <c r="J886" s="27">
        <v>14564.117</v>
      </c>
      <c r="K886" s="27">
        <v>844668</v>
      </c>
      <c r="L886" s="27">
        <v>1798</v>
      </c>
      <c r="M886" s="27">
        <v>16.03</v>
      </c>
      <c r="N886" s="27">
        <v>245787</v>
      </c>
      <c r="O886" s="27">
        <v>9955.9</v>
      </c>
      <c r="P886" s="27">
        <v>2566995</v>
      </c>
      <c r="Q886" s="27"/>
      <c r="R886" s="27">
        <v>10222</v>
      </c>
      <c r="S886" s="27">
        <v>12.1325004</v>
      </c>
      <c r="T886" s="27">
        <v>105.9</v>
      </c>
      <c r="U886" s="27">
        <v>20</v>
      </c>
      <c r="V886" s="27">
        <v>87.4</v>
      </c>
      <c r="W886" s="27">
        <v>89.547280000000001</v>
      </c>
      <c r="X886" s="27"/>
      <c r="Y886" s="27"/>
      <c r="Z886" s="27"/>
      <c r="AA886" s="27">
        <v>298818</v>
      </c>
      <c r="AB886" s="28"/>
      <c r="AC886" s="29">
        <v>0</v>
      </c>
      <c r="AD886" s="30">
        <v>167.9</v>
      </c>
      <c r="AE886" s="30">
        <v>0</v>
      </c>
      <c r="AF886" s="31">
        <v>9.7136999999999993</v>
      </c>
      <c r="AG886">
        <f t="shared" si="210"/>
        <v>8837.5888329678419</v>
      </c>
      <c r="AH886">
        <f>A886*'Simple Linear Regression'!$B$18+'Simple Linear Regression'!$B$17</f>
        <v>8640.2741661955952</v>
      </c>
      <c r="AI886">
        <f t="shared" si="211"/>
        <v>9107.4191928</v>
      </c>
      <c r="AJ886">
        <f t="shared" si="212"/>
        <v>9107.4191928</v>
      </c>
      <c r="AK886" s="32">
        <f t="shared" si="226"/>
        <v>9539.9965093583596</v>
      </c>
      <c r="AL886">
        <f t="shared" si="213"/>
        <v>8981.9606037361209</v>
      </c>
      <c r="AM886" s="32">
        <f t="shared" si="214"/>
        <v>8716.325238985899</v>
      </c>
      <c r="AN886" s="33">
        <f t="shared" si="215"/>
        <v>8763.1016602737782</v>
      </c>
      <c r="AO886" s="33">
        <f t="shared" si="216"/>
        <v>8839.5264537160037</v>
      </c>
      <c r="AP886" s="33">
        <f t="shared" si="217"/>
        <v>8652.7757543999978</v>
      </c>
      <c r="AQ886" s="34">
        <f t="shared" si="218"/>
        <v>754074.51600000006</v>
      </c>
      <c r="AR886" s="34">
        <f t="shared" si="219"/>
        <v>987896</v>
      </c>
      <c r="AS886" s="34">
        <f t="shared" si="220"/>
        <v>0</v>
      </c>
      <c r="AT886" s="34">
        <f t="shared" si="221"/>
        <v>8759.7618365479993</v>
      </c>
      <c r="AU886" s="34">
        <f t="shared" si="222"/>
        <v>8807.7256181103294</v>
      </c>
      <c r="AV886" s="34">
        <f t="shared" si="223"/>
        <v>8719.8753833039591</v>
      </c>
      <c r="AW886" s="34">
        <f t="shared" si="224"/>
        <v>8750.2741156189986</v>
      </c>
      <c r="AX886" s="34">
        <f t="shared" si="225"/>
        <v>8739.983445558104</v>
      </c>
    </row>
    <row r="887" spans="1:50" ht="16.5" customHeight="1" x14ac:dyDescent="0.2">
      <c r="A887" s="25">
        <v>886</v>
      </c>
      <c r="B887" s="26">
        <v>39472</v>
      </c>
      <c r="C887" s="25">
        <v>8940</v>
      </c>
      <c r="D887" s="27"/>
      <c r="E887" s="27">
        <v>321000</v>
      </c>
      <c r="F887" s="27"/>
      <c r="G887" s="27">
        <v>89.41</v>
      </c>
      <c r="H887" s="27">
        <v>88.454999999999998</v>
      </c>
      <c r="I887" s="27">
        <v>3.0169999999999999</v>
      </c>
      <c r="J887" s="27">
        <v>14564.117</v>
      </c>
      <c r="K887" s="27">
        <v>844668</v>
      </c>
      <c r="L887" s="27">
        <v>1798</v>
      </c>
      <c r="M887" s="27">
        <v>16.03</v>
      </c>
      <c r="N887" s="27">
        <v>245787</v>
      </c>
      <c r="O887" s="27">
        <v>9955.9</v>
      </c>
      <c r="P887" s="27">
        <v>2566995</v>
      </c>
      <c r="Q887" s="27"/>
      <c r="R887" s="27">
        <v>10222</v>
      </c>
      <c r="S887" s="27">
        <v>12.1325004</v>
      </c>
      <c r="T887" s="27">
        <v>105.9</v>
      </c>
      <c r="U887" s="27">
        <v>20</v>
      </c>
      <c r="V887" s="27">
        <v>87.4</v>
      </c>
      <c r="W887" s="27">
        <v>89.529640000000001</v>
      </c>
      <c r="X887" s="27"/>
      <c r="Y887" s="27"/>
      <c r="Z887" s="27"/>
      <c r="AA887" s="27">
        <v>298818</v>
      </c>
      <c r="AB887" s="28"/>
      <c r="AC887" s="29">
        <v>0</v>
      </c>
      <c r="AD887" s="30">
        <v>224</v>
      </c>
      <c r="AE887" s="30">
        <v>0</v>
      </c>
      <c r="AF887" s="31">
        <v>9.8811999999999998</v>
      </c>
      <c r="AG887">
        <f t="shared" si="210"/>
        <v>8838.2439034059589</v>
      </c>
      <c r="AH887">
        <f>A887*'Simple Linear Regression'!$B$18+'Simple Linear Regression'!$B$17</f>
        <v>8641.1272032795005</v>
      </c>
      <c r="AI887">
        <f t="shared" si="211"/>
        <v>9108.0074827999997</v>
      </c>
      <c r="AJ887">
        <f t="shared" si="212"/>
        <v>9108.0074827999997</v>
      </c>
      <c r="AK887" s="32">
        <f t="shared" si="226"/>
        <v>9542.6188432113904</v>
      </c>
      <c r="AL887">
        <f t="shared" si="213"/>
        <v>8982.4085472715306</v>
      </c>
      <c r="AM887" s="32">
        <f t="shared" si="214"/>
        <v>8640.2046039903998</v>
      </c>
      <c r="AN887" s="33">
        <f t="shared" si="215"/>
        <v>8800.8888857629281</v>
      </c>
      <c r="AO887" s="33">
        <f t="shared" si="216"/>
        <v>8762.3306124290011</v>
      </c>
      <c r="AP887" s="33">
        <f t="shared" si="217"/>
        <v>8626.6101244999991</v>
      </c>
      <c r="AQ887" s="34">
        <f t="shared" si="218"/>
        <v>741539.37899999996</v>
      </c>
      <c r="AR887" s="34">
        <f t="shared" si="219"/>
        <v>968457</v>
      </c>
      <c r="AS887" s="34">
        <f t="shared" si="220"/>
        <v>0</v>
      </c>
      <c r="AT887" s="34">
        <f t="shared" si="221"/>
        <v>8868.1244250600012</v>
      </c>
      <c r="AU887" s="34">
        <f t="shared" si="222"/>
        <v>8884.9557582874841</v>
      </c>
      <c r="AV887" s="34">
        <f t="shared" si="223"/>
        <v>8836.2063505493206</v>
      </c>
      <c r="AW887" s="34">
        <f t="shared" si="224"/>
        <v>8858.6954002719976</v>
      </c>
      <c r="AX887" s="34">
        <f t="shared" si="225"/>
        <v>8805.3471922370281</v>
      </c>
    </row>
    <row r="888" spans="1:50" ht="16.5" customHeight="1" x14ac:dyDescent="0.2">
      <c r="A888" s="25">
        <v>887</v>
      </c>
      <c r="B888" s="26">
        <v>39479</v>
      </c>
      <c r="C888" s="25">
        <v>8916</v>
      </c>
      <c r="D888" s="27"/>
      <c r="E888" s="27">
        <v>366000</v>
      </c>
      <c r="F888" s="27"/>
      <c r="G888" s="27">
        <v>91.138000000000005</v>
      </c>
      <c r="H888" s="27">
        <v>91.77</v>
      </c>
      <c r="I888" s="27">
        <v>2.9769999999999999</v>
      </c>
      <c r="J888" s="27">
        <v>14564.117</v>
      </c>
      <c r="K888" s="27">
        <v>844668</v>
      </c>
      <c r="L888" s="27">
        <v>1798</v>
      </c>
      <c r="M888" s="27">
        <v>16.03</v>
      </c>
      <c r="N888" s="27">
        <v>245787</v>
      </c>
      <c r="O888" s="27">
        <v>9955.9</v>
      </c>
      <c r="P888" s="27">
        <v>2566995</v>
      </c>
      <c r="Q888" s="27"/>
      <c r="R888" s="27">
        <v>10222</v>
      </c>
      <c r="S888" s="27">
        <v>12.1325004</v>
      </c>
      <c r="T888" s="27">
        <v>105.9</v>
      </c>
      <c r="U888" s="27">
        <v>20</v>
      </c>
      <c r="V888" s="27">
        <v>87.4</v>
      </c>
      <c r="W888" s="27">
        <v>89.620339999999999</v>
      </c>
      <c r="X888" s="27"/>
      <c r="Y888" s="27"/>
      <c r="Z888" s="27"/>
      <c r="AA888" s="27">
        <v>298818</v>
      </c>
      <c r="AB888" s="28"/>
      <c r="AC888" s="29">
        <v>0</v>
      </c>
      <c r="AD888" s="30">
        <v>180.8</v>
      </c>
      <c r="AE888" s="30">
        <v>0.4</v>
      </c>
      <c r="AF888" s="31">
        <v>10.077999999999999</v>
      </c>
      <c r="AG888">
        <f t="shared" si="210"/>
        <v>8807.9224066907609</v>
      </c>
      <c r="AH888">
        <f>A888*'Simple Linear Regression'!$B$18+'Simple Linear Regression'!$B$17</f>
        <v>8641.9802403634039</v>
      </c>
      <c r="AI888">
        <f t="shared" si="211"/>
        <v>9081.5344327999992</v>
      </c>
      <c r="AJ888">
        <f t="shared" si="212"/>
        <v>9081.5344327999992</v>
      </c>
      <c r="AK888" s="32">
        <f t="shared" si="226"/>
        <v>9536.9397180778378</v>
      </c>
      <c r="AL888">
        <f t="shared" si="213"/>
        <v>8948.8727988679311</v>
      </c>
      <c r="AM888" s="32">
        <f t="shared" si="214"/>
        <v>8689.455099002158</v>
      </c>
      <c r="AN888" s="33">
        <f t="shared" si="215"/>
        <v>8800.3077155375868</v>
      </c>
      <c r="AO888" s="33">
        <f t="shared" si="216"/>
        <v>8785.1989949490016</v>
      </c>
      <c r="AP888" s="33">
        <f t="shared" si="217"/>
        <v>8672.2897148999982</v>
      </c>
      <c r="AQ888" s="34">
        <f t="shared" si="218"/>
        <v>731707.89899999998</v>
      </c>
      <c r="AR888" s="34">
        <f t="shared" si="219"/>
        <v>1089582</v>
      </c>
      <c r="AS888" s="34">
        <f t="shared" si="220"/>
        <v>0</v>
      </c>
      <c r="AT888" s="34">
        <f t="shared" si="221"/>
        <v>8809.9291721439986</v>
      </c>
      <c r="AU888" s="34">
        <f t="shared" si="222"/>
        <v>8839.889045030468</v>
      </c>
      <c r="AV888" s="34">
        <f t="shared" si="223"/>
        <v>8812.5408537673211</v>
      </c>
      <c r="AW888" s="34">
        <f t="shared" si="224"/>
        <v>8801.7595973719981</v>
      </c>
      <c r="AX888" s="34">
        <f t="shared" si="225"/>
        <v>8773.3710566797854</v>
      </c>
    </row>
    <row r="889" spans="1:50" ht="16.5" customHeight="1" x14ac:dyDescent="0.2">
      <c r="A889" s="25">
        <v>888</v>
      </c>
      <c r="B889" s="26">
        <v>39486</v>
      </c>
      <c r="C889" s="25">
        <v>9020</v>
      </c>
      <c r="D889" s="27"/>
      <c r="E889" s="27">
        <v>350000</v>
      </c>
      <c r="F889" s="27"/>
      <c r="G889" s="27">
        <v>89.078000000000003</v>
      </c>
      <c r="H889" s="27">
        <v>89.884</v>
      </c>
      <c r="I889" s="27">
        <v>2.9780000000000002</v>
      </c>
      <c r="J889" s="27">
        <v>14715.058000000001</v>
      </c>
      <c r="K889" s="27">
        <v>844668</v>
      </c>
      <c r="L889" s="27">
        <v>1811</v>
      </c>
      <c r="M889" s="27">
        <v>16.03</v>
      </c>
      <c r="N889" s="27">
        <v>245787</v>
      </c>
      <c r="O889" s="27">
        <v>9972.7999999999993</v>
      </c>
      <c r="P889" s="27">
        <v>2566995</v>
      </c>
      <c r="Q889" s="27"/>
      <c r="R889" s="27">
        <v>10222</v>
      </c>
      <c r="S889" s="27">
        <v>12.1325004</v>
      </c>
      <c r="T889" s="27">
        <v>106.8</v>
      </c>
      <c r="U889" s="27">
        <v>20</v>
      </c>
      <c r="V889" s="27">
        <v>88.9</v>
      </c>
      <c r="W889" s="27">
        <v>88.734200000000001</v>
      </c>
      <c r="X889" s="27"/>
      <c r="Y889" s="27"/>
      <c r="Z889" s="27"/>
      <c r="AA889" s="27">
        <v>298818</v>
      </c>
      <c r="AB889" s="28"/>
      <c r="AC889" s="29">
        <v>0</v>
      </c>
      <c r="AD889" s="30">
        <v>137.1</v>
      </c>
      <c r="AE889" s="30">
        <v>3.3</v>
      </c>
      <c r="AF889" s="31">
        <v>10.2996</v>
      </c>
      <c r="AG889">
        <f t="shared" si="210"/>
        <v>8784.418214728641</v>
      </c>
      <c r="AH889">
        <f>A889*'Simple Linear Regression'!$B$18+'Simple Linear Regression'!$B$17</f>
        <v>8642.8332774473092</v>
      </c>
      <c r="AI889">
        <f t="shared" si="211"/>
        <v>9043.4280727999994</v>
      </c>
      <c r="AJ889">
        <f t="shared" si="212"/>
        <v>9043.4280727999994</v>
      </c>
      <c r="AK889" s="32">
        <f t="shared" si="226"/>
        <v>9522.1936061349697</v>
      </c>
      <c r="AL889">
        <f t="shared" si="213"/>
        <v>8937.0774143280178</v>
      </c>
      <c r="AM889" s="32">
        <f t="shared" si="214"/>
        <v>8746.2698775361205</v>
      </c>
      <c r="AN889" s="33">
        <f t="shared" si="215"/>
        <v>8840.9371758475463</v>
      </c>
      <c r="AO889" s="33">
        <f t="shared" si="216"/>
        <v>8838.2214143859965</v>
      </c>
      <c r="AP889" s="33">
        <f t="shared" si="217"/>
        <v>8764.3253961000009</v>
      </c>
      <c r="AQ889" s="34">
        <f t="shared" si="218"/>
        <v>731953.6860000001</v>
      </c>
      <c r="AR889" s="34">
        <f t="shared" si="219"/>
        <v>1042300.0000000001</v>
      </c>
      <c r="AS889" s="34">
        <f t="shared" si="220"/>
        <v>0</v>
      </c>
      <c r="AT889" s="34">
        <f t="shared" si="221"/>
        <v>8783.1550858249993</v>
      </c>
      <c r="AU889" s="34">
        <f t="shared" si="222"/>
        <v>8832.6960784545445</v>
      </c>
      <c r="AV889" s="34">
        <f t="shared" si="223"/>
        <v>8774.3353217910008</v>
      </c>
      <c r="AW889" s="34">
        <f t="shared" si="224"/>
        <v>8776.2936227440005</v>
      </c>
      <c r="AX889" s="34">
        <f t="shared" si="225"/>
        <v>8771.2120956303188</v>
      </c>
    </row>
    <row r="890" spans="1:50" ht="16.5" customHeight="1" x14ac:dyDescent="0.2">
      <c r="A890" s="25">
        <v>889</v>
      </c>
      <c r="B890" s="26">
        <v>39493</v>
      </c>
      <c r="C890" s="25">
        <v>9125</v>
      </c>
      <c r="D890" s="27"/>
      <c r="E890" s="27">
        <v>344000</v>
      </c>
      <c r="F890" s="27"/>
      <c r="G890" s="27">
        <v>94.13</v>
      </c>
      <c r="H890" s="27">
        <v>94.981999999999999</v>
      </c>
      <c r="I890" s="27">
        <v>2.96</v>
      </c>
      <c r="J890" s="27">
        <v>14715.058000000001</v>
      </c>
      <c r="K890" s="27">
        <v>925613</v>
      </c>
      <c r="L890" s="27">
        <v>1811</v>
      </c>
      <c r="M890" s="27">
        <v>16.03</v>
      </c>
      <c r="N890" s="27">
        <v>240281</v>
      </c>
      <c r="O890" s="27">
        <v>9972.7999999999993</v>
      </c>
      <c r="P890" s="27">
        <v>2566995</v>
      </c>
      <c r="Q890" s="27"/>
      <c r="R890" s="27">
        <v>10222</v>
      </c>
      <c r="S890" s="27">
        <v>12.1325004</v>
      </c>
      <c r="T890" s="27">
        <v>106.8</v>
      </c>
      <c r="U890" s="27">
        <v>20</v>
      </c>
      <c r="V890" s="27">
        <v>88.9</v>
      </c>
      <c r="W890" s="27">
        <v>89.039640000000006</v>
      </c>
      <c r="X890" s="27"/>
      <c r="Y890" s="27"/>
      <c r="Z890" s="27"/>
      <c r="AA890" s="27">
        <v>298818</v>
      </c>
      <c r="AB890" s="28"/>
      <c r="AC890" s="29">
        <v>0</v>
      </c>
      <c r="AD890" s="30">
        <v>167.8</v>
      </c>
      <c r="AE890" s="30">
        <v>0</v>
      </c>
      <c r="AF890" s="31">
        <v>10.5413</v>
      </c>
      <c r="AG890">
        <f t="shared" si="210"/>
        <v>8719.4860944468001</v>
      </c>
      <c r="AH890">
        <f>A890*'Simple Linear Regression'!$B$18+'Simple Linear Regression'!$B$17</f>
        <v>8643.6863145312127</v>
      </c>
      <c r="AI890">
        <f t="shared" si="211"/>
        <v>8971.2205804000005</v>
      </c>
      <c r="AJ890">
        <f t="shared" si="212"/>
        <v>8971.2205804000005</v>
      </c>
      <c r="AK890" s="32">
        <f t="shared" si="226"/>
        <v>9471.0906809815478</v>
      </c>
      <c r="AL890">
        <f t="shared" si="213"/>
        <v>8924.0937950032021</v>
      </c>
      <c r="AM890" s="32">
        <f t="shared" si="214"/>
        <v>8628.331325712601</v>
      </c>
      <c r="AN890" s="33">
        <f t="shared" si="215"/>
        <v>8858.6862675374232</v>
      </c>
      <c r="AO890" s="33">
        <f t="shared" si="216"/>
        <v>8783.4678367599954</v>
      </c>
      <c r="AP890" s="33">
        <f t="shared" si="217"/>
        <v>8763.1199381999995</v>
      </c>
      <c r="AQ890" s="34">
        <f t="shared" si="218"/>
        <v>711231.76</v>
      </c>
      <c r="AR890" s="34">
        <f t="shared" si="219"/>
        <v>1018240</v>
      </c>
      <c r="AS890" s="34">
        <f t="shared" si="220"/>
        <v>0</v>
      </c>
      <c r="AT890" s="34">
        <f t="shared" si="221"/>
        <v>8782.2580426579989</v>
      </c>
      <c r="AU890" s="34">
        <f t="shared" si="222"/>
        <v>8866.7376434579928</v>
      </c>
      <c r="AV890" s="34">
        <f t="shared" si="223"/>
        <v>8772.8787296013998</v>
      </c>
      <c r="AW890" s="34">
        <f t="shared" si="224"/>
        <v>8776.0516690189979</v>
      </c>
      <c r="AX890" s="34">
        <f t="shared" si="225"/>
        <v>8803.2737433638795</v>
      </c>
    </row>
    <row r="891" spans="1:50" ht="16.5" customHeight="1" x14ac:dyDescent="0.2">
      <c r="A891" s="25">
        <v>890</v>
      </c>
      <c r="B891" s="26">
        <v>39500</v>
      </c>
      <c r="C891" s="25">
        <v>9045</v>
      </c>
      <c r="D891" s="27"/>
      <c r="E891" s="27">
        <v>339000</v>
      </c>
      <c r="F891" s="27"/>
      <c r="G891" s="27">
        <v>99.612499999999997</v>
      </c>
      <c r="H891" s="27">
        <v>97.125</v>
      </c>
      <c r="I891" s="27">
        <v>3.0419999999999998</v>
      </c>
      <c r="J891" s="27">
        <v>14715.058000000001</v>
      </c>
      <c r="K891" s="27">
        <v>925613</v>
      </c>
      <c r="L891" s="27">
        <v>1811</v>
      </c>
      <c r="M891" s="27">
        <v>15.705</v>
      </c>
      <c r="N891" s="27">
        <v>240281</v>
      </c>
      <c r="O891" s="27">
        <v>9972.7999999999993</v>
      </c>
      <c r="P891" s="27">
        <v>2566995</v>
      </c>
      <c r="Q891" s="27"/>
      <c r="R891" s="27">
        <v>10222</v>
      </c>
      <c r="S891" s="27">
        <v>12.371600000000001</v>
      </c>
      <c r="T891" s="27">
        <v>106.8</v>
      </c>
      <c r="U891" s="27">
        <v>20</v>
      </c>
      <c r="V891" s="27">
        <v>88.9</v>
      </c>
      <c r="W891" s="27">
        <v>89.022620000000003</v>
      </c>
      <c r="X891" s="27"/>
      <c r="Y891" s="27"/>
      <c r="Z891" s="27"/>
      <c r="AA891" s="27">
        <v>298818</v>
      </c>
      <c r="AB891" s="28"/>
      <c r="AC891" s="29">
        <v>0</v>
      </c>
      <c r="AD891" s="30">
        <v>163.9</v>
      </c>
      <c r="AE891" s="30">
        <v>1</v>
      </c>
      <c r="AF891" s="31">
        <v>10.7989</v>
      </c>
      <c r="AG891">
        <f t="shared" si="210"/>
        <v>8722.8831602129612</v>
      </c>
      <c r="AH891">
        <f>A891*'Simple Linear Regression'!$B$18+'Simple Linear Regression'!$B$17</f>
        <v>8644.5393516151162</v>
      </c>
      <c r="AI891">
        <f t="shared" si="211"/>
        <v>8956.4160229000008</v>
      </c>
      <c r="AJ891">
        <f t="shared" si="212"/>
        <v>8956.4160229000008</v>
      </c>
      <c r="AK891" s="32">
        <f t="shared" si="226"/>
        <v>9477.7861955949684</v>
      </c>
      <c r="AL891">
        <f t="shared" si="213"/>
        <v>8932.6144345461416</v>
      </c>
      <c r="AM891" s="32">
        <f t="shared" si="214"/>
        <v>8643.9742863761003</v>
      </c>
      <c r="AN891" s="33">
        <f t="shared" si="215"/>
        <v>8877.1462730664443</v>
      </c>
      <c r="AO891" s="33">
        <f t="shared" si="216"/>
        <v>8801.590435701999</v>
      </c>
      <c r="AP891" s="33">
        <f t="shared" si="217"/>
        <v>8769.3260677999988</v>
      </c>
      <c r="AQ891" s="34">
        <f t="shared" si="218"/>
        <v>730934.80199999991</v>
      </c>
      <c r="AR891" s="34">
        <f t="shared" si="219"/>
        <v>1031237.9999999999</v>
      </c>
      <c r="AS891" s="34">
        <f t="shared" si="220"/>
        <v>0</v>
      </c>
      <c r="AT891" s="34">
        <f t="shared" si="221"/>
        <v>8833.1540419920002</v>
      </c>
      <c r="AU891" s="34">
        <f t="shared" si="222"/>
        <v>8912.5796152465919</v>
      </c>
      <c r="AV891" s="34">
        <f t="shared" si="223"/>
        <v>8820.0384685278805</v>
      </c>
      <c r="AW891" s="34">
        <f t="shared" si="224"/>
        <v>8827.947494652999</v>
      </c>
      <c r="AX891" s="34">
        <f t="shared" si="225"/>
        <v>8843.7258743612256</v>
      </c>
    </row>
    <row r="892" spans="1:50" ht="16.5" customHeight="1" x14ac:dyDescent="0.2">
      <c r="A892" s="25">
        <v>891</v>
      </c>
      <c r="B892" s="26">
        <v>39507</v>
      </c>
      <c r="C892" s="25">
        <v>9071</v>
      </c>
      <c r="D892" s="27"/>
      <c r="E892" s="27">
        <v>354000</v>
      </c>
      <c r="F892" s="27"/>
      <c r="G892" s="27">
        <v>100.84</v>
      </c>
      <c r="H892" s="27">
        <v>99.097999999999999</v>
      </c>
      <c r="I892" s="27">
        <v>3.13</v>
      </c>
      <c r="J892" s="27">
        <v>14715.058000000001</v>
      </c>
      <c r="K892" s="27">
        <v>925613</v>
      </c>
      <c r="L892" s="27">
        <v>1811</v>
      </c>
      <c r="M892" s="27">
        <v>15.705</v>
      </c>
      <c r="N892" s="27">
        <v>240281</v>
      </c>
      <c r="O892" s="27">
        <v>9972.7999999999993</v>
      </c>
      <c r="P892" s="27">
        <v>2566995</v>
      </c>
      <c r="Q892" s="27"/>
      <c r="R892" s="27">
        <v>10222</v>
      </c>
      <c r="S892" s="27">
        <v>12.371600000000001</v>
      </c>
      <c r="T892" s="27">
        <v>106.8</v>
      </c>
      <c r="U892" s="27">
        <v>20</v>
      </c>
      <c r="V892" s="27">
        <v>88.9</v>
      </c>
      <c r="W892" s="27">
        <v>88.908879999999996</v>
      </c>
      <c r="X892" s="27"/>
      <c r="Y892" s="27"/>
      <c r="Z892" s="27"/>
      <c r="AA892" s="27">
        <v>298818</v>
      </c>
      <c r="AB892" s="28"/>
      <c r="AC892" s="29">
        <v>0</v>
      </c>
      <c r="AD892" s="30">
        <v>165.3</v>
      </c>
      <c r="AE892" s="30">
        <v>0</v>
      </c>
      <c r="AF892" s="31">
        <v>11.0684</v>
      </c>
      <c r="AG892">
        <f t="shared" si="210"/>
        <v>8712.8125929864</v>
      </c>
      <c r="AH892">
        <f>A892*'Simple Linear Regression'!$B$18+'Simple Linear Regression'!$B$17</f>
        <v>8645.3923886990215</v>
      </c>
      <c r="AI892">
        <f t="shared" si="211"/>
        <v>8947.5916729</v>
      </c>
      <c r="AJ892">
        <f t="shared" si="212"/>
        <v>8947.5916729000019</v>
      </c>
      <c r="AK892" s="32">
        <f t="shared" si="226"/>
        <v>9484.8023571285175</v>
      </c>
      <c r="AL892">
        <f t="shared" si="213"/>
        <v>8926.6848303971019</v>
      </c>
      <c r="AM892" s="32">
        <f t="shared" si="214"/>
        <v>8652.1969557841003</v>
      </c>
      <c r="AN892" s="33">
        <f t="shared" si="215"/>
        <v>8878.4837834561931</v>
      </c>
      <c r="AO892" s="33">
        <f t="shared" si="216"/>
        <v>8793.1837760299986</v>
      </c>
      <c r="AP892" s="33">
        <f t="shared" si="217"/>
        <v>8753.3223394999986</v>
      </c>
      <c r="AQ892" s="34">
        <f t="shared" si="218"/>
        <v>752079.53</v>
      </c>
      <c r="AR892" s="34">
        <f t="shared" si="219"/>
        <v>1108020</v>
      </c>
      <c r="AS892" s="34">
        <f t="shared" si="220"/>
        <v>0</v>
      </c>
      <c r="AT892" s="34">
        <f t="shared" si="221"/>
        <v>8887.9242399809991</v>
      </c>
      <c r="AU892" s="34">
        <f t="shared" si="222"/>
        <v>8954.2594983463241</v>
      </c>
      <c r="AV892" s="34">
        <f t="shared" si="223"/>
        <v>8889.8196095101994</v>
      </c>
      <c r="AW892" s="34">
        <f t="shared" si="224"/>
        <v>8883.7837236939977</v>
      </c>
      <c r="AX892" s="34">
        <f t="shared" si="225"/>
        <v>8878.2743794698908</v>
      </c>
    </row>
    <row r="893" spans="1:50" ht="16.5" customHeight="1" x14ac:dyDescent="0.2">
      <c r="A893" s="25">
        <v>892</v>
      </c>
      <c r="B893" s="26">
        <v>39514</v>
      </c>
      <c r="C893" s="25">
        <v>9131</v>
      </c>
      <c r="D893" s="27"/>
      <c r="E893" s="27">
        <v>345000</v>
      </c>
      <c r="F893" s="27"/>
      <c r="G893" s="27">
        <v>103.444</v>
      </c>
      <c r="H893" s="27">
        <v>101.902</v>
      </c>
      <c r="I893" s="27">
        <v>3.1619999999999999</v>
      </c>
      <c r="J893" s="27">
        <v>14715.058000000001</v>
      </c>
      <c r="K893" s="27">
        <v>925613</v>
      </c>
      <c r="L893" s="27">
        <v>1749</v>
      </c>
      <c r="M893" s="27">
        <v>15.705</v>
      </c>
      <c r="N893" s="27">
        <v>240281</v>
      </c>
      <c r="O893" s="27">
        <v>9996.4</v>
      </c>
      <c r="P893" s="27">
        <v>2566995</v>
      </c>
      <c r="Q893" s="27"/>
      <c r="R893" s="27">
        <v>12840</v>
      </c>
      <c r="S893" s="27">
        <v>12.371600000000001</v>
      </c>
      <c r="T893" s="27">
        <v>106.8</v>
      </c>
      <c r="U893" s="27">
        <v>20</v>
      </c>
      <c r="V893" s="27">
        <v>88.7</v>
      </c>
      <c r="W893" s="27">
        <v>87.634820000000005</v>
      </c>
      <c r="X893" s="27"/>
      <c r="Y893" s="27"/>
      <c r="Z893" s="27"/>
      <c r="AA893" s="27">
        <v>301696</v>
      </c>
      <c r="AB893" s="28"/>
      <c r="AC893" s="29">
        <v>0</v>
      </c>
      <c r="AD893" s="30">
        <v>130.5</v>
      </c>
      <c r="AE893" s="30">
        <v>0.4</v>
      </c>
      <c r="AF893" s="31">
        <v>11.3467</v>
      </c>
      <c r="AG893">
        <f t="shared" si="210"/>
        <v>8735.1930800225582</v>
      </c>
      <c r="AH893">
        <f>A893*'Simple Linear Regression'!$B$18+'Simple Linear Regression'!$B$17</f>
        <v>8646.2454257829249</v>
      </c>
      <c r="AI893">
        <f t="shared" si="211"/>
        <v>8940.8016428999999</v>
      </c>
      <c r="AJ893">
        <f t="shared" si="212"/>
        <v>8940.8016428999981</v>
      </c>
      <c r="AK893" s="32">
        <f t="shared" si="226"/>
        <v>9473.4886670958094</v>
      </c>
      <c r="AL893">
        <f t="shared" si="213"/>
        <v>8944.2047893865383</v>
      </c>
      <c r="AM893" s="32">
        <f t="shared" si="214"/>
        <v>8699.770433721058</v>
      </c>
      <c r="AN893" s="33">
        <f t="shared" si="215"/>
        <v>8916.5560409857044</v>
      </c>
      <c r="AO893" s="33">
        <f t="shared" si="216"/>
        <v>8854.8327434220046</v>
      </c>
      <c r="AP893" s="33">
        <f t="shared" si="217"/>
        <v>8810.923992799997</v>
      </c>
      <c r="AQ893" s="34">
        <f t="shared" si="218"/>
        <v>759768.522</v>
      </c>
      <c r="AR893" s="34">
        <f t="shared" si="219"/>
        <v>1090890</v>
      </c>
      <c r="AS893" s="34">
        <f t="shared" si="220"/>
        <v>0</v>
      </c>
      <c r="AT893" s="34">
        <f t="shared" si="221"/>
        <v>8899.5999108460001</v>
      </c>
      <c r="AU893" s="34">
        <f t="shared" si="222"/>
        <v>8975.0690113634137</v>
      </c>
      <c r="AV893" s="34">
        <f t="shared" si="223"/>
        <v>8891.6332388394003</v>
      </c>
      <c r="AW893" s="34">
        <f t="shared" si="224"/>
        <v>8896.8343130429985</v>
      </c>
      <c r="AX893" s="34">
        <f t="shared" si="225"/>
        <v>8903.5989431195849</v>
      </c>
    </row>
    <row r="894" spans="1:50" ht="16.5" customHeight="1" x14ac:dyDescent="0.2">
      <c r="A894" s="25">
        <v>893</v>
      </c>
      <c r="B894" s="26">
        <v>39521</v>
      </c>
      <c r="C894" s="25">
        <v>9071</v>
      </c>
      <c r="D894" s="27"/>
      <c r="E894" s="27">
        <v>348000</v>
      </c>
      <c r="F894" s="27"/>
      <c r="G894" s="27">
        <v>109.346</v>
      </c>
      <c r="H894" s="27">
        <v>107.688</v>
      </c>
      <c r="I894" s="27">
        <v>3.2250000000000001</v>
      </c>
      <c r="J894" s="27">
        <v>14715.058000000001</v>
      </c>
      <c r="K894" s="27">
        <v>853354</v>
      </c>
      <c r="L894" s="27">
        <v>1749</v>
      </c>
      <c r="M894" s="27">
        <v>15.705</v>
      </c>
      <c r="N894" s="27">
        <v>240281</v>
      </c>
      <c r="O894" s="27">
        <v>9996.4</v>
      </c>
      <c r="P894" s="27">
        <v>2566995</v>
      </c>
      <c r="Q894" s="27"/>
      <c r="R894" s="27">
        <v>12840</v>
      </c>
      <c r="S894" s="27">
        <v>12.371600000000001</v>
      </c>
      <c r="T894" s="27">
        <v>106.8</v>
      </c>
      <c r="U894" s="27">
        <v>20</v>
      </c>
      <c r="V894" s="27">
        <v>88.7</v>
      </c>
      <c r="W894" s="27">
        <v>87.142600000000002</v>
      </c>
      <c r="X894" s="27"/>
      <c r="Y894" s="27"/>
      <c r="Z894" s="27"/>
      <c r="AA894" s="27">
        <v>301696</v>
      </c>
      <c r="AB894" s="28"/>
      <c r="AC894" s="29">
        <v>0</v>
      </c>
      <c r="AD894" s="30">
        <v>130.4</v>
      </c>
      <c r="AE894" s="30">
        <v>1.2</v>
      </c>
      <c r="AF894" s="31">
        <v>11.630599999999999</v>
      </c>
      <c r="AG894">
        <f t="shared" si="210"/>
        <v>8733.1953635990012</v>
      </c>
      <c r="AH894">
        <f>A894*'Simple Linear Regression'!$B$18+'Simple Linear Regression'!$B$17</f>
        <v>8647.0984628668302</v>
      </c>
      <c r="AI894">
        <f t="shared" si="211"/>
        <v>8939.0367728999991</v>
      </c>
      <c r="AJ894">
        <f t="shared" si="212"/>
        <v>8939.0367728999991</v>
      </c>
      <c r="AK894" s="32">
        <f t="shared" si="226"/>
        <v>9456.1370706098805</v>
      </c>
      <c r="AL894">
        <f t="shared" si="213"/>
        <v>8945.6874526207466</v>
      </c>
      <c r="AM894" s="32">
        <f t="shared" si="214"/>
        <v>8708.2047973272802</v>
      </c>
      <c r="AN894" s="33">
        <f t="shared" si="215"/>
        <v>8936.8594073319327</v>
      </c>
      <c r="AO894" s="33">
        <f t="shared" si="216"/>
        <v>8859.3632329750017</v>
      </c>
      <c r="AP894" s="33">
        <f t="shared" si="217"/>
        <v>8816.5032580999996</v>
      </c>
      <c r="AQ894" s="34">
        <f t="shared" si="218"/>
        <v>774906.22499999998</v>
      </c>
      <c r="AR894" s="34">
        <f t="shared" si="219"/>
        <v>1122300</v>
      </c>
      <c r="AS894" s="34">
        <f t="shared" si="220"/>
        <v>0</v>
      </c>
      <c r="AT894" s="34">
        <f t="shared" si="221"/>
        <v>8954.7342417920008</v>
      </c>
      <c r="AU894" s="34">
        <f t="shared" si="222"/>
        <v>9021.3166125748976</v>
      </c>
      <c r="AV894" s="34">
        <f t="shared" si="223"/>
        <v>8951.254412485001</v>
      </c>
      <c r="AW894" s="34">
        <f t="shared" si="224"/>
        <v>8953.0463610839997</v>
      </c>
      <c r="AX894" s="34">
        <f t="shared" si="225"/>
        <v>8944.5627475374204</v>
      </c>
    </row>
    <row r="895" spans="1:50" ht="16.5" customHeight="1" x14ac:dyDescent="0.2">
      <c r="A895" s="25">
        <v>894</v>
      </c>
      <c r="B895" s="26">
        <v>39528</v>
      </c>
      <c r="C895" s="25">
        <v>9116</v>
      </c>
      <c r="D895" s="27"/>
      <c r="E895" s="27">
        <v>369000</v>
      </c>
      <c r="F895" s="27"/>
      <c r="G895" s="27">
        <v>105.2825</v>
      </c>
      <c r="H895" s="27">
        <v>103.0475</v>
      </c>
      <c r="I895" s="27">
        <v>3.2839999999999998</v>
      </c>
      <c r="J895" s="27">
        <v>14715.058000000001</v>
      </c>
      <c r="K895" s="27">
        <v>853354</v>
      </c>
      <c r="L895" s="27">
        <v>1749</v>
      </c>
      <c r="M895" s="27">
        <v>15.491</v>
      </c>
      <c r="N895" s="27">
        <v>232920</v>
      </c>
      <c r="O895" s="27">
        <v>9996.4</v>
      </c>
      <c r="P895" s="27">
        <v>2609477</v>
      </c>
      <c r="Q895" s="27"/>
      <c r="R895" s="27">
        <v>12840</v>
      </c>
      <c r="S895" s="27">
        <v>12.371600000000001</v>
      </c>
      <c r="T895" s="27">
        <v>106.8</v>
      </c>
      <c r="U895" s="27">
        <v>20</v>
      </c>
      <c r="V895" s="27">
        <v>88.7</v>
      </c>
      <c r="W895" s="27">
        <v>86.773740000000004</v>
      </c>
      <c r="X895" s="27"/>
      <c r="Y895" s="27"/>
      <c r="Z895" s="27"/>
      <c r="AA895" s="27">
        <v>301696</v>
      </c>
      <c r="AB895" s="28"/>
      <c r="AC895" s="29">
        <v>0</v>
      </c>
      <c r="AD895" s="30">
        <v>113.9</v>
      </c>
      <c r="AE895" s="30">
        <v>4.2</v>
      </c>
      <c r="AF895" s="31">
        <v>11.9177</v>
      </c>
      <c r="AG895">
        <f t="shared" si="210"/>
        <v>8626.8716311939188</v>
      </c>
      <c r="AH895">
        <f>A895*'Simple Linear Regression'!$B$18+'Simple Linear Regression'!$B$17</f>
        <v>8647.9514999507337</v>
      </c>
      <c r="AI895">
        <f t="shared" si="211"/>
        <v>8813.7441200999983</v>
      </c>
      <c r="AJ895">
        <f t="shared" si="212"/>
        <v>8813.7441201000001</v>
      </c>
      <c r="AK895" s="32">
        <f t="shared" si="226"/>
        <v>9451.4860821434304</v>
      </c>
      <c r="AL895">
        <f t="shared" si="213"/>
        <v>8933.4343086095978</v>
      </c>
      <c r="AM895" s="32">
        <f t="shared" si="214"/>
        <v>8638.106286517781</v>
      </c>
      <c r="AN895" s="33">
        <f t="shared" si="215"/>
        <v>8908.5463170160328</v>
      </c>
      <c r="AO895" s="33">
        <f t="shared" si="216"/>
        <v>8887.404295280001</v>
      </c>
      <c r="AP895" s="33">
        <f t="shared" si="217"/>
        <v>8833.4883338999989</v>
      </c>
      <c r="AQ895" s="34">
        <f t="shared" si="218"/>
        <v>764909.27999999991</v>
      </c>
      <c r="AR895" s="34">
        <f t="shared" si="219"/>
        <v>1211796</v>
      </c>
      <c r="AS895" s="34">
        <f t="shared" si="220"/>
        <v>0</v>
      </c>
      <c r="AT895" s="34">
        <f t="shared" si="221"/>
        <v>8829.2516028830014</v>
      </c>
      <c r="AU895" s="34">
        <f t="shared" si="222"/>
        <v>9001.0113264887768</v>
      </c>
      <c r="AV895" s="34">
        <f t="shared" si="223"/>
        <v>8843.0877245609609</v>
      </c>
      <c r="AW895" s="34">
        <f t="shared" si="224"/>
        <v>8828.8190510829991</v>
      </c>
      <c r="AX895" s="34">
        <f t="shared" si="225"/>
        <v>8939.0605276206406</v>
      </c>
    </row>
    <row r="896" spans="1:50" ht="16.5" customHeight="1" x14ac:dyDescent="0.2">
      <c r="A896" s="25">
        <v>895</v>
      </c>
      <c r="B896" s="26">
        <v>39535</v>
      </c>
      <c r="C896" s="25">
        <v>9330</v>
      </c>
      <c r="D896" s="27"/>
      <c r="E896" s="27">
        <v>368000</v>
      </c>
      <c r="F896" s="27"/>
      <c r="G896" s="27">
        <v>104.492</v>
      </c>
      <c r="H896" s="27">
        <v>102.048</v>
      </c>
      <c r="I896" s="27">
        <v>3.2589999999999999</v>
      </c>
      <c r="J896" s="27">
        <v>14715.058000000001</v>
      </c>
      <c r="K896" s="27">
        <v>853354</v>
      </c>
      <c r="L896" s="27">
        <v>1749</v>
      </c>
      <c r="M896" s="27">
        <v>15.491</v>
      </c>
      <c r="N896" s="27">
        <v>232920</v>
      </c>
      <c r="O896" s="27">
        <v>9996.4</v>
      </c>
      <c r="P896" s="27">
        <v>2609477</v>
      </c>
      <c r="Q896" s="27"/>
      <c r="R896" s="27">
        <v>12840</v>
      </c>
      <c r="S896" s="27">
        <v>12.371600000000001</v>
      </c>
      <c r="T896" s="27">
        <v>106.8</v>
      </c>
      <c r="U896" s="27">
        <v>20</v>
      </c>
      <c r="V896" s="27">
        <v>88.7</v>
      </c>
      <c r="W896" s="27">
        <v>86.715339999999998</v>
      </c>
      <c r="X896" s="27"/>
      <c r="Y896" s="27"/>
      <c r="Z896" s="27"/>
      <c r="AA896" s="27">
        <v>301696</v>
      </c>
      <c r="AB896" s="28"/>
      <c r="AC896" s="29">
        <v>0</v>
      </c>
      <c r="AD896" s="30">
        <v>111.6</v>
      </c>
      <c r="AE896" s="30">
        <v>4.5999999999999996</v>
      </c>
      <c r="AF896" s="31">
        <v>12.205500000000001</v>
      </c>
      <c r="AG896">
        <f t="shared" si="210"/>
        <v>8627.5360919969207</v>
      </c>
      <c r="AH896">
        <f>A896*'Simple Linear Regression'!$B$18+'Simple Linear Regression'!$B$17</f>
        <v>8648.8045370346372</v>
      </c>
      <c r="AI896">
        <f t="shared" si="211"/>
        <v>8814.332410099998</v>
      </c>
      <c r="AJ896">
        <f t="shared" si="212"/>
        <v>8814.3324100999998</v>
      </c>
      <c r="AK896" s="32">
        <f t="shared" si="226"/>
        <v>9468.7661613702694</v>
      </c>
      <c r="AL896">
        <f t="shared" si="213"/>
        <v>8930.9319019995964</v>
      </c>
      <c r="AM896" s="32">
        <f t="shared" si="214"/>
        <v>8638.2301485028402</v>
      </c>
      <c r="AN896" s="33">
        <f t="shared" si="215"/>
        <v>8956.2143052349929</v>
      </c>
      <c r="AO896" s="33">
        <f t="shared" si="216"/>
        <v>8887.9646922800002</v>
      </c>
      <c r="AP896" s="33">
        <f t="shared" si="217"/>
        <v>8872.4491333000005</v>
      </c>
      <c r="AQ896" s="34">
        <f t="shared" si="218"/>
        <v>759086.28</v>
      </c>
      <c r="AR896" s="34">
        <f t="shared" si="219"/>
        <v>1199312</v>
      </c>
      <c r="AS896" s="34">
        <f t="shared" si="220"/>
        <v>0</v>
      </c>
      <c r="AT896" s="34">
        <f t="shared" si="221"/>
        <v>8878.0011599620011</v>
      </c>
      <c r="AU896" s="34">
        <f t="shared" si="222"/>
        <v>9040.0521323821777</v>
      </c>
      <c r="AV896" s="34">
        <f t="shared" si="223"/>
        <v>8893.3109265151197</v>
      </c>
      <c r="AW896" s="34">
        <f t="shared" si="224"/>
        <v>8878.6724493729998</v>
      </c>
      <c r="AX896" s="34">
        <f t="shared" si="225"/>
        <v>8977.3051033196389</v>
      </c>
    </row>
    <row r="897" spans="1:50" ht="16.5" customHeight="1" x14ac:dyDescent="0.2">
      <c r="A897" s="25">
        <v>896</v>
      </c>
      <c r="B897" s="26">
        <v>39542</v>
      </c>
      <c r="C897" s="25">
        <v>9286</v>
      </c>
      <c r="D897" s="27"/>
      <c r="E897" s="27">
        <v>387000</v>
      </c>
      <c r="F897" s="27"/>
      <c r="G897" s="27">
        <v>103.46</v>
      </c>
      <c r="H897" s="27">
        <v>100.878</v>
      </c>
      <c r="I897" s="27">
        <v>3.29</v>
      </c>
      <c r="J897" s="27">
        <v>14715.058000000001</v>
      </c>
      <c r="K897" s="27">
        <v>853354</v>
      </c>
      <c r="L897" s="27">
        <v>1749</v>
      </c>
      <c r="M897" s="27">
        <v>15.491</v>
      </c>
      <c r="N897" s="27">
        <v>232920</v>
      </c>
      <c r="O897" s="27">
        <v>9996.4</v>
      </c>
      <c r="P897" s="27">
        <v>2609477</v>
      </c>
      <c r="Q897" s="27"/>
      <c r="R897" s="27">
        <v>12840</v>
      </c>
      <c r="S897" s="27">
        <v>12.371600000000001</v>
      </c>
      <c r="T897" s="27">
        <v>106.8</v>
      </c>
      <c r="U897" s="27">
        <v>20</v>
      </c>
      <c r="V897" s="27">
        <v>88.7</v>
      </c>
      <c r="W897" s="27">
        <v>86.758139999999997</v>
      </c>
      <c r="X897" s="27"/>
      <c r="Y897" s="27"/>
      <c r="Z897" s="27"/>
      <c r="AA897" s="27">
        <v>301696</v>
      </c>
      <c r="AB897" s="28"/>
      <c r="AC897" s="29">
        <v>0</v>
      </c>
      <c r="AD897" s="30">
        <v>96.8</v>
      </c>
      <c r="AE897" s="30">
        <v>10.199999999999999</v>
      </c>
      <c r="AF897" s="31">
        <v>12.4916</v>
      </c>
      <c r="AG897">
        <f t="shared" si="210"/>
        <v>8614.7509782012003</v>
      </c>
      <c r="AH897">
        <f>A897*'Simple Linear Regression'!$B$18+'Simple Linear Regression'!$B$17</f>
        <v>8649.6575741185425</v>
      </c>
      <c r="AI897">
        <f t="shared" si="211"/>
        <v>8803.1549000999985</v>
      </c>
      <c r="AJ897">
        <f t="shared" si="212"/>
        <v>8803.1549000999985</v>
      </c>
      <c r="AK897" s="32">
        <f t="shared" si="226"/>
        <v>9461.4111357914007</v>
      </c>
      <c r="AL897">
        <f t="shared" si="213"/>
        <v>8920.8898932359953</v>
      </c>
      <c r="AM897" s="32">
        <f t="shared" si="214"/>
        <v>8664.791782124681</v>
      </c>
      <c r="AN897" s="33">
        <f t="shared" si="215"/>
        <v>8971.5762348163626</v>
      </c>
      <c r="AO897" s="33">
        <f t="shared" si="216"/>
        <v>8908.5876668000001</v>
      </c>
      <c r="AP897" s="33">
        <f t="shared" si="217"/>
        <v>8898.8599908000033</v>
      </c>
      <c r="AQ897" s="34">
        <f t="shared" si="218"/>
        <v>766306.8</v>
      </c>
      <c r="AR897" s="34">
        <f t="shared" si="219"/>
        <v>1273230</v>
      </c>
      <c r="AS897" s="34">
        <f t="shared" si="220"/>
        <v>0</v>
      </c>
      <c r="AT897" s="34">
        <f t="shared" si="221"/>
        <v>8883.9815021179984</v>
      </c>
      <c r="AU897" s="34">
        <f t="shared" si="222"/>
        <v>9052.4935143105613</v>
      </c>
      <c r="AV897" s="34">
        <f t="shared" si="223"/>
        <v>8918.4008915407994</v>
      </c>
      <c r="AW897" s="34">
        <f t="shared" si="224"/>
        <v>8885.8286836299994</v>
      </c>
      <c r="AX897" s="34">
        <f t="shared" si="225"/>
        <v>8992.8242535183999</v>
      </c>
    </row>
    <row r="898" spans="1:50" ht="16.5" customHeight="1" x14ac:dyDescent="0.2">
      <c r="A898" s="25">
        <v>897</v>
      </c>
      <c r="B898" s="26">
        <v>39549</v>
      </c>
      <c r="C898" s="25">
        <v>9338</v>
      </c>
      <c r="D898" s="27"/>
      <c r="E898" s="27">
        <v>354000</v>
      </c>
      <c r="F898" s="27"/>
      <c r="G898" s="27">
        <v>109.71</v>
      </c>
      <c r="H898" s="27">
        <v>106.602</v>
      </c>
      <c r="I898" s="27">
        <v>3.3319999999999999</v>
      </c>
      <c r="J898" s="27">
        <v>14715.058000000001</v>
      </c>
      <c r="K898" s="27">
        <v>786304</v>
      </c>
      <c r="L898" s="27">
        <v>1765</v>
      </c>
      <c r="M898" s="27">
        <v>15.491</v>
      </c>
      <c r="N898" s="27">
        <v>232920</v>
      </c>
      <c r="O898" s="27">
        <v>9981.7000000000007</v>
      </c>
      <c r="P898" s="27">
        <v>2609477</v>
      </c>
      <c r="Q898" s="27"/>
      <c r="R898" s="27">
        <v>12840</v>
      </c>
      <c r="S898" s="27">
        <v>12.371600000000001</v>
      </c>
      <c r="T898" s="27">
        <v>106.8</v>
      </c>
      <c r="U898" s="27">
        <v>20</v>
      </c>
      <c r="V898" s="27">
        <v>85.8</v>
      </c>
      <c r="W898" s="27">
        <v>86.751499999999993</v>
      </c>
      <c r="X898" s="27"/>
      <c r="Y898" s="27"/>
      <c r="Z898" s="27"/>
      <c r="AA898" s="27">
        <v>301696</v>
      </c>
      <c r="AB898" s="28"/>
      <c r="AC898" s="29">
        <v>0</v>
      </c>
      <c r="AD898" s="30">
        <v>72.099999999999994</v>
      </c>
      <c r="AE898" s="30">
        <v>9.4</v>
      </c>
      <c r="AF898" s="31">
        <v>12.773400000000001</v>
      </c>
      <c r="AG898">
        <f t="shared" ref="AG898:AG961" si="227">6753.47943187+0.36116788*I898+0.01252571*N898-22.85359542*V898+0.00407811*AA898-0.00067349*E898</f>
        <v>8703.26674397016</v>
      </c>
      <c r="AH898">
        <f>A898*'Simple Linear Regression'!$B$18+'Simple Linear Regression'!$B$17</f>
        <v>8650.5106112024459</v>
      </c>
      <c r="AI898">
        <f t="shared" ref="AI898:AI961" si="228">7491.3971+0.0137554*N898-0.00058829*E898-34.3283*V898+0.30565*L898+54.6031*M898</f>
        <v>8927.0109400999991</v>
      </c>
      <c r="AJ898">
        <f t="shared" ref="AJ898:AJ961" si="229">7491.3971-0.00058829*E898+0.30565*L898+54.6031*M898+0.0137554*N898-34.3283*V898</f>
        <v>8927.0109401000009</v>
      </c>
      <c r="AK898" s="32">
        <f t="shared" si="226"/>
        <v>9439.6483273249487</v>
      </c>
      <c r="AL898">
        <f t="shared" ref="AL898:AL961" si="230">2192.59+2373.87*I898+0.0316653*N898-15.7623*V898+0.00202406*AA898-0.000740146*E898-0.00963493*(I898*N898)</f>
        <v>8996.4728696208003</v>
      </c>
      <c r="AM898" s="32">
        <f t="shared" ref="AM898:AM961" si="231">5205.907083+122.0638992*I898+13.609808*(N898/1000)-1.245906883*AD898+0.7746840854*AE898-134.2474226*AC898-1547.125689*IF(AND(B898&gt;=DATE(2020,3,20),B898&lt;=DATE(2020,6,26)),1,0)</f>
        <v>8700.0726186328575</v>
      </c>
      <c r="AN898" s="33">
        <f t="shared" ref="AN898:AN961" si="232">7707.2178-144.397321*AC898+139.5614087*AF898-0.0008594506251*E898-265.7105668*I898-0.02506176117*J898+0.004708026652*N898</f>
        <v>9028.1066666107217</v>
      </c>
      <c r="AO898" s="33">
        <f t="shared" ref="AO898:AO961" si="233">IF(N898="","",2190.39 + 2739.06*I898 + 0.034693*N898 - 16.722*V898 - 0.000802*E898 - 1.3691*AD898 + 1.8691*AE898 - 121.7*AC898 + 209.88*IF(AND(B898&gt;=DATE(2020,3,20),B898&lt;=DATE(2020,6,26)),1,0) - 0.011049*(I898*N898))</f>
        <v>9022.8210874400029</v>
      </c>
      <c r="AP898" s="33">
        <f t="shared" ref="AP898:AP961" si="234">IF(B898&lt;DATE(2008,1,1),"",3929.06 + 1212.53*I898 - 0.0003097*N898 + 59.426*V898 - 0.0006734*E898 - 1.036*AD898 + 1.2076*AE898 + 94.923*AF898 - 131.43*AC898 - 759.61*IF(AND(B898&gt;=DATE(2020,3,20),B898&lt;=DATE(2020,6,26)),1,0) - 17.324*(I898*V898))</f>
        <v>8953.9049898000012</v>
      </c>
      <c r="AQ898" s="34">
        <f t="shared" ref="AQ898:AQ961" si="235">IF(N898="","",I898*N898)</f>
        <v>776089.44</v>
      </c>
      <c r="AR898" s="34">
        <f t="shared" ref="AR898:AR961" si="236">I898*E898</f>
        <v>1179528</v>
      </c>
      <c r="AS898" s="34">
        <f t="shared" ref="AS898:AS961" si="237">AC898*AF898</f>
        <v>0</v>
      </c>
      <c r="AT898" s="34">
        <f t="shared" ref="AT898:AT961" si="238">IF(N898="","",2413.3773+89.103503*I898+0.018847679*N898-5.0917058*V898-0.00064564578*E898+1.4315076*AD898-3.1976817*AE898-66.972905*AC898-217.08397*IF(AND(B898&gt;=DATE(2020,3,20),B898&lt;=DATE(2020,6,26)),1,0)+190.76803*AF898)</f>
        <v>8944.7544452980001</v>
      </c>
      <c r="AU898" s="34">
        <f t="shared" ref="AU898:AU961" si="239">IF(N898="","",-480.76297+2186.3009*I898+0.033368804*N898-5.3903106*V898-0.00073731439*E898+0.93396876*AD898-1.6242981*AE898-61.304389*AC898-95.472727*IF(AND(B898&gt;=DATE(2020,3,20),B898&lt;=DATE(2020,6,26)),1,0)+156.04851*AF898-0.0087322858*AQ898)</f>
        <v>9121.0614995880496</v>
      </c>
      <c r="AV898" s="34">
        <f t="shared" ref="AV898:AV961" si="240">IF(N898="","",2518.0489-204.66184*I898+0.019354281*N898-2.3328708*V898-0.0022533804*E898+1.5259709*AD898-3.5842757*AE898-65.580099*AC898-62.828483*IF(AND(B898&gt;=DATE(2020,3,20),B898&lt;=DATE(2020,6,26)),1,0)+200.94286*AF898+0.00080379976*AR898)</f>
        <v>8937.4159649472804</v>
      </c>
      <c r="AW898" s="34">
        <f t="shared" ref="AW898:AW961" si="241">IF(N898="","",2361.7153+89.223162*I898+0.018847054*N898-5.0210815*V898-0.0006437347*E898+1.4213619*AD898-3.2156123*AE898+167.41121*AC898-224.35191*IF(AND(B898&gt;=DATE(2020,3,20),B898&lt;=DATE(2020,6,26)),1,0)+194.56435*AF898-19.897843*AS898)</f>
        <v>8947.6735226239998</v>
      </c>
      <c r="AX898" s="34">
        <f t="shared" ref="AX898:AX961" si="242">IF(N898="","",-654.03928+2464.5589*I898+0.035956453*N898-8.0754527*V898-0.00069441316*E898+0.69511606*AD898-1.1669613*AE898-90.724569*AC898-211.24919*IF(AND(B898&gt;=DATE(2020,3,20),B898&lt;=DATE(2020,6,26)),1,0)+147.22132*AF898-0.010108087*AQ898)</f>
        <v>9069.037568552716</v>
      </c>
    </row>
    <row r="899" spans="1:50" ht="16.5" customHeight="1" x14ac:dyDescent="0.2">
      <c r="A899" s="25">
        <v>898</v>
      </c>
      <c r="B899" s="26">
        <v>39556</v>
      </c>
      <c r="C899" s="25">
        <v>9215</v>
      </c>
      <c r="D899" s="27"/>
      <c r="E899" s="27">
        <v>365000</v>
      </c>
      <c r="F899" s="27"/>
      <c r="G899" s="27">
        <v>114.328</v>
      </c>
      <c r="H899" s="27">
        <v>110.42400000000001</v>
      </c>
      <c r="I899" s="27">
        <v>3.3889999999999998</v>
      </c>
      <c r="J899" s="27">
        <v>14715.058000000001</v>
      </c>
      <c r="K899" s="27">
        <v>786304</v>
      </c>
      <c r="L899" s="27">
        <v>1765</v>
      </c>
      <c r="M899" s="27">
        <v>15.114000000000001</v>
      </c>
      <c r="N899" s="27">
        <v>221336</v>
      </c>
      <c r="O899" s="27">
        <v>9981.7000000000007</v>
      </c>
      <c r="P899" s="27">
        <v>2609477</v>
      </c>
      <c r="Q899" s="27"/>
      <c r="R899" s="27">
        <v>12840</v>
      </c>
      <c r="S899" s="27">
        <v>12.371600000000001</v>
      </c>
      <c r="T899" s="27">
        <v>106.8</v>
      </c>
      <c r="U899" s="27">
        <v>20</v>
      </c>
      <c r="V899" s="27">
        <v>85.8</v>
      </c>
      <c r="W899" s="27">
        <v>86.586460000000002</v>
      </c>
      <c r="X899" s="27"/>
      <c r="Y899" s="27"/>
      <c r="Z899" s="27"/>
      <c r="AA899" s="27">
        <v>301696</v>
      </c>
      <c r="AB899" s="28"/>
      <c r="AC899" s="29">
        <v>0</v>
      </c>
      <c r="AD899" s="30">
        <v>68.099999999999994</v>
      </c>
      <c r="AE899" s="30">
        <v>6.6</v>
      </c>
      <c r="AF899" s="31">
        <v>13.048299999999999</v>
      </c>
      <c r="AG899">
        <f t="shared" si="227"/>
        <v>8550.781115899319</v>
      </c>
      <c r="AH899">
        <f>A899*'Simple Linear Regression'!$B$18+'Simple Linear Regression'!$B$17</f>
        <v>8651.3636482863512</v>
      </c>
      <c r="AI899">
        <f t="shared" si="228"/>
        <v>8740.6118277999994</v>
      </c>
      <c r="AJ899">
        <f t="shared" si="229"/>
        <v>8740.6118277999994</v>
      </c>
      <c r="AK899" s="32">
        <f t="shared" si="226"/>
        <v>9544.6106376916596</v>
      </c>
      <c r="AL899">
        <f t="shared" si="230"/>
        <v>9007.1632260592796</v>
      </c>
      <c r="AM899" s="32">
        <f t="shared" si="231"/>
        <v>8552.1887571081406</v>
      </c>
      <c r="AN899" s="33">
        <f t="shared" si="232"/>
        <v>8987.3348579418853</v>
      </c>
      <c r="AO899" s="33">
        <f t="shared" si="233"/>
        <v>9055.5569165040051</v>
      </c>
      <c r="AP899" s="33">
        <f t="shared" si="234"/>
        <v>8961.3316629000001</v>
      </c>
      <c r="AQ899" s="34">
        <f t="shared" si="235"/>
        <v>750107.70399999991</v>
      </c>
      <c r="AR899" s="34">
        <f t="shared" si="236"/>
        <v>1236985</v>
      </c>
      <c r="AS899" s="34">
        <f t="shared" si="237"/>
        <v>0</v>
      </c>
      <c r="AT899" s="34">
        <f t="shared" si="238"/>
        <v>8780.0693376600011</v>
      </c>
      <c r="AU899" s="34">
        <f t="shared" si="239"/>
        <v>9121.6158064331976</v>
      </c>
      <c r="AV899" s="34">
        <f t="shared" si="240"/>
        <v>8782.1182679475987</v>
      </c>
      <c r="AW899" s="34">
        <f t="shared" si="241"/>
        <v>8784.1578942769993</v>
      </c>
      <c r="AX899" s="34">
        <f t="shared" si="242"/>
        <v>9088.9431457077553</v>
      </c>
    </row>
    <row r="900" spans="1:50" ht="16.5" customHeight="1" x14ac:dyDescent="0.2">
      <c r="A900" s="25">
        <v>899</v>
      </c>
      <c r="B900" s="26">
        <v>39563</v>
      </c>
      <c r="C900" s="25">
        <v>9189</v>
      </c>
      <c r="D900" s="27"/>
      <c r="E900" s="27">
        <v>349000</v>
      </c>
      <c r="F900" s="27"/>
      <c r="G900" s="27">
        <v>118.53400000000001</v>
      </c>
      <c r="H900" s="27">
        <v>114.34</v>
      </c>
      <c r="I900" s="27">
        <v>3.508</v>
      </c>
      <c r="J900" s="27">
        <v>14715.058000000001</v>
      </c>
      <c r="K900" s="27">
        <v>786304</v>
      </c>
      <c r="L900" s="27">
        <v>1765</v>
      </c>
      <c r="M900" s="27">
        <v>15.114000000000001</v>
      </c>
      <c r="N900" s="27">
        <v>221336</v>
      </c>
      <c r="O900" s="27">
        <v>9981.7000000000007</v>
      </c>
      <c r="P900" s="27">
        <v>2609477</v>
      </c>
      <c r="Q900" s="27"/>
      <c r="R900" s="27">
        <v>12840</v>
      </c>
      <c r="S900" s="27">
        <v>12.371600000000001</v>
      </c>
      <c r="T900" s="27">
        <v>106.8</v>
      </c>
      <c r="U900" s="27">
        <v>20</v>
      </c>
      <c r="V900" s="27">
        <v>85.8</v>
      </c>
      <c r="W900" s="27">
        <v>86.27176</v>
      </c>
      <c r="X900" s="27"/>
      <c r="Y900" s="27"/>
      <c r="Z900" s="27"/>
      <c r="AA900" s="27">
        <v>301696</v>
      </c>
      <c r="AB900" s="28"/>
      <c r="AC900" s="29">
        <v>0</v>
      </c>
      <c r="AD900" s="30">
        <v>38.200000000000003</v>
      </c>
      <c r="AE900" s="30">
        <v>12.2</v>
      </c>
      <c r="AF900" s="31">
        <v>13.3132</v>
      </c>
      <c r="AG900">
        <f t="shared" si="227"/>
        <v>8561.5999348770383</v>
      </c>
      <c r="AH900">
        <f>A900*'Simple Linear Regression'!$B$18+'Simple Linear Regression'!$B$17</f>
        <v>8652.2166853702547</v>
      </c>
      <c r="AI900">
        <f t="shared" si="228"/>
        <v>8750.0244677999999</v>
      </c>
      <c r="AJ900">
        <f t="shared" si="229"/>
        <v>8750.0244677999981</v>
      </c>
      <c r="AK900" s="32">
        <f t="shared" si="226"/>
        <v>9546.3345169184995</v>
      </c>
      <c r="AL900">
        <f t="shared" si="230"/>
        <v>9047.7218249481593</v>
      </c>
      <c r="AM900" s="32">
        <f t="shared" si="231"/>
        <v>8608.3052077928805</v>
      </c>
      <c r="AN900" s="33">
        <f t="shared" si="232"/>
        <v>9006.4363276589156</v>
      </c>
      <c r="AO900" s="33">
        <f t="shared" si="233"/>
        <v>9154.7206722880001</v>
      </c>
      <c r="AP900" s="33">
        <f t="shared" si="234"/>
        <v>9002.3996907999972</v>
      </c>
      <c r="AQ900" s="34">
        <f t="shared" si="235"/>
        <v>776446.68799999997</v>
      </c>
      <c r="AR900" s="34">
        <f t="shared" si="236"/>
        <v>1224292</v>
      </c>
      <c r="AS900" s="34">
        <f t="shared" si="237"/>
        <v>0</v>
      </c>
      <c r="AT900" s="34">
        <f t="shared" si="238"/>
        <v>8790.8283433839988</v>
      </c>
      <c r="AU900" s="34">
        <f t="shared" si="239"/>
        <v>9167.8986228185713</v>
      </c>
      <c r="AV900" s="34">
        <f t="shared" si="240"/>
        <v>8771.1462548179188</v>
      </c>
      <c r="AW900" s="34">
        <f t="shared" si="241"/>
        <v>8796.1091523800005</v>
      </c>
      <c r="AX900" s="34">
        <f t="shared" si="242"/>
        <v>9138.7794977981412</v>
      </c>
    </row>
    <row r="901" spans="1:50" ht="16.5" customHeight="1" x14ac:dyDescent="0.2">
      <c r="A901" s="25">
        <v>900</v>
      </c>
      <c r="B901" s="26">
        <v>39570</v>
      </c>
      <c r="C901" s="25">
        <v>9311</v>
      </c>
      <c r="D901" s="27"/>
      <c r="E901" s="27">
        <v>370000</v>
      </c>
      <c r="F901" s="27"/>
      <c r="G901" s="27">
        <v>115.422</v>
      </c>
      <c r="H901" s="27">
        <v>111.98</v>
      </c>
      <c r="I901" s="27">
        <v>3.6030000000000002</v>
      </c>
      <c r="J901" s="27">
        <v>14715.058000000001</v>
      </c>
      <c r="K901" s="27">
        <v>786304</v>
      </c>
      <c r="L901" s="27">
        <v>1765</v>
      </c>
      <c r="M901" s="27">
        <v>15.114000000000001</v>
      </c>
      <c r="N901" s="27">
        <v>221336</v>
      </c>
      <c r="O901" s="27">
        <v>9981.7000000000007</v>
      </c>
      <c r="P901" s="27">
        <v>2609477</v>
      </c>
      <c r="Q901" s="27"/>
      <c r="R901" s="27">
        <v>12840</v>
      </c>
      <c r="S901" s="27">
        <v>12.371600000000001</v>
      </c>
      <c r="T901" s="27">
        <v>106.8</v>
      </c>
      <c r="U901" s="27">
        <v>20</v>
      </c>
      <c r="V901" s="27">
        <v>85.8</v>
      </c>
      <c r="W901" s="27">
        <v>86.431619999999995</v>
      </c>
      <c r="X901" s="27"/>
      <c r="Y901" s="27"/>
      <c r="Z901" s="27"/>
      <c r="AA901" s="27">
        <v>301696</v>
      </c>
      <c r="AB901" s="28"/>
      <c r="AC901" s="29">
        <v>0</v>
      </c>
      <c r="AD901" s="30">
        <v>50.9</v>
      </c>
      <c r="AE901" s="30">
        <v>19.899999999999999</v>
      </c>
      <c r="AF901" s="31">
        <v>13.564399999999999</v>
      </c>
      <c r="AG901">
        <f t="shared" si="227"/>
        <v>8547.4909558256386</v>
      </c>
      <c r="AH901">
        <f>A901*'Simple Linear Regression'!$B$18+'Simple Linear Regression'!$B$17</f>
        <v>8653.0697224541582</v>
      </c>
      <c r="AI901">
        <f t="shared" si="228"/>
        <v>8737.670377800001</v>
      </c>
      <c r="AJ901">
        <f t="shared" si="229"/>
        <v>8737.670377800001</v>
      </c>
      <c r="AK901" s="32">
        <f t="shared" si="226"/>
        <v>9552.4204807587594</v>
      </c>
      <c r="AL901">
        <f t="shared" si="230"/>
        <v>9055.1035066325603</v>
      </c>
      <c r="AM901" s="32">
        <f t="shared" si="231"/>
        <v>8610.0433282603608</v>
      </c>
      <c r="AN901" s="33">
        <f t="shared" si="232"/>
        <v>8998.2031865512545</v>
      </c>
      <c r="AO901" s="33">
        <f t="shared" si="233"/>
        <v>9162.7674332079987</v>
      </c>
      <c r="AP901" s="33">
        <f t="shared" si="234"/>
        <v>8982.2266943999966</v>
      </c>
      <c r="AQ901" s="34">
        <f t="shared" si="235"/>
        <v>797473.60800000001</v>
      </c>
      <c r="AR901" s="34">
        <f t="shared" si="236"/>
        <v>1333110</v>
      </c>
      <c r="AS901" s="34">
        <f t="shared" si="237"/>
        <v>0</v>
      </c>
      <c r="AT901" s="34">
        <f t="shared" si="238"/>
        <v>8827.2135413550004</v>
      </c>
      <c r="AU901" s="34">
        <f t="shared" si="239"/>
        <v>9215.0542247888352</v>
      </c>
      <c r="AV901" s="34">
        <f t="shared" si="240"/>
        <v>8834.1080278735972</v>
      </c>
      <c r="AW901" s="34">
        <f t="shared" si="241"/>
        <v>8833.2325702099988</v>
      </c>
      <c r="AX901" s="34">
        <f t="shared" si="242"/>
        <v>9182.612347772103</v>
      </c>
    </row>
    <row r="902" spans="1:50" ht="16.5" customHeight="1" x14ac:dyDescent="0.2">
      <c r="A902" s="25">
        <v>901</v>
      </c>
      <c r="B902" s="26">
        <v>39577</v>
      </c>
      <c r="C902" s="25">
        <v>9343</v>
      </c>
      <c r="D902" s="27"/>
      <c r="E902" s="27">
        <v>370000</v>
      </c>
      <c r="F902" s="27"/>
      <c r="G902" s="27">
        <v>123.006</v>
      </c>
      <c r="H902" s="27">
        <v>119.84399999999999</v>
      </c>
      <c r="I902" s="27">
        <v>3.613</v>
      </c>
      <c r="J902" s="27">
        <v>14706.538</v>
      </c>
      <c r="K902" s="27">
        <v>786304</v>
      </c>
      <c r="L902" s="27">
        <v>1797</v>
      </c>
      <c r="M902" s="27">
        <v>15.114000000000001</v>
      </c>
      <c r="N902" s="27">
        <v>221336</v>
      </c>
      <c r="O902" s="27">
        <v>10035.299999999999</v>
      </c>
      <c r="P902" s="27">
        <v>2609477</v>
      </c>
      <c r="Q902" s="27"/>
      <c r="R902" s="27">
        <v>12840</v>
      </c>
      <c r="S902" s="27">
        <v>12.371600000000001</v>
      </c>
      <c r="T902" s="27">
        <v>107.6</v>
      </c>
      <c r="U902" s="27">
        <v>20</v>
      </c>
      <c r="V902" s="27">
        <v>85</v>
      </c>
      <c r="W902" s="27">
        <v>86.9786</v>
      </c>
      <c r="X902" s="27"/>
      <c r="Y902" s="27"/>
      <c r="Z902" s="27"/>
      <c r="AA902" s="27">
        <v>301696</v>
      </c>
      <c r="AB902" s="28"/>
      <c r="AC902" s="29">
        <v>0</v>
      </c>
      <c r="AD902" s="30">
        <v>32</v>
      </c>
      <c r="AE902" s="30">
        <v>20.5</v>
      </c>
      <c r="AF902" s="31">
        <v>13.7981</v>
      </c>
      <c r="AG902">
        <f t="shared" si="227"/>
        <v>8565.7774438404394</v>
      </c>
      <c r="AH902">
        <f>A902*'Simple Linear Regression'!$B$18+'Simple Linear Regression'!$B$17</f>
        <v>8653.9227595380635</v>
      </c>
      <c r="AI902">
        <f t="shared" si="228"/>
        <v>8774.9138178000012</v>
      </c>
      <c r="AJ902">
        <f t="shared" si="229"/>
        <v>8774.9138177999994</v>
      </c>
      <c r="AK902" s="32">
        <f t="shared" si="226"/>
        <v>9556.5960890201495</v>
      </c>
      <c r="AL902">
        <f t="shared" si="230"/>
        <v>9070.1264779677604</v>
      </c>
      <c r="AM902" s="32">
        <f t="shared" si="231"/>
        <v>8635.2764177923</v>
      </c>
      <c r="AN902" s="33">
        <f t="shared" si="232"/>
        <v>9028.3751083016123</v>
      </c>
      <c r="AO902" s="33">
        <f t="shared" si="233"/>
        <v>9206.0776685679994</v>
      </c>
      <c r="AP902" s="33">
        <f t="shared" si="234"/>
        <v>9024.508957099999</v>
      </c>
      <c r="AQ902" s="34">
        <f t="shared" si="235"/>
        <v>799686.96799999999</v>
      </c>
      <c r="AR902" s="34">
        <f t="shared" si="236"/>
        <v>1336810</v>
      </c>
      <c r="AS902" s="34">
        <f t="shared" si="237"/>
        <v>0</v>
      </c>
      <c r="AT902" s="34">
        <f t="shared" si="238"/>
        <v>8847.7863269760001</v>
      </c>
      <c r="AU902" s="34">
        <f t="shared" si="239"/>
        <v>9239.743738533547</v>
      </c>
      <c r="AV902" s="34">
        <f t="shared" si="240"/>
        <v>8852.8706961775988</v>
      </c>
      <c r="AW902" s="34">
        <f t="shared" si="241"/>
        <v>8854.8182483349992</v>
      </c>
      <c r="AX902" s="34">
        <f t="shared" si="242"/>
        <v>9211.9132156597807</v>
      </c>
    </row>
    <row r="903" spans="1:50" ht="16.5" customHeight="1" x14ac:dyDescent="0.2">
      <c r="A903" s="25">
        <v>902</v>
      </c>
      <c r="B903" s="26">
        <v>39584</v>
      </c>
      <c r="C903" s="25">
        <v>9359</v>
      </c>
      <c r="D903" s="27"/>
      <c r="E903" s="27">
        <v>366000</v>
      </c>
      <c r="F903" s="27"/>
      <c r="G903" s="27">
        <v>124.962</v>
      </c>
      <c r="H903" s="27">
        <v>122.584</v>
      </c>
      <c r="I903" s="27">
        <v>3.722</v>
      </c>
      <c r="J903" s="27">
        <v>14706.538</v>
      </c>
      <c r="K903" s="27">
        <v>824117</v>
      </c>
      <c r="L903" s="27">
        <v>1797</v>
      </c>
      <c r="M903" s="27">
        <v>14.605</v>
      </c>
      <c r="N903" s="27">
        <v>252343</v>
      </c>
      <c r="O903" s="27">
        <v>10035.299999999999</v>
      </c>
      <c r="P903" s="27">
        <v>2609477</v>
      </c>
      <c r="Q903" s="27"/>
      <c r="R903" s="27">
        <v>12840</v>
      </c>
      <c r="S903" s="27">
        <v>12.371600000000001</v>
      </c>
      <c r="T903" s="27">
        <v>107.6</v>
      </c>
      <c r="U903" s="27">
        <v>20</v>
      </c>
      <c r="V903" s="27">
        <v>85</v>
      </c>
      <c r="W903" s="27">
        <v>87.192599999999999</v>
      </c>
      <c r="X903" s="27"/>
      <c r="Y903" s="27"/>
      <c r="Z903" s="27"/>
      <c r="AA903" s="27">
        <v>301696</v>
      </c>
      <c r="AB903" s="28"/>
      <c r="AC903" s="29">
        <v>0</v>
      </c>
      <c r="AD903" s="30">
        <v>39.4</v>
      </c>
      <c r="AE903" s="30">
        <v>25.1</v>
      </c>
      <c r="AF903" s="31">
        <v>14.009600000000001</v>
      </c>
      <c r="AG903">
        <f t="shared" si="227"/>
        <v>8956.8954611093595</v>
      </c>
      <c r="AH903">
        <f>A903*'Simple Linear Regression'!$B$18+'Simple Linear Regression'!$B$17</f>
        <v>8654.7757966219669</v>
      </c>
      <c r="AI903">
        <f t="shared" si="228"/>
        <v>9175.9876877000006</v>
      </c>
      <c r="AJ903">
        <f t="shared" si="229"/>
        <v>9175.9876876999988</v>
      </c>
      <c r="AK903" s="32">
        <f t="shared" si="226"/>
        <v>9558.2799533438301</v>
      </c>
      <c r="AL903">
        <f t="shared" si="230"/>
        <v>8969.2876288952211</v>
      </c>
      <c r="AM903" s="32">
        <f t="shared" si="231"/>
        <v>9064.9245353197384</v>
      </c>
      <c r="AN903" s="33">
        <f t="shared" si="232"/>
        <v>9178.3494793594273</v>
      </c>
      <c r="AO903" s="33">
        <f t="shared" si="233"/>
        <v>9040.3279713460051</v>
      </c>
      <c r="AP903" s="33">
        <f t="shared" si="234"/>
        <v>9007.2233736999988</v>
      </c>
      <c r="AQ903" s="34">
        <f t="shared" si="235"/>
        <v>939220.64599999995</v>
      </c>
      <c r="AR903" s="34">
        <f t="shared" si="236"/>
        <v>1362252</v>
      </c>
      <c r="AS903" s="34">
        <f t="shared" si="237"/>
        <v>0</v>
      </c>
      <c r="AT903" s="34">
        <f t="shared" si="238"/>
        <v>9480.7224334410002</v>
      </c>
      <c r="AU903" s="34">
        <f t="shared" si="239"/>
        <v>9329.6622022293759</v>
      </c>
      <c r="AV903" s="34">
        <f t="shared" si="240"/>
        <v>9497.4484730085205</v>
      </c>
      <c r="AW903" s="34">
        <f t="shared" si="241"/>
        <v>9488.3857366759985</v>
      </c>
      <c r="AX903" s="34">
        <f t="shared" si="242"/>
        <v>9218.7241159607984</v>
      </c>
    </row>
    <row r="904" spans="1:50" ht="16.5" customHeight="1" x14ac:dyDescent="0.2">
      <c r="A904" s="25">
        <v>903</v>
      </c>
      <c r="B904" s="26">
        <v>39591</v>
      </c>
      <c r="C904" s="25">
        <v>9373</v>
      </c>
      <c r="D904" s="27"/>
      <c r="E904" s="27">
        <v>367000</v>
      </c>
      <c r="F904" s="27"/>
      <c r="G904" s="27">
        <v>130.13800000000001</v>
      </c>
      <c r="H904" s="27">
        <v>126.47</v>
      </c>
      <c r="I904" s="27">
        <v>3.7909999999999999</v>
      </c>
      <c r="J904" s="27">
        <v>14706.538</v>
      </c>
      <c r="K904" s="27">
        <v>824117</v>
      </c>
      <c r="L904" s="27">
        <v>1797</v>
      </c>
      <c r="M904" s="27">
        <v>14.605</v>
      </c>
      <c r="N904" s="27">
        <v>252343</v>
      </c>
      <c r="O904" s="27">
        <v>10035.299999999999</v>
      </c>
      <c r="P904" s="27">
        <v>2609477</v>
      </c>
      <c r="Q904" s="27"/>
      <c r="R904" s="27">
        <v>12840</v>
      </c>
      <c r="S904" s="27">
        <v>12.5365</v>
      </c>
      <c r="T904" s="27">
        <v>107.6</v>
      </c>
      <c r="U904" s="27">
        <v>20</v>
      </c>
      <c r="V904" s="27">
        <v>85</v>
      </c>
      <c r="W904" s="27">
        <v>87.101439999999997</v>
      </c>
      <c r="X904" s="27"/>
      <c r="Y904" s="27"/>
      <c r="Z904" s="27"/>
      <c r="AA904" s="27">
        <v>301696</v>
      </c>
      <c r="AB904" s="28"/>
      <c r="AC904" s="29">
        <v>0</v>
      </c>
      <c r="AD904" s="30">
        <v>35.6</v>
      </c>
      <c r="AE904" s="30">
        <v>32.5</v>
      </c>
      <c r="AF904" s="31">
        <v>14.1945</v>
      </c>
      <c r="AG904">
        <f t="shared" si="227"/>
        <v>8956.2468916930811</v>
      </c>
      <c r="AH904">
        <f>A904*'Simple Linear Regression'!$B$18+'Simple Linear Regression'!$B$17</f>
        <v>8655.6288337058704</v>
      </c>
      <c r="AI904">
        <f t="shared" si="228"/>
        <v>9175.3993977000009</v>
      </c>
      <c r="AJ904">
        <f t="shared" si="229"/>
        <v>9175.3993976999991</v>
      </c>
      <c r="AK904" s="32">
        <f t="shared" si="226"/>
        <v>9558.9212471840892</v>
      </c>
      <c r="AL904">
        <f t="shared" si="230"/>
        <v>8964.5843201669122</v>
      </c>
      <c r="AM904" s="32">
        <f t="shared" si="231"/>
        <v>9083.814052751899</v>
      </c>
      <c r="AN904" s="33">
        <f t="shared" si="232"/>
        <v>9184.9609040937557</v>
      </c>
      <c r="AO904" s="33">
        <f t="shared" si="233"/>
        <v>9055.1735226630026</v>
      </c>
      <c r="AP904" s="33">
        <f t="shared" si="234"/>
        <v>9019.0335863999971</v>
      </c>
      <c r="AQ904" s="34">
        <f t="shared" si="235"/>
        <v>956632.31299999997</v>
      </c>
      <c r="AR904" s="34">
        <f t="shared" si="236"/>
        <v>1391297</v>
      </c>
      <c r="AS904" s="34">
        <f t="shared" si="237"/>
        <v>0</v>
      </c>
      <c r="AT904" s="34">
        <f t="shared" si="238"/>
        <v>9492.3953646550017</v>
      </c>
      <c r="AU904" s="34">
        <f t="shared" si="239"/>
        <v>9341.0204797119459</v>
      </c>
      <c r="AV904" s="34">
        <f t="shared" si="240"/>
        <v>9509.2517948917193</v>
      </c>
      <c r="AW904" s="34">
        <f t="shared" si="241"/>
        <v>9500.6766422289984</v>
      </c>
      <c r="AX904" s="34">
        <f t="shared" si="242"/>
        <v>9228.029889469768</v>
      </c>
    </row>
    <row r="905" spans="1:50" ht="16.5" customHeight="1" x14ac:dyDescent="0.2">
      <c r="A905" s="25">
        <v>904</v>
      </c>
      <c r="B905" s="26">
        <v>39598</v>
      </c>
      <c r="C905" s="25">
        <v>9129</v>
      </c>
      <c r="D905" s="27"/>
      <c r="E905" s="27">
        <v>369000</v>
      </c>
      <c r="F905" s="27"/>
      <c r="G905" s="27">
        <v>128.465</v>
      </c>
      <c r="H905" s="27">
        <v>128.75749999999999</v>
      </c>
      <c r="I905" s="27">
        <v>3.9369999999999998</v>
      </c>
      <c r="J905" s="27">
        <v>14706.538</v>
      </c>
      <c r="K905" s="27">
        <v>824117</v>
      </c>
      <c r="L905" s="27">
        <v>1797</v>
      </c>
      <c r="M905" s="27">
        <v>14.605</v>
      </c>
      <c r="N905" s="27">
        <v>252343</v>
      </c>
      <c r="O905" s="27">
        <v>10035.299999999999</v>
      </c>
      <c r="P905" s="27">
        <v>2609477</v>
      </c>
      <c r="Q905" s="27"/>
      <c r="R905" s="27">
        <v>12840</v>
      </c>
      <c r="S905" s="27">
        <v>12.5365</v>
      </c>
      <c r="T905" s="27">
        <v>107.6</v>
      </c>
      <c r="U905" s="27">
        <v>20</v>
      </c>
      <c r="V905" s="27">
        <v>85</v>
      </c>
      <c r="W905" s="27">
        <v>86.411839999999998</v>
      </c>
      <c r="X905" s="27"/>
      <c r="Y905" s="27"/>
      <c r="Z905" s="27"/>
      <c r="AA905" s="27">
        <v>301696</v>
      </c>
      <c r="AB905" s="28"/>
      <c r="AC905" s="29">
        <v>1</v>
      </c>
      <c r="AD905" s="30">
        <v>21.4</v>
      </c>
      <c r="AE905" s="30">
        <v>35.6</v>
      </c>
      <c r="AF905" s="31">
        <v>14.347899999999999</v>
      </c>
      <c r="AG905">
        <f t="shared" si="227"/>
        <v>8954.9526422035615</v>
      </c>
      <c r="AH905">
        <f>A905*'Simple Linear Regression'!$B$18+'Simple Linear Regression'!$B$17</f>
        <v>8656.4818707897757</v>
      </c>
      <c r="AI905">
        <f t="shared" si="228"/>
        <v>9174.2228177000015</v>
      </c>
      <c r="AJ905">
        <f t="shared" si="229"/>
        <v>9174.2228176999997</v>
      </c>
      <c r="AK905" s="32">
        <f t="shared" si="226"/>
        <v>9552.5939940914486</v>
      </c>
      <c r="AL905">
        <f t="shared" si="230"/>
        <v>8954.7182055823705</v>
      </c>
      <c r="AM905" s="32">
        <f t="shared" si="231"/>
        <v>8987.4813578384401</v>
      </c>
      <c r="AN905" s="33">
        <f t="shared" si="232"/>
        <v>9021.4596591853351</v>
      </c>
      <c r="AO905" s="33">
        <f t="shared" si="233"/>
        <v>8949.9395928409995</v>
      </c>
      <c r="AP905" s="33">
        <f t="shared" si="234"/>
        <v>8881.3112745999988</v>
      </c>
      <c r="AQ905" s="34">
        <f t="shared" si="235"/>
        <v>993474.39099999995</v>
      </c>
      <c r="AR905" s="34">
        <f t="shared" si="236"/>
        <v>1452753</v>
      </c>
      <c r="AS905" s="34">
        <f t="shared" si="237"/>
        <v>14.347899999999999</v>
      </c>
      <c r="AT905" s="34">
        <f t="shared" si="238"/>
        <v>9436.1638741450024</v>
      </c>
      <c r="AU905" s="34">
        <f t="shared" si="239"/>
        <v>9281.3659997020532</v>
      </c>
      <c r="AV905" s="34">
        <f t="shared" si="240"/>
        <v>9456.7272177762807</v>
      </c>
      <c r="AW905" s="34">
        <f t="shared" si="241"/>
        <v>9394.0291370812993</v>
      </c>
      <c r="AX905" s="34">
        <f t="shared" si="242"/>
        <v>9132.4346862709826</v>
      </c>
    </row>
    <row r="906" spans="1:50" ht="16.5" customHeight="1" x14ac:dyDescent="0.2">
      <c r="A906" s="25">
        <v>905</v>
      </c>
      <c r="B906" s="26">
        <v>39605</v>
      </c>
      <c r="C906" s="25">
        <v>9411</v>
      </c>
      <c r="D906" s="27"/>
      <c r="E906" s="27">
        <v>362000</v>
      </c>
      <c r="F906" s="27"/>
      <c r="G906" s="27">
        <v>128.16399999999999</v>
      </c>
      <c r="H906" s="27">
        <v>126.334</v>
      </c>
      <c r="I906" s="27">
        <v>3.976</v>
      </c>
      <c r="J906" s="27">
        <v>14706.538</v>
      </c>
      <c r="K906" s="27">
        <v>824117</v>
      </c>
      <c r="L906" s="27">
        <v>1829</v>
      </c>
      <c r="M906" s="27">
        <v>14.605</v>
      </c>
      <c r="N906" s="27">
        <v>252343</v>
      </c>
      <c r="O906" s="27">
        <v>10070.299999999999</v>
      </c>
      <c r="P906" s="27">
        <v>2609477</v>
      </c>
      <c r="Q906" s="27"/>
      <c r="R906" s="27">
        <v>12840</v>
      </c>
      <c r="S906" s="27">
        <v>12.5365</v>
      </c>
      <c r="T906" s="27">
        <v>107.6</v>
      </c>
      <c r="U906" s="27">
        <v>20</v>
      </c>
      <c r="V906" s="27">
        <v>83.2</v>
      </c>
      <c r="W906" s="27">
        <v>86.448599999999999</v>
      </c>
      <c r="X906" s="27"/>
      <c r="Y906" s="27"/>
      <c r="Z906" s="27"/>
      <c r="AA906" s="27">
        <v>301696</v>
      </c>
      <c r="AB906" s="28"/>
      <c r="AC906" s="29">
        <v>0</v>
      </c>
      <c r="AD906" s="30">
        <v>1.1000000000000001</v>
      </c>
      <c r="AE906" s="30">
        <v>58.6</v>
      </c>
      <c r="AF906" s="31">
        <v>14.465400000000001</v>
      </c>
      <c r="AG906">
        <f t="shared" si="227"/>
        <v>9000.8176295068806</v>
      </c>
      <c r="AH906">
        <f>A906*'Simple Linear Regression'!$B$18+'Simple Linear Regression'!$B$17</f>
        <v>8657.3349078736792</v>
      </c>
      <c r="AI906">
        <f t="shared" si="228"/>
        <v>9249.9125877000006</v>
      </c>
      <c r="AJ906">
        <f t="shared" si="229"/>
        <v>9249.9125876999988</v>
      </c>
      <c r="AK906" s="32">
        <f t="shared" si="226"/>
        <v>9543.7106123368703</v>
      </c>
      <c r="AL906">
        <f t="shared" si="230"/>
        <v>8986.0313190837605</v>
      </c>
      <c r="AM906" s="32">
        <f t="shared" si="231"/>
        <v>9169.5989161963371</v>
      </c>
      <c r="AN906" s="33">
        <f t="shared" si="232"/>
        <v>9177.9088879780866</v>
      </c>
      <c r="AO906" s="33">
        <f t="shared" si="233"/>
        <v>9176.2211883679975</v>
      </c>
      <c r="AP906" s="33">
        <f t="shared" si="234"/>
        <v>9084.2913402999984</v>
      </c>
      <c r="AQ906" s="34">
        <f t="shared" si="235"/>
        <v>1003315.768</v>
      </c>
      <c r="AR906" s="34">
        <f t="shared" si="236"/>
        <v>1439312</v>
      </c>
      <c r="AS906" s="34">
        <f t="shared" si="237"/>
        <v>0</v>
      </c>
      <c r="AT906" s="34">
        <f t="shared" si="238"/>
        <v>9440.1053668070017</v>
      </c>
      <c r="AU906" s="34">
        <f t="shared" si="239"/>
        <v>9318.8794447795044</v>
      </c>
      <c r="AV906" s="34">
        <f t="shared" si="240"/>
        <v>9433.6896983621209</v>
      </c>
      <c r="AW906" s="34">
        <f t="shared" si="241"/>
        <v>9449.1825632340006</v>
      </c>
      <c r="AX906" s="34">
        <f t="shared" si="242"/>
        <v>9215.5438036171818</v>
      </c>
    </row>
    <row r="907" spans="1:50" ht="16.5" customHeight="1" x14ac:dyDescent="0.2">
      <c r="A907" s="25">
        <v>906</v>
      </c>
      <c r="B907" s="26">
        <v>39612</v>
      </c>
      <c r="C907" s="25">
        <v>9251</v>
      </c>
      <c r="D907" s="27"/>
      <c r="E907" s="27">
        <v>382000</v>
      </c>
      <c r="F907" s="27"/>
      <c r="G907" s="27">
        <v>134.80000000000001</v>
      </c>
      <c r="H907" s="27">
        <v>134.11799999999999</v>
      </c>
      <c r="I907" s="27">
        <v>4.0389999999999997</v>
      </c>
      <c r="J907" s="27">
        <v>14706.538</v>
      </c>
      <c r="K907" s="27">
        <v>818762</v>
      </c>
      <c r="L907" s="27">
        <v>1829</v>
      </c>
      <c r="M907" s="27">
        <v>14.605</v>
      </c>
      <c r="N907" s="27">
        <v>252343</v>
      </c>
      <c r="O907" s="27">
        <v>10070.299999999999</v>
      </c>
      <c r="P907" s="27">
        <v>2609477</v>
      </c>
      <c r="Q907" s="27"/>
      <c r="R907" s="27">
        <v>12840</v>
      </c>
      <c r="S907" s="27">
        <v>12.5365</v>
      </c>
      <c r="T907" s="27">
        <v>107.6</v>
      </c>
      <c r="U907" s="27">
        <v>20</v>
      </c>
      <c r="V907" s="27">
        <v>83.2</v>
      </c>
      <c r="W907" s="27">
        <v>86.893500000000003</v>
      </c>
      <c r="X907" s="27"/>
      <c r="Y907" s="27"/>
      <c r="Z907" s="27"/>
      <c r="AA907" s="27">
        <v>301696</v>
      </c>
      <c r="AB907" s="28"/>
      <c r="AC907" s="29">
        <v>0</v>
      </c>
      <c r="AD907" s="30">
        <v>0</v>
      </c>
      <c r="AE907" s="30">
        <v>90</v>
      </c>
      <c r="AF907" s="31">
        <v>14.5433</v>
      </c>
      <c r="AG907">
        <f t="shared" si="227"/>
        <v>8987.3705830833187</v>
      </c>
      <c r="AH907">
        <f>A907*'Simple Linear Regression'!$B$18+'Simple Linear Regression'!$B$17</f>
        <v>8658.1879449575845</v>
      </c>
      <c r="AI907">
        <f t="shared" si="228"/>
        <v>9238.1467876999995</v>
      </c>
      <c r="AJ907">
        <f t="shared" si="229"/>
        <v>9238.1467877000014</v>
      </c>
      <c r="AK907" s="32">
        <f t="shared" si="226"/>
        <v>9537.3516161771295</v>
      </c>
      <c r="AL907">
        <f t="shared" si="230"/>
        <v>8967.6098592013896</v>
      </c>
      <c r="AM907" s="32">
        <f t="shared" si="231"/>
        <v>9202.984519698799</v>
      </c>
      <c r="AN907" s="33">
        <f t="shared" si="232"/>
        <v>9154.8519435054168</v>
      </c>
      <c r="AO907" s="33">
        <f t="shared" si="233"/>
        <v>9217.2850365269987</v>
      </c>
      <c r="AP907" s="33">
        <f t="shared" si="234"/>
        <v>9102.8599935999991</v>
      </c>
      <c r="AQ907" s="34">
        <f t="shared" si="235"/>
        <v>1019213.377</v>
      </c>
      <c r="AR907" s="34">
        <f t="shared" si="236"/>
        <v>1542898</v>
      </c>
      <c r="AS907" s="34">
        <f t="shared" si="237"/>
        <v>0</v>
      </c>
      <c r="AT907" s="34">
        <f t="shared" si="238"/>
        <v>9345.6849376930022</v>
      </c>
      <c r="AU907" s="34">
        <f t="shared" si="239"/>
        <v>9263.1735013078523</v>
      </c>
      <c r="AV907" s="34">
        <f t="shared" si="240"/>
        <v>9360.4194202054787</v>
      </c>
      <c r="AW907" s="34">
        <f t="shared" si="241"/>
        <v>9354.5517669949986</v>
      </c>
      <c r="AX907" s="34">
        <f t="shared" si="242"/>
        <v>9170.2896645952005</v>
      </c>
    </row>
    <row r="908" spans="1:50" ht="16.5" customHeight="1" x14ac:dyDescent="0.2">
      <c r="A908" s="25">
        <v>907</v>
      </c>
      <c r="B908" s="26">
        <v>39619</v>
      </c>
      <c r="C908" s="25">
        <v>9334</v>
      </c>
      <c r="D908" s="27"/>
      <c r="E908" s="27">
        <v>378000</v>
      </c>
      <c r="F908" s="27"/>
      <c r="G908" s="27">
        <v>134.34200000000001</v>
      </c>
      <c r="H908" s="27">
        <v>132.08199999999999</v>
      </c>
      <c r="I908" s="27">
        <v>4.0819999999999999</v>
      </c>
      <c r="J908" s="27">
        <v>14706.538</v>
      </c>
      <c r="K908" s="27">
        <v>818762</v>
      </c>
      <c r="L908" s="27">
        <v>1829</v>
      </c>
      <c r="M908" s="27">
        <v>14.696999999999999</v>
      </c>
      <c r="N908" s="27">
        <v>252088</v>
      </c>
      <c r="O908" s="27">
        <v>10070.299999999999</v>
      </c>
      <c r="P908" s="27">
        <v>2645604</v>
      </c>
      <c r="Q908" s="27"/>
      <c r="R908" s="27">
        <v>12840</v>
      </c>
      <c r="S908" s="27">
        <v>12.5365</v>
      </c>
      <c r="T908" s="27">
        <v>107.6</v>
      </c>
      <c r="U908" s="27">
        <v>20</v>
      </c>
      <c r="V908" s="27">
        <v>83.2</v>
      </c>
      <c r="W908" s="27">
        <v>87.393379999999993</v>
      </c>
      <c r="X908" s="27"/>
      <c r="Y908" s="27"/>
      <c r="Z908" s="27"/>
      <c r="AA908" s="27">
        <v>301696</v>
      </c>
      <c r="AB908" s="28"/>
      <c r="AC908" s="29">
        <v>0</v>
      </c>
      <c r="AD908" s="30">
        <v>0</v>
      </c>
      <c r="AE908" s="30">
        <v>78.7</v>
      </c>
      <c r="AF908" s="31">
        <v>14.579000000000001</v>
      </c>
      <c r="AG908">
        <f t="shared" si="227"/>
        <v>8986.8860172521599</v>
      </c>
      <c r="AH908">
        <f>A908*'Simple Linear Regression'!$B$18+'Simple Linear Regression'!$B$17</f>
        <v>8659.040982041488</v>
      </c>
      <c r="AI908">
        <f t="shared" si="228"/>
        <v>9242.0158058999987</v>
      </c>
      <c r="AJ908">
        <f t="shared" si="229"/>
        <v>9242.0158059000005</v>
      </c>
      <c r="AK908" s="32">
        <f t="shared" si="226"/>
        <v>9558.7509425873905</v>
      </c>
      <c r="AL908">
        <f t="shared" si="230"/>
        <v>8970.0550896251189</v>
      </c>
      <c r="AM908" s="32">
        <f t="shared" si="231"/>
        <v>9196.0088361593807</v>
      </c>
      <c r="AN908" s="33">
        <f t="shared" si="232"/>
        <v>9150.6459871277457</v>
      </c>
      <c r="AO908" s="33">
        <f t="shared" si="233"/>
        <v>9199.9161604159999</v>
      </c>
      <c r="AP908" s="33">
        <f t="shared" si="234"/>
        <v>9085.5358857999981</v>
      </c>
      <c r="AQ908" s="34">
        <f t="shared" si="235"/>
        <v>1029023.216</v>
      </c>
      <c r="AR908" s="34">
        <f t="shared" si="236"/>
        <v>1542996</v>
      </c>
      <c r="AS908" s="34">
        <f t="shared" si="237"/>
        <v>0</v>
      </c>
      <c r="AT908" s="34">
        <f t="shared" si="238"/>
        <v>9390.237035178001</v>
      </c>
      <c r="AU908" s="34">
        <f t="shared" si="239"/>
        <v>9289.8878350848699</v>
      </c>
      <c r="AV908" s="34">
        <f t="shared" si="240"/>
        <v>9403.4518889189603</v>
      </c>
      <c r="AW908" s="34">
        <f t="shared" si="241"/>
        <v>9399.4396692759983</v>
      </c>
      <c r="AX908" s="34">
        <f t="shared" si="242"/>
        <v>9189.1582121662068</v>
      </c>
    </row>
    <row r="909" spans="1:50" ht="16.5" customHeight="1" x14ac:dyDescent="0.2">
      <c r="A909" s="25">
        <v>908</v>
      </c>
      <c r="B909" s="26">
        <v>39626</v>
      </c>
      <c r="C909" s="25">
        <v>9357</v>
      </c>
      <c r="D909" s="27"/>
      <c r="E909" s="27">
        <v>381000</v>
      </c>
      <c r="F909" s="27"/>
      <c r="G909" s="27">
        <v>136.99799999999999</v>
      </c>
      <c r="H909" s="27">
        <v>135.54</v>
      </c>
      <c r="I909" s="27">
        <v>4.0789999999999997</v>
      </c>
      <c r="J909" s="27">
        <v>14706.538</v>
      </c>
      <c r="K909" s="27">
        <v>818762</v>
      </c>
      <c r="L909" s="27">
        <v>1829</v>
      </c>
      <c r="M909" s="27">
        <v>14.696999999999999</v>
      </c>
      <c r="N909" s="27">
        <v>252088</v>
      </c>
      <c r="O909" s="27">
        <v>10070.299999999999</v>
      </c>
      <c r="P909" s="27">
        <v>2645604</v>
      </c>
      <c r="Q909" s="27"/>
      <c r="R909" s="27">
        <v>12840</v>
      </c>
      <c r="S909" s="27">
        <v>12.5365</v>
      </c>
      <c r="T909" s="27">
        <v>107.6</v>
      </c>
      <c r="U909" s="27">
        <v>20</v>
      </c>
      <c r="V909" s="27">
        <v>83.2</v>
      </c>
      <c r="W909" s="27">
        <v>87.154740000000004</v>
      </c>
      <c r="X909" s="27"/>
      <c r="Y909" s="27"/>
      <c r="Z909" s="27"/>
      <c r="AA909" s="27">
        <v>301696</v>
      </c>
      <c r="AB909" s="28"/>
      <c r="AC909" s="29">
        <v>0</v>
      </c>
      <c r="AD909" s="30">
        <v>0</v>
      </c>
      <c r="AE909" s="30">
        <v>84.6</v>
      </c>
      <c r="AF909" s="31">
        <v>14.571199999999999</v>
      </c>
      <c r="AG909">
        <f t="shared" si="227"/>
        <v>8984.8644637485195</v>
      </c>
      <c r="AH909">
        <f>A909*'Simple Linear Regression'!$B$18+'Simple Linear Regression'!$B$17</f>
        <v>8659.8940191253914</v>
      </c>
      <c r="AI909">
        <f t="shared" si="228"/>
        <v>9240.2509358999996</v>
      </c>
      <c r="AJ909">
        <f t="shared" si="229"/>
        <v>9240.2509358999996</v>
      </c>
      <c r="AK909" s="32">
        <f t="shared" si="226"/>
        <v>9568.8783441209398</v>
      </c>
      <c r="AL909">
        <f t="shared" si="230"/>
        <v>8967.9995923266397</v>
      </c>
      <c r="AM909" s="32">
        <f t="shared" si="231"/>
        <v>9200.2132805656383</v>
      </c>
      <c r="AN909" s="33">
        <f t="shared" si="232"/>
        <v>9147.7761879649879</v>
      </c>
      <c r="AO909" s="33">
        <f t="shared" si="233"/>
        <v>9208.6766313519965</v>
      </c>
      <c r="AP909" s="33">
        <f t="shared" si="234"/>
        <v>9090.5866067999959</v>
      </c>
      <c r="AQ909" s="34">
        <f t="shared" si="235"/>
        <v>1028266.9519999999</v>
      </c>
      <c r="AR909" s="34">
        <f t="shared" si="236"/>
        <v>1554099</v>
      </c>
      <c r="AS909" s="34">
        <f t="shared" si="237"/>
        <v>0</v>
      </c>
      <c r="AT909" s="34">
        <f t="shared" si="238"/>
        <v>9367.678474665001</v>
      </c>
      <c r="AU909" s="34">
        <f t="shared" si="239"/>
        <v>9276.9203654351186</v>
      </c>
      <c r="AV909" s="34">
        <f t="shared" si="240"/>
        <v>9383.5157410362408</v>
      </c>
      <c r="AW909" s="34">
        <f t="shared" si="241"/>
        <v>9376.7510811899992</v>
      </c>
      <c r="AX909" s="34">
        <f t="shared" si="242"/>
        <v>9179.292280327174</v>
      </c>
    </row>
    <row r="910" spans="1:50" ht="16.5" customHeight="1" x14ac:dyDescent="0.2">
      <c r="A910" s="25">
        <v>909</v>
      </c>
      <c r="B910" s="26">
        <v>39633</v>
      </c>
      <c r="C910" s="25">
        <v>9347</v>
      </c>
      <c r="D910" s="27"/>
      <c r="E910" s="27">
        <v>392000</v>
      </c>
      <c r="F910" s="27"/>
      <c r="G910" s="27">
        <v>142.51750000000001</v>
      </c>
      <c r="H910" s="27">
        <v>141.065</v>
      </c>
      <c r="I910" s="27">
        <v>4.0949999999999998</v>
      </c>
      <c r="J910" s="27">
        <v>14706.538</v>
      </c>
      <c r="K910" s="27">
        <v>818762</v>
      </c>
      <c r="L910" s="27">
        <v>1829</v>
      </c>
      <c r="M910" s="27">
        <v>14.696999999999999</v>
      </c>
      <c r="N910" s="27">
        <v>252088</v>
      </c>
      <c r="O910" s="27">
        <v>10070.299999999999</v>
      </c>
      <c r="P910" s="27">
        <v>2645604</v>
      </c>
      <c r="Q910" s="27"/>
      <c r="R910" s="27">
        <v>12840</v>
      </c>
      <c r="S910" s="27">
        <v>12.5365</v>
      </c>
      <c r="T910" s="27">
        <v>107.6</v>
      </c>
      <c r="U910" s="27">
        <v>20</v>
      </c>
      <c r="V910" s="27">
        <v>83.2</v>
      </c>
      <c r="W910" s="27">
        <v>86.911739999999995</v>
      </c>
      <c r="X910" s="27"/>
      <c r="Y910" s="27"/>
      <c r="Z910" s="27"/>
      <c r="AA910" s="27">
        <v>301696</v>
      </c>
      <c r="AB910" s="28"/>
      <c r="AC910" s="29">
        <v>1</v>
      </c>
      <c r="AD910" s="30">
        <v>0</v>
      </c>
      <c r="AE910" s="30">
        <v>81.2</v>
      </c>
      <c r="AF910" s="31">
        <v>14.520200000000001</v>
      </c>
      <c r="AG910">
        <f t="shared" si="227"/>
        <v>8977.4618524346006</v>
      </c>
      <c r="AH910">
        <f>A910*'Simple Linear Regression'!$B$18+'Simple Linear Regression'!$B$17</f>
        <v>8660.7470562092967</v>
      </c>
      <c r="AI910">
        <f t="shared" si="228"/>
        <v>9233.7797458999994</v>
      </c>
      <c r="AJ910">
        <f t="shared" si="229"/>
        <v>9233.7797459000012</v>
      </c>
      <c r="AK910" s="32">
        <f t="shared" si="226"/>
        <v>9567.787123298298</v>
      </c>
      <c r="AL910">
        <f t="shared" si="230"/>
        <v>8958.9783025851975</v>
      </c>
      <c r="AM910" s="32">
        <f t="shared" si="231"/>
        <v>9065.2849544624805</v>
      </c>
      <c r="AN910" s="33">
        <f t="shared" si="232"/>
        <v>8982.5559091763862</v>
      </c>
      <c r="AO910" s="33">
        <f t="shared" si="233"/>
        <v>9071.0595263600007</v>
      </c>
      <c r="AP910" s="33">
        <f t="shared" si="234"/>
        <v>8939.1410649999962</v>
      </c>
      <c r="AQ910" s="34">
        <f t="shared" si="235"/>
        <v>1032300.36</v>
      </c>
      <c r="AR910" s="34">
        <f t="shared" si="236"/>
        <v>1605240</v>
      </c>
      <c r="AS910" s="34">
        <f t="shared" si="237"/>
        <v>14.520200000000001</v>
      </c>
      <c r="AT910" s="34">
        <f t="shared" si="238"/>
        <v>9296.1720703830015</v>
      </c>
      <c r="AU910" s="34">
        <f t="shared" si="239"/>
        <v>9204.8296006711153</v>
      </c>
      <c r="AV910" s="34">
        <f t="shared" si="240"/>
        <v>9332.919443242401</v>
      </c>
      <c r="AW910" s="34">
        <f t="shared" si="241"/>
        <v>9250.5984201233987</v>
      </c>
      <c r="AX910" s="34">
        <f t="shared" si="242"/>
        <v>9076.0514510966823</v>
      </c>
    </row>
    <row r="911" spans="1:50" ht="16.5" customHeight="1" x14ac:dyDescent="0.2">
      <c r="A911" s="25">
        <v>910</v>
      </c>
      <c r="B911" s="26">
        <v>39640</v>
      </c>
      <c r="C911" s="25">
        <v>9344</v>
      </c>
      <c r="D911" s="27"/>
      <c r="E911" s="27">
        <v>371000</v>
      </c>
      <c r="F911" s="27"/>
      <c r="G911" s="27">
        <v>139.94999999999999</v>
      </c>
      <c r="H911" s="27">
        <v>137.434</v>
      </c>
      <c r="I911" s="27">
        <v>4.1139999999999999</v>
      </c>
      <c r="J911" s="27">
        <v>14706.538</v>
      </c>
      <c r="K911" s="27">
        <v>866867</v>
      </c>
      <c r="L911" s="27">
        <v>1863</v>
      </c>
      <c r="M911" s="27">
        <v>14.696999999999999</v>
      </c>
      <c r="N911" s="27">
        <v>252088</v>
      </c>
      <c r="O911" s="27">
        <v>10132.299999999999</v>
      </c>
      <c r="P911" s="27">
        <v>2645604</v>
      </c>
      <c r="Q911" s="27"/>
      <c r="R911" s="27">
        <v>12840</v>
      </c>
      <c r="S911" s="27">
        <v>12.5365</v>
      </c>
      <c r="T911" s="27">
        <v>107.6</v>
      </c>
      <c r="U911" s="27">
        <v>20</v>
      </c>
      <c r="V911" s="27">
        <v>86.2</v>
      </c>
      <c r="W911" s="27">
        <v>86.769480000000001</v>
      </c>
      <c r="X911" s="27"/>
      <c r="Y911" s="27"/>
      <c r="Z911" s="27"/>
      <c r="AA911" s="27">
        <v>301696</v>
      </c>
      <c r="AB911" s="28"/>
      <c r="AC911" s="29">
        <v>0</v>
      </c>
      <c r="AD911" s="30">
        <v>0</v>
      </c>
      <c r="AE911" s="30">
        <v>90.5</v>
      </c>
      <c r="AF911" s="31">
        <v>14.4278</v>
      </c>
      <c r="AG911">
        <f t="shared" si="227"/>
        <v>8923.0512183643223</v>
      </c>
      <c r="AH911">
        <f>A911*'Simple Linear Regression'!$B$18+'Simple Linear Regression'!$B$17</f>
        <v>8661.6000932932002</v>
      </c>
      <c r="AI911">
        <f t="shared" si="228"/>
        <v>9153.5410359000016</v>
      </c>
      <c r="AJ911">
        <f t="shared" si="229"/>
        <v>9153.5410358999998</v>
      </c>
      <c r="AK911" s="32">
        <f t="shared" si="226"/>
        <v>9559.0057955794691</v>
      </c>
      <c r="AL911">
        <f t="shared" si="230"/>
        <v>8926.18984414224</v>
      </c>
      <c r="AM911" s="32">
        <f t="shared" si="231"/>
        <v>9209.0561531415005</v>
      </c>
      <c r="AN911" s="33">
        <f t="shared" si="232"/>
        <v>9127.0577183704081</v>
      </c>
      <c r="AO911" s="33">
        <f t="shared" si="233"/>
        <v>9175.9392104319977</v>
      </c>
      <c r="AP911" s="33">
        <f t="shared" si="234"/>
        <v>9047.2897425999981</v>
      </c>
      <c r="AQ911" s="34">
        <f t="shared" si="235"/>
        <v>1037090.032</v>
      </c>
      <c r="AR911" s="34">
        <f t="shared" si="236"/>
        <v>1526294</v>
      </c>
      <c r="AS911" s="34">
        <f t="shared" si="237"/>
        <v>0</v>
      </c>
      <c r="AT911" s="34">
        <f t="shared" si="238"/>
        <v>9315.7559801380012</v>
      </c>
      <c r="AU911" s="34">
        <f t="shared" si="239"/>
        <v>9235.6367377148545</v>
      </c>
      <c r="AV911" s="34">
        <f t="shared" si="240"/>
        <v>9319.575683155439</v>
      </c>
      <c r="AW911" s="34">
        <f t="shared" si="241"/>
        <v>9324.3753539999998</v>
      </c>
      <c r="AX911" s="34">
        <f t="shared" si="242"/>
        <v>9131.0885461212147</v>
      </c>
    </row>
    <row r="912" spans="1:50" ht="16.5" customHeight="1" x14ac:dyDescent="0.2">
      <c r="A912" s="25">
        <v>911</v>
      </c>
      <c r="B912" s="26">
        <v>39647</v>
      </c>
      <c r="C912" s="25">
        <v>9342</v>
      </c>
      <c r="D912" s="27"/>
      <c r="E912" s="27">
        <v>385000</v>
      </c>
      <c r="F912" s="27"/>
      <c r="G912" s="27">
        <v>135.36799999999999</v>
      </c>
      <c r="H912" s="27">
        <v>135.05199999999999</v>
      </c>
      <c r="I912" s="27">
        <v>4.1130000000000004</v>
      </c>
      <c r="J912" s="27">
        <v>14706.538</v>
      </c>
      <c r="K912" s="27">
        <v>866867</v>
      </c>
      <c r="L912" s="27">
        <v>1863</v>
      </c>
      <c r="M912" s="27">
        <v>14.377000000000001</v>
      </c>
      <c r="N912" s="27">
        <v>261466</v>
      </c>
      <c r="O912" s="27">
        <v>10132.299999999999</v>
      </c>
      <c r="P912" s="27">
        <v>2645604</v>
      </c>
      <c r="Q912" s="27"/>
      <c r="R912" s="27">
        <v>12840</v>
      </c>
      <c r="S912" s="27">
        <v>12.5365</v>
      </c>
      <c r="T912" s="27">
        <v>107.6</v>
      </c>
      <c r="U912" s="27">
        <v>20</v>
      </c>
      <c r="V912" s="27">
        <v>86.2</v>
      </c>
      <c r="W912" s="27">
        <v>86.641239999999996</v>
      </c>
      <c r="X912" s="27"/>
      <c r="Y912" s="27"/>
      <c r="Z912" s="27"/>
      <c r="AA912" s="27">
        <v>301696</v>
      </c>
      <c r="AB912" s="28"/>
      <c r="AC912" s="29">
        <v>0</v>
      </c>
      <c r="AD912" s="30">
        <v>0</v>
      </c>
      <c r="AE912" s="30">
        <v>100.4</v>
      </c>
      <c r="AF912" s="31">
        <v>14.297000000000001</v>
      </c>
      <c r="AG912">
        <f t="shared" si="227"/>
        <v>9031.0881055764403</v>
      </c>
      <c r="AH912">
        <f>A912*'Simple Linear Regression'!$B$18+'Simple Linear Regression'!$B$17</f>
        <v>8662.4531303771037</v>
      </c>
      <c r="AI912">
        <f t="shared" si="228"/>
        <v>9256.8301251000012</v>
      </c>
      <c r="AJ912">
        <f t="shared" si="229"/>
        <v>9256.8301251000012</v>
      </c>
      <c r="AK912" s="32">
        <f t="shared" si="226"/>
        <v>9562.9565062663114</v>
      </c>
      <c r="AL912">
        <f t="shared" si="230"/>
        <v>8841.2041994060601</v>
      </c>
      <c r="AM912" s="32">
        <f t="shared" si="231"/>
        <v>9344.236241111761</v>
      </c>
      <c r="AN912" s="33">
        <f t="shared" si="232"/>
        <v>9141.1883618703032</v>
      </c>
      <c r="AO912" s="33">
        <f t="shared" si="233"/>
        <v>9082.4336467580015</v>
      </c>
      <c r="AP912" s="33">
        <f t="shared" si="234"/>
        <v>9034.7778863999993</v>
      </c>
      <c r="AQ912" s="34">
        <f t="shared" si="235"/>
        <v>1075409.6580000001</v>
      </c>
      <c r="AR912" s="34">
        <f t="shared" si="236"/>
        <v>1583505.0000000002</v>
      </c>
      <c r="AS912" s="34">
        <f t="shared" si="237"/>
        <v>0</v>
      </c>
      <c r="AT912" s="34">
        <f t="shared" si="238"/>
        <v>9426.7718622230004</v>
      </c>
      <c r="AU912" s="34">
        <f t="shared" si="239"/>
        <v>9164.9510569877475</v>
      </c>
      <c r="AV912" s="34">
        <f t="shared" si="240"/>
        <v>9453.9559991648002</v>
      </c>
      <c r="AW912" s="34">
        <f t="shared" si="241"/>
        <v>9434.7379387000001</v>
      </c>
      <c r="AX912" s="34">
        <f t="shared" si="242"/>
        <v>9037.9542402737516</v>
      </c>
    </row>
    <row r="913" spans="1:50" ht="16.5" customHeight="1" x14ac:dyDescent="0.2">
      <c r="A913" s="25">
        <v>912</v>
      </c>
      <c r="B913" s="26">
        <v>39654</v>
      </c>
      <c r="C913" s="25">
        <v>9468</v>
      </c>
      <c r="D913" s="27"/>
      <c r="E913" s="27">
        <v>402000</v>
      </c>
      <c r="F913" s="27"/>
      <c r="G913" s="27">
        <v>125.92400000000001</v>
      </c>
      <c r="H913" s="27">
        <v>126.702</v>
      </c>
      <c r="I913" s="27">
        <v>4.0640000000000001</v>
      </c>
      <c r="J913" s="27">
        <v>14706.538</v>
      </c>
      <c r="K913" s="27">
        <v>866867</v>
      </c>
      <c r="L913" s="27">
        <v>1863</v>
      </c>
      <c r="M913" s="27">
        <v>14.377000000000001</v>
      </c>
      <c r="N913" s="27">
        <v>261466</v>
      </c>
      <c r="O913" s="27">
        <v>10132.299999999999</v>
      </c>
      <c r="P913" s="27">
        <v>2645604</v>
      </c>
      <c r="Q913" s="27"/>
      <c r="R913" s="27">
        <v>12840</v>
      </c>
      <c r="S913" s="27">
        <v>12.5365</v>
      </c>
      <c r="T913" s="27">
        <v>107.6</v>
      </c>
      <c r="U913" s="27">
        <v>20</v>
      </c>
      <c r="V913" s="27">
        <v>86.2</v>
      </c>
      <c r="W913" s="27">
        <v>85.984340000000003</v>
      </c>
      <c r="X913" s="27"/>
      <c r="Y913" s="27"/>
      <c r="Z913" s="27"/>
      <c r="AA913" s="27">
        <v>301696</v>
      </c>
      <c r="AB913" s="28"/>
      <c r="AC913" s="29">
        <v>0</v>
      </c>
      <c r="AD913" s="30">
        <v>0</v>
      </c>
      <c r="AE913" s="30">
        <v>94.3</v>
      </c>
      <c r="AF913" s="31">
        <v>14.1318</v>
      </c>
      <c r="AG913">
        <f t="shared" si="227"/>
        <v>9019.6210783503193</v>
      </c>
      <c r="AH913">
        <f>A913*'Simple Linear Regression'!$B$18+'Simple Linear Regression'!$B$17</f>
        <v>8663.306167461009</v>
      </c>
      <c r="AI913">
        <f t="shared" si="228"/>
        <v>9246.829195100001</v>
      </c>
      <c r="AJ913">
        <f t="shared" si="229"/>
        <v>9246.8291950999992</v>
      </c>
      <c r="AK913" s="32">
        <f t="shared" si="226"/>
        <v>9565.4581954931491</v>
      </c>
      <c r="AL913">
        <f t="shared" si="230"/>
        <v>8835.7432111676808</v>
      </c>
      <c r="AM913" s="32">
        <f t="shared" si="231"/>
        <v>9333.5295371300181</v>
      </c>
      <c r="AN913" s="33">
        <f t="shared" si="232"/>
        <v>9116.5419742995618</v>
      </c>
      <c r="AO913" s="33">
        <f t="shared" si="233"/>
        <v>9064.7421506240025</v>
      </c>
      <c r="AP913" s="33">
        <f t="shared" si="234"/>
        <v>9014.041588</v>
      </c>
      <c r="AQ913" s="34">
        <f t="shared" si="235"/>
        <v>1062597.824</v>
      </c>
      <c r="AR913" s="34">
        <f t="shared" si="236"/>
        <v>1633728</v>
      </c>
      <c r="AS913" s="34">
        <f t="shared" si="237"/>
        <v>0</v>
      </c>
      <c r="AT913" s="34">
        <f t="shared" si="238"/>
        <v>9399.4207921299985</v>
      </c>
      <c r="AU913" s="34">
        <f t="shared" si="239"/>
        <v>9141.2935689259011</v>
      </c>
      <c r="AV913" s="34">
        <f t="shared" si="240"/>
        <v>9454.7145191692798</v>
      </c>
      <c r="AW913" s="34">
        <f t="shared" si="241"/>
        <v>9406.8957182720005</v>
      </c>
      <c r="AX913" s="34">
        <f t="shared" si="242"/>
        <v>9017.6864650213101</v>
      </c>
    </row>
    <row r="914" spans="1:50" ht="16.5" customHeight="1" x14ac:dyDescent="0.2">
      <c r="A914" s="25">
        <v>913</v>
      </c>
      <c r="B914" s="26">
        <v>39661</v>
      </c>
      <c r="C914" s="25">
        <v>9484</v>
      </c>
      <c r="D914" s="27"/>
      <c r="E914" s="27">
        <v>434000</v>
      </c>
      <c r="F914" s="27"/>
      <c r="G914" s="27">
        <v>124.574</v>
      </c>
      <c r="H914" s="27">
        <v>124.432</v>
      </c>
      <c r="I914" s="27">
        <v>3.9550000000000001</v>
      </c>
      <c r="J914" s="27">
        <v>14706.538</v>
      </c>
      <c r="K914" s="27">
        <v>866867</v>
      </c>
      <c r="L914" s="27">
        <v>1863</v>
      </c>
      <c r="M914" s="27">
        <v>14.377000000000001</v>
      </c>
      <c r="N914" s="27">
        <v>261466</v>
      </c>
      <c r="O914" s="27">
        <v>10132.299999999999</v>
      </c>
      <c r="P914" s="27">
        <v>2645604</v>
      </c>
      <c r="Q914" s="27"/>
      <c r="R914" s="27">
        <v>12840</v>
      </c>
      <c r="S914" s="27">
        <v>12.5365</v>
      </c>
      <c r="T914" s="27">
        <v>107.6</v>
      </c>
      <c r="U914" s="27">
        <v>20</v>
      </c>
      <c r="V914" s="27">
        <v>86.2</v>
      </c>
      <c r="W914" s="27">
        <v>86.253140000000002</v>
      </c>
      <c r="X914" s="27"/>
      <c r="Y914" s="27"/>
      <c r="Z914" s="27"/>
      <c r="AA914" s="27">
        <v>301696</v>
      </c>
      <c r="AB914" s="28"/>
      <c r="AC914" s="29">
        <v>0</v>
      </c>
      <c r="AD914" s="30">
        <v>0</v>
      </c>
      <c r="AE914" s="30">
        <v>98.5</v>
      </c>
      <c r="AF914" s="31">
        <v>13.9369</v>
      </c>
      <c r="AG914">
        <f t="shared" si="227"/>
        <v>8998.0300310513994</v>
      </c>
      <c r="AH914">
        <f>A914*'Simple Linear Regression'!$B$18+'Simple Linear Regression'!$B$17</f>
        <v>8664.1592045449124</v>
      </c>
      <c r="AI914">
        <f t="shared" si="228"/>
        <v>9228.0039151000019</v>
      </c>
      <c r="AJ914">
        <f t="shared" si="229"/>
        <v>9228.0039151000001</v>
      </c>
      <c r="AK914" s="32">
        <f t="shared" si="226"/>
        <v>9558.2896462663102</v>
      </c>
      <c r="AL914">
        <f t="shared" si="230"/>
        <v>8827.9002293720969</v>
      </c>
      <c r="AM914" s="32">
        <f t="shared" si="231"/>
        <v>9323.4782452759009</v>
      </c>
      <c r="AN914" s="33">
        <f t="shared" si="232"/>
        <v>9090.8014875219324</v>
      </c>
      <c r="AO914" s="33">
        <f t="shared" si="233"/>
        <v>9063.2650545299966</v>
      </c>
      <c r="AP914" s="33">
        <f t="shared" si="234"/>
        <v>9009.6712845000002</v>
      </c>
      <c r="AQ914" s="34">
        <f t="shared" si="235"/>
        <v>1034098.03</v>
      </c>
      <c r="AR914" s="34">
        <f t="shared" si="236"/>
        <v>1716470</v>
      </c>
      <c r="AS914" s="34">
        <f t="shared" si="237"/>
        <v>0</v>
      </c>
      <c r="AT914" s="34">
        <f t="shared" si="238"/>
        <v>9318.4368931559984</v>
      </c>
      <c r="AU914" s="34">
        <f t="shared" si="239"/>
        <v>9091.0251501760267</v>
      </c>
      <c r="AV914" s="34">
        <f t="shared" si="240"/>
        <v>9417.2047653171994</v>
      </c>
      <c r="AW914" s="34">
        <f t="shared" si="241"/>
        <v>9325.1447197390007</v>
      </c>
      <c r="AX914" s="34">
        <f t="shared" si="242"/>
        <v>8981.3120483073926</v>
      </c>
    </row>
    <row r="915" spans="1:50" ht="16.5" customHeight="1" x14ac:dyDescent="0.2">
      <c r="A915" s="25">
        <v>914</v>
      </c>
      <c r="B915" s="26">
        <v>39668</v>
      </c>
      <c r="C915" s="25">
        <v>9446</v>
      </c>
      <c r="D915" s="27"/>
      <c r="E915" s="27">
        <v>448000</v>
      </c>
      <c r="F915" s="27"/>
      <c r="G915" s="27">
        <v>118.798</v>
      </c>
      <c r="H915" s="27">
        <v>116.562</v>
      </c>
      <c r="I915" s="27">
        <v>3.88</v>
      </c>
      <c r="J915" s="27">
        <v>14865.700999999999</v>
      </c>
      <c r="K915" s="27">
        <v>866867</v>
      </c>
      <c r="L915" s="27">
        <v>1902</v>
      </c>
      <c r="M915" s="27">
        <v>14.377000000000001</v>
      </c>
      <c r="N915" s="27">
        <v>261466</v>
      </c>
      <c r="O915" s="27">
        <v>10187.1</v>
      </c>
      <c r="P915" s="27">
        <v>2645604</v>
      </c>
      <c r="Q915" s="27"/>
      <c r="R915" s="27">
        <v>12840</v>
      </c>
      <c r="S915" s="27">
        <v>12.5365</v>
      </c>
      <c r="T915" s="27">
        <v>108.3</v>
      </c>
      <c r="U915" s="27">
        <v>20</v>
      </c>
      <c r="V915" s="27">
        <v>88.8</v>
      </c>
      <c r="W915" s="27">
        <v>86.756640000000004</v>
      </c>
      <c r="X915" s="27"/>
      <c r="Y915" s="27"/>
      <c r="Z915" s="27"/>
      <c r="AA915" s="27">
        <v>301696</v>
      </c>
      <c r="AB915" s="28"/>
      <c r="AC915" s="29">
        <v>0</v>
      </c>
      <c r="AD915" s="30">
        <v>0</v>
      </c>
      <c r="AE915" s="30">
        <v>98.1</v>
      </c>
      <c r="AF915" s="31">
        <v>13.716900000000001</v>
      </c>
      <c r="AG915">
        <f t="shared" si="227"/>
        <v>8929.1547353684</v>
      </c>
      <c r="AH915">
        <f>A915*'Simple Linear Regression'!$B$18+'Simple Linear Regression'!$B$17</f>
        <v>8665.0122416288177</v>
      </c>
      <c r="AI915">
        <f t="shared" si="228"/>
        <v>9142.4346250999988</v>
      </c>
      <c r="AJ915">
        <f t="shared" si="229"/>
        <v>9142.4346250999988</v>
      </c>
      <c r="AK915" s="32">
        <f t="shared" si="226"/>
        <v>9559.4385983687607</v>
      </c>
      <c r="AL915">
        <f t="shared" si="230"/>
        <v>8787.4564509256015</v>
      </c>
      <c r="AM915" s="32">
        <f t="shared" si="231"/>
        <v>9314.0135792017409</v>
      </c>
      <c r="AN915" s="33">
        <f t="shared" si="232"/>
        <v>9064.0050562734323</v>
      </c>
      <c r="AO915" s="33">
        <f t="shared" si="233"/>
        <v>9019.0530520800021</v>
      </c>
      <c r="AP915" s="33">
        <f t="shared" si="234"/>
        <v>8979.680582500001</v>
      </c>
      <c r="AQ915" s="34">
        <f t="shared" si="235"/>
        <v>1014488.08</v>
      </c>
      <c r="AR915" s="34">
        <f t="shared" si="236"/>
        <v>1738240</v>
      </c>
      <c r="AS915" s="34">
        <f t="shared" si="237"/>
        <v>0</v>
      </c>
      <c r="AT915" s="34">
        <f t="shared" si="238"/>
        <v>9248.7867605110005</v>
      </c>
      <c r="AU915" s="34">
        <f t="shared" si="239"/>
        <v>9040.2741086197384</v>
      </c>
      <c r="AV915" s="34">
        <f t="shared" si="240"/>
        <v>9369.6666154924005</v>
      </c>
      <c r="AW915" s="34">
        <f t="shared" si="241"/>
        <v>9254.8679728089992</v>
      </c>
      <c r="AX915" s="34">
        <f t="shared" si="242"/>
        <v>8932.0493443330397</v>
      </c>
    </row>
    <row r="916" spans="1:50" ht="16.5" customHeight="1" x14ac:dyDescent="0.2">
      <c r="A916" s="25">
        <v>915</v>
      </c>
      <c r="B916" s="26">
        <v>39675</v>
      </c>
      <c r="C916" s="25">
        <v>9423</v>
      </c>
      <c r="D916" s="27"/>
      <c r="E916" s="27">
        <v>430000</v>
      </c>
      <c r="F916" s="27"/>
      <c r="G916" s="27">
        <v>114.402</v>
      </c>
      <c r="H916" s="27">
        <v>110.164</v>
      </c>
      <c r="I916" s="27">
        <v>3.8090000000000002</v>
      </c>
      <c r="J916" s="27">
        <v>14865.700999999999</v>
      </c>
      <c r="K916" s="27">
        <v>894223</v>
      </c>
      <c r="L916" s="27">
        <v>1902</v>
      </c>
      <c r="M916" s="27">
        <v>14.377000000000001</v>
      </c>
      <c r="N916" s="27">
        <v>257484</v>
      </c>
      <c r="O916" s="27">
        <v>10187.1</v>
      </c>
      <c r="P916" s="27">
        <v>2645604</v>
      </c>
      <c r="Q916" s="27"/>
      <c r="R916" s="27">
        <v>12840</v>
      </c>
      <c r="S916" s="27">
        <v>12.5365</v>
      </c>
      <c r="T916" s="27">
        <v>108.3</v>
      </c>
      <c r="U916" s="27">
        <v>20</v>
      </c>
      <c r="V916" s="27">
        <v>88.8</v>
      </c>
      <c r="W916" s="27">
        <v>87.751339999999999</v>
      </c>
      <c r="X916" s="27"/>
      <c r="Y916" s="27"/>
      <c r="Z916" s="27"/>
      <c r="AA916" s="27">
        <v>301696</v>
      </c>
      <c r="AB916" s="28"/>
      <c r="AC916" s="29">
        <v>0</v>
      </c>
      <c r="AD916" s="30">
        <v>0</v>
      </c>
      <c r="AE916" s="30">
        <v>70.599999999999994</v>
      </c>
      <c r="AF916" s="31">
        <v>13.4765</v>
      </c>
      <c r="AG916">
        <f t="shared" si="227"/>
        <v>8891.3745352289206</v>
      </c>
      <c r="AH916">
        <f>A916*'Simple Linear Regression'!$B$18+'Simple Linear Regression'!$B$17</f>
        <v>8665.8652787127212</v>
      </c>
      <c r="AI916">
        <f t="shared" si="228"/>
        <v>9098.2498422999979</v>
      </c>
      <c r="AJ916">
        <f t="shared" si="229"/>
        <v>9098.2498423000015</v>
      </c>
      <c r="AK916" s="32">
        <f t="shared" si="226"/>
        <v>9590.9147373084979</v>
      </c>
      <c r="AL916">
        <f t="shared" si="230"/>
        <v>8831.1439568589176</v>
      </c>
      <c r="AM916" s="32">
        <f t="shared" si="231"/>
        <v>9229.8489745540392</v>
      </c>
      <c r="AN916" s="33">
        <f t="shared" si="232"/>
        <v>9046.0426929882888</v>
      </c>
      <c r="AO916" s="33">
        <f t="shared" si="233"/>
        <v>9022.167624755999</v>
      </c>
      <c r="AP916" s="33">
        <f t="shared" si="234"/>
        <v>8960.1412438999996</v>
      </c>
      <c r="AQ916" s="34">
        <f t="shared" si="235"/>
        <v>980756.5560000001</v>
      </c>
      <c r="AR916" s="34">
        <f t="shared" si="236"/>
        <v>1637870</v>
      </c>
      <c r="AS916" s="34">
        <f t="shared" si="237"/>
        <v>0</v>
      </c>
      <c r="AT916" s="34">
        <f t="shared" si="238"/>
        <v>9221.1061903980008</v>
      </c>
      <c r="AU916" s="34">
        <f t="shared" si="239"/>
        <v>9067.1512701952961</v>
      </c>
      <c r="AV916" s="34">
        <f t="shared" si="240"/>
        <v>9317.2732426851999</v>
      </c>
      <c r="AW916" s="34">
        <f t="shared" si="241"/>
        <v>9226.7274523889992</v>
      </c>
      <c r="AX916" s="34">
        <f t="shared" si="242"/>
        <v>8964.0471131236245</v>
      </c>
    </row>
    <row r="917" spans="1:50" ht="16.5" customHeight="1" x14ac:dyDescent="0.2">
      <c r="A917" s="25">
        <v>916</v>
      </c>
      <c r="B917" s="26">
        <v>39682</v>
      </c>
      <c r="C917" s="25">
        <v>9411</v>
      </c>
      <c r="D917" s="27"/>
      <c r="E917" s="27">
        <v>424000</v>
      </c>
      <c r="F917" s="27"/>
      <c r="G917" s="27">
        <v>115.7</v>
      </c>
      <c r="H917" s="27">
        <v>111.66</v>
      </c>
      <c r="I917" s="27">
        <v>3.74</v>
      </c>
      <c r="J917" s="27">
        <v>14865.700999999999</v>
      </c>
      <c r="K917" s="27">
        <v>894223</v>
      </c>
      <c r="L917" s="27">
        <v>1902</v>
      </c>
      <c r="M917" s="27">
        <v>13.006</v>
      </c>
      <c r="N917" s="27">
        <v>257484</v>
      </c>
      <c r="O917" s="27">
        <v>10187.1</v>
      </c>
      <c r="P917" s="27">
        <v>2645604</v>
      </c>
      <c r="Q917" s="27"/>
      <c r="R917" s="27">
        <v>12840</v>
      </c>
      <c r="S917" s="27">
        <v>12.5991</v>
      </c>
      <c r="T917" s="27">
        <v>108.3</v>
      </c>
      <c r="U917" s="27">
        <v>20</v>
      </c>
      <c r="V917" s="27">
        <v>88.8</v>
      </c>
      <c r="W917" s="27">
        <v>89.327920000000006</v>
      </c>
      <c r="X917" s="27"/>
      <c r="Y917" s="27"/>
      <c r="Z917" s="27"/>
      <c r="AA917" s="27">
        <v>301696</v>
      </c>
      <c r="AB917" s="28"/>
      <c r="AC917" s="29">
        <v>0</v>
      </c>
      <c r="AD917" s="30">
        <v>0</v>
      </c>
      <c r="AE917" s="30">
        <v>71</v>
      </c>
      <c r="AF917" s="31">
        <v>13.22</v>
      </c>
      <c r="AG917">
        <f t="shared" si="227"/>
        <v>8895.3905546452006</v>
      </c>
      <c r="AH917">
        <f>A917*'Simple Linear Regression'!$B$18+'Simple Linear Regression'!$B$17</f>
        <v>8666.7183157966247</v>
      </c>
      <c r="AI917">
        <f t="shared" si="228"/>
        <v>9026.918732199998</v>
      </c>
      <c r="AJ917">
        <f t="shared" si="229"/>
        <v>9026.9187322000016</v>
      </c>
      <c r="AK917" s="32">
        <f t="shared" si="226"/>
        <v>9596.3276642414003</v>
      </c>
      <c r="AL917">
        <f t="shared" si="230"/>
        <v>8842.9657846711998</v>
      </c>
      <c r="AM917" s="32">
        <f t="shared" si="231"/>
        <v>9221.7364391433985</v>
      </c>
      <c r="AN917" s="33">
        <f t="shared" si="232"/>
        <v>9033.7359245165389</v>
      </c>
      <c r="AO917" s="33">
        <f t="shared" si="233"/>
        <v>9035.0330341600002</v>
      </c>
      <c r="AP917" s="33">
        <f t="shared" si="234"/>
        <v>8962.7999772000003</v>
      </c>
      <c r="AQ917" s="34">
        <f t="shared" si="235"/>
        <v>962990.16</v>
      </c>
      <c r="AR917" s="34">
        <f t="shared" si="236"/>
        <v>1585760</v>
      </c>
      <c r="AS917" s="34">
        <f t="shared" si="237"/>
        <v>0</v>
      </c>
      <c r="AT917" s="34">
        <f t="shared" si="238"/>
        <v>9168.6208509959997</v>
      </c>
      <c r="AU917" s="34">
        <f t="shared" si="239"/>
        <v>9035.1854798882741</v>
      </c>
      <c r="AV917" s="34">
        <f t="shared" si="240"/>
        <v>9250.0536326816</v>
      </c>
      <c r="AW917" s="34">
        <f t="shared" si="241"/>
        <v>9173.2414617160011</v>
      </c>
      <c r="AX917" s="34">
        <f t="shared" si="242"/>
        <v>8939.5142513280789</v>
      </c>
    </row>
    <row r="918" spans="1:50" ht="16.5" customHeight="1" x14ac:dyDescent="0.2">
      <c r="A918" s="25">
        <v>917</v>
      </c>
      <c r="B918" s="26">
        <v>39689</v>
      </c>
      <c r="C918" s="25">
        <v>9424</v>
      </c>
      <c r="D918" s="27"/>
      <c r="E918" s="27">
        <v>421000</v>
      </c>
      <c r="F918" s="27"/>
      <c r="G918" s="27">
        <v>116.092</v>
      </c>
      <c r="H918" s="27">
        <v>112.404</v>
      </c>
      <c r="I918" s="27">
        <v>3.6850000000000001</v>
      </c>
      <c r="J918" s="27">
        <v>14865.700999999999</v>
      </c>
      <c r="K918" s="27">
        <v>894223</v>
      </c>
      <c r="L918" s="27">
        <v>1902</v>
      </c>
      <c r="M918" s="27">
        <v>13.006</v>
      </c>
      <c r="N918" s="27">
        <v>257484</v>
      </c>
      <c r="O918" s="27">
        <v>10187.1</v>
      </c>
      <c r="P918" s="27">
        <v>2645604</v>
      </c>
      <c r="Q918" s="27"/>
      <c r="R918" s="27">
        <v>12840</v>
      </c>
      <c r="S918" s="27">
        <v>12.5991</v>
      </c>
      <c r="T918" s="27">
        <v>108.3</v>
      </c>
      <c r="U918" s="27">
        <v>21</v>
      </c>
      <c r="V918" s="27">
        <v>88.8</v>
      </c>
      <c r="W918" s="27">
        <v>89.418340000000001</v>
      </c>
      <c r="X918" s="27"/>
      <c r="Y918" s="27"/>
      <c r="Z918" s="27"/>
      <c r="AA918" s="27">
        <v>301696</v>
      </c>
      <c r="AB918" s="28"/>
      <c r="AC918" s="29">
        <v>0</v>
      </c>
      <c r="AD918" s="30">
        <v>0</v>
      </c>
      <c r="AE918" s="30">
        <v>72.099999999999994</v>
      </c>
      <c r="AF918" s="31">
        <v>12.9512</v>
      </c>
      <c r="AG918">
        <f t="shared" si="227"/>
        <v>8897.3911604118002</v>
      </c>
      <c r="AH918">
        <f>A918*'Simple Linear Regression'!$B$18+'Simple Linear Regression'!$B$17</f>
        <v>8667.57135288053</v>
      </c>
      <c r="AI918">
        <f t="shared" si="228"/>
        <v>9028.6836021999989</v>
      </c>
      <c r="AJ918">
        <f t="shared" si="229"/>
        <v>9028.6836022000007</v>
      </c>
      <c r="AK918" s="32">
        <f t="shared" si="226"/>
        <v>9598.7817388675903</v>
      </c>
      <c r="AL918">
        <f t="shared" si="230"/>
        <v>8851.0695900578012</v>
      </c>
      <c r="AM918" s="32">
        <f t="shared" si="231"/>
        <v>9215.8750771813393</v>
      </c>
      <c r="AN918" s="33">
        <f t="shared" si="232"/>
        <v>9013.4142509072772</v>
      </c>
      <c r="AO918" s="33">
        <f t="shared" si="233"/>
        <v>9045.3184835399989</v>
      </c>
      <c r="AP918" s="33">
        <f t="shared" si="234"/>
        <v>8958.5545008000008</v>
      </c>
      <c r="AQ918" s="34">
        <f t="shared" si="235"/>
        <v>948828.54</v>
      </c>
      <c r="AR918" s="34">
        <f t="shared" si="236"/>
        <v>1551385</v>
      </c>
      <c r="AS918" s="34">
        <f t="shared" si="237"/>
        <v>0</v>
      </c>
      <c r="AT918" s="34">
        <f t="shared" si="238"/>
        <v>9110.8611993369996</v>
      </c>
      <c r="AU918" s="34">
        <f t="shared" si="239"/>
        <v>8997.0816193912706</v>
      </c>
      <c r="AV918" s="34">
        <f t="shared" si="240"/>
        <v>9182.4834142935997</v>
      </c>
      <c r="AW918" s="34">
        <f t="shared" si="241"/>
        <v>9114.4293210960004</v>
      </c>
      <c r="AX918" s="34">
        <f t="shared" si="242"/>
        <v>8908.3368900830155</v>
      </c>
    </row>
    <row r="919" spans="1:50" ht="16.5" customHeight="1" x14ac:dyDescent="0.2">
      <c r="A919" s="25">
        <v>918</v>
      </c>
      <c r="B919" s="26">
        <v>39696</v>
      </c>
      <c r="C919" s="25">
        <v>9090</v>
      </c>
      <c r="D919" s="27"/>
      <c r="E919" s="27">
        <v>442000</v>
      </c>
      <c r="F919" s="27"/>
      <c r="G919" s="27">
        <v>108.36750000000001</v>
      </c>
      <c r="H919" s="27">
        <v>103.685</v>
      </c>
      <c r="I919" s="27">
        <v>3.68</v>
      </c>
      <c r="J919" s="27">
        <v>14865.700999999999</v>
      </c>
      <c r="K919" s="27">
        <v>894223</v>
      </c>
      <c r="L919" s="27">
        <v>1932</v>
      </c>
      <c r="M919" s="27">
        <v>13.006</v>
      </c>
      <c r="N919" s="27">
        <v>257484</v>
      </c>
      <c r="O919" s="27">
        <v>10185.1</v>
      </c>
      <c r="P919" s="27">
        <v>2645604</v>
      </c>
      <c r="Q919" s="27"/>
      <c r="R919" s="27">
        <v>12840</v>
      </c>
      <c r="S919" s="27">
        <v>12.5991</v>
      </c>
      <c r="T919" s="27">
        <v>108.3</v>
      </c>
      <c r="U919" s="27">
        <v>21</v>
      </c>
      <c r="V919" s="27">
        <v>89.5</v>
      </c>
      <c r="W919" s="27">
        <v>89.706239999999994</v>
      </c>
      <c r="X919" s="27"/>
      <c r="Y919" s="27"/>
      <c r="Z919" s="27"/>
      <c r="AA919" s="27">
        <v>301696</v>
      </c>
      <c r="AB919" s="28"/>
      <c r="AC919" s="29">
        <v>1</v>
      </c>
      <c r="AD919" s="30">
        <v>0</v>
      </c>
      <c r="AE919" s="30">
        <v>84.2</v>
      </c>
      <c r="AF919" s="31">
        <v>12.673400000000001</v>
      </c>
      <c r="AG919">
        <f t="shared" si="227"/>
        <v>8867.2485477783976</v>
      </c>
      <c r="AH919">
        <f>A919*'Simple Linear Regression'!$B$18+'Simple Linear Regression'!$B$17</f>
        <v>8668.4243899644334</v>
      </c>
      <c r="AI919">
        <f t="shared" si="228"/>
        <v>9001.4692021999981</v>
      </c>
      <c r="AJ919">
        <f t="shared" si="229"/>
        <v>9001.4692021999999</v>
      </c>
      <c r="AK919" s="32">
        <f t="shared" si="226"/>
        <v>9597.1406328801986</v>
      </c>
      <c r="AL919">
        <f t="shared" si="230"/>
        <v>8825.0277656384042</v>
      </c>
      <c r="AM919" s="32">
        <f t="shared" si="231"/>
        <v>9090.3910125186794</v>
      </c>
      <c r="AN919" s="33">
        <f t="shared" si="232"/>
        <v>8813.5268602773194</v>
      </c>
      <c r="AO919" s="33">
        <f t="shared" si="233"/>
        <v>8918.2165971199993</v>
      </c>
      <c r="AP919" s="33">
        <f t="shared" si="234"/>
        <v>8799.826233400001</v>
      </c>
      <c r="AQ919" s="34">
        <f t="shared" si="235"/>
        <v>947541.12</v>
      </c>
      <c r="AR919" s="34">
        <f t="shared" si="236"/>
        <v>1626560</v>
      </c>
      <c r="AS919" s="34">
        <f t="shared" si="237"/>
        <v>12.673400000000001</v>
      </c>
      <c r="AT919" s="34">
        <f t="shared" si="238"/>
        <v>8934.6327140780013</v>
      </c>
      <c r="AU919" s="34">
        <f t="shared" si="239"/>
        <v>8853.8267425779086</v>
      </c>
      <c r="AV919" s="34">
        <f t="shared" si="240"/>
        <v>9030.2066110136002</v>
      </c>
      <c r="AW919" s="34">
        <f t="shared" si="241"/>
        <v>8919.2290207998012</v>
      </c>
      <c r="AX919" s="34">
        <f t="shared" si="242"/>
        <v>8743.049072272559</v>
      </c>
    </row>
    <row r="920" spans="1:50" ht="16.5" customHeight="1" x14ac:dyDescent="0.2">
      <c r="A920" s="25">
        <v>919</v>
      </c>
      <c r="B920" s="26">
        <v>39703</v>
      </c>
      <c r="C920" s="25">
        <v>8907</v>
      </c>
      <c r="D920" s="27"/>
      <c r="E920" s="27">
        <v>441000</v>
      </c>
      <c r="F920" s="27"/>
      <c r="G920" s="27">
        <v>102.876</v>
      </c>
      <c r="H920" s="27">
        <v>97.28</v>
      </c>
      <c r="I920" s="27">
        <v>3.6480000000000001</v>
      </c>
      <c r="J920" s="27">
        <v>14865.700999999999</v>
      </c>
      <c r="K920" s="27">
        <v>900514</v>
      </c>
      <c r="L920" s="27">
        <v>1932</v>
      </c>
      <c r="M920" s="27">
        <v>13.006</v>
      </c>
      <c r="N920" s="27">
        <v>257484</v>
      </c>
      <c r="O920" s="27">
        <v>10185.1</v>
      </c>
      <c r="P920" s="27">
        <v>2645604</v>
      </c>
      <c r="Q920" s="27"/>
      <c r="R920" s="27">
        <v>12840</v>
      </c>
      <c r="S920" s="27">
        <v>12.5991</v>
      </c>
      <c r="T920" s="27">
        <v>108.3</v>
      </c>
      <c r="U920" s="27">
        <v>21</v>
      </c>
      <c r="V920" s="27">
        <v>89.5</v>
      </c>
      <c r="W920" s="27">
        <v>90.851100000000002</v>
      </c>
      <c r="X920" s="27"/>
      <c r="Y920" s="27"/>
      <c r="Z920" s="27"/>
      <c r="AA920" s="27">
        <v>301696</v>
      </c>
      <c r="AB920" s="28"/>
      <c r="AC920" s="29">
        <v>0</v>
      </c>
      <c r="AD920" s="30">
        <v>2.2000000000000002</v>
      </c>
      <c r="AE920" s="30">
        <v>59.2</v>
      </c>
      <c r="AF920" s="31">
        <v>12.389799999999999</v>
      </c>
      <c r="AG920">
        <f t="shared" si="227"/>
        <v>8867.910480406239</v>
      </c>
      <c r="AH920">
        <f>A920*'Simple Linear Regression'!$B$18+'Simple Linear Regression'!$B$17</f>
        <v>8669.2774270483387</v>
      </c>
      <c r="AI920">
        <f t="shared" si="228"/>
        <v>9002.0574921999978</v>
      </c>
      <c r="AJ920">
        <f t="shared" si="229"/>
        <v>9002.0574921999996</v>
      </c>
      <c r="AK920" s="32">
        <f t="shared" ref="AK920:AK983" si="243">11611.58410651-152.38769329*I194+0.00324611*N194-2.92151591*V194-0.00770426*AA194-0.00077781*E194</f>
        <v>9589.4990490399377</v>
      </c>
      <c r="AL920">
        <f t="shared" si="230"/>
        <v>8829.1909617542406</v>
      </c>
      <c r="AM920" s="32">
        <f t="shared" si="231"/>
        <v>9198.6242930666795</v>
      </c>
      <c r="AN920" s="33">
        <f t="shared" si="232"/>
        <v>8927.7067545326972</v>
      </c>
      <c r="AO920" s="33">
        <f t="shared" si="233"/>
        <v>8994.3672600320042</v>
      </c>
      <c r="AP920" s="33">
        <f t="shared" si="234"/>
        <v>8883.3552465999965</v>
      </c>
      <c r="AQ920" s="34">
        <f t="shared" si="235"/>
        <v>939301.63199999998</v>
      </c>
      <c r="AR920" s="34">
        <f t="shared" si="236"/>
        <v>1608768</v>
      </c>
      <c r="AS920" s="34">
        <f t="shared" si="237"/>
        <v>0</v>
      </c>
      <c r="AT920" s="34">
        <f t="shared" si="238"/>
        <v>9028.3894986739997</v>
      </c>
      <c r="AU920" s="34">
        <f t="shared" si="239"/>
        <v>8916.2632075655783</v>
      </c>
      <c r="AV920" s="34">
        <f t="shared" si="240"/>
        <v>9126.2646973476803</v>
      </c>
      <c r="AW920" s="34">
        <f t="shared" si="241"/>
        <v>9030.1185818119993</v>
      </c>
      <c r="AX920" s="34">
        <f t="shared" si="242"/>
        <v>8827.8389526520114</v>
      </c>
    </row>
    <row r="921" spans="1:50" ht="16.5" customHeight="1" x14ac:dyDescent="0.2">
      <c r="A921" s="25">
        <v>920</v>
      </c>
      <c r="B921" s="26">
        <v>39710</v>
      </c>
      <c r="C921" s="25">
        <v>8741</v>
      </c>
      <c r="D921" s="27"/>
      <c r="E921" s="27">
        <v>449000</v>
      </c>
      <c r="F921" s="27"/>
      <c r="G921" s="27">
        <v>97.19</v>
      </c>
      <c r="H921" s="27">
        <v>89.347999999999999</v>
      </c>
      <c r="I921" s="27">
        <v>3.835</v>
      </c>
      <c r="J921" s="27">
        <v>14865.700999999999</v>
      </c>
      <c r="K921" s="27">
        <v>900514</v>
      </c>
      <c r="L921" s="27">
        <v>1932</v>
      </c>
      <c r="M921" s="27">
        <v>14.119</v>
      </c>
      <c r="N921" s="27">
        <v>261600</v>
      </c>
      <c r="O921" s="27">
        <v>10185.1</v>
      </c>
      <c r="P921" s="27">
        <v>2662410</v>
      </c>
      <c r="Q921" s="27"/>
      <c r="R921" s="27">
        <v>12840</v>
      </c>
      <c r="S921" s="27">
        <v>12.5991</v>
      </c>
      <c r="T921" s="27">
        <v>108.3</v>
      </c>
      <c r="U921" s="27">
        <v>21</v>
      </c>
      <c r="V921" s="27">
        <v>89.5</v>
      </c>
      <c r="W921" s="27">
        <v>91.865979999999993</v>
      </c>
      <c r="X921" s="27"/>
      <c r="Y921" s="27"/>
      <c r="Z921" s="27"/>
      <c r="AA921" s="27">
        <v>301696</v>
      </c>
      <c r="AB921" s="28"/>
      <c r="AC921" s="29">
        <v>0</v>
      </c>
      <c r="AD921" s="30">
        <v>3</v>
      </c>
      <c r="AE921" s="30">
        <v>45.2</v>
      </c>
      <c r="AF921" s="31">
        <v>12.1028</v>
      </c>
      <c r="AG921">
        <f t="shared" si="227"/>
        <v>8914.1459211597994</v>
      </c>
      <c r="AH921">
        <f>A921*'Simple Linear Regression'!$B$18+'Simple Linear Regression'!$B$17</f>
        <v>8670.1304641322422</v>
      </c>
      <c r="AI921">
        <f t="shared" si="228"/>
        <v>9114.7416489000007</v>
      </c>
      <c r="AJ921">
        <f t="shared" si="229"/>
        <v>9114.7416489000007</v>
      </c>
      <c r="AK921" s="32">
        <f t="shared" si="243"/>
        <v>9596.2517219562596</v>
      </c>
      <c r="AL921">
        <f t="shared" si="230"/>
        <v>8781.5146982800015</v>
      </c>
      <c r="AM921" s="32">
        <f t="shared" si="231"/>
        <v>9265.625909243081</v>
      </c>
      <c r="AN921" s="33">
        <f t="shared" si="232"/>
        <v>8850.4673869430299</v>
      </c>
      <c r="AO921" s="33">
        <f t="shared" si="233"/>
        <v>8909.2783559999989</v>
      </c>
      <c r="AP921" s="33">
        <f t="shared" si="234"/>
        <v>8768.5152044000006</v>
      </c>
      <c r="AQ921" s="34">
        <f t="shared" si="235"/>
        <v>1003236</v>
      </c>
      <c r="AR921" s="34">
        <f t="shared" si="236"/>
        <v>1721915</v>
      </c>
      <c r="AS921" s="34">
        <f t="shared" si="237"/>
        <v>0</v>
      </c>
      <c r="AT921" s="34">
        <f t="shared" si="238"/>
        <v>9108.6260595290005</v>
      </c>
      <c r="AU921" s="34">
        <f t="shared" si="239"/>
        <v>8876.9572102292022</v>
      </c>
      <c r="AV921" s="34">
        <f t="shared" si="240"/>
        <v>9234.3056778083992</v>
      </c>
      <c r="AW921" s="34">
        <f t="shared" si="241"/>
        <v>9109.5436030399978</v>
      </c>
      <c r="AX921" s="34">
        <f t="shared" si="242"/>
        <v>8759.539800393999</v>
      </c>
    </row>
    <row r="922" spans="1:50" ht="16.5" customHeight="1" x14ac:dyDescent="0.2">
      <c r="A922" s="25">
        <v>921</v>
      </c>
      <c r="B922" s="26">
        <v>39717</v>
      </c>
      <c r="C922" s="25">
        <v>8730</v>
      </c>
      <c r="D922" s="27"/>
      <c r="E922" s="27">
        <v>483000</v>
      </c>
      <c r="F922" s="27"/>
      <c r="G922" s="27">
        <v>111.122</v>
      </c>
      <c r="H922" s="27">
        <v>100.914</v>
      </c>
      <c r="I922" s="27">
        <v>3.718</v>
      </c>
      <c r="J922" s="27">
        <v>14865.700999999999</v>
      </c>
      <c r="K922" s="27">
        <v>900514</v>
      </c>
      <c r="L922" s="27">
        <v>1932</v>
      </c>
      <c r="M922" s="27">
        <v>14.119</v>
      </c>
      <c r="N922" s="27">
        <v>261600</v>
      </c>
      <c r="O922" s="27">
        <v>10185.1</v>
      </c>
      <c r="P922" s="27">
        <v>2662410</v>
      </c>
      <c r="Q922" s="27"/>
      <c r="R922" s="27">
        <v>12840</v>
      </c>
      <c r="S922" s="27">
        <v>12.5991</v>
      </c>
      <c r="T922" s="27">
        <v>108.3</v>
      </c>
      <c r="U922" s="27">
        <v>21</v>
      </c>
      <c r="V922" s="27">
        <v>89.5</v>
      </c>
      <c r="W922" s="27">
        <v>91.72542</v>
      </c>
      <c r="X922" s="27"/>
      <c r="Y922" s="27"/>
      <c r="Z922" s="27"/>
      <c r="AA922" s="27">
        <v>301696</v>
      </c>
      <c r="AB922" s="28"/>
      <c r="AC922" s="29">
        <v>0</v>
      </c>
      <c r="AD922" s="30">
        <v>4.4000000000000004</v>
      </c>
      <c r="AE922" s="30">
        <v>38.799999999999997</v>
      </c>
      <c r="AF922" s="31">
        <v>11.815</v>
      </c>
      <c r="AG922">
        <f t="shared" si="227"/>
        <v>8891.2050045178403</v>
      </c>
      <c r="AH922">
        <f>A922*'Simple Linear Regression'!$B$18+'Simple Linear Regression'!$B$17</f>
        <v>8670.9835012161457</v>
      </c>
      <c r="AI922">
        <f t="shared" si="228"/>
        <v>9094.7397889000003</v>
      </c>
      <c r="AJ922">
        <f t="shared" si="229"/>
        <v>9094.7397889000003</v>
      </c>
      <c r="AK922" s="32">
        <f t="shared" si="243"/>
        <v>9599.9883842629697</v>
      </c>
      <c r="AL922">
        <f t="shared" si="230"/>
        <v>8773.5051737760023</v>
      </c>
      <c r="AM922" s="32">
        <f t="shared" si="231"/>
        <v>9244.6421852539206</v>
      </c>
      <c r="AN922" s="33">
        <f t="shared" si="232"/>
        <v>8812.1684285813699</v>
      </c>
      <c r="AO922" s="33">
        <f t="shared" si="233"/>
        <v>8885.8403087999959</v>
      </c>
      <c r="AP922" s="33">
        <f t="shared" si="234"/>
        <v>8748.6639810000015</v>
      </c>
      <c r="AQ922" s="34">
        <f t="shared" si="235"/>
        <v>972628.8</v>
      </c>
      <c r="AR922" s="34">
        <f t="shared" si="236"/>
        <v>1795794</v>
      </c>
      <c r="AS922" s="34">
        <f t="shared" si="237"/>
        <v>0</v>
      </c>
      <c r="AT922" s="34">
        <f t="shared" si="238"/>
        <v>9043.8152276439996</v>
      </c>
      <c r="AU922" s="34">
        <f t="shared" si="239"/>
        <v>8830.1544365329592</v>
      </c>
      <c r="AV922" s="34">
        <f t="shared" si="240"/>
        <v>9208.26447058944</v>
      </c>
      <c r="AW922" s="34">
        <f t="shared" si="241"/>
        <v>9043.7917187359999</v>
      </c>
      <c r="AX922" s="34">
        <f t="shared" si="242"/>
        <v>8723.0280209883986</v>
      </c>
    </row>
    <row r="923" spans="1:50" ht="16.5" customHeight="1" x14ac:dyDescent="0.2">
      <c r="A923" s="25">
        <v>922</v>
      </c>
      <c r="B923" s="26">
        <v>39724</v>
      </c>
      <c r="C923" s="25">
        <v>8691</v>
      </c>
      <c r="D923" s="27"/>
      <c r="E923" s="27">
        <v>483000</v>
      </c>
      <c r="F923" s="27"/>
      <c r="G923" s="27">
        <v>96.593999999999994</v>
      </c>
      <c r="H923" s="27">
        <v>91.9</v>
      </c>
      <c r="I923" s="27">
        <v>3.6320000000000001</v>
      </c>
      <c r="J923" s="27">
        <v>14865.700999999999</v>
      </c>
      <c r="K923" s="27">
        <v>900514</v>
      </c>
      <c r="L923" s="27">
        <v>1932</v>
      </c>
      <c r="M923" s="27">
        <v>14.119</v>
      </c>
      <c r="N923" s="27">
        <v>261600</v>
      </c>
      <c r="O923" s="27">
        <v>10185.1</v>
      </c>
      <c r="P923" s="27">
        <v>2662410</v>
      </c>
      <c r="Q923" s="27"/>
      <c r="R923" s="27">
        <v>12840</v>
      </c>
      <c r="S923" s="27">
        <v>12.5991</v>
      </c>
      <c r="T923" s="27">
        <v>108.3</v>
      </c>
      <c r="U923" s="27">
        <v>21</v>
      </c>
      <c r="V923" s="27">
        <v>89.5</v>
      </c>
      <c r="W923" s="27">
        <v>90.369299999999996</v>
      </c>
      <c r="X923" s="27"/>
      <c r="Y923" s="27"/>
      <c r="Z923" s="27"/>
      <c r="AA923" s="27">
        <v>301696</v>
      </c>
      <c r="AB923" s="28"/>
      <c r="AC923" s="29">
        <v>0</v>
      </c>
      <c r="AD923" s="30">
        <v>13.3</v>
      </c>
      <c r="AE923" s="30">
        <v>37.200000000000003</v>
      </c>
      <c r="AF923" s="31">
        <v>11.528700000000001</v>
      </c>
      <c r="AG923">
        <f t="shared" si="227"/>
        <v>8891.1739440801593</v>
      </c>
      <c r="AH923">
        <f>A923*'Simple Linear Regression'!$B$18+'Simple Linear Regression'!$B$17</f>
        <v>8671.836538300051</v>
      </c>
      <c r="AI923">
        <f t="shared" si="228"/>
        <v>9094.7397889000003</v>
      </c>
      <c r="AJ923">
        <f t="shared" si="229"/>
        <v>9094.7397889000003</v>
      </c>
      <c r="AK923" s="32">
        <f t="shared" si="243"/>
        <v>9597.0771465569087</v>
      </c>
      <c r="AL923">
        <f t="shared" si="230"/>
        <v>8786.1151549440019</v>
      </c>
      <c r="AM923" s="32">
        <f t="shared" si="231"/>
        <v>9221.8166241273811</v>
      </c>
      <c r="AN923" s="33">
        <f t="shared" si="232"/>
        <v>8795.063106015361</v>
      </c>
      <c r="AO923" s="33">
        <f t="shared" si="233"/>
        <v>8883.6815811999986</v>
      </c>
      <c r="AP923" s="33">
        <f t="shared" si="234"/>
        <v>8739.4002141000001</v>
      </c>
      <c r="AQ923" s="34">
        <f t="shared" si="235"/>
        <v>950131.20000000007</v>
      </c>
      <c r="AR923" s="34">
        <f t="shared" si="236"/>
        <v>1754256</v>
      </c>
      <c r="AS923" s="34">
        <f t="shared" si="237"/>
        <v>0</v>
      </c>
      <c r="AT923" s="34">
        <f t="shared" si="238"/>
        <v>8999.3921477569984</v>
      </c>
      <c r="AU923" s="34">
        <f t="shared" si="239"/>
        <v>8804.8225426580448</v>
      </c>
      <c r="AV923" s="34">
        <f t="shared" si="240"/>
        <v>9154.2631957105605</v>
      </c>
      <c r="AW923" s="34">
        <f t="shared" si="241"/>
        <v>8998.2098539889994</v>
      </c>
      <c r="AX923" s="34">
        <f t="shared" si="242"/>
        <v>8704.3878607775969</v>
      </c>
    </row>
    <row r="924" spans="1:50" ht="16.5" customHeight="1" x14ac:dyDescent="0.2">
      <c r="A924" s="25">
        <v>923</v>
      </c>
      <c r="B924" s="26">
        <v>39731</v>
      </c>
      <c r="C924" s="25">
        <v>8894</v>
      </c>
      <c r="D924" s="27"/>
      <c r="E924" s="27">
        <v>482000</v>
      </c>
      <c r="F924" s="27"/>
      <c r="G924" s="27">
        <v>86.242000000000004</v>
      </c>
      <c r="H924" s="27">
        <v>80.975999999999999</v>
      </c>
      <c r="I924" s="27">
        <v>3.484</v>
      </c>
      <c r="J924" s="27">
        <v>14865.700999999999</v>
      </c>
      <c r="K924" s="27">
        <v>867243</v>
      </c>
      <c r="L924" s="27">
        <v>1987</v>
      </c>
      <c r="M924" s="27">
        <v>14.119</v>
      </c>
      <c r="N924" s="27">
        <v>261600</v>
      </c>
      <c r="O924" s="27">
        <v>10175.700000000001</v>
      </c>
      <c r="P924" s="27">
        <v>2662410</v>
      </c>
      <c r="Q924" s="27"/>
      <c r="R924" s="27">
        <v>12840</v>
      </c>
      <c r="S924" s="27">
        <v>12.5991</v>
      </c>
      <c r="T924" s="27">
        <v>108.3</v>
      </c>
      <c r="U924" s="27">
        <v>21</v>
      </c>
      <c r="V924" s="27">
        <v>88.8</v>
      </c>
      <c r="W924" s="27">
        <v>92.641000000000005</v>
      </c>
      <c r="X924" s="27"/>
      <c r="Y924" s="27"/>
      <c r="Z924" s="27"/>
      <c r="AA924" s="27">
        <v>301696</v>
      </c>
      <c r="AB924" s="28"/>
      <c r="AC924" s="29">
        <v>0</v>
      </c>
      <c r="AD924" s="30">
        <v>22.7</v>
      </c>
      <c r="AE924" s="30">
        <v>24.3</v>
      </c>
      <c r="AF924" s="31">
        <v>11.246499999999999</v>
      </c>
      <c r="AG924">
        <f t="shared" si="227"/>
        <v>8907.7914980279202</v>
      </c>
      <c r="AH924">
        <f>A924*'Simple Linear Regression'!$B$18+'Simple Linear Regression'!$B$17</f>
        <v>8672.6895753839544</v>
      </c>
      <c r="AI924">
        <f t="shared" si="228"/>
        <v>9136.1686389000006</v>
      </c>
      <c r="AJ924">
        <f t="shared" si="229"/>
        <v>9136.1686389000006</v>
      </c>
      <c r="AK924" s="32">
        <f t="shared" si="243"/>
        <v>9596.4764368513315</v>
      </c>
      <c r="AL924">
        <f t="shared" si="230"/>
        <v>8819.5898087679998</v>
      </c>
      <c r="AM924" s="32">
        <f t="shared" si="231"/>
        <v>9182.0462176439196</v>
      </c>
      <c r="AN924" s="33">
        <f t="shared" si="232"/>
        <v>8795.86349099172</v>
      </c>
      <c r="AO924" s="33">
        <f t="shared" si="233"/>
        <v>8881.6090943999952</v>
      </c>
      <c r="AP924" s="33">
        <f t="shared" si="234"/>
        <v>8738.6407386999999</v>
      </c>
      <c r="AQ924" s="34">
        <f t="shared" si="235"/>
        <v>911414.4</v>
      </c>
      <c r="AR924" s="34">
        <f t="shared" si="236"/>
        <v>1679288</v>
      </c>
      <c r="AS924" s="34">
        <f t="shared" si="237"/>
        <v>0</v>
      </c>
      <c r="AT924" s="34">
        <f t="shared" si="238"/>
        <v>8991.2861964570002</v>
      </c>
      <c r="AU924" s="34">
        <f t="shared" si="239"/>
        <v>8809.5425664414815</v>
      </c>
      <c r="AV924" s="34">
        <f t="shared" si="240"/>
        <v>9132.0554854808797</v>
      </c>
      <c r="AW924" s="34">
        <f t="shared" si="241"/>
        <v>8989.0994587229998</v>
      </c>
      <c r="AX924" s="34">
        <f t="shared" si="242"/>
        <v>8717.3751916191977</v>
      </c>
    </row>
    <row r="925" spans="1:50" ht="16.5" customHeight="1" x14ac:dyDescent="0.2">
      <c r="A925" s="25">
        <v>924</v>
      </c>
      <c r="B925" s="26">
        <v>39738</v>
      </c>
      <c r="C925" s="25">
        <v>9065</v>
      </c>
      <c r="D925" s="27"/>
      <c r="E925" s="27">
        <v>461000</v>
      </c>
      <c r="F925" s="27"/>
      <c r="G925" s="27">
        <v>75.19</v>
      </c>
      <c r="H925" s="27">
        <v>69.28</v>
      </c>
      <c r="I925" s="27">
        <v>3.1509999999999998</v>
      </c>
      <c r="J925" s="27">
        <v>14865.700999999999</v>
      </c>
      <c r="K925" s="27">
        <v>867243</v>
      </c>
      <c r="L925" s="27">
        <v>1987</v>
      </c>
      <c r="M925" s="27">
        <v>12.961</v>
      </c>
      <c r="N925" s="27">
        <v>260609</v>
      </c>
      <c r="O925" s="27">
        <v>10175.700000000001</v>
      </c>
      <c r="P925" s="27">
        <v>2662410</v>
      </c>
      <c r="Q925" s="27"/>
      <c r="R925" s="27">
        <v>12840</v>
      </c>
      <c r="S925" s="27">
        <v>12.5991</v>
      </c>
      <c r="T925" s="27">
        <v>108.3</v>
      </c>
      <c r="U925" s="27">
        <v>21</v>
      </c>
      <c r="V925" s="27">
        <v>88.8</v>
      </c>
      <c r="W925" s="27">
        <v>96.426699999999997</v>
      </c>
      <c r="X925" s="27"/>
      <c r="Y925" s="27"/>
      <c r="Z925" s="27"/>
      <c r="AA925" s="27">
        <v>301696</v>
      </c>
      <c r="AB925" s="28"/>
      <c r="AC925" s="29">
        <v>0</v>
      </c>
      <c r="AD925" s="30">
        <v>16.2</v>
      </c>
      <c r="AE925" s="30">
        <v>24.4</v>
      </c>
      <c r="AF925" s="31">
        <v>10.971</v>
      </c>
      <c r="AG925">
        <f t="shared" si="227"/>
        <v>8909.4015405138798</v>
      </c>
      <c r="AH925">
        <f>A925*'Simple Linear Regression'!$B$18+'Simple Linear Regression'!$B$17</f>
        <v>8673.5426124678597</v>
      </c>
      <c r="AI925">
        <f t="shared" si="228"/>
        <v>9071.6607377</v>
      </c>
      <c r="AJ925">
        <f t="shared" si="229"/>
        <v>9071.6607377</v>
      </c>
      <c r="AK925" s="32">
        <f t="shared" si="243"/>
        <v>9548.6720518046204</v>
      </c>
      <c r="AL925">
        <f t="shared" si="230"/>
        <v>8882.6660100221343</v>
      </c>
      <c r="AM925" s="32">
        <f t="shared" si="231"/>
        <v>9136.0874826303589</v>
      </c>
      <c r="AN925" s="33">
        <f t="shared" si="232"/>
        <v>8859.2787503542386</v>
      </c>
      <c r="AO925" s="33">
        <f t="shared" si="233"/>
        <v>8958.0607990089975</v>
      </c>
      <c r="AP925" s="33">
        <f t="shared" si="234"/>
        <v>8842.2976444999986</v>
      </c>
      <c r="AQ925" s="34">
        <f t="shared" si="235"/>
        <v>821178.95899999992</v>
      </c>
      <c r="AR925" s="34">
        <f t="shared" si="236"/>
        <v>1452611</v>
      </c>
      <c r="AS925" s="34">
        <f t="shared" si="237"/>
        <v>0</v>
      </c>
      <c r="AT925" s="34">
        <f t="shared" si="238"/>
        <v>8894.3140816140003</v>
      </c>
      <c r="AU925" s="34">
        <f t="shared" si="239"/>
        <v>8802.6565530135194</v>
      </c>
      <c r="AV925" s="34">
        <f t="shared" si="240"/>
        <v>8980.5088595823599</v>
      </c>
      <c r="AW925" s="34">
        <f t="shared" si="241"/>
        <v>8891.0662519579982</v>
      </c>
      <c r="AX925" s="34">
        <f t="shared" si="242"/>
        <v>8742.5401732875671</v>
      </c>
    </row>
    <row r="926" spans="1:50" ht="16.5" customHeight="1" x14ac:dyDescent="0.2">
      <c r="A926" s="25">
        <v>925</v>
      </c>
      <c r="B926" s="26">
        <v>39745</v>
      </c>
      <c r="C926" s="25">
        <v>9057</v>
      </c>
      <c r="D926" s="27"/>
      <c r="E926" s="27">
        <v>478000</v>
      </c>
      <c r="F926" s="27"/>
      <c r="G926" s="27">
        <v>68.56</v>
      </c>
      <c r="H926" s="27">
        <v>64.403999999999996</v>
      </c>
      <c r="I926" s="27">
        <v>2.9140000000000001</v>
      </c>
      <c r="J926" s="27">
        <v>14865.700999999999</v>
      </c>
      <c r="K926" s="27">
        <v>867243</v>
      </c>
      <c r="L926" s="27">
        <v>1987</v>
      </c>
      <c r="M926" s="27">
        <v>12.961</v>
      </c>
      <c r="N926" s="27">
        <v>260609</v>
      </c>
      <c r="O926" s="27">
        <v>10175.700000000001</v>
      </c>
      <c r="P926" s="27">
        <v>2662410</v>
      </c>
      <c r="Q926" s="27"/>
      <c r="R926" s="27">
        <v>12840</v>
      </c>
      <c r="S926" s="27">
        <v>12.5991</v>
      </c>
      <c r="T926" s="27">
        <v>108.3</v>
      </c>
      <c r="U926" s="27">
        <v>21</v>
      </c>
      <c r="V926" s="27">
        <v>88.8</v>
      </c>
      <c r="W926" s="27">
        <v>97.504199999999997</v>
      </c>
      <c r="X926" s="27"/>
      <c r="Y926" s="27"/>
      <c r="Z926" s="27"/>
      <c r="AA926" s="27">
        <v>301696</v>
      </c>
      <c r="AB926" s="28"/>
      <c r="AC926" s="29">
        <v>0</v>
      </c>
      <c r="AD926" s="30">
        <v>61.4</v>
      </c>
      <c r="AE926" s="30">
        <v>9.8000000000000007</v>
      </c>
      <c r="AF926" s="31">
        <v>10.705299999999999</v>
      </c>
      <c r="AG926">
        <f t="shared" si="227"/>
        <v>8897.8666137263208</v>
      </c>
      <c r="AH926">
        <f>A926*'Simple Linear Regression'!$B$18+'Simple Linear Regression'!$B$17</f>
        <v>8674.3956495517632</v>
      </c>
      <c r="AI926">
        <f t="shared" si="228"/>
        <v>9061.6598076999999</v>
      </c>
      <c r="AJ926">
        <f t="shared" si="229"/>
        <v>9061.6598076999999</v>
      </c>
      <c r="AK926" s="32">
        <f t="shared" si="243"/>
        <v>9552.3769710442302</v>
      </c>
      <c r="AL926">
        <f t="shared" si="230"/>
        <v>8902.5713629738202</v>
      </c>
      <c r="AM926" s="32">
        <f t="shared" si="231"/>
        <v>9039.53295976152</v>
      </c>
      <c r="AN926" s="33">
        <f t="shared" si="232"/>
        <v>8870.5600277675476</v>
      </c>
      <c r="AO926" s="33">
        <f t="shared" si="233"/>
        <v>8888.5315143259977</v>
      </c>
      <c r="AP926" s="33">
        <f t="shared" si="234"/>
        <v>8818.3950077999998</v>
      </c>
      <c r="AQ926" s="34">
        <f t="shared" si="235"/>
        <v>759414.62600000005</v>
      </c>
      <c r="AR926" s="34">
        <f t="shared" si="236"/>
        <v>1392892</v>
      </c>
      <c r="AS926" s="34">
        <f t="shared" si="237"/>
        <v>0</v>
      </c>
      <c r="AT926" s="34">
        <f t="shared" si="238"/>
        <v>8922.9238039119991</v>
      </c>
      <c r="AU926" s="34">
        <f t="shared" si="239"/>
        <v>8835.7807541908878</v>
      </c>
      <c r="AV926" s="34">
        <f t="shared" si="240"/>
        <v>9010.6179229929203</v>
      </c>
      <c r="AW926" s="34">
        <f t="shared" si="241"/>
        <v>8918.4746223289985</v>
      </c>
      <c r="AX926" s="34">
        <f t="shared" si="242"/>
        <v>8780.2941178965375</v>
      </c>
    </row>
    <row r="927" spans="1:50" ht="16.5" customHeight="1" x14ac:dyDescent="0.2">
      <c r="A927" s="25">
        <v>926</v>
      </c>
      <c r="B927" s="26">
        <v>39752</v>
      </c>
      <c r="C927" s="25">
        <v>9095</v>
      </c>
      <c r="D927" s="27"/>
      <c r="E927" s="27">
        <v>480000</v>
      </c>
      <c r="F927" s="27"/>
      <c r="G927" s="27">
        <v>65.212000000000003</v>
      </c>
      <c r="H927" s="27">
        <v>60.613999999999997</v>
      </c>
      <c r="I927" s="27">
        <v>2.6560000000000001</v>
      </c>
      <c r="J927" s="27">
        <v>14865.700999999999</v>
      </c>
      <c r="K927" s="27">
        <v>867243</v>
      </c>
      <c r="L927" s="27">
        <v>1987</v>
      </c>
      <c r="M927" s="27">
        <v>12.961</v>
      </c>
      <c r="N927" s="27">
        <v>260609</v>
      </c>
      <c r="O927" s="27">
        <v>10175.700000000001</v>
      </c>
      <c r="P927" s="27">
        <v>2662410</v>
      </c>
      <c r="Q927" s="27"/>
      <c r="R927" s="27">
        <v>12840</v>
      </c>
      <c r="S927" s="27">
        <v>12.5991</v>
      </c>
      <c r="T927" s="27">
        <v>108.3</v>
      </c>
      <c r="U927" s="27">
        <v>21</v>
      </c>
      <c r="V927" s="27">
        <v>88.8</v>
      </c>
      <c r="W927" s="27">
        <v>100.34981999999999</v>
      </c>
      <c r="X927" s="27"/>
      <c r="Y927" s="27"/>
      <c r="Z927" s="27"/>
      <c r="AA927" s="27">
        <v>301696</v>
      </c>
      <c r="AB927" s="28"/>
      <c r="AC927" s="29">
        <v>0</v>
      </c>
      <c r="AD927" s="30">
        <v>78.900000000000006</v>
      </c>
      <c r="AE927" s="30">
        <v>9.8000000000000007</v>
      </c>
      <c r="AF927" s="31">
        <v>10.452999999999999</v>
      </c>
      <c r="AG927">
        <f t="shared" si="227"/>
        <v>8896.4264524132814</v>
      </c>
      <c r="AH927">
        <f>A927*'Simple Linear Regression'!$B$18+'Simple Linear Regression'!$B$17</f>
        <v>8675.2486866356667</v>
      </c>
      <c r="AI927">
        <f t="shared" si="228"/>
        <v>9060.4832277000005</v>
      </c>
      <c r="AJ927">
        <f t="shared" si="229"/>
        <v>9060.4832277000005</v>
      </c>
      <c r="AK927" s="32">
        <f t="shared" si="243"/>
        <v>9551.2626425905491</v>
      </c>
      <c r="AL927">
        <f t="shared" si="230"/>
        <v>8936.4575748452771</v>
      </c>
      <c r="AM927" s="32">
        <f t="shared" si="231"/>
        <v>8986.2371033154195</v>
      </c>
      <c r="AN927" s="33">
        <f t="shared" si="232"/>
        <v>8902.1831093367382</v>
      </c>
      <c r="AO927" s="33">
        <f t="shared" si="233"/>
        <v>8899.1937453039973</v>
      </c>
      <c r="AP927" s="33">
        <f t="shared" si="234"/>
        <v>8859.0361644999994</v>
      </c>
      <c r="AQ927" s="34">
        <f t="shared" si="235"/>
        <v>692177.50400000007</v>
      </c>
      <c r="AR927" s="34">
        <f t="shared" si="236"/>
        <v>1274880</v>
      </c>
      <c r="AS927" s="34">
        <f t="shared" si="237"/>
        <v>0</v>
      </c>
      <c r="AT927" s="34">
        <f t="shared" si="238"/>
        <v>8875.5644176090009</v>
      </c>
      <c r="AU927" s="34">
        <f t="shared" si="239"/>
        <v>8834.3476731113587</v>
      </c>
      <c r="AV927" s="34">
        <f t="shared" si="240"/>
        <v>8940.0625068078007</v>
      </c>
      <c r="AW927" s="34">
        <f t="shared" si="241"/>
        <v>8869.9528248779989</v>
      </c>
      <c r="AX927" s="34">
        <f t="shared" si="242"/>
        <v>8797.7083661961515</v>
      </c>
    </row>
    <row r="928" spans="1:50" ht="16.5" customHeight="1" x14ac:dyDescent="0.2">
      <c r="A928" s="25">
        <v>927</v>
      </c>
      <c r="B928" s="26">
        <v>39759</v>
      </c>
      <c r="C928" s="25">
        <v>9002</v>
      </c>
      <c r="D928" s="27"/>
      <c r="E928" s="27">
        <v>490000</v>
      </c>
      <c r="F928" s="27"/>
      <c r="G928" s="27">
        <v>64.305999999999997</v>
      </c>
      <c r="H928" s="27">
        <v>59.433999999999997</v>
      </c>
      <c r="I928" s="27">
        <v>2.4</v>
      </c>
      <c r="J928" s="27">
        <v>14898.999</v>
      </c>
      <c r="K928" s="27">
        <v>867243</v>
      </c>
      <c r="L928" s="27">
        <v>2014</v>
      </c>
      <c r="M928" s="27">
        <v>12.961</v>
      </c>
      <c r="N928" s="27">
        <v>260609</v>
      </c>
      <c r="O928" s="27">
        <v>10116.4</v>
      </c>
      <c r="P928" s="27">
        <v>2662410</v>
      </c>
      <c r="Q928" s="27"/>
      <c r="R928" s="27">
        <v>12840</v>
      </c>
      <c r="S928" s="27">
        <v>12.5991</v>
      </c>
      <c r="T928" s="27">
        <v>109.1</v>
      </c>
      <c r="U928" s="27">
        <v>21</v>
      </c>
      <c r="V928" s="27">
        <v>87.1</v>
      </c>
      <c r="W928" s="27">
        <v>100.81695999999999</v>
      </c>
      <c r="X928" s="27"/>
      <c r="Y928" s="27"/>
      <c r="Z928" s="27"/>
      <c r="AA928" s="27">
        <v>301696</v>
      </c>
      <c r="AB928" s="28"/>
      <c r="AC928" s="29">
        <v>0</v>
      </c>
      <c r="AD928" s="30">
        <v>46.9</v>
      </c>
      <c r="AE928" s="30">
        <v>5.4</v>
      </c>
      <c r="AF928" s="31">
        <v>10.218</v>
      </c>
      <c r="AG928">
        <f t="shared" si="227"/>
        <v>8928.4502056500023</v>
      </c>
      <c r="AH928">
        <f>A928*'Simple Linear Regression'!$B$18+'Simple Linear Regression'!$B$17</f>
        <v>8676.101723719572</v>
      </c>
      <c r="AI928">
        <f t="shared" si="228"/>
        <v>9121.2109877000003</v>
      </c>
      <c r="AJ928">
        <f t="shared" si="229"/>
        <v>9121.2109877000003</v>
      </c>
      <c r="AK928" s="32">
        <f t="shared" si="243"/>
        <v>9561.2994997971291</v>
      </c>
      <c r="AL928">
        <f t="shared" si="230"/>
        <v>8990.9443697720017</v>
      </c>
      <c r="AM928" s="32">
        <f t="shared" si="231"/>
        <v>8991.4491554004599</v>
      </c>
      <c r="AN928" s="33">
        <f t="shared" si="232"/>
        <v>8927.9790706185995</v>
      </c>
      <c r="AO928" s="33">
        <f t="shared" si="233"/>
        <v>8991.1329686000026</v>
      </c>
      <c r="AP928" s="33">
        <f t="shared" si="234"/>
        <v>8910.9068866999987</v>
      </c>
      <c r="AQ928" s="34">
        <f t="shared" si="235"/>
        <v>625461.6</v>
      </c>
      <c r="AR928" s="34">
        <f t="shared" si="236"/>
        <v>1176000</v>
      </c>
      <c r="AS928" s="34">
        <f t="shared" si="237"/>
        <v>0</v>
      </c>
      <c r="AT928" s="34">
        <f t="shared" si="238"/>
        <v>8778.3844321310007</v>
      </c>
      <c r="AU928" s="34">
        <f t="shared" si="239"/>
        <v>8799.6158794347211</v>
      </c>
      <c r="AV928" s="34">
        <f t="shared" si="240"/>
        <v>8814.1264661189998</v>
      </c>
      <c r="AW928" s="34">
        <f t="shared" si="241"/>
        <v>8772.1526780259974</v>
      </c>
      <c r="AX928" s="34">
        <f t="shared" si="242"/>
        <v>8796.2294933017984</v>
      </c>
    </row>
    <row r="929" spans="1:50" ht="16.5" customHeight="1" x14ac:dyDescent="0.2">
      <c r="A929" s="25">
        <v>928</v>
      </c>
      <c r="B929" s="26">
        <v>39766</v>
      </c>
      <c r="C929" s="25">
        <v>8962</v>
      </c>
      <c r="D929" s="27"/>
      <c r="E929" s="27">
        <v>512000</v>
      </c>
      <c r="F929" s="27"/>
      <c r="G929" s="27">
        <v>58.601999999999997</v>
      </c>
      <c r="H929" s="27">
        <v>53.265999999999998</v>
      </c>
      <c r="I929" s="27">
        <v>2.2240000000000002</v>
      </c>
      <c r="J929" s="27">
        <v>14898.999</v>
      </c>
      <c r="K929" s="27">
        <v>895654</v>
      </c>
      <c r="L929" s="27">
        <v>2014</v>
      </c>
      <c r="M929" s="27">
        <v>12.961</v>
      </c>
      <c r="N929" s="27">
        <v>260609</v>
      </c>
      <c r="O929" s="27">
        <v>10116.4</v>
      </c>
      <c r="P929" s="27">
        <v>2662410</v>
      </c>
      <c r="Q929" s="27"/>
      <c r="R929" s="27">
        <v>12840</v>
      </c>
      <c r="S929" s="27">
        <v>12.5991</v>
      </c>
      <c r="T929" s="27">
        <v>109.1</v>
      </c>
      <c r="U929" s="27">
        <v>21</v>
      </c>
      <c r="V929" s="27">
        <v>87.1</v>
      </c>
      <c r="W929" s="27">
        <v>98.891260000000003</v>
      </c>
      <c r="X929" s="27"/>
      <c r="Y929" s="27"/>
      <c r="Z929" s="27"/>
      <c r="AA929" s="27">
        <v>301696</v>
      </c>
      <c r="AB929" s="28"/>
      <c r="AC929" s="29">
        <v>0</v>
      </c>
      <c r="AD929" s="30">
        <v>82.2</v>
      </c>
      <c r="AE929" s="30">
        <v>4.9000000000000004</v>
      </c>
      <c r="AF929" s="31">
        <v>10.0046</v>
      </c>
      <c r="AG929">
        <f t="shared" si="227"/>
        <v>8913.5698601031218</v>
      </c>
      <c r="AH929">
        <f>A929*'Simple Linear Regression'!$B$18+'Simple Linear Regression'!$B$17</f>
        <v>8676.9547608034754</v>
      </c>
      <c r="AI929">
        <f t="shared" si="228"/>
        <v>9108.2686076999998</v>
      </c>
      <c r="AJ929">
        <f t="shared" si="229"/>
        <v>9108.2686076999998</v>
      </c>
      <c r="AK929" s="32">
        <f t="shared" si="243"/>
        <v>9566.2676481734488</v>
      </c>
      <c r="AL929">
        <f t="shared" si="230"/>
        <v>8998.7871449091217</v>
      </c>
      <c r="AM929" s="32">
        <f t="shared" si="231"/>
        <v>8925.5980541286608</v>
      </c>
      <c r="AN929" s="33">
        <f t="shared" si="232"/>
        <v>8926.0538120066194</v>
      </c>
      <c r="AO929" s="33">
        <f t="shared" si="233"/>
        <v>8948.9371446159985</v>
      </c>
      <c r="AP929" s="33">
        <f t="shared" si="234"/>
        <v>8890.8256289000019</v>
      </c>
      <c r="AQ929" s="34">
        <f t="shared" si="235"/>
        <v>579594.41600000008</v>
      </c>
      <c r="AR929" s="34">
        <f t="shared" si="236"/>
        <v>1138688</v>
      </c>
      <c r="AS929" s="34">
        <f t="shared" si="237"/>
        <v>0</v>
      </c>
      <c r="AT929" s="34">
        <f t="shared" si="238"/>
        <v>8759.9191699710009</v>
      </c>
      <c r="AU929" s="34">
        <f t="shared" si="239"/>
        <v>8799.6118582279069</v>
      </c>
      <c r="AV929" s="34">
        <f t="shared" si="240"/>
        <v>8783.3589088098797</v>
      </c>
      <c r="AW929" s="34">
        <f t="shared" si="241"/>
        <v>8752.5490870439971</v>
      </c>
      <c r="AX929" s="34">
        <f t="shared" si="242"/>
        <v>8804.5235715788058</v>
      </c>
    </row>
    <row r="930" spans="1:50" ht="16.5" customHeight="1" x14ac:dyDescent="0.2">
      <c r="A930" s="25">
        <v>929</v>
      </c>
      <c r="B930" s="26">
        <v>39773</v>
      </c>
      <c r="C930" s="25">
        <v>8844</v>
      </c>
      <c r="D930" s="27"/>
      <c r="E930" s="27">
        <v>536000</v>
      </c>
      <c r="F930" s="27"/>
      <c r="G930" s="27">
        <v>52.256</v>
      </c>
      <c r="H930" s="27">
        <v>47.793999999999997</v>
      </c>
      <c r="I930" s="27">
        <v>2.0720000000000001</v>
      </c>
      <c r="J930" s="27">
        <v>14898.999</v>
      </c>
      <c r="K930" s="27">
        <v>895654</v>
      </c>
      <c r="L930" s="27">
        <v>2014</v>
      </c>
      <c r="M930" s="27">
        <v>10.933</v>
      </c>
      <c r="N930" s="27">
        <v>239607</v>
      </c>
      <c r="O930" s="27">
        <v>10116.4</v>
      </c>
      <c r="P930" s="27">
        <v>2662410</v>
      </c>
      <c r="Q930" s="27"/>
      <c r="R930" s="27">
        <v>12840</v>
      </c>
      <c r="S930" s="27">
        <v>12.6754</v>
      </c>
      <c r="T930" s="27">
        <v>109.1</v>
      </c>
      <c r="U930" s="27">
        <v>21</v>
      </c>
      <c r="V930" s="27">
        <v>87.1</v>
      </c>
      <c r="W930" s="27">
        <v>100.6266</v>
      </c>
      <c r="X930" s="27"/>
      <c r="Y930" s="27"/>
      <c r="Z930" s="27"/>
      <c r="AA930" s="27">
        <v>301696</v>
      </c>
      <c r="AB930" s="28"/>
      <c r="AC930" s="29">
        <v>0</v>
      </c>
      <c r="AD930" s="30">
        <v>129.19999999999999</v>
      </c>
      <c r="AE930" s="30">
        <v>5.0999999999999996</v>
      </c>
      <c r="AF930" s="31">
        <v>9.8177000000000003</v>
      </c>
      <c r="AG930">
        <f t="shared" si="227"/>
        <v>8634.2862411653587</v>
      </c>
      <c r="AH930">
        <f>A930*'Simple Linear Regression'!$B$18+'Simple Linear Regression'!$B$17</f>
        <v>8677.8077978873807</v>
      </c>
      <c r="AI930">
        <f t="shared" si="228"/>
        <v>8694.5236500999999</v>
      </c>
      <c r="AJ930">
        <f t="shared" si="229"/>
        <v>8694.5236500999999</v>
      </c>
      <c r="AK930" s="32">
        <f t="shared" si="243"/>
        <v>9566.7089397197688</v>
      </c>
      <c r="AL930">
        <f t="shared" si="230"/>
        <v>8756.1000914192809</v>
      </c>
      <c r="AM930" s="32">
        <f t="shared" si="231"/>
        <v>8562.8084671503384</v>
      </c>
      <c r="AN930" s="33">
        <f t="shared" si="232"/>
        <v>8820.8530001264844</v>
      </c>
      <c r="AO930" s="33">
        <f t="shared" si="233"/>
        <v>8639.2448975040006</v>
      </c>
      <c r="AP930" s="33">
        <f t="shared" si="234"/>
        <v>8860.0281004000026</v>
      </c>
      <c r="AQ930" s="34">
        <f t="shared" si="235"/>
        <v>496465.70400000003</v>
      </c>
      <c r="AR930" s="34">
        <f t="shared" si="236"/>
        <v>1110592</v>
      </c>
      <c r="AS930" s="34">
        <f t="shared" si="237"/>
        <v>0</v>
      </c>
      <c r="AT930" s="34">
        <f t="shared" si="238"/>
        <v>8366.0277604900002</v>
      </c>
      <c r="AU930" s="34">
        <f t="shared" si="239"/>
        <v>8489.0968314107995</v>
      </c>
      <c r="AV930" s="34">
        <f t="shared" si="240"/>
        <v>8364.7717678969202</v>
      </c>
      <c r="AW930" s="34">
        <f t="shared" si="241"/>
        <v>8357.5085153369982</v>
      </c>
      <c r="AX930" s="34">
        <f t="shared" si="242"/>
        <v>8503.2809279787525</v>
      </c>
    </row>
    <row r="931" spans="1:50" ht="16.5" customHeight="1" x14ac:dyDescent="0.2">
      <c r="A931" s="25">
        <v>930</v>
      </c>
      <c r="B931" s="26">
        <v>39780</v>
      </c>
      <c r="C931" s="25">
        <v>8933</v>
      </c>
      <c r="D931" s="27"/>
      <c r="E931" s="27">
        <v>532000</v>
      </c>
      <c r="F931" s="27"/>
      <c r="G931" s="27">
        <v>53.265000000000001</v>
      </c>
      <c r="H931" s="27">
        <v>48.532499999999999</v>
      </c>
      <c r="I931" s="27">
        <v>1.8919999999999999</v>
      </c>
      <c r="J931" s="27">
        <v>14898.999</v>
      </c>
      <c r="K931" s="27">
        <v>895654</v>
      </c>
      <c r="L931" s="27">
        <v>2014</v>
      </c>
      <c r="M931" s="27">
        <v>10.933</v>
      </c>
      <c r="N931" s="27">
        <v>239607</v>
      </c>
      <c r="O931" s="27">
        <v>10116.4</v>
      </c>
      <c r="P931" s="27">
        <v>2662410</v>
      </c>
      <c r="Q931" s="27"/>
      <c r="R931" s="27">
        <v>12840</v>
      </c>
      <c r="S931" s="27">
        <v>12.6754</v>
      </c>
      <c r="T931" s="27">
        <v>109.1</v>
      </c>
      <c r="U931" s="27">
        <v>21</v>
      </c>
      <c r="V931" s="27">
        <v>87.1</v>
      </c>
      <c r="W931" s="27">
        <v>102.25648</v>
      </c>
      <c r="X931" s="27"/>
      <c r="Y931" s="27"/>
      <c r="Z931" s="27"/>
      <c r="AA931" s="27">
        <v>301696</v>
      </c>
      <c r="AB931" s="28"/>
      <c r="AC931" s="29">
        <v>1</v>
      </c>
      <c r="AD931" s="30">
        <v>133.19999999999999</v>
      </c>
      <c r="AE931" s="30">
        <v>2</v>
      </c>
      <c r="AF931" s="31">
        <v>9.6620000000000008</v>
      </c>
      <c r="AG931">
        <f t="shared" si="227"/>
        <v>8636.915190946962</v>
      </c>
      <c r="AH931">
        <f>A931*'Simple Linear Regression'!$B$18+'Simple Linear Regression'!$B$17</f>
        <v>8678.6608349712842</v>
      </c>
      <c r="AI931">
        <f t="shared" si="228"/>
        <v>8696.8768101000005</v>
      </c>
      <c r="AJ931">
        <f t="shared" si="229"/>
        <v>8696.8768100999987</v>
      </c>
      <c r="AK931" s="32">
        <f t="shared" si="243"/>
        <v>9580.6777766526684</v>
      </c>
      <c r="AL931">
        <f t="shared" si="230"/>
        <v>8747.3114764710808</v>
      </c>
      <c r="AM931" s="32">
        <f t="shared" si="231"/>
        <v>8399.2043944975994</v>
      </c>
      <c r="AN931" s="33">
        <f t="shared" si="232"/>
        <v>8705.9916723162951</v>
      </c>
      <c r="AO931" s="33">
        <f t="shared" si="233"/>
        <v>8492.9866812439996</v>
      </c>
      <c r="AP931" s="33">
        <f t="shared" si="234"/>
        <v>8761.9749013000001</v>
      </c>
      <c r="AQ931" s="34">
        <f t="shared" si="235"/>
        <v>453336.44399999996</v>
      </c>
      <c r="AR931" s="34">
        <f t="shared" si="236"/>
        <v>1006544</v>
      </c>
      <c r="AS931" s="34">
        <f t="shared" si="237"/>
        <v>9.6620000000000008</v>
      </c>
      <c r="AT931" s="34">
        <f t="shared" si="238"/>
        <v>8271.5350694689987</v>
      </c>
      <c r="AU931" s="34">
        <f t="shared" si="239"/>
        <v>8398.2990087763083</v>
      </c>
      <c r="AV931" s="34">
        <f t="shared" si="240"/>
        <v>8247.3388992364398</v>
      </c>
      <c r="AW931" s="34">
        <f t="shared" si="241"/>
        <v>8304.5417123459993</v>
      </c>
      <c r="AX931" s="34">
        <f t="shared" si="242"/>
        <v>8391.1434066903694</v>
      </c>
    </row>
    <row r="932" spans="1:50" ht="16.5" customHeight="1" x14ac:dyDescent="0.2">
      <c r="A932" s="25">
        <v>931</v>
      </c>
      <c r="B932" s="26">
        <v>39787</v>
      </c>
      <c r="C932" s="25">
        <v>9015</v>
      </c>
      <c r="D932" s="27"/>
      <c r="E932" s="27">
        <v>529000</v>
      </c>
      <c r="F932" s="27"/>
      <c r="G932" s="27">
        <v>45.597999999999999</v>
      </c>
      <c r="H932" s="27">
        <v>43.695999999999998</v>
      </c>
      <c r="I932" s="27">
        <v>1.8109999999999999</v>
      </c>
      <c r="J932" s="27">
        <v>14898.999</v>
      </c>
      <c r="K932" s="27">
        <v>895654</v>
      </c>
      <c r="L932" s="27">
        <v>2014</v>
      </c>
      <c r="M932" s="27">
        <v>10.933</v>
      </c>
      <c r="N932" s="27">
        <v>239607</v>
      </c>
      <c r="O932" s="27">
        <v>10116.4</v>
      </c>
      <c r="P932" s="27">
        <v>2662410</v>
      </c>
      <c r="Q932" s="27"/>
      <c r="R932" s="27">
        <v>12840</v>
      </c>
      <c r="S932" s="27">
        <v>12.6754</v>
      </c>
      <c r="T932" s="27">
        <v>109.1</v>
      </c>
      <c r="U932" s="27">
        <v>21</v>
      </c>
      <c r="V932" s="27">
        <v>74.599999999999994</v>
      </c>
      <c r="W932" s="27">
        <v>101.2923</v>
      </c>
      <c r="X932" s="27"/>
      <c r="Y932" s="27"/>
      <c r="Z932" s="27"/>
      <c r="AA932" s="27">
        <v>301696</v>
      </c>
      <c r="AB932" s="28"/>
      <c r="AC932" s="29">
        <v>0</v>
      </c>
      <c r="AD932" s="30">
        <v>149.4</v>
      </c>
      <c r="AE932" s="30">
        <v>0.5</v>
      </c>
      <c r="AF932" s="31">
        <v>9.5418000000000003</v>
      </c>
      <c r="AG932">
        <f t="shared" si="227"/>
        <v>8924.5763490986792</v>
      </c>
      <c r="AH932">
        <f>A932*'Simple Linear Regression'!$B$18+'Simple Linear Regression'!$B$17</f>
        <v>8679.5138720551877</v>
      </c>
      <c r="AI932">
        <f t="shared" si="228"/>
        <v>9127.7454300999998</v>
      </c>
      <c r="AJ932">
        <f t="shared" si="229"/>
        <v>9127.7454300999998</v>
      </c>
      <c r="AK932" s="32">
        <f t="shared" si="243"/>
        <v>9589.9229244520902</v>
      </c>
      <c r="AL932">
        <f t="shared" si="230"/>
        <v>8941.2735249443922</v>
      </c>
      <c r="AM932" s="32">
        <f t="shared" si="231"/>
        <v>8502.2189236296999</v>
      </c>
      <c r="AN932" s="33">
        <f t="shared" si="232"/>
        <v>8857.714619776656</v>
      </c>
      <c r="AO932" s="33">
        <f t="shared" si="233"/>
        <v>8793.7115884269988</v>
      </c>
      <c r="AP932" s="33">
        <f t="shared" si="234"/>
        <v>8538.7754291000019</v>
      </c>
      <c r="AQ932" s="34">
        <f t="shared" si="235"/>
        <v>433928.277</v>
      </c>
      <c r="AR932" s="34">
        <f t="shared" si="236"/>
        <v>958019</v>
      </c>
      <c r="AS932" s="34">
        <f t="shared" si="237"/>
        <v>0</v>
      </c>
      <c r="AT932" s="34">
        <f t="shared" si="238"/>
        <v>8401.9304790299993</v>
      </c>
      <c r="AU932" s="34">
        <f t="shared" si="239"/>
        <v>8520.3912218044334</v>
      </c>
      <c r="AV932" s="34">
        <f t="shared" si="240"/>
        <v>8332.357060480439</v>
      </c>
      <c r="AW932" s="34">
        <f t="shared" si="241"/>
        <v>8391.3139544999995</v>
      </c>
      <c r="AX932" s="34">
        <f t="shared" si="242"/>
        <v>8576.7598630249013</v>
      </c>
    </row>
    <row r="933" spans="1:50" ht="16.5" customHeight="1" x14ac:dyDescent="0.2">
      <c r="A933" s="25">
        <v>932</v>
      </c>
      <c r="B933" s="26">
        <v>39794</v>
      </c>
      <c r="C933" s="25">
        <v>9175</v>
      </c>
      <c r="D933" s="27"/>
      <c r="E933" s="27">
        <v>570000</v>
      </c>
      <c r="F933" s="27"/>
      <c r="G933" s="27">
        <v>44.566000000000003</v>
      </c>
      <c r="H933" s="27">
        <v>41.01</v>
      </c>
      <c r="I933" s="27">
        <v>1.6990000000000001</v>
      </c>
      <c r="J933" s="27">
        <v>14898.999</v>
      </c>
      <c r="K933" s="27">
        <v>875549</v>
      </c>
      <c r="L933" s="27">
        <v>1976</v>
      </c>
      <c r="M933" s="27">
        <v>10.933</v>
      </c>
      <c r="N933" s="27">
        <v>239607</v>
      </c>
      <c r="O933" s="27">
        <v>10034.1</v>
      </c>
      <c r="P933" s="27">
        <v>2662410</v>
      </c>
      <c r="Q933" s="27"/>
      <c r="R933" s="27">
        <v>12840</v>
      </c>
      <c r="S933" s="27">
        <v>12.6754</v>
      </c>
      <c r="T933" s="27">
        <v>109.1</v>
      </c>
      <c r="U933" s="27">
        <v>21</v>
      </c>
      <c r="V933" s="27">
        <v>74.599999999999994</v>
      </c>
      <c r="W933" s="27">
        <v>102.43006</v>
      </c>
      <c r="X933" s="27"/>
      <c r="Y933" s="27"/>
      <c r="Z933" s="27"/>
      <c r="AA933" s="27">
        <v>301696</v>
      </c>
      <c r="AB933" s="28"/>
      <c r="AC933" s="29">
        <v>0</v>
      </c>
      <c r="AD933" s="30">
        <v>162</v>
      </c>
      <c r="AE933" s="30">
        <v>0.4</v>
      </c>
      <c r="AF933" s="31">
        <v>9.4609000000000005</v>
      </c>
      <c r="AG933">
        <f t="shared" si="227"/>
        <v>8896.9228082961181</v>
      </c>
      <c r="AH933">
        <f>A933*'Simple Linear Regression'!$B$18+'Simple Linear Regression'!$B$17</f>
        <v>8680.366909139093</v>
      </c>
      <c r="AI933">
        <f t="shared" si="228"/>
        <v>9092.0108400999998</v>
      </c>
      <c r="AJ933">
        <f t="shared" si="229"/>
        <v>9092.0108400999998</v>
      </c>
      <c r="AK933" s="32">
        <f t="shared" si="243"/>
        <v>9574.0778205990591</v>
      </c>
      <c r="AL933">
        <f t="shared" si="230"/>
        <v>8903.616926265513</v>
      </c>
      <c r="AM933" s="32">
        <f t="shared" si="231"/>
        <v>8472.7718717849602</v>
      </c>
      <c r="AN933" s="33">
        <f t="shared" si="232"/>
        <v>8840.946209665326</v>
      </c>
      <c r="AO933" s="33">
        <f t="shared" si="233"/>
        <v>8733.1280856429985</v>
      </c>
      <c r="AP933" s="33">
        <f t="shared" si="234"/>
        <v>8499.2545231999975</v>
      </c>
      <c r="AQ933" s="34">
        <f t="shared" si="235"/>
        <v>407092.29300000001</v>
      </c>
      <c r="AR933" s="34">
        <f t="shared" si="236"/>
        <v>968430</v>
      </c>
      <c r="AS933" s="34">
        <f t="shared" si="237"/>
        <v>0</v>
      </c>
      <c r="AT933" s="34">
        <f t="shared" si="238"/>
        <v>8368.4030400169995</v>
      </c>
      <c r="AU933" s="34">
        <f t="shared" si="239"/>
        <v>8478.941224753662</v>
      </c>
      <c r="AV933" s="34">
        <f t="shared" si="240"/>
        <v>8274.5883329978005</v>
      </c>
      <c r="AW933" s="34">
        <f t="shared" si="241"/>
        <v>8357.418302910999</v>
      </c>
      <c r="AX933" s="34">
        <f t="shared" si="242"/>
        <v>8540.4837413655077</v>
      </c>
    </row>
    <row r="934" spans="1:50" ht="16.5" customHeight="1" x14ac:dyDescent="0.2">
      <c r="A934" s="25">
        <v>933</v>
      </c>
      <c r="B934" s="26">
        <v>39801</v>
      </c>
      <c r="C934" s="25">
        <v>8867</v>
      </c>
      <c r="D934" s="27"/>
      <c r="E934" s="27">
        <v>566000</v>
      </c>
      <c r="F934" s="27"/>
      <c r="G934" s="27">
        <v>39.704000000000001</v>
      </c>
      <c r="H934" s="27">
        <v>41.713999999999999</v>
      </c>
      <c r="I934" s="27">
        <v>1.659</v>
      </c>
      <c r="J934" s="27">
        <v>14898.999</v>
      </c>
      <c r="K934" s="27">
        <v>875549</v>
      </c>
      <c r="L934" s="27">
        <v>1976</v>
      </c>
      <c r="M934" s="27">
        <v>10.526</v>
      </c>
      <c r="N934" s="27">
        <v>255848</v>
      </c>
      <c r="O934" s="27">
        <v>10034.1</v>
      </c>
      <c r="P934" s="27">
        <v>2657388</v>
      </c>
      <c r="Q934" s="27"/>
      <c r="R934" s="27">
        <v>12840</v>
      </c>
      <c r="S934" s="27">
        <v>12.6754</v>
      </c>
      <c r="T934" s="27">
        <v>109.1</v>
      </c>
      <c r="U934" s="27">
        <v>21</v>
      </c>
      <c r="V934" s="27">
        <v>74.599999999999994</v>
      </c>
      <c r="W934" s="27">
        <v>100.91553999999999</v>
      </c>
      <c r="X934" s="27"/>
      <c r="Y934" s="27"/>
      <c r="Z934" s="27"/>
      <c r="AA934" s="27">
        <v>301696</v>
      </c>
      <c r="AB934" s="28"/>
      <c r="AC934" s="29">
        <v>0</v>
      </c>
      <c r="AD934" s="30">
        <v>152.4</v>
      </c>
      <c r="AE934" s="30">
        <v>2.1</v>
      </c>
      <c r="AF934" s="31">
        <v>9.4222000000000001</v>
      </c>
      <c r="AG934">
        <f t="shared" si="227"/>
        <v>9103.032377690919</v>
      </c>
      <c r="AH934">
        <f>A934*'Simple Linear Regression'!$B$18+'Simple Linear Regression'!$B$17</f>
        <v>8681.2199462229964</v>
      </c>
      <c r="AI934">
        <f t="shared" si="228"/>
        <v>9295.5419898</v>
      </c>
      <c r="AJ934">
        <f t="shared" si="229"/>
        <v>9295.5419898</v>
      </c>
      <c r="AK934" s="32">
        <f t="shared" si="243"/>
        <v>9526.7788852453814</v>
      </c>
      <c r="AL934">
        <f t="shared" si="230"/>
        <v>9158.6409044682405</v>
      </c>
      <c r="AM934" s="32">
        <f t="shared" si="231"/>
        <v>8702.2038765669404</v>
      </c>
      <c r="AN934" s="33">
        <f t="shared" si="232"/>
        <v>8926.0744691761683</v>
      </c>
      <c r="AO934" s="33">
        <f t="shared" si="233"/>
        <v>9014.7379822320017</v>
      </c>
      <c r="AP934" s="33">
        <f t="shared" si="234"/>
        <v>8508.4369013999985</v>
      </c>
      <c r="AQ934" s="34">
        <f t="shared" si="235"/>
        <v>424451.83199999999</v>
      </c>
      <c r="AR934" s="34">
        <f t="shared" si="236"/>
        <v>938994</v>
      </c>
      <c r="AS934" s="34">
        <f t="shared" si="237"/>
        <v>0</v>
      </c>
      <c r="AT934" s="34">
        <f t="shared" si="238"/>
        <v>8646.9653830449988</v>
      </c>
      <c r="AU934" s="34">
        <f t="shared" si="239"/>
        <v>8767.0262519704138</v>
      </c>
      <c r="AV934" s="34">
        <f t="shared" si="240"/>
        <v>8553.9414781714404</v>
      </c>
      <c r="AW934" s="34">
        <f t="shared" si="241"/>
        <v>8635.8780637499985</v>
      </c>
      <c r="AX934" s="34">
        <f t="shared" si="242"/>
        <v>8838.8216472166168</v>
      </c>
    </row>
    <row r="935" spans="1:50" ht="16.5" customHeight="1" x14ac:dyDescent="0.2">
      <c r="A935" s="25">
        <v>934</v>
      </c>
      <c r="B935" s="26">
        <v>39808</v>
      </c>
      <c r="C935" s="25">
        <v>9106</v>
      </c>
      <c r="D935" s="27"/>
      <c r="E935" s="27">
        <v>587000</v>
      </c>
      <c r="F935" s="27"/>
      <c r="G935" s="27">
        <v>32.975000000000001</v>
      </c>
      <c r="H935" s="27">
        <v>35.3825</v>
      </c>
      <c r="I935" s="27">
        <v>1.653</v>
      </c>
      <c r="J935" s="27">
        <v>14898.999</v>
      </c>
      <c r="K935" s="27">
        <v>875549</v>
      </c>
      <c r="L935" s="27">
        <v>1976</v>
      </c>
      <c r="M935" s="27">
        <v>10.526</v>
      </c>
      <c r="N935" s="27">
        <v>255848</v>
      </c>
      <c r="O935" s="27">
        <v>10034.1</v>
      </c>
      <c r="P935" s="27">
        <v>2657388</v>
      </c>
      <c r="Q935" s="27"/>
      <c r="R935" s="27">
        <v>12840</v>
      </c>
      <c r="S935" s="27">
        <v>12.6754</v>
      </c>
      <c r="T935" s="27">
        <v>109.1</v>
      </c>
      <c r="U935" s="27">
        <v>21</v>
      </c>
      <c r="V935" s="27">
        <v>74.599999999999994</v>
      </c>
      <c r="W935" s="27">
        <v>97.874480000000005</v>
      </c>
      <c r="X935" s="27"/>
      <c r="Y935" s="27"/>
      <c r="Z935" s="27"/>
      <c r="AA935" s="27">
        <v>301696</v>
      </c>
      <c r="AB935" s="28"/>
      <c r="AC935" s="29">
        <v>1</v>
      </c>
      <c r="AD935" s="30">
        <v>179.6</v>
      </c>
      <c r="AE935" s="30">
        <v>2.9</v>
      </c>
      <c r="AF935" s="31">
        <v>9.4268000000000001</v>
      </c>
      <c r="AG935">
        <f t="shared" si="227"/>
        <v>9088.8869206836407</v>
      </c>
      <c r="AH935">
        <f>A935*'Simple Linear Regression'!$B$18+'Simple Linear Regression'!$B$17</f>
        <v>8682.0729833068999</v>
      </c>
      <c r="AI935">
        <f t="shared" si="228"/>
        <v>9283.1878997999993</v>
      </c>
      <c r="AJ935">
        <f t="shared" si="229"/>
        <v>9283.1878997999993</v>
      </c>
      <c r="AK935" s="32">
        <f t="shared" si="243"/>
        <v>9543.1287667789311</v>
      </c>
      <c r="AL935">
        <f t="shared" si="230"/>
        <v>9143.6450838920828</v>
      </c>
      <c r="AM935" s="32">
        <f t="shared" si="231"/>
        <v>8533.9551506224598</v>
      </c>
      <c r="AN935" s="33">
        <f t="shared" si="232"/>
        <v>8765.8649309298871</v>
      </c>
      <c r="AO935" s="33">
        <f t="shared" si="233"/>
        <v>8840.9785695440005</v>
      </c>
      <c r="AP935" s="33">
        <f t="shared" si="234"/>
        <v>8336.5680695999981</v>
      </c>
      <c r="AQ935" s="34">
        <f t="shared" si="235"/>
        <v>422916.74400000001</v>
      </c>
      <c r="AR935" s="34">
        <f t="shared" si="236"/>
        <v>970311</v>
      </c>
      <c r="AS935" s="34">
        <f t="shared" si="237"/>
        <v>9.4268000000000001</v>
      </c>
      <c r="AT935" s="34">
        <f t="shared" si="238"/>
        <v>8603.1556899450006</v>
      </c>
      <c r="AU935" s="34">
        <f t="shared" si="239"/>
        <v>8715.3476174625648</v>
      </c>
      <c r="AV935" s="34">
        <f t="shared" si="240"/>
        <v>8507.0042839713606</v>
      </c>
      <c r="AW935" s="34">
        <f t="shared" si="241"/>
        <v>8638.6460695355981</v>
      </c>
      <c r="AX935" s="34">
        <f t="shared" si="242"/>
        <v>8752.8946573772737</v>
      </c>
    </row>
    <row r="936" spans="1:50" ht="16.5" customHeight="1" x14ac:dyDescent="0.2">
      <c r="A936" s="25">
        <v>935</v>
      </c>
      <c r="B936" s="26">
        <v>39815</v>
      </c>
      <c r="C936" s="25">
        <v>8990</v>
      </c>
      <c r="D936" s="27"/>
      <c r="E936" s="27">
        <v>533000</v>
      </c>
      <c r="F936" s="27"/>
      <c r="G936" s="27">
        <v>42.402500000000003</v>
      </c>
      <c r="H936" s="27">
        <v>37.034999999999997</v>
      </c>
      <c r="I936" s="27">
        <v>1.613</v>
      </c>
      <c r="J936" s="27">
        <v>14898.999</v>
      </c>
      <c r="K936" s="27">
        <v>875549</v>
      </c>
      <c r="L936" s="27">
        <v>1976</v>
      </c>
      <c r="M936" s="27">
        <v>10.526</v>
      </c>
      <c r="N936" s="27">
        <v>255848</v>
      </c>
      <c r="O936" s="27">
        <v>10034.1</v>
      </c>
      <c r="P936" s="27">
        <v>2657388</v>
      </c>
      <c r="Q936" s="27"/>
      <c r="R936" s="27">
        <v>12840</v>
      </c>
      <c r="S936" s="27">
        <v>12.6754</v>
      </c>
      <c r="T936" s="27">
        <v>109.1</v>
      </c>
      <c r="U936" s="27">
        <v>21</v>
      </c>
      <c r="V936" s="27">
        <v>74.599999999999994</v>
      </c>
      <c r="W936" s="27">
        <v>98.232060000000004</v>
      </c>
      <c r="X936" s="27"/>
      <c r="Y936" s="27"/>
      <c r="Z936" s="27"/>
      <c r="AA936" s="27">
        <v>301696</v>
      </c>
      <c r="AB936" s="28"/>
      <c r="AC936" s="29">
        <v>1</v>
      </c>
      <c r="AD936" s="30">
        <v>148.6</v>
      </c>
      <c r="AE936" s="30">
        <v>1.4</v>
      </c>
      <c r="AF936" s="31">
        <v>9.4748000000000001</v>
      </c>
      <c r="AG936">
        <f t="shared" si="227"/>
        <v>9125.24093396844</v>
      </c>
      <c r="AH936">
        <f>A936*'Simple Linear Regression'!$B$18+'Simple Linear Regression'!$B$17</f>
        <v>8682.9260203908052</v>
      </c>
      <c r="AI936">
        <f t="shared" si="228"/>
        <v>9314.9555598000006</v>
      </c>
      <c r="AJ936">
        <f t="shared" si="229"/>
        <v>9314.9555598000006</v>
      </c>
      <c r="AK936" s="32">
        <f t="shared" si="243"/>
        <v>9543.9065767789307</v>
      </c>
      <c r="AL936">
        <f t="shared" si="230"/>
        <v>9187.2612707176777</v>
      </c>
      <c r="AM936" s="32">
        <f t="shared" si="231"/>
        <v>8566.5336818993601</v>
      </c>
      <c r="AN936" s="33">
        <f t="shared" si="232"/>
        <v>8829.6026349748863</v>
      </c>
      <c r="AO936" s="33">
        <f t="shared" si="233"/>
        <v>8927.4372016239995</v>
      </c>
      <c r="AP936" s="33">
        <f t="shared" si="234"/>
        <v>8410.9861896000002</v>
      </c>
      <c r="AQ936" s="34">
        <f t="shared" si="235"/>
        <v>412682.82400000002</v>
      </c>
      <c r="AR936" s="34">
        <f t="shared" si="236"/>
        <v>859729</v>
      </c>
      <c r="AS936" s="34">
        <f t="shared" si="237"/>
        <v>9.4748000000000001</v>
      </c>
      <c r="AT936" s="34">
        <f t="shared" si="238"/>
        <v>8604.0330743350005</v>
      </c>
      <c r="AU936" s="34">
        <f t="shared" si="239"/>
        <v>8738.0498168869017</v>
      </c>
      <c r="AV936" s="34">
        <f t="shared" si="240"/>
        <v>8515.7040870410383</v>
      </c>
      <c r="AW936" s="34">
        <f t="shared" si="241"/>
        <v>8638.9840087416014</v>
      </c>
      <c r="AX936" s="34">
        <f t="shared" si="242"/>
        <v>8782.5244331783106</v>
      </c>
    </row>
    <row r="937" spans="1:50" ht="16.5" customHeight="1" x14ac:dyDescent="0.2">
      <c r="A937" s="25">
        <v>936</v>
      </c>
      <c r="B937" s="26">
        <v>39822</v>
      </c>
      <c r="C937" s="25">
        <v>8758</v>
      </c>
      <c r="D937" s="27"/>
      <c r="E937" s="27">
        <v>503000</v>
      </c>
      <c r="F937" s="27"/>
      <c r="G937" s="27">
        <v>44.457999999999998</v>
      </c>
      <c r="H937" s="27">
        <v>45.247999999999998</v>
      </c>
      <c r="I937" s="27">
        <v>1.6839999999999999</v>
      </c>
      <c r="J937" s="27">
        <v>14898.999</v>
      </c>
      <c r="K937" s="27">
        <v>896800</v>
      </c>
      <c r="L937" s="27">
        <v>1935</v>
      </c>
      <c r="M937" s="27">
        <v>10.526</v>
      </c>
      <c r="N937" s="27">
        <v>255848</v>
      </c>
      <c r="O937" s="27">
        <v>9885.2000000000007</v>
      </c>
      <c r="P937" s="27">
        <v>2657388</v>
      </c>
      <c r="Q937" s="27"/>
      <c r="R937" s="27">
        <v>12840</v>
      </c>
      <c r="S937" s="27">
        <v>12.6754</v>
      </c>
      <c r="T937" s="27">
        <v>109.1</v>
      </c>
      <c r="U937" s="27">
        <v>21</v>
      </c>
      <c r="V937" s="27">
        <v>85.3</v>
      </c>
      <c r="W937" s="27">
        <v>98.392949999999999</v>
      </c>
      <c r="X937" s="27"/>
      <c r="Y937" s="27"/>
      <c r="Z937" s="27"/>
      <c r="AA937" s="27">
        <v>301696</v>
      </c>
      <c r="AB937" s="28"/>
      <c r="AC937" s="29">
        <v>0</v>
      </c>
      <c r="AD937" s="30">
        <v>155.5</v>
      </c>
      <c r="AE937" s="30">
        <v>1.9</v>
      </c>
      <c r="AF937" s="31">
        <v>9.5490999999999993</v>
      </c>
      <c r="AG937">
        <f t="shared" si="227"/>
        <v>8900.9378058939201</v>
      </c>
      <c r="AH937">
        <f>A937*'Simple Linear Regression'!$B$18+'Simple Linear Regression'!$B$17</f>
        <v>8683.7790574747087</v>
      </c>
      <c r="AI937">
        <f t="shared" si="228"/>
        <v>8952.7597998000001</v>
      </c>
      <c r="AJ937">
        <f t="shared" si="229"/>
        <v>8952.7597998000001</v>
      </c>
      <c r="AK937" s="32">
        <f t="shared" si="243"/>
        <v>9536.5008944929596</v>
      </c>
      <c r="AL937">
        <f t="shared" si="230"/>
        <v>9034.3333032022383</v>
      </c>
      <c r="AM937" s="32">
        <f t="shared" si="231"/>
        <v>8701.2382258925609</v>
      </c>
      <c r="AN937" s="33">
        <f t="shared" si="232"/>
        <v>8991.2874371514954</v>
      </c>
      <c r="AO937" s="33">
        <f t="shared" si="233"/>
        <v>8879.5254384319996</v>
      </c>
      <c r="AP937" s="33">
        <f t="shared" si="234"/>
        <v>8881.1582088999985</v>
      </c>
      <c r="AQ937" s="34">
        <f t="shared" si="235"/>
        <v>430848.03200000001</v>
      </c>
      <c r="AR937" s="34">
        <f t="shared" si="236"/>
        <v>847052</v>
      </c>
      <c r="AS937" s="34">
        <f t="shared" si="237"/>
        <v>0</v>
      </c>
      <c r="AT937" s="34">
        <f t="shared" si="238"/>
        <v>8664.6730756069992</v>
      </c>
      <c r="AU937" s="34">
        <f t="shared" si="239"/>
        <v>8777.6275298814544</v>
      </c>
      <c r="AV937" s="34">
        <f t="shared" si="240"/>
        <v>8622.8702361415199</v>
      </c>
      <c r="AW937" s="34">
        <f t="shared" si="241"/>
        <v>8654.677917215</v>
      </c>
      <c r="AX937" s="34">
        <f t="shared" si="242"/>
        <v>8814.1935963912183</v>
      </c>
    </row>
    <row r="938" spans="1:50" ht="16.5" customHeight="1" x14ac:dyDescent="0.2">
      <c r="A938" s="25">
        <v>937</v>
      </c>
      <c r="B938" s="26">
        <v>39829</v>
      </c>
      <c r="C938" s="25">
        <v>8641</v>
      </c>
      <c r="D938" s="27"/>
      <c r="E938" s="27">
        <v>551000</v>
      </c>
      <c r="F938" s="27"/>
      <c r="G938" s="27">
        <v>36.728000000000002</v>
      </c>
      <c r="H938" s="27">
        <v>42.384</v>
      </c>
      <c r="I938" s="27">
        <v>1.784</v>
      </c>
      <c r="J938" s="27">
        <v>14898.999</v>
      </c>
      <c r="K938" s="27">
        <v>896800</v>
      </c>
      <c r="L938" s="27">
        <v>1935</v>
      </c>
      <c r="M938" s="27">
        <v>10.382999999999999</v>
      </c>
      <c r="N938" s="27">
        <v>236465</v>
      </c>
      <c r="O938" s="27">
        <v>9885.2000000000007</v>
      </c>
      <c r="P938" s="27">
        <v>2657388</v>
      </c>
      <c r="Q938" s="27"/>
      <c r="R938" s="27">
        <v>12840</v>
      </c>
      <c r="S938" s="27">
        <v>12.6754</v>
      </c>
      <c r="T938" s="27">
        <v>109.1</v>
      </c>
      <c r="U938" s="27">
        <v>21</v>
      </c>
      <c r="V938" s="27">
        <v>85.3</v>
      </c>
      <c r="W938" s="27">
        <v>98.598619999999997</v>
      </c>
      <c r="X938" s="27"/>
      <c r="Y938" s="27"/>
      <c r="Z938" s="27"/>
      <c r="AA938" s="27">
        <v>301696</v>
      </c>
      <c r="AB938" s="28"/>
      <c r="AC938" s="29">
        <v>0</v>
      </c>
      <c r="AD938" s="30">
        <v>216.4</v>
      </c>
      <c r="AE938" s="30">
        <v>0</v>
      </c>
      <c r="AF938" s="31">
        <v>9.6720000000000006</v>
      </c>
      <c r="AG938">
        <f t="shared" si="227"/>
        <v>8625.8605657519201</v>
      </c>
      <c r="AH938">
        <f>A938*'Simple Linear Regression'!$B$18+'Simple Linear Regression'!$B$17</f>
        <v>8684.632094558614</v>
      </c>
      <c r="AI938">
        <f t="shared" si="228"/>
        <v>8650.0927182999985</v>
      </c>
      <c r="AJ938">
        <f t="shared" si="229"/>
        <v>8650.0927183000003</v>
      </c>
      <c r="AK938" s="32">
        <f t="shared" si="243"/>
        <v>9527.9187593095394</v>
      </c>
      <c r="AL938">
        <f t="shared" si="230"/>
        <v>8709.0858934092012</v>
      </c>
      <c r="AM938" s="32">
        <f t="shared" si="231"/>
        <v>8372.2980784116007</v>
      </c>
      <c r="AN938" s="33">
        <f t="shared" si="232"/>
        <v>8849.3591670002097</v>
      </c>
      <c r="AO938" s="33">
        <f t="shared" si="233"/>
        <v>8454.9314605599993</v>
      </c>
      <c r="AP938" s="33">
        <f t="shared" si="234"/>
        <v>8774.5964007000002</v>
      </c>
      <c r="AQ938" s="34">
        <f t="shared" si="235"/>
        <v>421853.56</v>
      </c>
      <c r="AR938" s="34">
        <f t="shared" si="236"/>
        <v>982984</v>
      </c>
      <c r="AS938" s="34">
        <f t="shared" si="237"/>
        <v>0</v>
      </c>
      <c r="AT938" s="34">
        <f t="shared" si="238"/>
        <v>8393.9676653670012</v>
      </c>
      <c r="AU938" s="34">
        <f t="shared" si="239"/>
        <v>8471.7645271065521</v>
      </c>
      <c r="AV938" s="34">
        <f t="shared" si="240"/>
        <v>8352.7975024288407</v>
      </c>
      <c r="AW938" s="34">
        <f t="shared" si="241"/>
        <v>8383.971081828</v>
      </c>
      <c r="AX938" s="34">
        <f t="shared" si="242"/>
        <v>8483.9339264592782</v>
      </c>
    </row>
    <row r="939" spans="1:50" ht="16.5" customHeight="1" x14ac:dyDescent="0.2">
      <c r="A939" s="25">
        <v>938</v>
      </c>
      <c r="B939" s="26">
        <v>39836</v>
      </c>
      <c r="C939" s="25">
        <v>8650</v>
      </c>
      <c r="D939" s="27"/>
      <c r="E939" s="27">
        <v>591000</v>
      </c>
      <c r="F939" s="27"/>
      <c r="G939" s="27">
        <v>42.145000000000003</v>
      </c>
      <c r="H939" s="27">
        <v>41.667499999999997</v>
      </c>
      <c r="I939" s="27">
        <v>1.847</v>
      </c>
      <c r="J939" s="27">
        <v>14898.999</v>
      </c>
      <c r="K939" s="27">
        <v>896800</v>
      </c>
      <c r="L939" s="27">
        <v>1935</v>
      </c>
      <c r="M939" s="27">
        <v>10.382999999999999</v>
      </c>
      <c r="N939" s="27">
        <v>236465</v>
      </c>
      <c r="O939" s="27">
        <v>9885.2000000000007</v>
      </c>
      <c r="P939" s="27">
        <v>2657388</v>
      </c>
      <c r="Q939" s="27"/>
      <c r="R939" s="27">
        <v>12840</v>
      </c>
      <c r="S939" s="27">
        <v>12.6754</v>
      </c>
      <c r="T939" s="27">
        <v>109.1</v>
      </c>
      <c r="U939" s="27">
        <v>21</v>
      </c>
      <c r="V939" s="27">
        <v>85.3</v>
      </c>
      <c r="W939" s="27">
        <v>100.57856</v>
      </c>
      <c r="X939" s="27"/>
      <c r="Y939" s="27"/>
      <c r="Z939" s="27"/>
      <c r="AA939" s="27">
        <v>301696</v>
      </c>
      <c r="AB939" s="28"/>
      <c r="AC939" s="29">
        <v>0</v>
      </c>
      <c r="AD939" s="30">
        <v>195.6</v>
      </c>
      <c r="AE939" s="30">
        <v>0.1</v>
      </c>
      <c r="AF939" s="31">
        <v>9.8300999999999998</v>
      </c>
      <c r="AG939">
        <f t="shared" si="227"/>
        <v>8598.9437193283593</v>
      </c>
      <c r="AH939">
        <f>A939*'Simple Linear Regression'!$B$18+'Simple Linear Regression'!$B$17</f>
        <v>8685.4851316425174</v>
      </c>
      <c r="AI939">
        <f t="shared" si="228"/>
        <v>8626.5611183000001</v>
      </c>
      <c r="AJ939">
        <f t="shared" si="229"/>
        <v>8626.5611183000001</v>
      </c>
      <c r="AK939" s="32">
        <f t="shared" si="243"/>
        <v>9532.8745231625708</v>
      </c>
      <c r="AL939">
        <f t="shared" si="230"/>
        <v>8685.49946889485</v>
      </c>
      <c r="AM939" s="32">
        <f t="shared" si="231"/>
        <v>8405.9804356361401</v>
      </c>
      <c r="AN939" s="33">
        <f t="shared" si="232"/>
        <v>8820.3060350032792</v>
      </c>
      <c r="AO939" s="33">
        <f t="shared" si="233"/>
        <v>8459.476218105001</v>
      </c>
      <c r="AP939" s="33">
        <f t="shared" si="234"/>
        <v>8767.6292333999991</v>
      </c>
      <c r="AQ939" s="34">
        <f t="shared" si="235"/>
        <v>436750.85499999998</v>
      </c>
      <c r="AR939" s="34">
        <f t="shared" si="236"/>
        <v>1091577</v>
      </c>
      <c r="AS939" s="34">
        <f t="shared" si="237"/>
        <v>0</v>
      </c>
      <c r="AT939" s="34">
        <f t="shared" si="238"/>
        <v>8373.8206541489981</v>
      </c>
      <c r="AU939" s="34">
        <f t="shared" si="239"/>
        <v>8455.0037600326414</v>
      </c>
      <c r="AV939" s="34">
        <f t="shared" si="240"/>
        <v>8336.7260617225202</v>
      </c>
      <c r="AW939" s="34">
        <f t="shared" si="241"/>
        <v>8364.7174880189978</v>
      </c>
      <c r="AX939" s="34">
        <f t="shared" si="242"/>
        <v>8469.5420373486158</v>
      </c>
    </row>
    <row r="940" spans="1:50" ht="16.5" customHeight="1" x14ac:dyDescent="0.2">
      <c r="A940" s="25">
        <v>939</v>
      </c>
      <c r="B940" s="26">
        <v>39843</v>
      </c>
      <c r="C940" s="25">
        <v>9015</v>
      </c>
      <c r="D940" s="27"/>
      <c r="E940" s="27">
        <v>586000</v>
      </c>
      <c r="F940" s="27"/>
      <c r="G940" s="27">
        <v>42.704000000000001</v>
      </c>
      <c r="H940" s="27">
        <v>44.204000000000001</v>
      </c>
      <c r="I940" s="27">
        <v>1.8380000000000001</v>
      </c>
      <c r="J940" s="27">
        <v>14898.999</v>
      </c>
      <c r="K940" s="27">
        <v>896800</v>
      </c>
      <c r="L940" s="27">
        <v>1935</v>
      </c>
      <c r="M940" s="27">
        <v>10.382999999999999</v>
      </c>
      <c r="N940" s="27">
        <v>236465</v>
      </c>
      <c r="O940" s="27">
        <v>9885.2000000000007</v>
      </c>
      <c r="P940" s="27">
        <v>2657388</v>
      </c>
      <c r="Q940" s="27"/>
      <c r="R940" s="27">
        <v>12840</v>
      </c>
      <c r="S940" s="27">
        <v>12.6754</v>
      </c>
      <c r="T940" s="27">
        <v>109.1</v>
      </c>
      <c r="U940" s="27">
        <v>21</v>
      </c>
      <c r="V940" s="27">
        <v>85.3</v>
      </c>
      <c r="W940" s="27">
        <v>102.017833333333</v>
      </c>
      <c r="X940" s="27"/>
      <c r="Y940" s="27"/>
      <c r="Z940" s="27"/>
      <c r="AA940" s="27">
        <v>301696</v>
      </c>
      <c r="AB940" s="28"/>
      <c r="AC940" s="29">
        <v>0</v>
      </c>
      <c r="AD940" s="30">
        <v>197.2</v>
      </c>
      <c r="AE940" s="30">
        <v>0.8</v>
      </c>
      <c r="AF940" s="31">
        <v>10.0191</v>
      </c>
      <c r="AG940">
        <f t="shared" si="227"/>
        <v>8602.3079188174415</v>
      </c>
      <c r="AH940">
        <f>A940*'Simple Linear Regression'!$B$18+'Simple Linear Regression'!$B$17</f>
        <v>8686.3381687264209</v>
      </c>
      <c r="AI940">
        <f t="shared" si="228"/>
        <v>8629.5025682999985</v>
      </c>
      <c r="AJ940">
        <f t="shared" si="229"/>
        <v>8629.5025683000003</v>
      </c>
      <c r="AK940" s="32">
        <f t="shared" si="243"/>
        <v>9512.95925002283</v>
      </c>
      <c r="AL940">
        <f t="shared" si="230"/>
        <v>8688.3402823969009</v>
      </c>
      <c r="AM940" s="32">
        <f t="shared" si="231"/>
        <v>8403.4306883903191</v>
      </c>
      <c r="AN940" s="33">
        <f t="shared" si="232"/>
        <v>8853.3717894742804</v>
      </c>
      <c r="AO940" s="33">
        <f t="shared" si="233"/>
        <v>8461.4668041699988</v>
      </c>
      <c r="AP940" s="33">
        <f t="shared" si="234"/>
        <v>8790.5112652000025</v>
      </c>
      <c r="AQ940" s="34">
        <f t="shared" si="235"/>
        <v>434622.67000000004</v>
      </c>
      <c r="AR940" s="34">
        <f t="shared" si="236"/>
        <v>1077068</v>
      </c>
      <c r="AS940" s="34">
        <f t="shared" si="237"/>
        <v>0</v>
      </c>
      <c r="AT940" s="34">
        <f t="shared" si="238"/>
        <v>8412.354144162</v>
      </c>
      <c r="AU940" s="34">
        <f t="shared" si="239"/>
        <v>8487.4480532739144</v>
      </c>
      <c r="AV940" s="34">
        <f t="shared" si="240"/>
        <v>8376.0833505546798</v>
      </c>
      <c r="AW940" s="34">
        <f t="shared" si="241"/>
        <v>8403.9290656409994</v>
      </c>
      <c r="AX940" s="34">
        <f t="shared" si="242"/>
        <v>8500.4650944467103</v>
      </c>
    </row>
    <row r="941" spans="1:50" ht="16.5" customHeight="1" x14ac:dyDescent="0.2">
      <c r="A941" s="25">
        <v>940</v>
      </c>
      <c r="B941" s="26">
        <v>39850</v>
      </c>
      <c r="C941" s="25">
        <v>9006</v>
      </c>
      <c r="D941" s="27"/>
      <c r="E941" s="27">
        <v>629000</v>
      </c>
      <c r="F941" s="27"/>
      <c r="G941" s="27">
        <v>40.776000000000003</v>
      </c>
      <c r="H941" s="27">
        <v>43.64</v>
      </c>
      <c r="I941" s="27">
        <v>1.8919999999999999</v>
      </c>
      <c r="J941" s="27">
        <v>14608.209000000001</v>
      </c>
      <c r="K941" s="27">
        <v>896800</v>
      </c>
      <c r="L941" s="27">
        <v>1782</v>
      </c>
      <c r="M941" s="27">
        <v>10.382999999999999</v>
      </c>
      <c r="N941" s="27">
        <v>236465</v>
      </c>
      <c r="O941" s="27">
        <v>9801.5</v>
      </c>
      <c r="P941" s="27">
        <v>2657388</v>
      </c>
      <c r="Q941" s="27"/>
      <c r="R941" s="27">
        <v>12840</v>
      </c>
      <c r="S941" s="27">
        <v>12.6754</v>
      </c>
      <c r="T941" s="27">
        <v>109.6</v>
      </c>
      <c r="U941" s="27">
        <v>21</v>
      </c>
      <c r="V941" s="27">
        <v>85.8</v>
      </c>
      <c r="W941" s="27">
        <v>101.22987999999999</v>
      </c>
      <c r="X941" s="27"/>
      <c r="Y941" s="27"/>
      <c r="Z941" s="27"/>
      <c r="AA941" s="27">
        <v>301696</v>
      </c>
      <c r="AB941" s="28"/>
      <c r="AC941" s="29">
        <v>0</v>
      </c>
      <c r="AD941" s="30">
        <v>194.8</v>
      </c>
      <c r="AE941" s="30">
        <v>0</v>
      </c>
      <c r="AF941" s="31">
        <v>10.2341</v>
      </c>
      <c r="AG941">
        <f t="shared" si="227"/>
        <v>8561.9405541729593</v>
      </c>
      <c r="AH941">
        <f>A941*'Simple Linear Regression'!$B$18+'Simple Linear Regression'!$B$17</f>
        <v>8687.1912058103262</v>
      </c>
      <c r="AI941">
        <f t="shared" si="228"/>
        <v>8540.2774982999999</v>
      </c>
      <c r="AJ941">
        <f t="shared" si="229"/>
        <v>8540.2774983000018</v>
      </c>
      <c r="AK941" s="32">
        <f t="shared" si="243"/>
        <v>9510.4608085339605</v>
      </c>
      <c r="AL941">
        <f t="shared" si="230"/>
        <v>8653.7923533846006</v>
      </c>
      <c r="AM941" s="32">
        <f t="shared" si="231"/>
        <v>8412.3925681979999</v>
      </c>
      <c r="AN941" s="33">
        <f t="shared" si="232"/>
        <v>8839.3604543889051</v>
      </c>
      <c r="AO941" s="33">
        <f t="shared" si="233"/>
        <v>8427.2337077800003</v>
      </c>
      <c r="AP941" s="33">
        <f t="shared" si="234"/>
        <v>8782.4871373999995</v>
      </c>
      <c r="AQ941" s="34">
        <f t="shared" si="235"/>
        <v>447391.77999999997</v>
      </c>
      <c r="AR941" s="34">
        <f t="shared" si="236"/>
        <v>1190068</v>
      </c>
      <c r="AS941" s="34">
        <f t="shared" si="237"/>
        <v>0</v>
      </c>
      <c r="AT941" s="34">
        <f t="shared" si="238"/>
        <v>8426.9947654539992</v>
      </c>
      <c r="AU941" s="34">
        <f t="shared" si="239"/>
        <v>8492.2134529782761</v>
      </c>
      <c r="AV941" s="34">
        <f t="shared" si="240"/>
        <v>8400.2069967746793</v>
      </c>
      <c r="AW941" s="34">
        <f t="shared" si="241"/>
        <v>8419.5485400689995</v>
      </c>
      <c r="AX941" s="34">
        <f t="shared" si="242"/>
        <v>8501.5003823201405</v>
      </c>
    </row>
    <row r="942" spans="1:50" ht="16.5" customHeight="1" x14ac:dyDescent="0.2">
      <c r="A942" s="25">
        <v>941</v>
      </c>
      <c r="B942" s="26">
        <v>39857</v>
      </c>
      <c r="C942" s="25">
        <v>8908</v>
      </c>
      <c r="D942" s="27"/>
      <c r="E942" s="27">
        <v>637000</v>
      </c>
      <c r="F942" s="27"/>
      <c r="G942" s="27">
        <v>36.942</v>
      </c>
      <c r="H942" s="27">
        <v>45.588000000000001</v>
      </c>
      <c r="I942" s="27">
        <v>1.9259999999999999</v>
      </c>
      <c r="J942" s="27">
        <v>14608.209000000001</v>
      </c>
      <c r="K942" s="27">
        <v>954787</v>
      </c>
      <c r="L942" s="27">
        <v>1782</v>
      </c>
      <c r="M942" s="27">
        <v>10.382999999999999</v>
      </c>
      <c r="N942" s="27">
        <v>236465</v>
      </c>
      <c r="O942" s="27">
        <v>9801.5</v>
      </c>
      <c r="P942" s="27">
        <v>2657388</v>
      </c>
      <c r="Q942" s="27"/>
      <c r="R942" s="27">
        <v>12840</v>
      </c>
      <c r="S942" s="27">
        <v>12.6754</v>
      </c>
      <c r="T942" s="27">
        <v>109.6</v>
      </c>
      <c r="U942" s="27">
        <v>21</v>
      </c>
      <c r="V942" s="27">
        <v>85.8</v>
      </c>
      <c r="W942" s="27">
        <v>101.99202</v>
      </c>
      <c r="X942" s="27"/>
      <c r="Y942" s="27"/>
      <c r="Z942" s="27"/>
      <c r="AA942" s="27">
        <v>301696</v>
      </c>
      <c r="AB942" s="28"/>
      <c r="AC942" s="29">
        <v>0</v>
      </c>
      <c r="AD942" s="30">
        <v>120.5</v>
      </c>
      <c r="AE942" s="30">
        <v>1.7</v>
      </c>
      <c r="AF942" s="31">
        <v>10.470499999999999</v>
      </c>
      <c r="AG942">
        <f t="shared" si="227"/>
        <v>8556.5649138808803</v>
      </c>
      <c r="AH942">
        <f>A942*'Simple Linear Regression'!$B$18+'Simple Linear Regression'!$B$17</f>
        <v>8688.0442428942297</v>
      </c>
      <c r="AI942">
        <f t="shared" si="228"/>
        <v>8535.5711783000006</v>
      </c>
      <c r="AJ942">
        <f t="shared" si="229"/>
        <v>8535.5711783000006</v>
      </c>
      <c r="AK942" s="32">
        <f t="shared" si="243"/>
        <v>9505.30504238699</v>
      </c>
      <c r="AL942">
        <f t="shared" si="230"/>
        <v>8651.1197588212999</v>
      </c>
      <c r="AM942" s="32">
        <f t="shared" si="231"/>
        <v>8510.4305851228801</v>
      </c>
      <c r="AN942" s="33">
        <f t="shared" si="232"/>
        <v>8856.4430071335864</v>
      </c>
      <c r="AO942" s="33">
        <f t="shared" si="233"/>
        <v>8530.0154870900005</v>
      </c>
      <c r="AP942" s="33">
        <f t="shared" si="234"/>
        <v>8869.2559018000029</v>
      </c>
      <c r="AQ942" s="34">
        <f t="shared" si="235"/>
        <v>455431.58999999997</v>
      </c>
      <c r="AR942" s="34">
        <f t="shared" si="236"/>
        <v>1226862</v>
      </c>
      <c r="AS942" s="34">
        <f t="shared" si="237"/>
        <v>0</v>
      </c>
      <c r="AT942" s="34">
        <f t="shared" si="238"/>
        <v>8358.1596070380001</v>
      </c>
      <c r="AU942" s="34">
        <f t="shared" si="239"/>
        <v>8455.1779318865792</v>
      </c>
      <c r="AV942" s="34">
        <f t="shared" si="240"/>
        <v>8332.8264449281214</v>
      </c>
      <c r="AW942" s="34">
        <f t="shared" si="241"/>
        <v>8352.3535322369989</v>
      </c>
      <c r="AX942" s="34">
        <f t="shared" si="242"/>
        <v>8479.6451432766717</v>
      </c>
    </row>
    <row r="943" spans="1:50" ht="16.5" customHeight="1" x14ac:dyDescent="0.2">
      <c r="A943" s="25">
        <v>942</v>
      </c>
      <c r="B943" s="26">
        <v>39864</v>
      </c>
      <c r="C943" s="25">
        <v>9010</v>
      </c>
      <c r="D943" s="27"/>
      <c r="E943" s="27">
        <v>632000</v>
      </c>
      <c r="F943" s="27"/>
      <c r="G943" s="27">
        <v>37.145000000000003</v>
      </c>
      <c r="H943" s="27">
        <v>40.912500000000001</v>
      </c>
      <c r="I943" s="27">
        <v>1.964</v>
      </c>
      <c r="J943" s="27">
        <v>14608.209000000001</v>
      </c>
      <c r="K943" s="27">
        <v>954787</v>
      </c>
      <c r="L943" s="27">
        <v>1782</v>
      </c>
      <c r="M943" s="27">
        <v>9.7859999999999996</v>
      </c>
      <c r="N943" s="27">
        <v>241742</v>
      </c>
      <c r="O943" s="27">
        <v>9801.5</v>
      </c>
      <c r="P943" s="27">
        <v>2657388</v>
      </c>
      <c r="Q943" s="27"/>
      <c r="R943" s="27">
        <v>12840</v>
      </c>
      <c r="S943" s="27">
        <v>12.6699</v>
      </c>
      <c r="T943" s="27">
        <v>109.6</v>
      </c>
      <c r="U943" s="27">
        <v>21</v>
      </c>
      <c r="V943" s="27">
        <v>85.8</v>
      </c>
      <c r="W943" s="27">
        <v>101.96138000000001</v>
      </c>
      <c r="X943" s="27"/>
      <c r="Y943" s="27"/>
      <c r="Z943" s="27"/>
      <c r="AA943" s="27">
        <v>301696</v>
      </c>
      <c r="AB943" s="28"/>
      <c r="AC943" s="29">
        <v>0</v>
      </c>
      <c r="AD943" s="30">
        <v>162.9</v>
      </c>
      <c r="AE943" s="30">
        <v>1.1000000000000001</v>
      </c>
      <c r="AF943" s="31">
        <v>10.7239</v>
      </c>
      <c r="AG943">
        <f t="shared" si="227"/>
        <v>8626.0442599303187</v>
      </c>
      <c r="AH943">
        <f>A943*'Simple Linear Regression'!$B$18+'Simple Linear Regression'!$B$17</f>
        <v>8688.8972799781332</v>
      </c>
      <c r="AI943">
        <f t="shared" si="228"/>
        <v>8578.5018234000017</v>
      </c>
      <c r="AJ943">
        <f t="shared" si="229"/>
        <v>8578.5018234000017</v>
      </c>
      <c r="AK943" s="32">
        <f t="shared" si="243"/>
        <v>9511.0064986902798</v>
      </c>
      <c r="AL943">
        <f t="shared" si="230"/>
        <v>8725.6923511701607</v>
      </c>
      <c r="AM943" s="32">
        <f t="shared" si="231"/>
        <v>8533.5967078180402</v>
      </c>
      <c r="AN943" s="33">
        <f t="shared" si="232"/>
        <v>8910.8523763278718</v>
      </c>
      <c r="AO943" s="33">
        <f t="shared" si="233"/>
        <v>8548.2186148879991</v>
      </c>
      <c r="AP943" s="33">
        <f t="shared" si="234"/>
        <v>8839.9841134999988</v>
      </c>
      <c r="AQ943" s="34">
        <f t="shared" si="235"/>
        <v>474781.288</v>
      </c>
      <c r="AR943" s="34">
        <f t="shared" si="236"/>
        <v>1241248</v>
      </c>
      <c r="AS943" s="34">
        <f t="shared" si="237"/>
        <v>0</v>
      </c>
      <c r="AT943" s="34">
        <f t="shared" si="238"/>
        <v>8575.1881211970012</v>
      </c>
      <c r="AU943" s="34">
        <f t="shared" si="239"/>
        <v>8629.1815703828906</v>
      </c>
      <c r="AV943" s="34">
        <f t="shared" si="240"/>
        <v>8567.782853496481</v>
      </c>
      <c r="AW943" s="34">
        <f t="shared" si="241"/>
        <v>8569.9163080809994</v>
      </c>
      <c r="AX943" s="34">
        <f t="shared" si="242"/>
        <v>8638.4031991619449</v>
      </c>
    </row>
    <row r="944" spans="1:50" ht="16.5" customHeight="1" x14ac:dyDescent="0.2">
      <c r="A944" s="25">
        <v>943</v>
      </c>
      <c r="B944" s="26">
        <v>39871</v>
      </c>
      <c r="C944" s="25">
        <v>9204</v>
      </c>
      <c r="D944" s="27"/>
      <c r="E944" s="27">
        <v>655000</v>
      </c>
      <c r="F944" s="27"/>
      <c r="G944" s="27">
        <v>41.097999999999999</v>
      </c>
      <c r="H944" s="27">
        <v>42.676000000000002</v>
      </c>
      <c r="I944" s="27">
        <v>1.909</v>
      </c>
      <c r="J944" s="27">
        <v>14608.209000000001</v>
      </c>
      <c r="K944" s="27">
        <v>954787</v>
      </c>
      <c r="L944" s="27">
        <v>1782</v>
      </c>
      <c r="M944" s="27">
        <v>9.7859999999999996</v>
      </c>
      <c r="N944" s="27">
        <v>241742</v>
      </c>
      <c r="O944" s="27">
        <v>9801.5</v>
      </c>
      <c r="P944" s="27">
        <v>2657388</v>
      </c>
      <c r="Q944" s="27"/>
      <c r="R944" s="27">
        <v>12840</v>
      </c>
      <c r="S944" s="27">
        <v>12.6699</v>
      </c>
      <c r="T944" s="27">
        <v>109.6</v>
      </c>
      <c r="U944" s="27">
        <v>21</v>
      </c>
      <c r="V944" s="27">
        <v>85.8</v>
      </c>
      <c r="W944" s="27">
        <v>103.89775</v>
      </c>
      <c r="X944" s="27"/>
      <c r="Y944" s="27"/>
      <c r="Z944" s="27"/>
      <c r="AA944" s="27">
        <v>301696</v>
      </c>
      <c r="AB944" s="28"/>
      <c r="AC944" s="29">
        <v>0</v>
      </c>
      <c r="AD944" s="30">
        <v>152.19999999999999</v>
      </c>
      <c r="AE944" s="30">
        <v>3</v>
      </c>
      <c r="AF944" s="31">
        <v>10.990399999999999</v>
      </c>
      <c r="AG944">
        <f t="shared" si="227"/>
        <v>8610.5341256969186</v>
      </c>
      <c r="AH944">
        <f>A944*'Simple Linear Regression'!$B$18+'Simple Linear Regression'!$B$17</f>
        <v>8689.7503170620384</v>
      </c>
      <c r="AI944">
        <f t="shared" si="228"/>
        <v>8564.9711534000016</v>
      </c>
      <c r="AJ944">
        <f t="shared" si="229"/>
        <v>8564.9711534000016</v>
      </c>
      <c r="AK944" s="32">
        <f t="shared" si="243"/>
        <v>9518.4956948372492</v>
      </c>
      <c r="AL944">
        <f t="shared" si="230"/>
        <v>8706.2103418134611</v>
      </c>
      <c r="AM944" s="32">
        <f t="shared" si="231"/>
        <v>8541.6862967723991</v>
      </c>
      <c r="AN944" s="33">
        <f t="shared" si="232"/>
        <v>8942.8922085431186</v>
      </c>
      <c r="AO944" s="33">
        <f t="shared" si="233"/>
        <v>8544.230379577999</v>
      </c>
      <c r="AP944" s="33">
        <f t="shared" si="234"/>
        <v>8878.2353389999989</v>
      </c>
      <c r="AQ944" s="34">
        <f t="shared" si="235"/>
        <v>461485.478</v>
      </c>
      <c r="AR944" s="34">
        <f t="shared" si="236"/>
        <v>1250395</v>
      </c>
      <c r="AS944" s="34">
        <f t="shared" si="237"/>
        <v>0</v>
      </c>
      <c r="AT944" s="34">
        <f t="shared" si="238"/>
        <v>8584.8845290369991</v>
      </c>
      <c r="AU944" s="34">
        <f t="shared" si="239"/>
        <v>8636.5868985683883</v>
      </c>
      <c r="AV944" s="34">
        <f t="shared" si="240"/>
        <v>8564.9771216311983</v>
      </c>
      <c r="AW944" s="34">
        <f t="shared" si="241"/>
        <v>8580.7362996459997</v>
      </c>
      <c r="AX944" s="34">
        <f t="shared" si="242"/>
        <v>8650.8556746654122</v>
      </c>
    </row>
    <row r="945" spans="1:50" ht="16.5" customHeight="1" x14ac:dyDescent="0.2">
      <c r="A945" s="25">
        <v>944</v>
      </c>
      <c r="B945" s="26">
        <v>39878</v>
      </c>
      <c r="C945" s="25">
        <v>8972</v>
      </c>
      <c r="D945" s="27"/>
      <c r="E945" s="27">
        <v>652000</v>
      </c>
      <c r="F945" s="27"/>
      <c r="G945" s="27">
        <v>43.177999999999997</v>
      </c>
      <c r="H945" s="27">
        <v>43.863999999999997</v>
      </c>
      <c r="I945" s="27">
        <v>1.9339999999999999</v>
      </c>
      <c r="J945" s="27">
        <v>14608.209000000001</v>
      </c>
      <c r="K945" s="27">
        <v>954787</v>
      </c>
      <c r="L945" s="27">
        <v>1782</v>
      </c>
      <c r="M945" s="27">
        <v>9.7859999999999996</v>
      </c>
      <c r="N945" s="27">
        <v>241742</v>
      </c>
      <c r="O945" s="27">
        <v>9801.5</v>
      </c>
      <c r="P945" s="27">
        <v>2657388</v>
      </c>
      <c r="Q945" s="27"/>
      <c r="R945" s="27">
        <v>15156</v>
      </c>
      <c r="S945" s="27">
        <v>12.6699</v>
      </c>
      <c r="T945" s="27">
        <v>109.6</v>
      </c>
      <c r="U945" s="27">
        <v>21</v>
      </c>
      <c r="V945" s="27">
        <v>85.8</v>
      </c>
      <c r="W945" s="27">
        <v>104.22856</v>
      </c>
      <c r="X945" s="27"/>
      <c r="Y945" s="27"/>
      <c r="Z945" s="27"/>
      <c r="AA945" s="27">
        <v>304543</v>
      </c>
      <c r="AB945" s="28"/>
      <c r="AC945" s="29">
        <v>0</v>
      </c>
      <c r="AD945" s="30">
        <v>170.3</v>
      </c>
      <c r="AE945" s="30">
        <v>1.3</v>
      </c>
      <c r="AF945" s="31">
        <v>11.266500000000001</v>
      </c>
      <c r="AG945">
        <f t="shared" si="227"/>
        <v>8624.1740040639197</v>
      </c>
      <c r="AH945">
        <f>A945*'Simple Linear Regression'!$B$18+'Simple Linear Regression'!$B$17</f>
        <v>8690.6033541459419</v>
      </c>
      <c r="AI945">
        <f t="shared" si="228"/>
        <v>8566.7360234000007</v>
      </c>
      <c r="AJ945">
        <f t="shared" si="229"/>
        <v>8566.7360234000007</v>
      </c>
      <c r="AK945" s="32">
        <f t="shared" si="243"/>
        <v>9523.0981602477696</v>
      </c>
      <c r="AL945">
        <f t="shared" si="230"/>
        <v>8715.3108474319597</v>
      </c>
      <c r="AM945" s="32">
        <f t="shared" si="231"/>
        <v>8520.8700167249208</v>
      </c>
      <c r="AN945" s="33">
        <f t="shared" si="232"/>
        <v>8977.3607011904915</v>
      </c>
      <c r="AO945" s="33">
        <f t="shared" si="233"/>
        <v>8520.3795156279957</v>
      </c>
      <c r="AP945" s="33">
        <f t="shared" si="234"/>
        <v>8878.8125292999994</v>
      </c>
      <c r="AQ945" s="34">
        <f t="shared" si="235"/>
        <v>467529.02799999999</v>
      </c>
      <c r="AR945" s="34">
        <f t="shared" si="236"/>
        <v>1260968</v>
      </c>
      <c r="AS945" s="34">
        <f t="shared" si="237"/>
        <v>0</v>
      </c>
      <c r="AT945" s="34">
        <f t="shared" si="238"/>
        <v>8673.0664534850021</v>
      </c>
      <c r="AU945" s="34">
        <f t="shared" si="239"/>
        <v>8703.4334933287992</v>
      </c>
      <c r="AV945" s="34">
        <f t="shared" si="240"/>
        <v>8664.3129573196802</v>
      </c>
      <c r="AW945" s="34">
        <f t="shared" si="241"/>
        <v>8669.8104911310002</v>
      </c>
      <c r="AX945" s="34">
        <f t="shared" si="242"/>
        <v>8708.6773988045643</v>
      </c>
    </row>
    <row r="946" spans="1:50" ht="16.5" customHeight="1" x14ac:dyDescent="0.2">
      <c r="A946" s="25">
        <v>945</v>
      </c>
      <c r="B946" s="26">
        <v>39885</v>
      </c>
      <c r="C946" s="25">
        <v>8955</v>
      </c>
      <c r="D946" s="27"/>
      <c r="E946" s="27">
        <v>660000</v>
      </c>
      <c r="F946" s="27"/>
      <c r="G946" s="27">
        <v>45.655999999999999</v>
      </c>
      <c r="H946" s="27">
        <v>43.98</v>
      </c>
      <c r="I946" s="27">
        <v>1.9410000000000001</v>
      </c>
      <c r="J946" s="27">
        <v>14608.209000000001</v>
      </c>
      <c r="K946" s="27">
        <v>836322</v>
      </c>
      <c r="L946" s="27">
        <v>1553</v>
      </c>
      <c r="M946" s="27">
        <v>9.7859999999999996</v>
      </c>
      <c r="N946" s="27">
        <v>241742</v>
      </c>
      <c r="O946" s="27">
        <v>9847.2000000000007</v>
      </c>
      <c r="P946" s="27">
        <v>2657388</v>
      </c>
      <c r="Q946" s="27"/>
      <c r="R946" s="27">
        <v>15156</v>
      </c>
      <c r="S946" s="27">
        <v>12.6699</v>
      </c>
      <c r="T946" s="27">
        <v>109.6</v>
      </c>
      <c r="U946" s="27">
        <v>21</v>
      </c>
      <c r="V946" s="27">
        <v>83.9</v>
      </c>
      <c r="W946" s="27">
        <v>105.7285</v>
      </c>
      <c r="X946" s="27"/>
      <c r="Y946" s="27"/>
      <c r="Z946" s="27"/>
      <c r="AA946" s="27">
        <v>304543</v>
      </c>
      <c r="AB946" s="28"/>
      <c r="AC946" s="29">
        <v>0</v>
      </c>
      <c r="AD946" s="30">
        <v>113.3</v>
      </c>
      <c r="AE946" s="30">
        <v>7.3</v>
      </c>
      <c r="AF946" s="31">
        <v>11.549099999999999</v>
      </c>
      <c r="AG946">
        <f t="shared" si="227"/>
        <v>8662.2104435370802</v>
      </c>
      <c r="AH946">
        <f>A946*'Simple Linear Regression'!$B$18+'Simple Linear Regression'!$B$17</f>
        <v>8691.4563912298472</v>
      </c>
      <c r="AI946">
        <f t="shared" si="228"/>
        <v>8557.2596234000011</v>
      </c>
      <c r="AJ946">
        <f t="shared" si="229"/>
        <v>8557.2596234000011</v>
      </c>
      <c r="AK946" s="32">
        <f t="shared" si="243"/>
        <v>9511.32623715513</v>
      </c>
      <c r="AL946">
        <f t="shared" si="230"/>
        <v>8739.6509686955433</v>
      </c>
      <c r="AM946" s="32">
        <f t="shared" si="231"/>
        <v>8597.3892608627193</v>
      </c>
      <c r="AN946" s="33">
        <f t="shared" si="232"/>
        <v>9008.0651763207079</v>
      </c>
      <c r="AO946" s="33">
        <f t="shared" si="233"/>
        <v>8635.4649841220016</v>
      </c>
      <c r="AP946" s="33">
        <f t="shared" si="234"/>
        <v>8915.6108642999989</v>
      </c>
      <c r="AQ946" s="34">
        <f t="shared" si="235"/>
        <v>469221.22200000001</v>
      </c>
      <c r="AR946" s="34">
        <f t="shared" si="236"/>
        <v>1281060</v>
      </c>
      <c r="AS946" s="34">
        <f t="shared" si="237"/>
        <v>0</v>
      </c>
      <c r="AT946" s="34">
        <f t="shared" si="238"/>
        <v>8631.3282746639998</v>
      </c>
      <c r="AU946" s="34">
        <f t="shared" si="239"/>
        <v>8689.4212540177541</v>
      </c>
      <c r="AV946" s="34">
        <f t="shared" si="240"/>
        <v>8613.7361372736013</v>
      </c>
      <c r="AW946" s="34">
        <f t="shared" si="241"/>
        <v>8629.4978137249982</v>
      </c>
      <c r="AX946" s="34">
        <f t="shared" si="242"/>
        <v>8713.5938835936868</v>
      </c>
    </row>
    <row r="947" spans="1:50" ht="16.5" customHeight="1" x14ac:dyDescent="0.2">
      <c r="A947" s="25">
        <v>946</v>
      </c>
      <c r="B947" s="26">
        <v>39892</v>
      </c>
      <c r="C947" s="25">
        <v>9100</v>
      </c>
      <c r="D947" s="27"/>
      <c r="E947" s="27">
        <v>651000</v>
      </c>
      <c r="F947" s="27"/>
      <c r="G947" s="27">
        <v>49.485999999999997</v>
      </c>
      <c r="H947" s="27">
        <v>46.433999999999997</v>
      </c>
      <c r="I947" s="27">
        <v>1.91</v>
      </c>
      <c r="J947" s="27">
        <v>14608.209000000001</v>
      </c>
      <c r="K947" s="27">
        <v>836322</v>
      </c>
      <c r="L947" s="27">
        <v>1553</v>
      </c>
      <c r="M947" s="27">
        <v>9.2230000000000008</v>
      </c>
      <c r="N947" s="27">
        <v>225529</v>
      </c>
      <c r="O947" s="27">
        <v>9847.2000000000007</v>
      </c>
      <c r="P947" s="27">
        <v>2643789</v>
      </c>
      <c r="Q947" s="27"/>
      <c r="R947" s="27">
        <v>15156</v>
      </c>
      <c r="S947" s="27">
        <v>12.6699</v>
      </c>
      <c r="T947" s="27">
        <v>109.6</v>
      </c>
      <c r="U947" s="27">
        <v>21</v>
      </c>
      <c r="V947" s="27">
        <v>83.9</v>
      </c>
      <c r="W947" s="27">
        <v>104.99679999999999</v>
      </c>
      <c r="X947" s="27"/>
      <c r="Y947" s="27"/>
      <c r="Z947" s="27"/>
      <c r="AA947" s="27">
        <v>304543</v>
      </c>
      <c r="AB947" s="28"/>
      <c r="AC947" s="29">
        <v>0</v>
      </c>
      <c r="AD947" s="30">
        <v>112.7</v>
      </c>
      <c r="AE947" s="30">
        <v>0.1</v>
      </c>
      <c r="AF947" s="31">
        <v>11.8355</v>
      </c>
      <c r="AG947">
        <f t="shared" si="227"/>
        <v>8465.1813211028002</v>
      </c>
      <c r="AH947">
        <f>A947*'Simple Linear Regression'!$B$18+'Simple Linear Regression'!$B$17</f>
        <v>8692.3094283137507</v>
      </c>
      <c r="AI947">
        <f t="shared" si="228"/>
        <v>8308.7963878999981</v>
      </c>
      <c r="AJ947">
        <f t="shared" si="229"/>
        <v>8308.7963878999999</v>
      </c>
      <c r="AK947" s="32">
        <f t="shared" si="243"/>
        <v>9429.0077130990703</v>
      </c>
      <c r="AL947">
        <f t="shared" si="230"/>
        <v>8529.9002278573007</v>
      </c>
      <c r="AM947" s="32">
        <f t="shared" si="231"/>
        <v>8368.1192815984414</v>
      </c>
      <c r="AN947" s="33">
        <f t="shared" si="232"/>
        <v>8987.6764108602129</v>
      </c>
      <c r="AO947" s="33">
        <f t="shared" si="233"/>
        <v>8407.6121878899994</v>
      </c>
      <c r="AP947" s="33">
        <f t="shared" si="234"/>
        <v>8953.2750191999985</v>
      </c>
      <c r="AQ947" s="34">
        <f t="shared" si="235"/>
        <v>430760.38999999996</v>
      </c>
      <c r="AR947" s="34">
        <f t="shared" si="236"/>
        <v>1243410</v>
      </c>
      <c r="AS947" s="34">
        <f t="shared" si="237"/>
        <v>0</v>
      </c>
      <c r="AT947" s="34">
        <f t="shared" si="238"/>
        <v>8405.5998259359985</v>
      </c>
      <c r="AU947" s="34">
        <f t="shared" si="239"/>
        <v>8478.9511718335416</v>
      </c>
      <c r="AV947" s="34">
        <f t="shared" si="240"/>
        <v>8378.7482967005999</v>
      </c>
      <c r="AW947" s="34">
        <f t="shared" si="241"/>
        <v>8404.9810427609991</v>
      </c>
      <c r="AX947" s="34">
        <f t="shared" si="242"/>
        <v>8499.3949773650675</v>
      </c>
    </row>
    <row r="948" spans="1:50" ht="16.5" customHeight="1" x14ac:dyDescent="0.2">
      <c r="A948" s="25">
        <v>947</v>
      </c>
      <c r="B948" s="26">
        <v>39899</v>
      </c>
      <c r="C948" s="25">
        <v>9125</v>
      </c>
      <c r="D948" s="27"/>
      <c r="E948" s="27">
        <v>661000</v>
      </c>
      <c r="F948" s="27"/>
      <c r="G948" s="27">
        <v>52.985999999999997</v>
      </c>
      <c r="H948" s="27">
        <v>51.463999999999999</v>
      </c>
      <c r="I948" s="27">
        <v>1.962</v>
      </c>
      <c r="J948" s="27">
        <v>14608.209000000001</v>
      </c>
      <c r="K948" s="27">
        <v>836322</v>
      </c>
      <c r="L948" s="27">
        <v>1553</v>
      </c>
      <c r="M948" s="27">
        <v>9.2230000000000008</v>
      </c>
      <c r="N948" s="27">
        <v>225529</v>
      </c>
      <c r="O948" s="27">
        <v>9847.2000000000007</v>
      </c>
      <c r="P948" s="27">
        <v>2643789</v>
      </c>
      <c r="Q948" s="27"/>
      <c r="R948" s="27">
        <v>15156</v>
      </c>
      <c r="S948" s="27">
        <v>12.6699</v>
      </c>
      <c r="T948" s="27">
        <v>109.6</v>
      </c>
      <c r="U948" s="27">
        <v>21</v>
      </c>
      <c r="V948" s="27">
        <v>83.9</v>
      </c>
      <c r="W948" s="27">
        <v>102.17694</v>
      </c>
      <c r="X948" s="27"/>
      <c r="Y948" s="27"/>
      <c r="Z948" s="27"/>
      <c r="AA948" s="27">
        <v>304543</v>
      </c>
      <c r="AB948" s="28"/>
      <c r="AC948" s="29">
        <v>0</v>
      </c>
      <c r="AD948" s="30">
        <v>94.7</v>
      </c>
      <c r="AE948" s="30">
        <v>6.1</v>
      </c>
      <c r="AF948" s="31">
        <v>12.1234</v>
      </c>
      <c r="AG948">
        <f t="shared" si="227"/>
        <v>8458.4652018325596</v>
      </c>
      <c r="AH948">
        <f>A948*'Simple Linear Regression'!$B$18+'Simple Linear Regression'!$B$17</f>
        <v>8693.1624653976542</v>
      </c>
      <c r="AI948">
        <f t="shared" si="228"/>
        <v>8302.9134878999994</v>
      </c>
      <c r="AJ948">
        <f t="shared" si="229"/>
        <v>8302.9134878999994</v>
      </c>
      <c r="AK948" s="32">
        <f t="shared" si="243"/>
        <v>9430.4744315399785</v>
      </c>
      <c r="AL948">
        <f t="shared" si="230"/>
        <v>8532.9462892028605</v>
      </c>
      <c r="AM948" s="32">
        <f t="shared" si="231"/>
        <v>8401.5410327632399</v>
      </c>
      <c r="AN948" s="33">
        <f t="shared" si="232"/>
        <v>9005.4446847003437</v>
      </c>
      <c r="AO948" s="33">
        <f t="shared" si="233"/>
        <v>8448.3044719979989</v>
      </c>
      <c r="AP948" s="33">
        <f t="shared" si="234"/>
        <v>8987.2333636999992</v>
      </c>
      <c r="AQ948" s="34">
        <f t="shared" si="235"/>
        <v>442487.89799999999</v>
      </c>
      <c r="AR948" s="34">
        <f t="shared" si="236"/>
        <v>1296882</v>
      </c>
      <c r="AS948" s="34">
        <f t="shared" si="237"/>
        <v>0</v>
      </c>
      <c r="AT948" s="34">
        <f t="shared" si="238"/>
        <v>8413.7456391289998</v>
      </c>
      <c r="AU948" s="34">
        <f t="shared" si="239"/>
        <v>8501.2268629047539</v>
      </c>
      <c r="AV948" s="34">
        <f t="shared" si="240"/>
        <v>8397.4311767813197</v>
      </c>
      <c r="AW948" s="34">
        <f t="shared" si="241"/>
        <v>8414.3201885499984</v>
      </c>
      <c r="AX948" s="34">
        <f t="shared" si="242"/>
        <v>8524.9363985558703</v>
      </c>
    </row>
    <row r="949" spans="1:50" ht="16.5" customHeight="1" x14ac:dyDescent="0.2">
      <c r="A949" s="25">
        <v>948</v>
      </c>
      <c r="B949" s="26">
        <v>39906</v>
      </c>
      <c r="C949" s="25">
        <v>9024</v>
      </c>
      <c r="D949" s="27"/>
      <c r="E949" s="27">
        <v>665000</v>
      </c>
      <c r="F949" s="27"/>
      <c r="G949" s="27">
        <v>50.344000000000001</v>
      </c>
      <c r="H949" s="27">
        <v>48.494</v>
      </c>
      <c r="I949" s="27">
        <v>2.0459999999999998</v>
      </c>
      <c r="J949" s="27">
        <v>14608.209000000001</v>
      </c>
      <c r="K949" s="27">
        <v>836322</v>
      </c>
      <c r="L949" s="27">
        <v>1553</v>
      </c>
      <c r="M949" s="27">
        <v>9.2230000000000008</v>
      </c>
      <c r="N949" s="27">
        <v>225529</v>
      </c>
      <c r="O949" s="27">
        <v>9847.2000000000007</v>
      </c>
      <c r="P949" s="27">
        <v>2643789</v>
      </c>
      <c r="Q949" s="27"/>
      <c r="R949" s="27">
        <v>15156</v>
      </c>
      <c r="S949" s="27">
        <v>12.6699</v>
      </c>
      <c r="T949" s="27">
        <v>109.6</v>
      </c>
      <c r="U949" s="27">
        <v>21</v>
      </c>
      <c r="V949" s="27">
        <v>83.9</v>
      </c>
      <c r="W949" s="27">
        <v>101.20762000000001</v>
      </c>
      <c r="X949" s="27"/>
      <c r="Y949" s="27"/>
      <c r="Z949" s="27"/>
      <c r="AA949" s="27">
        <v>304543</v>
      </c>
      <c r="AB949" s="28"/>
      <c r="AC949" s="29">
        <v>0</v>
      </c>
      <c r="AD949" s="30">
        <v>91.5</v>
      </c>
      <c r="AE949" s="30">
        <v>0.9</v>
      </c>
      <c r="AF949" s="31">
        <v>12.4102</v>
      </c>
      <c r="AG949">
        <f t="shared" si="227"/>
        <v>8455.8015799344794</v>
      </c>
      <c r="AH949">
        <f>A949*'Simple Linear Regression'!$B$18+'Simple Linear Regression'!$B$17</f>
        <v>8694.0155024815595</v>
      </c>
      <c r="AI949">
        <f t="shared" si="228"/>
        <v>8300.5603278999988</v>
      </c>
      <c r="AJ949">
        <f t="shared" si="229"/>
        <v>8300.5603279000006</v>
      </c>
      <c r="AK949" s="32">
        <f t="shared" si="243"/>
        <v>9421.4721716540807</v>
      </c>
      <c r="AL949">
        <f t="shared" si="230"/>
        <v>8546.8624704533831</v>
      </c>
      <c r="AM949" s="32">
        <f t="shared" si="231"/>
        <v>8411.7529450775601</v>
      </c>
      <c r="AN949" s="33">
        <f t="shared" si="232"/>
        <v>9019.7134066039034</v>
      </c>
      <c r="AO949" s="33">
        <f t="shared" si="233"/>
        <v>8460.5222386339974</v>
      </c>
      <c r="AP949" s="33">
        <f t="shared" si="234"/>
        <v>8988.5592577000007</v>
      </c>
      <c r="AQ949" s="34">
        <f t="shared" si="235"/>
        <v>461432.33399999997</v>
      </c>
      <c r="AR949" s="34">
        <f t="shared" si="236"/>
        <v>1360589.9999999998</v>
      </c>
      <c r="AS949" s="34">
        <f t="shared" si="237"/>
        <v>0</v>
      </c>
      <c r="AT949" s="34">
        <f t="shared" si="238"/>
        <v>8485.4071417849991</v>
      </c>
      <c r="AU949" s="34">
        <f t="shared" si="239"/>
        <v>8566.7110142289421</v>
      </c>
      <c r="AV949" s="34">
        <f t="shared" si="240"/>
        <v>8493.8200747394003</v>
      </c>
      <c r="AW949" s="34">
        <f t="shared" si="241"/>
        <v>8487.2138768179993</v>
      </c>
      <c r="AX949" s="34">
        <f t="shared" si="242"/>
        <v>8583.7565882059425</v>
      </c>
    </row>
    <row r="950" spans="1:50" ht="16.5" customHeight="1" x14ac:dyDescent="0.2">
      <c r="A950" s="25">
        <v>949</v>
      </c>
      <c r="B950" s="26">
        <v>39913</v>
      </c>
      <c r="C950" s="25">
        <v>8944</v>
      </c>
      <c r="D950" s="27"/>
      <c r="E950" s="27">
        <v>653000</v>
      </c>
      <c r="F950" s="27"/>
      <c r="G950" s="27">
        <v>50.46</v>
      </c>
      <c r="H950" s="27">
        <v>51.48</v>
      </c>
      <c r="I950" s="27">
        <v>2.0369999999999999</v>
      </c>
      <c r="J950" s="27">
        <v>14608.209000000001</v>
      </c>
      <c r="K950" s="27">
        <v>836322</v>
      </c>
      <c r="L950" s="27">
        <v>1320</v>
      </c>
      <c r="M950" s="27">
        <v>9.2230000000000008</v>
      </c>
      <c r="N950" s="27">
        <v>225529</v>
      </c>
      <c r="O950" s="27">
        <v>9824.5</v>
      </c>
      <c r="P950" s="27">
        <v>2643789</v>
      </c>
      <c r="Q950" s="27"/>
      <c r="R950" s="27">
        <v>15156</v>
      </c>
      <c r="S950" s="27">
        <v>12.6699</v>
      </c>
      <c r="T950" s="27">
        <v>109.6</v>
      </c>
      <c r="U950" s="27">
        <v>21</v>
      </c>
      <c r="V950" s="27">
        <v>82.3</v>
      </c>
      <c r="W950" s="27">
        <v>101.7533</v>
      </c>
      <c r="X950" s="27"/>
      <c r="Y950" s="27"/>
      <c r="Z950" s="27"/>
      <c r="AA950" s="27">
        <v>304543</v>
      </c>
      <c r="AB950" s="28"/>
      <c r="AC950" s="29">
        <v>0</v>
      </c>
      <c r="AD950" s="30">
        <v>96.9</v>
      </c>
      <c r="AE950" s="30">
        <v>3.9</v>
      </c>
      <c r="AF950" s="31">
        <v>12.6935</v>
      </c>
      <c r="AG950">
        <f t="shared" si="227"/>
        <v>8500.4459620955604</v>
      </c>
      <c r="AH950">
        <f>A950*'Simple Linear Regression'!$B$18+'Simple Linear Regression'!$B$17</f>
        <v>8694.8685395654629</v>
      </c>
      <c r="AI950">
        <f t="shared" si="228"/>
        <v>8291.3286378999983</v>
      </c>
      <c r="AJ950">
        <f t="shared" si="229"/>
        <v>8291.3286379000019</v>
      </c>
      <c r="AK950" s="32">
        <f t="shared" si="243"/>
        <v>9419.0498400949891</v>
      </c>
      <c r="AL950">
        <f t="shared" si="230"/>
        <v>8579.1556776051111</v>
      </c>
      <c r="AM950" s="32">
        <f t="shared" si="231"/>
        <v>8406.2505250727609</v>
      </c>
      <c r="AN950" s="33">
        <f t="shared" si="232"/>
        <v>9071.9559562910144</v>
      </c>
      <c r="AO950" s="33">
        <f t="shared" si="233"/>
        <v>8492.8908879230003</v>
      </c>
      <c r="AP950" s="33">
        <f t="shared" si="234"/>
        <v>8985.1095067999995</v>
      </c>
      <c r="AQ950" s="34">
        <f t="shared" si="235"/>
        <v>459402.57299999997</v>
      </c>
      <c r="AR950" s="34">
        <f t="shared" si="236"/>
        <v>1330161</v>
      </c>
      <c r="AS950" s="34">
        <f t="shared" si="237"/>
        <v>0</v>
      </c>
      <c r="AT950" s="34">
        <f t="shared" si="238"/>
        <v>8552.681367737001</v>
      </c>
      <c r="AU950" s="34">
        <f t="shared" si="239"/>
        <v>8626.6101088136347</v>
      </c>
      <c r="AV950" s="34">
        <f t="shared" si="240"/>
        <v>8556.3908944803607</v>
      </c>
      <c r="AW950" s="34">
        <f t="shared" si="241"/>
        <v>8555.3180128749991</v>
      </c>
      <c r="AX950" s="34">
        <f t="shared" si="242"/>
        <v>8645.3067839031464</v>
      </c>
    </row>
    <row r="951" spans="1:50" ht="16.5" customHeight="1" x14ac:dyDescent="0.2">
      <c r="A951" s="25">
        <v>950</v>
      </c>
      <c r="B951" s="26">
        <v>39920</v>
      </c>
      <c r="C951" s="25">
        <v>9136</v>
      </c>
      <c r="D951" s="27"/>
      <c r="E951" s="27">
        <v>599000</v>
      </c>
      <c r="F951" s="27"/>
      <c r="G951" s="27">
        <v>49.863999999999997</v>
      </c>
      <c r="H951" s="27">
        <v>51.59</v>
      </c>
      <c r="I951" s="27">
        <v>2.0510000000000002</v>
      </c>
      <c r="J951" s="27">
        <v>14608.209000000001</v>
      </c>
      <c r="K951" s="27">
        <v>836796</v>
      </c>
      <c r="L951" s="27">
        <v>1320</v>
      </c>
      <c r="M951" s="27">
        <v>9.7479999999999993</v>
      </c>
      <c r="N951" s="27">
        <v>217643</v>
      </c>
      <c r="O951" s="27">
        <v>9824.5</v>
      </c>
      <c r="P951" s="27">
        <v>2643789</v>
      </c>
      <c r="Q951" s="27"/>
      <c r="R951" s="27">
        <v>15156</v>
      </c>
      <c r="S951" s="27">
        <v>12.6699</v>
      </c>
      <c r="T951" s="27">
        <v>109.6</v>
      </c>
      <c r="U951" s="27">
        <v>21</v>
      </c>
      <c r="V951" s="27">
        <v>82.3</v>
      </c>
      <c r="W951" s="27">
        <v>100.87538000000001</v>
      </c>
      <c r="X951" s="27"/>
      <c r="Y951" s="27"/>
      <c r="Z951" s="27"/>
      <c r="AA951" s="27">
        <v>304543</v>
      </c>
      <c r="AB951" s="28"/>
      <c r="AC951" s="29">
        <v>0</v>
      </c>
      <c r="AD951" s="30">
        <v>89.4</v>
      </c>
      <c r="AE951" s="30">
        <v>2.8</v>
      </c>
      <c r="AF951" s="31">
        <v>12.970700000000001</v>
      </c>
      <c r="AG951">
        <f t="shared" si="227"/>
        <v>8438.0417293858791</v>
      </c>
      <c r="AH951">
        <f>A951*'Simple Linear Regression'!$B$18+'Simple Linear Regression'!$B$17</f>
        <v>8695.7215766493682</v>
      </c>
      <c r="AI951">
        <f t="shared" si="228"/>
        <v>8243.2878409999994</v>
      </c>
      <c r="AJ951">
        <f t="shared" si="229"/>
        <v>8243.2878410000012</v>
      </c>
      <c r="AK951" s="32">
        <f t="shared" si="243"/>
        <v>9513.9184663020915</v>
      </c>
      <c r="AL951">
        <f t="shared" si="230"/>
        <v>8528.0609499305101</v>
      </c>
      <c r="AM951" s="32">
        <f t="shared" si="231"/>
        <v>8309.1246229021199</v>
      </c>
      <c r="AN951" s="33">
        <f t="shared" si="232"/>
        <v>9116.2052664251823</v>
      </c>
      <c r="AO951" s="33">
        <f t="shared" si="233"/>
        <v>8452.9913721430021</v>
      </c>
      <c r="AP951" s="33">
        <f t="shared" si="234"/>
        <v>9053.6844038000017</v>
      </c>
      <c r="AQ951" s="34">
        <f t="shared" si="235"/>
        <v>446385.79300000001</v>
      </c>
      <c r="AR951" s="34">
        <f t="shared" si="236"/>
        <v>1228549</v>
      </c>
      <c r="AS951" s="34">
        <f t="shared" si="237"/>
        <v>0</v>
      </c>
      <c r="AT951" s="34">
        <f t="shared" si="238"/>
        <v>8485.8229330909999</v>
      </c>
      <c r="AU951" s="34">
        <f t="shared" si="239"/>
        <v>8585.5917624673621</v>
      </c>
      <c r="AV951" s="34">
        <f t="shared" si="240"/>
        <v>8489.1038914532382</v>
      </c>
      <c r="AW951" s="34">
        <f t="shared" si="241"/>
        <v>8489.511140198998</v>
      </c>
      <c r="AX951" s="34">
        <f t="shared" si="242"/>
        <v>8602.211112369012</v>
      </c>
    </row>
    <row r="952" spans="1:50" ht="16.5" customHeight="1" x14ac:dyDescent="0.2">
      <c r="A952" s="25">
        <v>951</v>
      </c>
      <c r="B952" s="26">
        <v>39927</v>
      </c>
      <c r="C952" s="25">
        <v>9151</v>
      </c>
      <c r="D952" s="27"/>
      <c r="E952" s="27">
        <v>639000</v>
      </c>
      <c r="F952" s="27"/>
      <c r="G952" s="27">
        <v>47.798000000000002</v>
      </c>
      <c r="H952" s="27">
        <v>48.966000000000001</v>
      </c>
      <c r="I952" s="27">
        <v>2.0590000000000002</v>
      </c>
      <c r="J952" s="27">
        <v>14608.209000000001</v>
      </c>
      <c r="K952" s="27">
        <v>836796</v>
      </c>
      <c r="L952" s="27">
        <v>1320</v>
      </c>
      <c r="M952" s="27">
        <v>9.7479999999999993</v>
      </c>
      <c r="N952" s="27">
        <v>217643</v>
      </c>
      <c r="O952" s="27">
        <v>9824.5</v>
      </c>
      <c r="P952" s="27">
        <v>2643789</v>
      </c>
      <c r="Q952" s="27"/>
      <c r="R952" s="27">
        <v>15156</v>
      </c>
      <c r="S952" s="27">
        <v>12.6699</v>
      </c>
      <c r="T952" s="27">
        <v>109.6</v>
      </c>
      <c r="U952" s="27">
        <v>21</v>
      </c>
      <c r="V952" s="27">
        <v>82.3</v>
      </c>
      <c r="W952" s="27">
        <v>100.16398</v>
      </c>
      <c r="X952" s="27"/>
      <c r="Y952" s="27"/>
      <c r="Z952" s="27"/>
      <c r="AA952" s="27">
        <v>304543</v>
      </c>
      <c r="AB952" s="28"/>
      <c r="AC952" s="29">
        <v>0</v>
      </c>
      <c r="AD952" s="30">
        <v>55.3</v>
      </c>
      <c r="AE952" s="30">
        <v>15.5</v>
      </c>
      <c r="AF952" s="31">
        <v>13.2387</v>
      </c>
      <c r="AG952">
        <f t="shared" si="227"/>
        <v>8411.1050187289202</v>
      </c>
      <c r="AH952">
        <f>A952*'Simple Linear Regression'!$B$18+'Simple Linear Regression'!$B$17</f>
        <v>8696.5746137332717</v>
      </c>
      <c r="AI952">
        <f t="shared" si="228"/>
        <v>8219.7562409999991</v>
      </c>
      <c r="AJ952">
        <f t="shared" si="229"/>
        <v>8219.7562409999991</v>
      </c>
      <c r="AK952" s="32">
        <f t="shared" si="243"/>
        <v>9502.6195778228703</v>
      </c>
      <c r="AL952">
        <f t="shared" si="230"/>
        <v>8500.670269370592</v>
      </c>
      <c r="AM952" s="32">
        <f t="shared" si="231"/>
        <v>8362.4250466905996</v>
      </c>
      <c r="AN952" s="33">
        <f t="shared" si="232"/>
        <v>9117.1040144183826</v>
      </c>
      <c r="AO952" s="33">
        <f t="shared" si="233"/>
        <v>8494.0098320869984</v>
      </c>
      <c r="AP952" s="33">
        <f t="shared" si="234"/>
        <v>9101.1460062000006</v>
      </c>
      <c r="AQ952" s="34">
        <f t="shared" si="235"/>
        <v>448126.93700000003</v>
      </c>
      <c r="AR952" s="34">
        <f t="shared" si="236"/>
        <v>1315701</v>
      </c>
      <c r="AS952" s="34">
        <f t="shared" si="237"/>
        <v>0</v>
      </c>
      <c r="AT952" s="34">
        <f t="shared" si="238"/>
        <v>8422.4107952049999</v>
      </c>
      <c r="AU952" s="34">
        <f t="shared" si="239"/>
        <v>8547.7295071344051</v>
      </c>
      <c r="AV952" s="34">
        <f t="shared" si="240"/>
        <v>8423.6809148167595</v>
      </c>
      <c r="AW952" s="34">
        <f t="shared" si="241"/>
        <v>8427.3120662949987</v>
      </c>
      <c r="AX952" s="34">
        <f t="shared" si="242"/>
        <v>8577.4828697414796</v>
      </c>
    </row>
    <row r="953" spans="1:50" ht="16.5" customHeight="1" x14ac:dyDescent="0.2">
      <c r="A953" s="25">
        <v>952</v>
      </c>
      <c r="B953" s="26">
        <v>39934</v>
      </c>
      <c r="C953" s="25">
        <v>8923</v>
      </c>
      <c r="D953" s="27"/>
      <c r="E953" s="27">
        <v>620000</v>
      </c>
      <c r="F953" s="27"/>
      <c r="G953" s="27">
        <v>50.204000000000001</v>
      </c>
      <c r="H953" s="27">
        <v>49.915999999999997</v>
      </c>
      <c r="I953" s="27">
        <v>2.0489999999999999</v>
      </c>
      <c r="J953" s="27">
        <v>14608.209000000001</v>
      </c>
      <c r="K953" s="27">
        <v>836796</v>
      </c>
      <c r="L953" s="27">
        <v>1320</v>
      </c>
      <c r="M953" s="27">
        <v>9.7479999999999993</v>
      </c>
      <c r="N953" s="27">
        <v>217643</v>
      </c>
      <c r="O953" s="27">
        <v>9824.5</v>
      </c>
      <c r="P953" s="27">
        <v>2643789</v>
      </c>
      <c r="Q953" s="27"/>
      <c r="R953" s="27">
        <v>15156</v>
      </c>
      <c r="S953" s="27">
        <v>12.6699</v>
      </c>
      <c r="T953" s="27">
        <v>109.6</v>
      </c>
      <c r="U953" s="27">
        <v>21</v>
      </c>
      <c r="V953" s="27">
        <v>82.3</v>
      </c>
      <c r="W953" s="27">
        <v>100.9545</v>
      </c>
      <c r="X953" s="27"/>
      <c r="Y953" s="27"/>
      <c r="Z953" s="27"/>
      <c r="AA953" s="27">
        <v>304543</v>
      </c>
      <c r="AB953" s="28"/>
      <c r="AC953" s="29">
        <v>0</v>
      </c>
      <c r="AD953" s="30">
        <v>27.8</v>
      </c>
      <c r="AE953" s="30">
        <v>22.5</v>
      </c>
      <c r="AF953" s="31">
        <v>13.494300000000001</v>
      </c>
      <c r="AG953">
        <f t="shared" si="227"/>
        <v>8423.8977170501203</v>
      </c>
      <c r="AH953">
        <f>A953*'Simple Linear Regression'!$B$18+'Simple Linear Regression'!$B$17</f>
        <v>8697.4276508171752</v>
      </c>
      <c r="AI953">
        <f t="shared" si="228"/>
        <v>8230.9337510000005</v>
      </c>
      <c r="AJ953">
        <f t="shared" si="229"/>
        <v>8230.9337510000005</v>
      </c>
      <c r="AK953" s="32">
        <f t="shared" si="243"/>
        <v>9504.6482324362914</v>
      </c>
      <c r="AL953">
        <f t="shared" si="230"/>
        <v>8511.9640940704903</v>
      </c>
      <c r="AM953" s="32">
        <f t="shared" si="231"/>
        <v>8400.8896355789002</v>
      </c>
      <c r="AN953" s="33">
        <f t="shared" si="232"/>
        <v>9171.7625780270027</v>
      </c>
      <c r="AO953" s="33">
        <f t="shared" si="233"/>
        <v>8556.638557156999</v>
      </c>
      <c r="AP953" s="33">
        <f t="shared" si="234"/>
        <v>9177.2784769999998</v>
      </c>
      <c r="AQ953" s="34">
        <f t="shared" si="235"/>
        <v>445950.50699999998</v>
      </c>
      <c r="AR953" s="34">
        <f t="shared" si="236"/>
        <v>1270380</v>
      </c>
      <c r="AS953" s="34">
        <f t="shared" si="237"/>
        <v>0</v>
      </c>
      <c r="AT953" s="34">
        <f t="shared" si="238"/>
        <v>8420.7971075630012</v>
      </c>
      <c r="AU953" s="34">
        <f t="shared" si="239"/>
        <v>8561.712451884101</v>
      </c>
      <c r="AV953" s="34">
        <f t="shared" si="240"/>
        <v>8416.4196172597985</v>
      </c>
      <c r="AW953" s="34">
        <f t="shared" si="241"/>
        <v>8426.7847034850001</v>
      </c>
      <c r="AX953" s="34">
        <f t="shared" si="242"/>
        <v>8598.3760232128916</v>
      </c>
    </row>
    <row r="954" spans="1:50" ht="16.5" customHeight="1" x14ac:dyDescent="0.2">
      <c r="A954" s="25">
        <v>953</v>
      </c>
      <c r="B954" s="26">
        <v>39941</v>
      </c>
      <c r="C954" s="25">
        <v>8911</v>
      </c>
      <c r="D954" s="27"/>
      <c r="E954" s="27">
        <v>602000</v>
      </c>
      <c r="F954" s="27"/>
      <c r="G954" s="27">
        <v>55.96</v>
      </c>
      <c r="H954" s="27">
        <v>54.828000000000003</v>
      </c>
      <c r="I954" s="27">
        <v>2.0779999999999998</v>
      </c>
      <c r="J954" s="27">
        <v>14430.902</v>
      </c>
      <c r="K954" s="27">
        <v>836796</v>
      </c>
      <c r="L954" s="27">
        <v>1105</v>
      </c>
      <c r="M954" s="27">
        <v>9.7479999999999993</v>
      </c>
      <c r="N954" s="27">
        <v>217643</v>
      </c>
      <c r="O954" s="27">
        <v>9773.2000000000007</v>
      </c>
      <c r="P954" s="27">
        <v>2643789</v>
      </c>
      <c r="Q954" s="27"/>
      <c r="R954" s="27">
        <v>15156</v>
      </c>
      <c r="S954" s="27">
        <v>12.6699</v>
      </c>
      <c r="T954" s="27">
        <v>109.9</v>
      </c>
      <c r="U954" s="27">
        <v>21</v>
      </c>
      <c r="V954" s="27">
        <v>81.5</v>
      </c>
      <c r="W954" s="27">
        <v>100.43022000000001</v>
      </c>
      <c r="X954" s="27"/>
      <c r="Y954" s="27"/>
      <c r="Z954" s="27"/>
      <c r="AA954" s="27">
        <v>304543</v>
      </c>
      <c r="AB954" s="28"/>
      <c r="AC954" s="29">
        <v>0</v>
      </c>
      <c r="AD954" s="30">
        <v>22.8</v>
      </c>
      <c r="AE954" s="30">
        <v>30.8</v>
      </c>
      <c r="AF954" s="31">
        <v>13.7334</v>
      </c>
      <c r="AG954">
        <f t="shared" si="227"/>
        <v>8454.3138872546406</v>
      </c>
      <c r="AH954">
        <f>A954*'Simple Linear Regression'!$B$18+'Simple Linear Regression'!$B$17</f>
        <v>8698.2806879010805</v>
      </c>
      <c r="AI954">
        <f t="shared" si="228"/>
        <v>8203.2708610000009</v>
      </c>
      <c r="AJ954">
        <f t="shared" si="229"/>
        <v>8203.2708610000009</v>
      </c>
      <c r="AK954" s="32">
        <f t="shared" si="243"/>
        <v>9517.487771528291</v>
      </c>
      <c r="AL954">
        <f t="shared" si="230"/>
        <v>8545.9265150407809</v>
      </c>
      <c r="AM954" s="32">
        <f t="shared" si="231"/>
        <v>8417.088900979521</v>
      </c>
      <c r="AN954" s="33">
        <f t="shared" si="232"/>
        <v>9217.3398413495415</v>
      </c>
      <c r="AO954" s="33">
        <f t="shared" si="233"/>
        <v>8616.5065394539997</v>
      </c>
      <c r="AP954" s="33">
        <f t="shared" si="234"/>
        <v>9202.3736430999961</v>
      </c>
      <c r="AQ954" s="34">
        <f t="shared" si="235"/>
        <v>452262.15399999998</v>
      </c>
      <c r="AR954" s="34">
        <f t="shared" si="236"/>
        <v>1250956</v>
      </c>
      <c r="AS954" s="34">
        <f t="shared" si="237"/>
        <v>0</v>
      </c>
      <c r="AT954" s="34">
        <f t="shared" si="238"/>
        <v>8450.9904376930008</v>
      </c>
      <c r="AU954" s="34">
        <f t="shared" si="239"/>
        <v>8606.7436607223899</v>
      </c>
      <c r="AV954" s="34">
        <f t="shared" si="240"/>
        <v>8447.9646562175603</v>
      </c>
      <c r="AW954" s="34">
        <f t="shared" si="241"/>
        <v>8457.700209478</v>
      </c>
      <c r="AX954" s="34">
        <f t="shared" si="242"/>
        <v>8647.0486118856024</v>
      </c>
    </row>
    <row r="955" spans="1:50" ht="16.5" customHeight="1" x14ac:dyDescent="0.2">
      <c r="A955" s="25">
        <v>954</v>
      </c>
      <c r="B955" s="26">
        <v>39948</v>
      </c>
      <c r="C955" s="25">
        <v>9232</v>
      </c>
      <c r="D955" s="27"/>
      <c r="E955" s="27">
        <v>625000</v>
      </c>
      <c r="F955" s="27"/>
      <c r="G955" s="27">
        <v>57.94</v>
      </c>
      <c r="H955" s="27">
        <v>56.386000000000003</v>
      </c>
      <c r="I955" s="27">
        <v>2.2400000000000002</v>
      </c>
      <c r="J955" s="27">
        <v>14430.902</v>
      </c>
      <c r="K955" s="27">
        <v>811077</v>
      </c>
      <c r="L955" s="27">
        <v>1105</v>
      </c>
      <c r="M955" s="27">
        <v>9.7479999999999993</v>
      </c>
      <c r="N955" s="27">
        <v>217643</v>
      </c>
      <c r="O955" s="27">
        <v>9773.2000000000007</v>
      </c>
      <c r="P955" s="27">
        <v>2643789</v>
      </c>
      <c r="Q955" s="27"/>
      <c r="R955" s="27">
        <v>15156</v>
      </c>
      <c r="S955" s="27">
        <v>12.6699</v>
      </c>
      <c r="T955" s="27">
        <v>109.9</v>
      </c>
      <c r="U955" s="27">
        <v>21</v>
      </c>
      <c r="V955" s="27">
        <v>81.5</v>
      </c>
      <c r="W955" s="27">
        <v>98.714039999999997</v>
      </c>
      <c r="X955" s="27"/>
      <c r="Y955" s="27"/>
      <c r="Z955" s="27"/>
      <c r="AA955" s="27">
        <v>304543</v>
      </c>
      <c r="AB955" s="28"/>
      <c r="AC955" s="29">
        <v>0</v>
      </c>
      <c r="AD955" s="30">
        <v>23.1</v>
      </c>
      <c r="AE955" s="30">
        <v>27.9</v>
      </c>
      <c r="AF955" s="31">
        <v>13.951700000000001</v>
      </c>
      <c r="AG955">
        <f t="shared" si="227"/>
        <v>8438.8821264511989</v>
      </c>
      <c r="AH955">
        <f>A955*'Simple Linear Regression'!$B$18+'Simple Linear Regression'!$B$17</f>
        <v>8699.1337249849839</v>
      </c>
      <c r="AI955">
        <f t="shared" si="228"/>
        <v>8189.7401910000008</v>
      </c>
      <c r="AJ955">
        <f t="shared" si="229"/>
        <v>8189.7401909999999</v>
      </c>
      <c r="AK955" s="32">
        <f t="shared" si="243"/>
        <v>9504.2721090681589</v>
      </c>
      <c r="AL955">
        <f t="shared" si="230"/>
        <v>8573.7601357023996</v>
      </c>
      <c r="AM955" s="32">
        <f t="shared" si="231"/>
        <v>8434.2428967373598</v>
      </c>
      <c r="AN955" s="33">
        <f t="shared" si="232"/>
        <v>9184.9936206698512</v>
      </c>
      <c r="AO955" s="33">
        <f t="shared" si="233"/>
        <v>8646.3896633199984</v>
      </c>
      <c r="AP955" s="33">
        <f t="shared" si="234"/>
        <v>9171.4953819999992</v>
      </c>
      <c r="AQ955" s="34">
        <f t="shared" si="235"/>
        <v>487520.32000000007</v>
      </c>
      <c r="AR955" s="34">
        <f t="shared" si="236"/>
        <v>1400000.0000000002</v>
      </c>
      <c r="AS955" s="34">
        <f t="shared" si="237"/>
        <v>0</v>
      </c>
      <c r="AT955" s="34">
        <f t="shared" si="238"/>
        <v>8501.9227423979992</v>
      </c>
      <c r="AU955" s="34">
        <f t="shared" si="239"/>
        <v>8675.1378381075483</v>
      </c>
      <c r="AV955" s="34">
        <f t="shared" si="240"/>
        <v>8537.5012375049992</v>
      </c>
      <c r="AW955" s="34">
        <f t="shared" si="241"/>
        <v>8509.5735454669993</v>
      </c>
      <c r="AX955" s="34">
        <f t="shared" si="242"/>
        <v>8709.6741783611578</v>
      </c>
    </row>
    <row r="956" spans="1:50" ht="16.5" customHeight="1" x14ac:dyDescent="0.2">
      <c r="A956" s="25">
        <v>955</v>
      </c>
      <c r="B956" s="26">
        <v>39955</v>
      </c>
      <c r="C956" s="25">
        <v>9538</v>
      </c>
      <c r="D956" s="27"/>
      <c r="E956" s="27">
        <v>620000</v>
      </c>
      <c r="F956" s="27"/>
      <c r="G956" s="27">
        <v>60.32</v>
      </c>
      <c r="H956" s="27">
        <v>57.89</v>
      </c>
      <c r="I956" s="27">
        <v>2.3090000000000002</v>
      </c>
      <c r="J956" s="27">
        <v>14430.902</v>
      </c>
      <c r="K956" s="27">
        <v>811077</v>
      </c>
      <c r="L956" s="27">
        <v>1105</v>
      </c>
      <c r="M956" s="27">
        <v>9.3789999999999996</v>
      </c>
      <c r="N956" s="27">
        <v>249741</v>
      </c>
      <c r="O956" s="27">
        <v>9773.2000000000007</v>
      </c>
      <c r="P956" s="27">
        <v>2643789</v>
      </c>
      <c r="Q956" s="27"/>
      <c r="R956" s="27">
        <v>15156</v>
      </c>
      <c r="S956" s="27">
        <v>12.5296</v>
      </c>
      <c r="T956" s="27">
        <v>109.9</v>
      </c>
      <c r="U956" s="27">
        <v>21</v>
      </c>
      <c r="V956" s="27">
        <v>81.5</v>
      </c>
      <c r="W956" s="27">
        <v>97.966980000000007</v>
      </c>
      <c r="X956" s="27"/>
      <c r="Y956" s="27"/>
      <c r="Z956" s="27"/>
      <c r="AA956" s="27">
        <v>304543</v>
      </c>
      <c r="AB956" s="28"/>
      <c r="AC956" s="29">
        <v>0</v>
      </c>
      <c r="AD956" s="30">
        <v>18.600000000000001</v>
      </c>
      <c r="AE956" s="30">
        <v>22</v>
      </c>
      <c r="AF956" s="31">
        <v>14.1447</v>
      </c>
      <c r="AG956">
        <f t="shared" si="227"/>
        <v>8844.3247366149189</v>
      </c>
      <c r="AH956">
        <f>A956*'Simple Linear Regression'!$B$18+'Simple Linear Regression'!$B$17</f>
        <v>8699.9867620688892</v>
      </c>
      <c r="AI956">
        <f t="shared" si="228"/>
        <v>8614.053926300001</v>
      </c>
      <c r="AJ956">
        <f t="shared" si="229"/>
        <v>8614.0539262999991</v>
      </c>
      <c r="AK956" s="32">
        <f t="shared" si="243"/>
        <v>9496.7829129211896</v>
      </c>
      <c r="AL956">
        <f t="shared" si="230"/>
        <v>8898.8734962028284</v>
      </c>
      <c r="AM956" s="32">
        <f t="shared" si="231"/>
        <v>8880.5488678357997</v>
      </c>
      <c r="AN956" s="33">
        <f t="shared" si="232"/>
        <v>9349.0104360411478</v>
      </c>
      <c r="AO956" s="33">
        <f t="shared" si="233"/>
        <v>8963.2883875189982</v>
      </c>
      <c r="AP956" s="33">
        <f t="shared" si="234"/>
        <v>9167.0219863999992</v>
      </c>
      <c r="AQ956" s="34">
        <f t="shared" si="235"/>
        <v>576651.96900000004</v>
      </c>
      <c r="AR956" s="34">
        <f t="shared" si="236"/>
        <v>1431580</v>
      </c>
      <c r="AS956" s="34">
        <f t="shared" si="237"/>
        <v>0</v>
      </c>
      <c r="AT956" s="34">
        <f t="shared" si="238"/>
        <v>9165.5146811670002</v>
      </c>
      <c r="AU956" s="34">
        <f t="shared" si="239"/>
        <v>9157.9258718562614</v>
      </c>
      <c r="AV956" s="34">
        <f t="shared" si="240"/>
        <v>9234.3265100638</v>
      </c>
      <c r="AW956" s="34">
        <f t="shared" si="241"/>
        <v>9174.0282600069986</v>
      </c>
      <c r="AX956" s="34">
        <f t="shared" si="242"/>
        <v>9168.5513382696954</v>
      </c>
    </row>
    <row r="957" spans="1:50" ht="16.5" customHeight="1" x14ac:dyDescent="0.2">
      <c r="A957" s="25">
        <v>956</v>
      </c>
      <c r="B957" s="26">
        <v>39962</v>
      </c>
      <c r="C957" s="25">
        <v>9020</v>
      </c>
      <c r="D957" s="27"/>
      <c r="E957" s="27">
        <v>606000</v>
      </c>
      <c r="F957" s="27"/>
      <c r="G957" s="27">
        <v>64.322500000000005</v>
      </c>
      <c r="H957" s="27">
        <v>62.195</v>
      </c>
      <c r="I957" s="27">
        <v>2.4350000000000001</v>
      </c>
      <c r="J957" s="27">
        <v>14430.902</v>
      </c>
      <c r="K957" s="27">
        <v>811077</v>
      </c>
      <c r="L957" s="27">
        <v>1105</v>
      </c>
      <c r="M957" s="27">
        <v>9.3789999999999996</v>
      </c>
      <c r="N957" s="27">
        <v>249741</v>
      </c>
      <c r="O957" s="27">
        <v>9773.2000000000007</v>
      </c>
      <c r="P957" s="27">
        <v>2643789</v>
      </c>
      <c r="Q957" s="27"/>
      <c r="R957" s="27">
        <v>15156</v>
      </c>
      <c r="S957" s="27">
        <v>12.5296</v>
      </c>
      <c r="T957" s="27">
        <v>109.9</v>
      </c>
      <c r="U957" s="27">
        <v>21</v>
      </c>
      <c r="V957" s="27">
        <v>81.5</v>
      </c>
      <c r="W957" s="27">
        <v>96.855459999999994</v>
      </c>
      <c r="X957" s="27"/>
      <c r="Y957" s="27"/>
      <c r="Z957" s="27"/>
      <c r="AA957" s="27">
        <v>304543</v>
      </c>
      <c r="AB957" s="28"/>
      <c r="AC957" s="29">
        <v>1</v>
      </c>
      <c r="AD957" s="30">
        <v>11.2</v>
      </c>
      <c r="AE957" s="30">
        <v>27.6</v>
      </c>
      <c r="AF957" s="31">
        <v>14.307499999999999</v>
      </c>
      <c r="AG957">
        <f t="shared" si="227"/>
        <v>8853.7991037677984</v>
      </c>
      <c r="AH957">
        <f>A957*'Simple Linear Regression'!$B$18+'Simple Linear Regression'!$B$17</f>
        <v>8700.8397991527927</v>
      </c>
      <c r="AI957">
        <f t="shared" si="228"/>
        <v>8622.2899863000002</v>
      </c>
      <c r="AJ957">
        <f t="shared" si="229"/>
        <v>8622.2899862999984</v>
      </c>
      <c r="AK957" s="32">
        <f t="shared" si="243"/>
        <v>9513.4058267742184</v>
      </c>
      <c r="AL957">
        <f t="shared" si="230"/>
        <v>8905.1572915084525</v>
      </c>
      <c r="AM957" s="32">
        <f t="shared" si="231"/>
        <v>8775.2394383474402</v>
      </c>
      <c r="AN957" s="33">
        <f t="shared" si="232"/>
        <v>9205.8864897121075</v>
      </c>
      <c r="AO957" s="33">
        <f t="shared" si="233"/>
        <v>8870.8533205849981</v>
      </c>
      <c r="AP957" s="33">
        <f t="shared" si="234"/>
        <v>9049.7806348000013</v>
      </c>
      <c r="AQ957" s="34">
        <f t="shared" si="235"/>
        <v>608119.33499999996</v>
      </c>
      <c r="AR957" s="34">
        <f t="shared" si="236"/>
        <v>1475610</v>
      </c>
      <c r="AS957" s="34">
        <f t="shared" si="237"/>
        <v>14.307499999999999</v>
      </c>
      <c r="AT957" s="34">
        <f t="shared" si="238"/>
        <v>9121.3647199890002</v>
      </c>
      <c r="AU957" s="34">
        <f t="shared" si="239"/>
        <v>9117.0330236750597</v>
      </c>
      <c r="AV957" s="34">
        <f t="shared" si="240"/>
        <v>9211.2470172845988</v>
      </c>
      <c r="AW957" s="34">
        <f t="shared" si="241"/>
        <v>9080.1550547365005</v>
      </c>
      <c r="AX957" s="34">
        <f t="shared" si="242"/>
        <v>9092.2968904928548</v>
      </c>
    </row>
    <row r="958" spans="1:50" ht="16.5" customHeight="1" x14ac:dyDescent="0.2">
      <c r="A958" s="25">
        <v>957</v>
      </c>
      <c r="B958" s="26">
        <v>39969</v>
      </c>
      <c r="C958" s="25">
        <v>9141</v>
      </c>
      <c r="D958" s="27"/>
      <c r="E958" s="27">
        <v>607000</v>
      </c>
      <c r="F958" s="27"/>
      <c r="G958" s="27">
        <v>68.108000000000004</v>
      </c>
      <c r="H958" s="27">
        <v>67.174000000000007</v>
      </c>
      <c r="I958" s="27">
        <v>2.524</v>
      </c>
      <c r="J958" s="27">
        <v>14430.902</v>
      </c>
      <c r="K958" s="27">
        <v>811077</v>
      </c>
      <c r="L958" s="27">
        <v>995</v>
      </c>
      <c r="M958" s="27">
        <v>9.3789999999999996</v>
      </c>
      <c r="N958" s="27">
        <v>249741</v>
      </c>
      <c r="O958" s="27">
        <v>9772.5</v>
      </c>
      <c r="P958" s="27">
        <v>2643789</v>
      </c>
      <c r="Q958" s="27"/>
      <c r="R958" s="27">
        <v>15156</v>
      </c>
      <c r="S958" s="27">
        <v>12.5296</v>
      </c>
      <c r="T958" s="27">
        <v>109.9</v>
      </c>
      <c r="U958" s="27">
        <v>21</v>
      </c>
      <c r="V958" s="27">
        <v>81.5</v>
      </c>
      <c r="W958" s="27">
        <v>95.837374999999994</v>
      </c>
      <c r="X958" s="27"/>
      <c r="Y958" s="27"/>
      <c r="Z958" s="27"/>
      <c r="AA958" s="27">
        <v>304543</v>
      </c>
      <c r="AB958" s="28"/>
      <c r="AC958" s="29">
        <v>0</v>
      </c>
      <c r="AD958" s="30">
        <v>12.4</v>
      </c>
      <c r="AE958" s="30">
        <v>28.6</v>
      </c>
      <c r="AF958" s="31">
        <v>14.435700000000001</v>
      </c>
      <c r="AG958">
        <f t="shared" si="227"/>
        <v>8853.1577577091193</v>
      </c>
      <c r="AH958">
        <f>A958*'Simple Linear Regression'!$B$18+'Simple Linear Regression'!$B$17</f>
        <v>8701.6928362366962</v>
      </c>
      <c r="AI958">
        <f t="shared" si="228"/>
        <v>8588.0801963000013</v>
      </c>
      <c r="AJ958">
        <f t="shared" si="229"/>
        <v>8588.0801963000013</v>
      </c>
      <c r="AK958" s="32">
        <f t="shared" si="243"/>
        <v>9505.7042101692477</v>
      </c>
      <c r="AL958">
        <f t="shared" si="230"/>
        <v>8901.5364777798804</v>
      </c>
      <c r="AM958" s="32">
        <f t="shared" si="231"/>
        <v>8919.63014380204</v>
      </c>
      <c r="AN958" s="33">
        <f t="shared" si="232"/>
        <v>9343.6678922371484</v>
      </c>
      <c r="AO958" s="33">
        <f t="shared" si="233"/>
        <v>8990.1682810839993</v>
      </c>
      <c r="AP958" s="33">
        <f t="shared" si="234"/>
        <v>9174.9262994000001</v>
      </c>
      <c r="AQ958" s="34">
        <f t="shared" si="235"/>
        <v>630346.28399999999</v>
      </c>
      <c r="AR958" s="34">
        <f t="shared" si="236"/>
        <v>1532068</v>
      </c>
      <c r="AS958" s="34">
        <f t="shared" si="237"/>
        <v>0</v>
      </c>
      <c r="AT958" s="34">
        <f t="shared" si="238"/>
        <v>9218.5987798419992</v>
      </c>
      <c r="AU958" s="34">
        <f t="shared" si="239"/>
        <v>9197.5906906490345</v>
      </c>
      <c r="AV958" s="34">
        <f t="shared" si="240"/>
        <v>9325.7475230066793</v>
      </c>
      <c r="AW958" s="34">
        <f t="shared" si="241"/>
        <v>9228.1625318270017</v>
      </c>
      <c r="AX958" s="34">
        <f t="shared" si="242"/>
        <v>9195.5418053922931</v>
      </c>
    </row>
    <row r="959" spans="1:50" ht="16.5" customHeight="1" x14ac:dyDescent="0.2">
      <c r="A959" s="25">
        <v>958</v>
      </c>
      <c r="B959" s="26">
        <v>39976</v>
      </c>
      <c r="C959" s="25">
        <v>9354</v>
      </c>
      <c r="D959" s="27"/>
      <c r="E959" s="27">
        <v>596000</v>
      </c>
      <c r="F959" s="27"/>
      <c r="G959" s="27">
        <v>70.853999999999999</v>
      </c>
      <c r="H959" s="27">
        <v>69.88</v>
      </c>
      <c r="I959" s="27">
        <v>2.6240000000000001</v>
      </c>
      <c r="J959" s="27">
        <v>14430.902</v>
      </c>
      <c r="K959" s="27">
        <v>793796</v>
      </c>
      <c r="L959" s="27">
        <v>995</v>
      </c>
      <c r="M959" s="27">
        <v>9.3789999999999996</v>
      </c>
      <c r="N959" s="27">
        <v>249741</v>
      </c>
      <c r="O959" s="27">
        <v>9772.5</v>
      </c>
      <c r="P959" s="27">
        <v>2643789</v>
      </c>
      <c r="Q959" s="27"/>
      <c r="R959" s="27">
        <v>15156</v>
      </c>
      <c r="S959" s="27">
        <v>12.5296</v>
      </c>
      <c r="T959" s="27">
        <v>109.9</v>
      </c>
      <c r="U959" s="27">
        <v>21</v>
      </c>
      <c r="V959" s="27">
        <v>81.5</v>
      </c>
      <c r="W959" s="27">
        <v>95.174959999999999</v>
      </c>
      <c r="X959" s="27"/>
      <c r="Y959" s="27"/>
      <c r="Z959" s="27"/>
      <c r="AA959" s="27">
        <v>304543</v>
      </c>
      <c r="AB959" s="28"/>
      <c r="AC959" s="29">
        <v>0</v>
      </c>
      <c r="AD959" s="30">
        <v>8.1</v>
      </c>
      <c r="AE959" s="30">
        <v>40.1</v>
      </c>
      <c r="AF959" s="31">
        <v>14.5252</v>
      </c>
      <c r="AG959">
        <f t="shared" si="227"/>
        <v>8860.6022644971181</v>
      </c>
      <c r="AH959">
        <f>A959*'Simple Linear Regression'!$B$18+'Simple Linear Regression'!$B$17</f>
        <v>8702.5458733206015</v>
      </c>
      <c r="AI959">
        <f t="shared" si="228"/>
        <v>8594.5513863000015</v>
      </c>
      <c r="AJ959">
        <f t="shared" si="229"/>
        <v>8594.5513863000015</v>
      </c>
      <c r="AK959" s="32">
        <f t="shared" si="243"/>
        <v>9494.0053171021482</v>
      </c>
      <c r="AL959">
        <f t="shared" si="230"/>
        <v>8906.4413784668759</v>
      </c>
      <c r="AM959" s="32">
        <f t="shared" si="231"/>
        <v>8946.1028003010397</v>
      </c>
      <c r="AN959" s="33">
        <f t="shared" si="232"/>
        <v>9339.0415385118959</v>
      </c>
      <c r="AO959" s="33">
        <f t="shared" si="233"/>
        <v>9024.3392301839995</v>
      </c>
      <c r="AP959" s="33">
        <f t="shared" si="234"/>
        <v>9189.2339078999976</v>
      </c>
      <c r="AQ959" s="34">
        <f t="shared" si="235"/>
        <v>655320.38400000008</v>
      </c>
      <c r="AR959" s="34">
        <f t="shared" si="236"/>
        <v>1563904</v>
      </c>
      <c r="AS959" s="34">
        <f t="shared" si="237"/>
        <v>0</v>
      </c>
      <c r="AT959" s="34">
        <f t="shared" si="238"/>
        <v>9208.7561501769997</v>
      </c>
      <c r="AU959" s="34">
        <f t="shared" si="239"/>
        <v>9197.5211079682522</v>
      </c>
      <c r="AV959" s="34">
        <f t="shared" si="240"/>
        <v>9325.8618331160396</v>
      </c>
      <c r="AW959" s="34">
        <f t="shared" si="241"/>
        <v>9218.4880414319996</v>
      </c>
      <c r="AX959" s="34">
        <f t="shared" si="242"/>
        <v>9193.9631187375926</v>
      </c>
    </row>
    <row r="960" spans="1:50" ht="16.5" customHeight="1" x14ac:dyDescent="0.2">
      <c r="A960" s="25">
        <v>959</v>
      </c>
      <c r="B960" s="26">
        <v>39983</v>
      </c>
      <c r="C960" s="25">
        <v>9129</v>
      </c>
      <c r="D960" s="27"/>
      <c r="E960" s="27">
        <v>595000</v>
      </c>
      <c r="F960" s="27"/>
      <c r="G960" s="27">
        <v>70.62</v>
      </c>
      <c r="H960" s="27">
        <v>69.680000000000007</v>
      </c>
      <c r="I960" s="27">
        <v>2.6720000000000002</v>
      </c>
      <c r="J960" s="27">
        <v>14430.902</v>
      </c>
      <c r="K960" s="27">
        <v>793796</v>
      </c>
      <c r="L960" s="27">
        <v>995</v>
      </c>
      <c r="M960" s="27">
        <v>10.176</v>
      </c>
      <c r="N960" s="27">
        <v>251374</v>
      </c>
      <c r="O960" s="27">
        <v>9772.5</v>
      </c>
      <c r="P960" s="27">
        <v>2622827</v>
      </c>
      <c r="Q960" s="27"/>
      <c r="R960" s="27">
        <v>15156</v>
      </c>
      <c r="S960" s="27">
        <v>12.5296</v>
      </c>
      <c r="T960" s="27">
        <v>109.9</v>
      </c>
      <c r="U960" s="27">
        <v>21</v>
      </c>
      <c r="V960" s="27">
        <v>81.5</v>
      </c>
      <c r="W960" s="27">
        <v>96.014300000000006</v>
      </c>
      <c r="X960" s="27"/>
      <c r="Y960" s="27"/>
      <c r="Z960" s="27"/>
      <c r="AA960" s="27">
        <v>304543</v>
      </c>
      <c r="AB960" s="28"/>
      <c r="AC960" s="29">
        <v>0</v>
      </c>
      <c r="AD960" s="30">
        <v>3.7</v>
      </c>
      <c r="AE960" s="30">
        <v>54.6</v>
      </c>
      <c r="AF960" s="31">
        <v>14.5732</v>
      </c>
      <c r="AG960">
        <f t="shared" si="227"/>
        <v>8881.7475749853602</v>
      </c>
      <c r="AH960">
        <f>A960*'Simple Linear Regression'!$B$18+'Simple Linear Regression'!$B$17</f>
        <v>8703.3989104045049</v>
      </c>
      <c r="AI960">
        <f t="shared" si="228"/>
        <v>8661.120915200001</v>
      </c>
      <c r="AJ960">
        <f t="shared" si="229"/>
        <v>8661.120915200001</v>
      </c>
      <c r="AK960" s="32">
        <f t="shared" si="243"/>
        <v>9529.2675384516297</v>
      </c>
      <c r="AL960">
        <f t="shared" si="230"/>
        <v>8915.2965184929599</v>
      </c>
      <c r="AM960" s="32">
        <f t="shared" si="231"/>
        <v>8990.9015934501404</v>
      </c>
      <c r="AN960" s="33">
        <f t="shared" si="232"/>
        <v>9341.5340370709127</v>
      </c>
      <c r="AO960" s="33">
        <f t="shared" si="233"/>
        <v>9065.7341889280033</v>
      </c>
      <c r="AP960" s="33">
        <f t="shared" si="234"/>
        <v>9206.4564238000003</v>
      </c>
      <c r="AQ960" s="34">
        <f t="shared" si="235"/>
        <v>671671.3280000001</v>
      </c>
      <c r="AR960" s="34">
        <f t="shared" si="236"/>
        <v>1589840</v>
      </c>
      <c r="AS960" s="34">
        <f t="shared" si="237"/>
        <v>0</v>
      </c>
      <c r="AT960" s="34">
        <f t="shared" si="238"/>
        <v>9200.9488712580005</v>
      </c>
      <c r="AU960" s="34">
        <f t="shared" si="239"/>
        <v>9194.7395498684564</v>
      </c>
      <c r="AV960" s="34">
        <f t="shared" si="240"/>
        <v>9321.7033243143997</v>
      </c>
      <c r="AW960" s="34">
        <f t="shared" si="241"/>
        <v>9210.6504451799992</v>
      </c>
      <c r="AX960" s="34">
        <f t="shared" si="242"/>
        <v>9193.483656208462</v>
      </c>
    </row>
    <row r="961" spans="1:50" ht="16.5" customHeight="1" x14ac:dyDescent="0.2">
      <c r="A961" s="25">
        <v>960</v>
      </c>
      <c r="B961" s="26">
        <v>39990</v>
      </c>
      <c r="C961" s="25">
        <v>9053</v>
      </c>
      <c r="D961" s="27"/>
      <c r="E961" s="27">
        <v>608000</v>
      </c>
      <c r="F961" s="27"/>
      <c r="G961" s="27">
        <v>68.58</v>
      </c>
      <c r="H961" s="27">
        <v>67.575999999999993</v>
      </c>
      <c r="I961" s="27">
        <v>2.6909999999999998</v>
      </c>
      <c r="J961" s="27">
        <v>14430.902</v>
      </c>
      <c r="K961" s="27">
        <v>793796</v>
      </c>
      <c r="L961" s="27">
        <v>995</v>
      </c>
      <c r="M961" s="27">
        <v>10.176</v>
      </c>
      <c r="N961" s="27">
        <v>251374</v>
      </c>
      <c r="O961" s="27">
        <v>9772.5</v>
      </c>
      <c r="P961" s="27">
        <v>2622827</v>
      </c>
      <c r="Q961" s="27"/>
      <c r="R961" s="27">
        <v>15156</v>
      </c>
      <c r="S961" s="27">
        <v>12.5296</v>
      </c>
      <c r="T961" s="27">
        <v>109.9</v>
      </c>
      <c r="U961" s="27">
        <v>21</v>
      </c>
      <c r="V961" s="27">
        <v>81.5</v>
      </c>
      <c r="W961" s="27">
        <v>96.366839999999996</v>
      </c>
      <c r="X961" s="27"/>
      <c r="Y961" s="27"/>
      <c r="Z961" s="27"/>
      <c r="AA961" s="27">
        <v>304543</v>
      </c>
      <c r="AB961" s="28"/>
      <c r="AC961" s="29">
        <v>0</v>
      </c>
      <c r="AD961" s="30">
        <v>0</v>
      </c>
      <c r="AE961" s="30">
        <v>83.8</v>
      </c>
      <c r="AF961" s="31">
        <v>14.5778</v>
      </c>
      <c r="AG961">
        <f t="shared" si="227"/>
        <v>8872.9990671750784</v>
      </c>
      <c r="AH961">
        <f>A961*'Simple Linear Regression'!$B$18+'Simple Linear Regression'!$B$17</f>
        <v>8704.2519474884084</v>
      </c>
      <c r="AI961">
        <f t="shared" si="228"/>
        <v>8653.4731452000015</v>
      </c>
      <c r="AJ961">
        <f t="shared" si="229"/>
        <v>8653.4731451999978</v>
      </c>
      <c r="AK961" s="32">
        <f t="shared" si="243"/>
        <v>9529.8612176912393</v>
      </c>
      <c r="AL961">
        <f t="shared" si="230"/>
        <v>8904.7607035103774</v>
      </c>
      <c r="AM961" s="32">
        <f t="shared" si="231"/>
        <v>9020.4514382957204</v>
      </c>
      <c r="AN961" s="33">
        <f t="shared" si="232"/>
        <v>9325.9546606554304</v>
      </c>
      <c r="AO961" s="33">
        <f t="shared" si="233"/>
        <v>9114.222523733999</v>
      </c>
      <c r="AP961" s="33">
        <f t="shared" si="234"/>
        <v>9233.4458455999993</v>
      </c>
      <c r="AQ961" s="34">
        <f t="shared" si="235"/>
        <v>676447.43400000001</v>
      </c>
      <c r="AR961" s="34">
        <f t="shared" si="236"/>
        <v>1636128</v>
      </c>
      <c r="AS961" s="34">
        <f t="shared" si="237"/>
        <v>0</v>
      </c>
      <c r="AT961" s="34">
        <f t="shared" si="238"/>
        <v>9096.4570918530007</v>
      </c>
      <c r="AU961" s="34">
        <f t="shared" si="239"/>
        <v>9134.8204915093629</v>
      </c>
      <c r="AV961" s="34">
        <f t="shared" si="240"/>
        <v>9216.3444818312801</v>
      </c>
      <c r="AW961" s="34">
        <f t="shared" si="241"/>
        <v>9105.7172119780007</v>
      </c>
      <c r="AX961" s="34">
        <f t="shared" si="242"/>
        <v>9147.0356279492407</v>
      </c>
    </row>
    <row r="962" spans="1:50" ht="16.5" customHeight="1" x14ac:dyDescent="0.2">
      <c r="A962" s="25">
        <v>961</v>
      </c>
      <c r="B962" s="26">
        <v>39997</v>
      </c>
      <c r="C962" s="25">
        <v>9229</v>
      </c>
      <c r="D962" s="27"/>
      <c r="E962" s="27">
        <v>594000</v>
      </c>
      <c r="F962" s="27"/>
      <c r="G962" s="27">
        <v>69.322500000000005</v>
      </c>
      <c r="H962" s="27">
        <v>68.03</v>
      </c>
      <c r="I962" s="27">
        <v>2.6419999999999999</v>
      </c>
      <c r="J962" s="27">
        <v>14430.902</v>
      </c>
      <c r="K962" s="27">
        <v>793796</v>
      </c>
      <c r="L962" s="27">
        <v>995</v>
      </c>
      <c r="M962" s="27">
        <v>10.176</v>
      </c>
      <c r="N962" s="27">
        <v>251374</v>
      </c>
      <c r="O962" s="27">
        <v>9772.5</v>
      </c>
      <c r="P962" s="27">
        <v>2622827</v>
      </c>
      <c r="Q962" s="27"/>
      <c r="R962" s="27">
        <v>15156</v>
      </c>
      <c r="S962" s="27">
        <v>12.5296</v>
      </c>
      <c r="T962" s="27">
        <v>109.9</v>
      </c>
      <c r="U962" s="27">
        <v>21</v>
      </c>
      <c r="V962" s="27">
        <v>81.5</v>
      </c>
      <c r="W962" s="27">
        <v>96.507800000000003</v>
      </c>
      <c r="X962" s="27"/>
      <c r="Y962" s="27"/>
      <c r="Z962" s="27"/>
      <c r="AA962" s="27">
        <v>304543</v>
      </c>
      <c r="AB962" s="28"/>
      <c r="AC962" s="29">
        <v>1</v>
      </c>
      <c r="AD962" s="30">
        <v>0.7</v>
      </c>
      <c r="AE962" s="30">
        <v>82.5</v>
      </c>
      <c r="AF962" s="31">
        <v>14.539099999999999</v>
      </c>
      <c r="AG962">
        <f t="shared" ref="AG962:AG1025" si="244">6753.47943187+0.36116788*I962+0.01252571*N962-22.85359542*V962+0.00407811*AA962-0.00067349*E962</f>
        <v>8882.4102299489587</v>
      </c>
      <c r="AH962">
        <f>A962*'Simple Linear Regression'!$B$18+'Simple Linear Regression'!$B$17</f>
        <v>8705.1049845723137</v>
      </c>
      <c r="AI962">
        <f t="shared" ref="AI962:AI1025" si="245">7491.3971+0.0137554*N962-0.00058829*E962-34.3283*V962+0.30565*L962+54.6031*M962</f>
        <v>8661.7092052000007</v>
      </c>
      <c r="AJ962">
        <f t="shared" ref="AJ962:AJ1025" si="246">7491.3971-0.00058829*E962+0.30565*L962+54.6031*M962+0.0137554*N962-34.3283*V962</f>
        <v>8661.7092052000007</v>
      </c>
      <c r="AK962" s="32">
        <f t="shared" si="243"/>
        <v>9562.0244600107198</v>
      </c>
      <c r="AL962">
        <f t="shared" ref="AL962:AL1025" si="247">2192.59+2373.87*I962+0.0316653*N962-15.7623*V962+0.00202406*AA962-0.000740146*E962-0.00963493*(I962*N962)</f>
        <v>8917.4796913075588</v>
      </c>
      <c r="AM962" s="32">
        <f t="shared" ref="AM962:AM1025" si="248">5205.907083+122.0638992*I962+13.609808*(N962/1000)-1.245906883*AD962+0.7746840854*AE962-134.2474226*AC962-1547.125689*IF(AND(B962&gt;=DATE(2020,3,20),B962&lt;=DATE(2020,6,26)),1,0)</f>
        <v>8878.3436605057996</v>
      </c>
      <c r="AN962" s="33">
        <f t="shared" ref="AN962:AN1025" si="249">7707.2178-144.397321*AC962+139.5614087*AF962-0.0008594506251*E962-265.7105668*I962-0.02506176117*J962+0.004708026652*N962</f>
        <v>9201.2084396633418</v>
      </c>
      <c r="AO962" s="33">
        <f t="shared" ref="AO962:AO1025" si="250">IF(N962="","",2190.39 + 2739.06*I962 + 0.034693*N962 - 16.722*V962 - 0.000802*E962 - 1.3691*AD962 + 1.8691*AE962 - 121.7*AC962 + 209.88*IF(AND(B962&gt;=DATE(2020,3,20),B962&lt;=DATE(2020,6,26)),1,0) - 0.011049*(I962*N962))</f>
        <v>9002.2425187079989</v>
      </c>
      <c r="AP962" s="33">
        <f t="shared" ref="AP962:AP1025" si="251">IF(B962&lt;DATE(2008,1,1),"",3929.06 + 1212.53*I962 - 0.0003097*N962 + 59.426*V962 - 0.0006734*E962 - 1.036*AD962 + 1.2076*AE962 + 94.923*AF962 - 131.43*AC962 - 759.61*IF(AND(B962&gt;=DATE(2020,3,20),B962&lt;=DATE(2020,6,26)),1,0) - 17.324*(I962*V962))</f>
        <v>9115.2442694999991</v>
      </c>
      <c r="AQ962" s="34">
        <f t="shared" ref="AQ962:AQ1025" si="252">IF(N962="","",I962*N962)</f>
        <v>664130.10800000001</v>
      </c>
      <c r="AR962" s="34">
        <f t="shared" ref="AR962:AR1025" si="253">I962*E962</f>
        <v>1569348</v>
      </c>
      <c r="AS962" s="34">
        <f t="shared" ref="AS962:AS1025" si="254">AC962*AF962</f>
        <v>14.539099999999999</v>
      </c>
      <c r="AT962" s="34">
        <f t="shared" ref="AT962:AT1025" si="255">IF(N962="","",2413.3773+89.103503*I962+0.018847679*N962-5.0917058*V962-0.00064564578*E962+1.4315076*AD962-3.1976817*AE962-66.972905*AC962-217.08397*IF(AND(B962&gt;=DATE(2020,3,20),B962&lt;=DATE(2020,6,26)),1,0)+190.76803*AF962)</f>
        <v>9031.9334748950005</v>
      </c>
      <c r="AU962" s="34">
        <f t="shared" ref="AU962:AU1025" si="256">IF(N962="","",-480.76297+2186.3009*I962+0.033368804*N962-5.3903106*V962-0.00073731439*E962+0.93396876*AD962-1.6242981*AE962-61.304389*AC962-95.472727*IF(AND(B962&gt;=DATE(2020,3,20),B962&lt;=DATE(2020,6,26)),1,0)+156.04851*AF962-0.0087322858*AQ962)</f>
        <v>9080.9944591181338</v>
      </c>
      <c r="AV962" s="34">
        <f t="shared" ref="AV962:AV1025" si="257">IF(N962="","",2518.0489-204.66184*I962+0.019354281*N962-2.3328708*V962-0.0022533804*E962+1.5259709*AD962-3.5842757*AE962-65.580099*AC962-62.828483*IF(AND(B962&gt;=DATE(2020,3,20),B962&lt;=DATE(2020,6,26)),1,0)+200.94286*AF962+0.00080379976*AR962)</f>
        <v>9136.61363997648</v>
      </c>
      <c r="AW962" s="34">
        <f t="shared" ref="AW962:AW1025" si="258">IF(N962="","",2361.7153+89.223162*I962+0.018847054*N962-5.0210815*V962-0.0006437347*E962+1.4213619*AD962-3.2156123*AE962+167.41121*AC962-224.35191*IF(AND(B962&gt;=DATE(2020,3,20),B962&lt;=DATE(2020,6,26)),1,0)+194.56435*AF962-19.897843*AS962)</f>
        <v>8986.1176526536983</v>
      </c>
      <c r="AX962" s="34">
        <f t="shared" ref="AX962:AX1025" si="259">IF(N962="","",-654.03928+2464.5589*I962+0.035956453*N962-8.0754527*V962-0.00069441316*E962+0.69511606*AD962-1.1669613*AE962-90.724569*AC962-211.24919*IF(AND(B962&gt;=DATE(2020,3,20),B962&lt;=DATE(2020,6,26)),1,0)+147.22132*AF962-0.010108087*AQ962)</f>
        <v>9066.0802257526029</v>
      </c>
    </row>
    <row r="963" spans="1:50" ht="16.5" customHeight="1" x14ac:dyDescent="0.2">
      <c r="A963" s="25">
        <v>962</v>
      </c>
      <c r="B963" s="26">
        <v>40004</v>
      </c>
      <c r="C963" s="25">
        <v>9163</v>
      </c>
      <c r="D963" s="27"/>
      <c r="E963" s="27">
        <v>573000</v>
      </c>
      <c r="F963" s="27"/>
      <c r="G963" s="27">
        <v>61.475999999999999</v>
      </c>
      <c r="H963" s="27">
        <v>60.393999999999998</v>
      </c>
      <c r="I963" s="27">
        <v>2.6120000000000001</v>
      </c>
      <c r="J963" s="27">
        <v>14430.902</v>
      </c>
      <c r="K963" s="27">
        <v>881916</v>
      </c>
      <c r="L963" s="27">
        <v>918</v>
      </c>
      <c r="M963" s="27">
        <v>10.176</v>
      </c>
      <c r="N963" s="27">
        <v>251374</v>
      </c>
      <c r="O963" s="27">
        <v>9791.6</v>
      </c>
      <c r="P963" s="27">
        <v>2622827</v>
      </c>
      <c r="Q963" s="27"/>
      <c r="R963" s="27">
        <v>15156</v>
      </c>
      <c r="S963" s="27">
        <v>12.5296</v>
      </c>
      <c r="T963" s="27">
        <v>109.9</v>
      </c>
      <c r="U963" s="27">
        <v>21</v>
      </c>
      <c r="V963" s="27">
        <v>82.7</v>
      </c>
      <c r="W963" s="27">
        <v>96.149450000000002</v>
      </c>
      <c r="X963" s="27"/>
      <c r="Y963" s="27"/>
      <c r="Z963" s="27"/>
      <c r="AA963" s="27">
        <v>304543</v>
      </c>
      <c r="AB963" s="28"/>
      <c r="AC963" s="29">
        <v>1</v>
      </c>
      <c r="AD963" s="30">
        <v>0</v>
      </c>
      <c r="AE963" s="30">
        <v>70.099999999999994</v>
      </c>
      <c r="AF963" s="31">
        <v>14.4582</v>
      </c>
      <c r="AG963">
        <f t="shared" si="244"/>
        <v>8869.1183704085597</v>
      </c>
      <c r="AH963">
        <f>A963*'Simple Linear Regression'!$B$18+'Simple Linear Regression'!$B$17</f>
        <v>8705.9580216562172</v>
      </c>
      <c r="AI963">
        <f t="shared" si="245"/>
        <v>8609.3342852000023</v>
      </c>
      <c r="AJ963">
        <f t="shared" si="246"/>
        <v>8609.3342852000005</v>
      </c>
      <c r="AK963" s="32">
        <f t="shared" si="243"/>
        <v>9552.5610927921716</v>
      </c>
      <c r="AL963">
        <f t="shared" si="247"/>
        <v>8915.5510241221564</v>
      </c>
      <c r="AM963" s="32">
        <f t="shared" si="248"/>
        <v>8865.9477956889423</v>
      </c>
      <c r="AN963" s="33">
        <f t="shared" si="249"/>
        <v>9215.9377018306113</v>
      </c>
      <c r="AO963" s="33">
        <f t="shared" si="250"/>
        <v>8977.9507884880004</v>
      </c>
      <c r="AP963" s="33">
        <f t="shared" si="251"/>
        <v>9130.449493199998</v>
      </c>
      <c r="AQ963" s="34">
        <f t="shared" si="252"/>
        <v>656588.88800000004</v>
      </c>
      <c r="AR963" s="34">
        <f t="shared" si="253"/>
        <v>1496676</v>
      </c>
      <c r="AS963" s="34">
        <f t="shared" si="254"/>
        <v>14.4582</v>
      </c>
      <c r="AT963" s="34">
        <f t="shared" si="255"/>
        <v>9059.9249483580006</v>
      </c>
      <c r="AU963" s="34">
        <f t="shared" si="256"/>
        <v>9097.1359437578103</v>
      </c>
      <c r="AV963" s="34">
        <f t="shared" si="257"/>
        <v>9155.9818641337588</v>
      </c>
      <c r="AW963" s="34">
        <f t="shared" si="258"/>
        <v>9015.6822074673983</v>
      </c>
      <c r="AX963" s="34">
        <f t="shared" si="259"/>
        <v>9075.3364338087413</v>
      </c>
    </row>
    <row r="964" spans="1:50" ht="16.5" customHeight="1" x14ac:dyDescent="0.2">
      <c r="A964" s="25">
        <v>963</v>
      </c>
      <c r="B964" s="26">
        <v>40011</v>
      </c>
      <c r="C964" s="25">
        <v>9255</v>
      </c>
      <c r="D964" s="27"/>
      <c r="E964" s="27">
        <v>546000</v>
      </c>
      <c r="F964" s="27"/>
      <c r="G964" s="27">
        <v>61.286000000000001</v>
      </c>
      <c r="H964" s="27">
        <v>61.107999999999997</v>
      </c>
      <c r="I964" s="27">
        <v>2.528</v>
      </c>
      <c r="J964" s="27">
        <v>14430.902</v>
      </c>
      <c r="K964" s="27">
        <v>881916</v>
      </c>
      <c r="L964" s="27">
        <v>918</v>
      </c>
      <c r="M964" s="27">
        <v>10.148999999999999</v>
      </c>
      <c r="N964" s="27">
        <v>258276</v>
      </c>
      <c r="O964" s="27">
        <v>9791.6</v>
      </c>
      <c r="P964" s="27">
        <v>2622827</v>
      </c>
      <c r="Q964" s="27"/>
      <c r="R964" s="27">
        <v>15156</v>
      </c>
      <c r="S964" s="27">
        <v>12.5296</v>
      </c>
      <c r="T964" s="27">
        <v>109.9</v>
      </c>
      <c r="U964" s="27">
        <v>21</v>
      </c>
      <c r="V964" s="27">
        <v>82.7</v>
      </c>
      <c r="W964" s="27">
        <v>96.794740000000004</v>
      </c>
      <c r="X964" s="27"/>
      <c r="Y964" s="27"/>
      <c r="Z964" s="27"/>
      <c r="AA964" s="27">
        <v>304543</v>
      </c>
      <c r="AB964" s="28"/>
      <c r="AC964" s="29">
        <v>0</v>
      </c>
      <c r="AD964" s="30">
        <v>0</v>
      </c>
      <c r="AE964" s="30">
        <v>87.5</v>
      </c>
      <c r="AF964" s="31">
        <v>14.337999999999999</v>
      </c>
      <c r="AG964">
        <f t="shared" si="244"/>
        <v>8973.7247127266401</v>
      </c>
      <c r="AH964">
        <f>A964*'Simple Linear Regression'!$B$18+'Simple Linear Regression'!$B$17</f>
        <v>8706.8110587401225</v>
      </c>
      <c r="AI964">
        <f t="shared" si="245"/>
        <v>8718.6836022999996</v>
      </c>
      <c r="AJ964">
        <f t="shared" si="246"/>
        <v>8718.6836023000014</v>
      </c>
      <c r="AK964" s="32">
        <f t="shared" si="243"/>
        <v>9547.3629784187488</v>
      </c>
      <c r="AL964">
        <f t="shared" si="247"/>
        <v>8990.0166166209619</v>
      </c>
      <c r="AM964" s="32">
        <f t="shared" si="248"/>
        <v>9097.3562486580995</v>
      </c>
      <c r="AN964" s="33">
        <f t="shared" si="249"/>
        <v>9421.579395945877</v>
      </c>
      <c r="AO964" s="33">
        <f t="shared" si="250"/>
        <v>9203.7156253279991</v>
      </c>
      <c r="AP964" s="33">
        <f t="shared" si="251"/>
        <v>9306.0200824000003</v>
      </c>
      <c r="AQ964" s="34">
        <f t="shared" si="252"/>
        <v>652921.728</v>
      </c>
      <c r="AR964" s="34">
        <f t="shared" si="253"/>
        <v>1380288</v>
      </c>
      <c r="AS964" s="34">
        <f t="shared" si="254"/>
        <v>0</v>
      </c>
      <c r="AT964" s="34">
        <f t="shared" si="255"/>
        <v>9188.3622968380005</v>
      </c>
      <c r="AU964" s="34">
        <f t="shared" si="256"/>
        <v>9210.0129022481415</v>
      </c>
      <c r="AV964" s="34">
        <f t="shared" si="257"/>
        <v>9253.1057005368802</v>
      </c>
      <c r="AW964" s="34">
        <f t="shared" si="258"/>
        <v>9196.5881602399986</v>
      </c>
      <c r="AX964" s="34">
        <f t="shared" si="259"/>
        <v>9225.0254921736596</v>
      </c>
    </row>
    <row r="965" spans="1:50" ht="16.5" customHeight="1" x14ac:dyDescent="0.2">
      <c r="A965" s="25">
        <v>964</v>
      </c>
      <c r="B965" s="26">
        <v>40018</v>
      </c>
      <c r="C965" s="25">
        <v>9171</v>
      </c>
      <c r="D965" s="27"/>
      <c r="E965" s="27">
        <v>560000</v>
      </c>
      <c r="F965" s="27"/>
      <c r="G965" s="27">
        <v>65.275999999999996</v>
      </c>
      <c r="H965" s="27">
        <v>66.561999999999998</v>
      </c>
      <c r="I965" s="27">
        <v>2.4630000000000001</v>
      </c>
      <c r="J965" s="27">
        <v>14430.902</v>
      </c>
      <c r="K965" s="27">
        <v>881916</v>
      </c>
      <c r="L965" s="27">
        <v>918</v>
      </c>
      <c r="M965" s="27">
        <v>10.148999999999999</v>
      </c>
      <c r="N965" s="27">
        <v>258276</v>
      </c>
      <c r="O965" s="27">
        <v>9791.6</v>
      </c>
      <c r="P965" s="27">
        <v>2622827</v>
      </c>
      <c r="Q965" s="27"/>
      <c r="R965" s="27">
        <v>15156</v>
      </c>
      <c r="S965" s="27">
        <v>12.5296</v>
      </c>
      <c r="T965" s="27">
        <v>109.9</v>
      </c>
      <c r="U965" s="27">
        <v>21</v>
      </c>
      <c r="V965" s="27">
        <v>82.7</v>
      </c>
      <c r="W965" s="27">
        <v>96.157499999999999</v>
      </c>
      <c r="X965" s="27"/>
      <c r="Y965" s="27"/>
      <c r="Z965" s="27"/>
      <c r="AA965" s="27">
        <v>304543</v>
      </c>
      <c r="AB965" s="28"/>
      <c r="AC965" s="29">
        <v>0</v>
      </c>
      <c r="AD965" s="30">
        <v>0.1</v>
      </c>
      <c r="AE965" s="30">
        <v>72.900000000000006</v>
      </c>
      <c r="AF965" s="31">
        <v>14.1823</v>
      </c>
      <c r="AG965">
        <f t="shared" si="244"/>
        <v>8964.2723768144406</v>
      </c>
      <c r="AH965">
        <f>A965*'Simple Linear Regression'!$B$18+'Simple Linear Regression'!$B$17</f>
        <v>8707.6640958240259</v>
      </c>
      <c r="AI965">
        <f t="shared" si="245"/>
        <v>8710.4475423000004</v>
      </c>
      <c r="AJ965">
        <f t="shared" si="246"/>
        <v>8710.4475423000004</v>
      </c>
      <c r="AK965" s="32">
        <f t="shared" si="243"/>
        <v>9540.5150761120385</v>
      </c>
      <c r="AL965">
        <f t="shared" si="247"/>
        <v>8987.1036493651591</v>
      </c>
      <c r="AM965" s="32">
        <f t="shared" si="248"/>
        <v>9077.9871168749596</v>
      </c>
      <c r="AN965" s="33">
        <f t="shared" si="249"/>
        <v>9405.088562701887</v>
      </c>
      <c r="AO965" s="33">
        <f t="shared" si="250"/>
        <v>9172.5129043880006</v>
      </c>
      <c r="AP965" s="33">
        <f t="shared" si="251"/>
        <v>9278.3891232999995</v>
      </c>
      <c r="AQ965" s="34">
        <f t="shared" si="252"/>
        <v>636133.78800000006</v>
      </c>
      <c r="AR965" s="34">
        <f t="shared" si="253"/>
        <v>1379280</v>
      </c>
      <c r="AS965" s="34">
        <f t="shared" si="254"/>
        <v>0</v>
      </c>
      <c r="AT965" s="34">
        <f t="shared" si="255"/>
        <v>9190.6582495319999</v>
      </c>
      <c r="AU965" s="34">
        <f t="shared" si="256"/>
        <v>9203.6894284903901</v>
      </c>
      <c r="AV965" s="34">
        <f t="shared" si="257"/>
        <v>9255.2473833868007</v>
      </c>
      <c r="AW965" s="34">
        <f t="shared" si="258"/>
        <v>9198.5727753850006</v>
      </c>
      <c r="AX965" s="34">
        <f t="shared" si="259"/>
        <v>9218.9861245664451</v>
      </c>
    </row>
    <row r="966" spans="1:50" ht="16.5" customHeight="1" x14ac:dyDescent="0.2">
      <c r="A966" s="25">
        <v>965</v>
      </c>
      <c r="B966" s="26">
        <v>40025</v>
      </c>
      <c r="C966" s="25">
        <v>9199</v>
      </c>
      <c r="D966" s="27"/>
      <c r="E966" s="27">
        <v>587000</v>
      </c>
      <c r="F966" s="27"/>
      <c r="G966" s="27">
        <v>67.031999999999996</v>
      </c>
      <c r="H966" s="27">
        <v>68.599999999999994</v>
      </c>
      <c r="I966" s="27">
        <v>2.5030000000000001</v>
      </c>
      <c r="J966" s="27">
        <v>14430.902</v>
      </c>
      <c r="K966" s="27">
        <v>881916</v>
      </c>
      <c r="L966" s="27">
        <v>918</v>
      </c>
      <c r="M966" s="27">
        <v>10.148999999999999</v>
      </c>
      <c r="N966" s="27">
        <v>258276</v>
      </c>
      <c r="O966" s="27">
        <v>9791.6</v>
      </c>
      <c r="P966" s="27">
        <v>2622827</v>
      </c>
      <c r="Q966" s="27"/>
      <c r="R966" s="27">
        <v>15156</v>
      </c>
      <c r="S966" s="27">
        <v>12.5296</v>
      </c>
      <c r="T966" s="27">
        <v>109.9</v>
      </c>
      <c r="U966" s="27">
        <v>21</v>
      </c>
      <c r="V966" s="27">
        <v>82.7</v>
      </c>
      <c r="W966" s="27">
        <v>94.84984</v>
      </c>
      <c r="X966" s="27"/>
      <c r="Y966" s="27"/>
      <c r="Z966" s="27"/>
      <c r="AA966" s="27">
        <v>304543</v>
      </c>
      <c r="AB966" s="28"/>
      <c r="AC966" s="29">
        <v>0</v>
      </c>
      <c r="AD966" s="30">
        <v>0</v>
      </c>
      <c r="AE966" s="30">
        <v>88.5</v>
      </c>
      <c r="AF966" s="31">
        <v>13.9954</v>
      </c>
      <c r="AG966">
        <f t="shared" si="244"/>
        <v>8946.1025935296384</v>
      </c>
      <c r="AH966">
        <f>A966*'Simple Linear Regression'!$B$18+'Simple Linear Regression'!$B$17</f>
        <v>8708.5171329079294</v>
      </c>
      <c r="AI966">
        <f t="shared" si="245"/>
        <v>8694.5637122999997</v>
      </c>
      <c r="AJ966">
        <f t="shared" si="246"/>
        <v>8694.5637123000015</v>
      </c>
      <c r="AK966" s="32">
        <f t="shared" si="243"/>
        <v>9543.9152199650707</v>
      </c>
      <c r="AL966">
        <f t="shared" si="247"/>
        <v>8962.5356601379608</v>
      </c>
      <c r="AM966" s="32">
        <f t="shared" si="248"/>
        <v>9095.0793352634992</v>
      </c>
      <c r="AN966" s="33">
        <f t="shared" si="249"/>
        <v>9345.1709458661571</v>
      </c>
      <c r="AO966" s="33">
        <f t="shared" si="250"/>
        <v>9175.5685134280029</v>
      </c>
      <c r="AP966" s="33">
        <f t="shared" si="251"/>
        <v>9252.6017826000025</v>
      </c>
      <c r="AQ966" s="34">
        <f t="shared" si="252"/>
        <v>646464.82799999998</v>
      </c>
      <c r="AR966" s="34">
        <f t="shared" si="253"/>
        <v>1469261</v>
      </c>
      <c r="AS966" s="34">
        <f t="shared" si="254"/>
        <v>0</v>
      </c>
      <c r="AT966" s="34">
        <f t="shared" si="255"/>
        <v>9091.1084235050002</v>
      </c>
      <c r="AU966" s="34">
        <f t="shared" si="256"/>
        <v>9126.4224683141583</v>
      </c>
      <c r="AV966" s="34">
        <f t="shared" si="257"/>
        <v>9164.9228266473601</v>
      </c>
      <c r="AW966" s="34">
        <f t="shared" si="258"/>
        <v>9098.0910998799991</v>
      </c>
      <c r="AX966" s="34">
        <f t="shared" si="259"/>
        <v>9148.6025015319647</v>
      </c>
    </row>
    <row r="967" spans="1:50" ht="16.5" customHeight="1" x14ac:dyDescent="0.2">
      <c r="A967" s="25">
        <v>966</v>
      </c>
      <c r="B967" s="26">
        <v>40032</v>
      </c>
      <c r="C967" s="25">
        <v>8951</v>
      </c>
      <c r="D967" s="27"/>
      <c r="E967" s="27">
        <v>555000</v>
      </c>
      <c r="F967" s="27"/>
      <c r="G967" s="27">
        <v>71.578000000000003</v>
      </c>
      <c r="H967" s="27">
        <v>73.986000000000004</v>
      </c>
      <c r="I967" s="27">
        <v>2.5569999999999999</v>
      </c>
      <c r="J967" s="27">
        <v>14381.236000000001</v>
      </c>
      <c r="K967" s="27">
        <v>881916</v>
      </c>
      <c r="L967" s="27">
        <v>895</v>
      </c>
      <c r="M967" s="27">
        <v>10.148999999999999</v>
      </c>
      <c r="N967" s="27">
        <v>258276</v>
      </c>
      <c r="O967" s="27">
        <v>9852.4</v>
      </c>
      <c r="P967" s="27">
        <v>2622827</v>
      </c>
      <c r="Q967" s="27"/>
      <c r="R967" s="27">
        <v>15156</v>
      </c>
      <c r="S967" s="27">
        <v>12.5296</v>
      </c>
      <c r="T967" s="27">
        <v>110.2</v>
      </c>
      <c r="U967" s="27">
        <v>20</v>
      </c>
      <c r="V967" s="27">
        <v>84</v>
      </c>
      <c r="W967" s="27">
        <v>94.708439999999996</v>
      </c>
      <c r="X967" s="27"/>
      <c r="Y967" s="27"/>
      <c r="Z967" s="27"/>
      <c r="AA967" s="27">
        <v>304543</v>
      </c>
      <c r="AB967" s="28"/>
      <c r="AC967" s="29">
        <v>0</v>
      </c>
      <c r="AD967" s="30">
        <v>0</v>
      </c>
      <c r="AE967" s="30">
        <v>84.7</v>
      </c>
      <c r="AF967" s="31">
        <v>13.782</v>
      </c>
      <c r="AG967">
        <f t="shared" si="244"/>
        <v>8937.9641025491601</v>
      </c>
      <c r="AH967">
        <f>A967*'Simple Linear Regression'!$B$18+'Simple Linear Regression'!$B$17</f>
        <v>8709.3701699918347</v>
      </c>
      <c r="AI967">
        <f t="shared" si="245"/>
        <v>8661.7322523000003</v>
      </c>
      <c r="AJ967">
        <f t="shared" si="246"/>
        <v>8661.7322523000003</v>
      </c>
      <c r="AK967" s="32">
        <f t="shared" si="243"/>
        <v>9542.9615852822299</v>
      </c>
      <c r="AL967">
        <f t="shared" si="247"/>
        <v>8959.5408783812418</v>
      </c>
      <c r="AM967" s="32">
        <f t="shared" si="248"/>
        <v>9098.7269862957801</v>
      </c>
      <c r="AN967" s="33">
        <f t="shared" si="249"/>
        <v>9329.7873080758454</v>
      </c>
      <c r="AO967" s="33">
        <f t="shared" si="250"/>
        <v>9166.2012311319995</v>
      </c>
      <c r="AP967" s="33">
        <f t="shared" si="251"/>
        <v>9257.0833268000024</v>
      </c>
      <c r="AQ967" s="34">
        <f t="shared" si="252"/>
        <v>660411.73199999996</v>
      </c>
      <c r="AR967" s="34">
        <f t="shared" si="253"/>
        <v>1419135</v>
      </c>
      <c r="AS967" s="34">
        <f t="shared" si="254"/>
        <v>0</v>
      </c>
      <c r="AT967" s="34">
        <f t="shared" si="255"/>
        <v>9081.4027529449995</v>
      </c>
      <c r="AU967" s="34">
        <f t="shared" si="256"/>
        <v>9112.1526026069951</v>
      </c>
      <c r="AV967" s="34">
        <f t="shared" si="257"/>
        <v>9153.3943026136003</v>
      </c>
      <c r="AW967" s="34">
        <f t="shared" si="258"/>
        <v>9087.6805495279987</v>
      </c>
      <c r="AX967" s="34">
        <f t="shared" si="259"/>
        <v>9125.4527189813161</v>
      </c>
    </row>
    <row r="968" spans="1:50" ht="16.5" customHeight="1" x14ac:dyDescent="0.2">
      <c r="A968" s="25">
        <v>967</v>
      </c>
      <c r="B968" s="26">
        <v>40039</v>
      </c>
      <c r="C968" s="25">
        <v>9205</v>
      </c>
      <c r="D968" s="27"/>
      <c r="E968" s="27">
        <v>555000</v>
      </c>
      <c r="F968" s="27"/>
      <c r="G968" s="27">
        <v>69.641999999999996</v>
      </c>
      <c r="H968" s="27">
        <v>72.897999999999996</v>
      </c>
      <c r="I968" s="27">
        <v>2.6469999999999998</v>
      </c>
      <c r="J968" s="27">
        <v>14381.236000000001</v>
      </c>
      <c r="K968" s="27">
        <v>867250</v>
      </c>
      <c r="L968" s="27">
        <v>895</v>
      </c>
      <c r="M968" s="27">
        <v>10.148999999999999</v>
      </c>
      <c r="N968" s="27">
        <v>258276</v>
      </c>
      <c r="O968" s="27">
        <v>9852.4</v>
      </c>
      <c r="P968" s="27">
        <v>2622827</v>
      </c>
      <c r="Q968" s="27"/>
      <c r="R968" s="27">
        <v>15156</v>
      </c>
      <c r="S968" s="27">
        <v>12.5296</v>
      </c>
      <c r="T968" s="27">
        <v>110.2</v>
      </c>
      <c r="U968" s="27">
        <v>20</v>
      </c>
      <c r="V968" s="27">
        <v>84</v>
      </c>
      <c r="W968" s="27">
        <v>93.910200000000003</v>
      </c>
      <c r="X968" s="27"/>
      <c r="Y968" s="27"/>
      <c r="Z968" s="27"/>
      <c r="AA968" s="27">
        <v>304543</v>
      </c>
      <c r="AB968" s="28"/>
      <c r="AC968" s="29">
        <v>0</v>
      </c>
      <c r="AD968" s="30">
        <v>0</v>
      </c>
      <c r="AE968" s="30">
        <v>90</v>
      </c>
      <c r="AF968" s="31">
        <v>13.547000000000001</v>
      </c>
      <c r="AG968">
        <f t="shared" si="244"/>
        <v>8937.9966076583605</v>
      </c>
      <c r="AH968">
        <f>A968*'Simple Linear Regression'!$B$18+'Simple Linear Regression'!$B$17</f>
        <v>8710.2232070757382</v>
      </c>
      <c r="AI968">
        <f t="shared" si="245"/>
        <v>8661.7322523000003</v>
      </c>
      <c r="AJ968">
        <f t="shared" si="246"/>
        <v>8661.7322523000003</v>
      </c>
      <c r="AK968" s="32">
        <f t="shared" si="243"/>
        <v>9549.7072686488118</v>
      </c>
      <c r="AL968">
        <f t="shared" si="247"/>
        <v>8949.2267721200387</v>
      </c>
      <c r="AM968" s="32">
        <f t="shared" si="248"/>
        <v>9113.8185628764004</v>
      </c>
      <c r="AN968" s="33">
        <f t="shared" si="249"/>
        <v>9273.0764260193482</v>
      </c>
      <c r="AO968" s="33">
        <f t="shared" si="250"/>
        <v>9165.7906239719996</v>
      </c>
      <c r="AP968" s="33">
        <f t="shared" si="251"/>
        <v>9219.3349617999993</v>
      </c>
      <c r="AQ968" s="34">
        <f t="shared" si="252"/>
        <v>683656.57199999993</v>
      </c>
      <c r="AR968" s="34">
        <f t="shared" si="253"/>
        <v>1469085</v>
      </c>
      <c r="AS968" s="34">
        <f t="shared" si="254"/>
        <v>0</v>
      </c>
      <c r="AT968" s="34">
        <f t="shared" si="255"/>
        <v>9027.6438681550007</v>
      </c>
      <c r="AU968" s="34">
        <f t="shared" si="256"/>
        <v>9060.6589175717236</v>
      </c>
      <c r="AV968" s="34">
        <f t="shared" si="257"/>
        <v>9108.9063017156004</v>
      </c>
      <c r="AW968" s="34">
        <f t="shared" si="258"/>
        <v>9032.945266667999</v>
      </c>
      <c r="AX968" s="34">
        <f t="shared" si="259"/>
        <v>9071.5202498702347</v>
      </c>
    </row>
    <row r="969" spans="1:50" ht="16.5" customHeight="1" x14ac:dyDescent="0.2">
      <c r="A969" s="25">
        <v>968</v>
      </c>
      <c r="B969" s="26">
        <v>40046</v>
      </c>
      <c r="C969" s="25">
        <v>9105</v>
      </c>
      <c r="D969" s="27"/>
      <c r="E969" s="27">
        <v>562000</v>
      </c>
      <c r="F969" s="27"/>
      <c r="G969" s="27">
        <v>70.8</v>
      </c>
      <c r="H969" s="27">
        <v>71.516000000000005</v>
      </c>
      <c r="I969" s="27">
        <v>2.637</v>
      </c>
      <c r="J969" s="27">
        <v>14381.236000000001</v>
      </c>
      <c r="K969" s="27">
        <v>867250</v>
      </c>
      <c r="L969" s="27">
        <v>895</v>
      </c>
      <c r="M969" s="27">
        <v>11.566000000000001</v>
      </c>
      <c r="N969" s="27">
        <v>258395</v>
      </c>
      <c r="O969" s="27">
        <v>9852.4</v>
      </c>
      <c r="P969" s="27">
        <v>2622827</v>
      </c>
      <c r="Q969" s="27"/>
      <c r="R969" s="27">
        <v>15156</v>
      </c>
      <c r="S969" s="27">
        <v>12.4072</v>
      </c>
      <c r="T969" s="27">
        <v>110.2</v>
      </c>
      <c r="U969" s="27">
        <v>20</v>
      </c>
      <c r="V969" s="27">
        <v>84</v>
      </c>
      <c r="W969" s="27">
        <v>94.546019999999999</v>
      </c>
      <c r="X969" s="27"/>
      <c r="Y969" s="27"/>
      <c r="Z969" s="27"/>
      <c r="AA969" s="27">
        <v>304543</v>
      </c>
      <c r="AB969" s="28"/>
      <c r="AC969" s="29">
        <v>0</v>
      </c>
      <c r="AD969" s="30">
        <v>0</v>
      </c>
      <c r="AE969" s="30">
        <v>90.3</v>
      </c>
      <c r="AF969" s="31">
        <v>13.294700000000001</v>
      </c>
      <c r="AG969">
        <f t="shared" si="244"/>
        <v>8934.7691254695619</v>
      </c>
      <c r="AH969">
        <f>A969*'Simple Linear Regression'!$B$18+'Simple Linear Regression'!$B$17</f>
        <v>8711.0762441596435</v>
      </c>
      <c r="AI969">
        <f t="shared" si="245"/>
        <v>8736.6237076000016</v>
      </c>
      <c r="AJ969">
        <f t="shared" si="246"/>
        <v>8736.6237075999998</v>
      </c>
      <c r="AK969" s="32">
        <f t="shared" si="243"/>
        <v>9545.9706063420999</v>
      </c>
      <c r="AL969">
        <f t="shared" si="247"/>
        <v>8945.936462688047</v>
      </c>
      <c r="AM969" s="32">
        <f t="shared" si="248"/>
        <v>9114.44989626202</v>
      </c>
      <c r="AN969" s="33">
        <f t="shared" si="249"/>
        <v>9235.0662890682233</v>
      </c>
      <c r="AO969" s="33">
        <f t="shared" si="250"/>
        <v>9162.5449268649991</v>
      </c>
      <c r="AP969" s="33">
        <f t="shared" si="251"/>
        <v>9193.4243745999975</v>
      </c>
      <c r="AQ969" s="34">
        <f t="shared" si="252"/>
        <v>681387.61499999999</v>
      </c>
      <c r="AR969" s="34">
        <f t="shared" si="253"/>
        <v>1481994</v>
      </c>
      <c r="AS969" s="34">
        <f t="shared" si="254"/>
        <v>0</v>
      </c>
      <c r="AT969" s="34">
        <f t="shared" si="255"/>
        <v>8975.3861079870003</v>
      </c>
      <c r="AU969" s="34">
        <f t="shared" si="256"/>
        <v>9017.5604480066322</v>
      </c>
      <c r="AV969" s="34">
        <f t="shared" si="257"/>
        <v>9056.085501568441</v>
      </c>
      <c r="AW969" s="34">
        <f t="shared" si="258"/>
        <v>8979.7364223789991</v>
      </c>
      <c r="AX969" s="34">
        <f t="shared" si="259"/>
        <v>9031.7333739864953</v>
      </c>
    </row>
    <row r="970" spans="1:50" ht="16.5" customHeight="1" x14ac:dyDescent="0.2">
      <c r="A970" s="25">
        <v>969</v>
      </c>
      <c r="B970" s="26">
        <v>40053</v>
      </c>
      <c r="C970" s="25">
        <v>9478</v>
      </c>
      <c r="D970" s="27"/>
      <c r="E970" s="27">
        <v>560000</v>
      </c>
      <c r="F970" s="27"/>
      <c r="G970" s="27">
        <v>72.373999999999995</v>
      </c>
      <c r="H970" s="27">
        <v>72.331999999999994</v>
      </c>
      <c r="I970" s="27">
        <v>2.6280000000000001</v>
      </c>
      <c r="J970" s="27">
        <v>14381.236000000001</v>
      </c>
      <c r="K970" s="27">
        <v>867250</v>
      </c>
      <c r="L970" s="27">
        <v>895</v>
      </c>
      <c r="M970" s="27">
        <v>11.566000000000001</v>
      </c>
      <c r="N970" s="27">
        <v>258395</v>
      </c>
      <c r="O970" s="27">
        <v>9852.4</v>
      </c>
      <c r="P970" s="27">
        <v>2622827</v>
      </c>
      <c r="Q970" s="27"/>
      <c r="R970" s="27">
        <v>15156</v>
      </c>
      <c r="S970" s="27">
        <v>12.4072</v>
      </c>
      <c r="T970" s="27">
        <v>110.2</v>
      </c>
      <c r="U970" s="27">
        <v>20</v>
      </c>
      <c r="V970" s="27">
        <v>84</v>
      </c>
      <c r="W970" s="27">
        <v>94.596419999999995</v>
      </c>
      <c r="X970" s="27"/>
      <c r="Y970" s="27"/>
      <c r="Z970" s="27"/>
      <c r="AA970" s="27">
        <v>304543</v>
      </c>
      <c r="AB970" s="28"/>
      <c r="AC970" s="29">
        <v>0</v>
      </c>
      <c r="AD970" s="30">
        <v>0.1</v>
      </c>
      <c r="AE970" s="30">
        <v>77.3</v>
      </c>
      <c r="AF970" s="31">
        <v>13.029</v>
      </c>
      <c r="AG970">
        <f t="shared" si="244"/>
        <v>8936.112854958641</v>
      </c>
      <c r="AH970">
        <f>A970*'Simple Linear Regression'!$B$18+'Simple Linear Regression'!$B$17</f>
        <v>8711.9292812435469</v>
      </c>
      <c r="AI970">
        <f t="shared" si="245"/>
        <v>8737.800287600001</v>
      </c>
      <c r="AJ970">
        <f t="shared" si="246"/>
        <v>8737.8002875999991</v>
      </c>
      <c r="AK970" s="32">
        <f t="shared" si="243"/>
        <v>9564.0126240353911</v>
      </c>
      <c r="AL970">
        <f t="shared" si="247"/>
        <v>8948.4584843241973</v>
      </c>
      <c r="AM970" s="32">
        <f t="shared" si="248"/>
        <v>9103.1558373707212</v>
      </c>
      <c r="AN970" s="33">
        <f t="shared" si="249"/>
        <v>9202.0951191280328</v>
      </c>
      <c r="AO970" s="33">
        <f t="shared" si="250"/>
        <v>9140.7572340599982</v>
      </c>
      <c r="AP970" s="33">
        <f t="shared" si="251"/>
        <v>9155.9319075000003</v>
      </c>
      <c r="AQ970" s="34">
        <f t="shared" si="252"/>
        <v>679062.06</v>
      </c>
      <c r="AR970" s="34">
        <f t="shared" si="253"/>
        <v>1471680</v>
      </c>
      <c r="AS970" s="34">
        <f t="shared" si="254"/>
        <v>0</v>
      </c>
      <c r="AT970" s="34">
        <f t="shared" si="255"/>
        <v>8966.9014153089993</v>
      </c>
      <c r="AU970" s="34">
        <f t="shared" si="256"/>
        <v>8999.4129626592512</v>
      </c>
      <c r="AV970" s="34">
        <f t="shared" si="257"/>
        <v>9047.5014914917992</v>
      </c>
      <c r="AW970" s="34">
        <f t="shared" si="258"/>
        <v>8970.4702316160001</v>
      </c>
      <c r="AX970" s="34">
        <f t="shared" si="259"/>
        <v>9010.5713862517787</v>
      </c>
    </row>
    <row r="971" spans="1:50" ht="16.5" customHeight="1" x14ac:dyDescent="0.2">
      <c r="A971" s="25">
        <v>970</v>
      </c>
      <c r="B971" s="26">
        <v>40060</v>
      </c>
      <c r="C971" s="25">
        <v>9283</v>
      </c>
      <c r="D971" s="27"/>
      <c r="E971" s="27">
        <v>564000</v>
      </c>
      <c r="F971" s="27"/>
      <c r="G971" s="27">
        <v>68.391999999999996</v>
      </c>
      <c r="H971" s="27">
        <v>67.603999999999999</v>
      </c>
      <c r="I971" s="27">
        <v>2.613</v>
      </c>
      <c r="J971" s="27">
        <v>14381.236000000001</v>
      </c>
      <c r="K971" s="27">
        <v>867250</v>
      </c>
      <c r="L971" s="27">
        <v>895</v>
      </c>
      <c r="M971" s="27">
        <v>11.566000000000001</v>
      </c>
      <c r="N971" s="27">
        <v>258395</v>
      </c>
      <c r="O971" s="27">
        <v>9852.4</v>
      </c>
      <c r="P971" s="27">
        <v>2622827</v>
      </c>
      <c r="Q971" s="27"/>
      <c r="R971" s="27">
        <v>15156</v>
      </c>
      <c r="S971" s="27">
        <v>12.4072</v>
      </c>
      <c r="T971" s="27">
        <v>110.2</v>
      </c>
      <c r="U971" s="27">
        <v>20</v>
      </c>
      <c r="V971" s="27">
        <v>86</v>
      </c>
      <c r="W971" s="27">
        <v>94.390100000000004</v>
      </c>
      <c r="X971" s="27"/>
      <c r="Y971" s="27"/>
      <c r="Z971" s="27"/>
      <c r="AA971" s="27">
        <v>304543</v>
      </c>
      <c r="AB971" s="28"/>
      <c r="AC971" s="29">
        <v>0</v>
      </c>
      <c r="AD971" s="30">
        <v>2.2000000000000002</v>
      </c>
      <c r="AE971" s="30">
        <v>63.3</v>
      </c>
      <c r="AF971" s="31">
        <v>12.753500000000001</v>
      </c>
      <c r="AG971">
        <f t="shared" si="244"/>
        <v>8887.7062866004399</v>
      </c>
      <c r="AH971">
        <f>A971*'Simple Linear Regression'!$B$18+'Simple Linear Regression'!$B$17</f>
        <v>8712.7823183274504</v>
      </c>
      <c r="AI971">
        <f t="shared" si="245"/>
        <v>8666.7905276000001</v>
      </c>
      <c r="AJ971">
        <f t="shared" si="246"/>
        <v>8666.7905275999983</v>
      </c>
      <c r="AK971" s="32">
        <f t="shared" si="243"/>
        <v>9567.7409802645507</v>
      </c>
      <c r="AL971">
        <f t="shared" si="247"/>
        <v>8915.7095163844497</v>
      </c>
      <c r="AM971" s="32">
        <f t="shared" si="248"/>
        <v>9087.8628972328188</v>
      </c>
      <c r="AN971" s="33">
        <f t="shared" si="249"/>
        <v>9164.1938070327833</v>
      </c>
      <c r="AO971" s="33">
        <f t="shared" si="250"/>
        <v>9076.8019193850014</v>
      </c>
      <c r="AP971" s="33">
        <f t="shared" si="251"/>
        <v>9139.9620869999981</v>
      </c>
      <c r="AQ971" s="34">
        <f t="shared" si="252"/>
        <v>675186.13500000001</v>
      </c>
      <c r="AR971" s="34">
        <f t="shared" si="253"/>
        <v>1473732</v>
      </c>
      <c r="AS971" s="34">
        <f t="shared" si="254"/>
        <v>0</v>
      </c>
      <c r="AT971" s="34">
        <f t="shared" si="255"/>
        <v>8948.0159855389993</v>
      </c>
      <c r="AU971" s="34">
        <f t="shared" si="256"/>
        <v>8968.4443985296184</v>
      </c>
      <c r="AV971" s="34">
        <f t="shared" si="257"/>
        <v>9036.5661937593195</v>
      </c>
      <c r="AW971" s="34">
        <f t="shared" si="258"/>
        <v>8950.9157361509988</v>
      </c>
      <c r="AX971" s="34">
        <f t="shared" si="259"/>
        <v>8971.0903600832517</v>
      </c>
    </row>
    <row r="972" spans="1:50" ht="16.5" customHeight="1" x14ac:dyDescent="0.2">
      <c r="A972" s="25">
        <v>971</v>
      </c>
      <c r="B972" s="26">
        <v>40067</v>
      </c>
      <c r="C972" s="25">
        <v>9001</v>
      </c>
      <c r="D972" s="27"/>
      <c r="E972" s="27">
        <v>558000</v>
      </c>
      <c r="F972" s="27"/>
      <c r="G972" s="27">
        <v>70.91</v>
      </c>
      <c r="H972" s="27">
        <v>69.17</v>
      </c>
      <c r="I972" s="27">
        <v>2.5880000000000001</v>
      </c>
      <c r="J972" s="27">
        <v>14381.236000000001</v>
      </c>
      <c r="K972" s="27">
        <v>848882</v>
      </c>
      <c r="L972" s="27">
        <v>931</v>
      </c>
      <c r="M972" s="27">
        <v>11.566000000000001</v>
      </c>
      <c r="N972" s="27">
        <v>258395</v>
      </c>
      <c r="O972" s="27">
        <v>9886.2999999999993</v>
      </c>
      <c r="P972" s="27">
        <v>2622827</v>
      </c>
      <c r="Q972" s="27"/>
      <c r="R972" s="27">
        <v>15156</v>
      </c>
      <c r="S972" s="27">
        <v>12.4072</v>
      </c>
      <c r="T972" s="27">
        <v>110.2</v>
      </c>
      <c r="U972" s="27">
        <v>20</v>
      </c>
      <c r="V972" s="27">
        <v>86</v>
      </c>
      <c r="W972" s="27">
        <v>94.907579999999996</v>
      </c>
      <c r="X972" s="27"/>
      <c r="Y972" s="27"/>
      <c r="Z972" s="27"/>
      <c r="AA972" s="27">
        <v>304543</v>
      </c>
      <c r="AB972" s="28"/>
      <c r="AC972" s="29">
        <v>1</v>
      </c>
      <c r="AD972" s="30">
        <v>1.1000000000000001</v>
      </c>
      <c r="AE972" s="30">
        <v>57.2</v>
      </c>
      <c r="AF972" s="31">
        <v>12.471299999999999</v>
      </c>
      <c r="AG972">
        <f t="shared" si="244"/>
        <v>8891.7381974034397</v>
      </c>
      <c r="AH972">
        <f>A972*'Simple Linear Regression'!$B$18+'Simple Linear Regression'!$B$17</f>
        <v>8713.6353554113557</v>
      </c>
      <c r="AI972">
        <f t="shared" si="245"/>
        <v>8681.3236675999997</v>
      </c>
      <c r="AJ972">
        <f t="shared" si="246"/>
        <v>8681.3236675999997</v>
      </c>
      <c r="AK972" s="32">
        <f t="shared" si="243"/>
        <v>9554.1816918108725</v>
      </c>
      <c r="AL972">
        <f t="shared" si="247"/>
        <v>8923.0440858181973</v>
      </c>
      <c r="AM972" s="32">
        <f t="shared" si="248"/>
        <v>8947.2088018031791</v>
      </c>
      <c r="AN972" s="33">
        <f t="shared" si="249"/>
        <v>8992.2117244182409</v>
      </c>
      <c r="AO972" s="33">
        <f t="shared" si="250"/>
        <v>8952.9170782600013</v>
      </c>
      <c r="AP972" s="33">
        <f t="shared" si="251"/>
        <v>8986.4918063999994</v>
      </c>
      <c r="AQ972" s="34">
        <f t="shared" si="252"/>
        <v>668726.26</v>
      </c>
      <c r="AR972" s="34">
        <f t="shared" si="253"/>
        <v>1444104</v>
      </c>
      <c r="AS972" s="34">
        <f t="shared" si="254"/>
        <v>12.471299999999999</v>
      </c>
      <c r="AT972" s="34">
        <f t="shared" si="255"/>
        <v>8846.7858295879996</v>
      </c>
      <c r="AU972" s="34">
        <f t="shared" si="256"/>
        <v>8878.1598113538894</v>
      </c>
      <c r="AV972" s="34">
        <f t="shared" si="257"/>
        <v>8929.2873825580391</v>
      </c>
      <c r="AW972" s="34">
        <f t="shared" si="258"/>
        <v>8834.9524832650986</v>
      </c>
      <c r="AX972" s="34">
        <f t="shared" si="259"/>
        <v>8853.0232558123789</v>
      </c>
    </row>
    <row r="973" spans="1:50" ht="16.5" customHeight="1" x14ac:dyDescent="0.2">
      <c r="A973" s="25">
        <v>972</v>
      </c>
      <c r="B973" s="26">
        <v>40074</v>
      </c>
      <c r="C973" s="25">
        <v>8790</v>
      </c>
      <c r="D973" s="27"/>
      <c r="E973" s="27">
        <v>542000</v>
      </c>
      <c r="F973" s="27"/>
      <c r="G973" s="27">
        <v>71.319999999999993</v>
      </c>
      <c r="H973" s="27">
        <v>68.846000000000004</v>
      </c>
      <c r="I973" s="27">
        <v>2.577</v>
      </c>
      <c r="J973" s="27">
        <v>14381.236000000001</v>
      </c>
      <c r="K973" s="27">
        <v>848882</v>
      </c>
      <c r="L973" s="27">
        <v>931</v>
      </c>
      <c r="M973" s="27">
        <v>14.754</v>
      </c>
      <c r="N973" s="27">
        <v>264472</v>
      </c>
      <c r="O973" s="27">
        <v>9886.2999999999993</v>
      </c>
      <c r="P973" s="27">
        <v>2591475</v>
      </c>
      <c r="Q973" s="27"/>
      <c r="R973" s="27">
        <v>15156</v>
      </c>
      <c r="S973" s="27">
        <v>12.4072</v>
      </c>
      <c r="T973" s="27">
        <v>110.2</v>
      </c>
      <c r="U973" s="27">
        <v>20</v>
      </c>
      <c r="V973" s="27">
        <v>86</v>
      </c>
      <c r="W973" s="27">
        <v>93.610249999999994</v>
      </c>
      <c r="X973" s="27"/>
      <c r="Y973" s="27"/>
      <c r="Z973" s="27"/>
      <c r="AA973" s="27">
        <v>304543</v>
      </c>
      <c r="AB973" s="28"/>
      <c r="AC973" s="29">
        <v>0</v>
      </c>
      <c r="AD973" s="30">
        <v>2.1</v>
      </c>
      <c r="AE973" s="30">
        <v>42.6</v>
      </c>
      <c r="AF973" s="31">
        <v>12.185</v>
      </c>
      <c r="AG973">
        <f t="shared" si="244"/>
        <v>8978.6288042267588</v>
      </c>
      <c r="AH973">
        <f>A973*'Simple Linear Regression'!$B$18+'Simple Linear Regression'!$B$17</f>
        <v>8714.4883924952592</v>
      </c>
      <c r="AI973">
        <f t="shared" si="245"/>
        <v>8948.4025561999988</v>
      </c>
      <c r="AJ973">
        <f t="shared" si="246"/>
        <v>8948.4025562000006</v>
      </c>
      <c r="AK973" s="32">
        <f t="shared" si="243"/>
        <v>9566.1777298237703</v>
      </c>
      <c r="AL973">
        <f t="shared" si="247"/>
        <v>8977.7025378440794</v>
      </c>
      <c r="AM973" s="32">
        <f t="shared" si="248"/>
        <v>9150.264030198141</v>
      </c>
      <c r="AN973" s="33">
        <f t="shared" si="249"/>
        <v>9141.9373183080388</v>
      </c>
      <c r="AO973" s="33">
        <f t="shared" si="250"/>
        <v>9097.8638091439971</v>
      </c>
      <c r="AP973" s="33">
        <f t="shared" si="251"/>
        <v>9084.0214185999994</v>
      </c>
      <c r="AQ973" s="34">
        <f t="shared" si="252"/>
        <v>681544.34400000004</v>
      </c>
      <c r="AR973" s="34">
        <f t="shared" si="253"/>
        <v>1396734</v>
      </c>
      <c r="AS973" s="34">
        <f t="shared" si="254"/>
        <v>0</v>
      </c>
      <c r="AT973" s="34">
        <f t="shared" si="255"/>
        <v>9031.147047249</v>
      </c>
      <c r="AU973" s="34">
        <f t="shared" si="256"/>
        <v>8998.0350023124884</v>
      </c>
      <c r="AV973" s="34">
        <f t="shared" si="257"/>
        <v>9109.0392745058398</v>
      </c>
      <c r="AW973" s="34">
        <f t="shared" si="258"/>
        <v>9032.2106183219985</v>
      </c>
      <c r="AX973" s="34">
        <f t="shared" si="259"/>
        <v>8992.2726312320738</v>
      </c>
    </row>
    <row r="974" spans="1:50" ht="16.5" customHeight="1" x14ac:dyDescent="0.2">
      <c r="A974" s="25">
        <v>973</v>
      </c>
      <c r="B974" s="26">
        <v>40081</v>
      </c>
      <c r="C974" s="25">
        <v>9126</v>
      </c>
      <c r="D974" s="27"/>
      <c r="E974" s="27">
        <v>536000</v>
      </c>
      <c r="F974" s="27"/>
      <c r="G974" s="27">
        <v>68.325999999999993</v>
      </c>
      <c r="H974" s="27">
        <v>66.956000000000003</v>
      </c>
      <c r="I974" s="27">
        <v>2.552</v>
      </c>
      <c r="J974" s="27">
        <v>14381.236000000001</v>
      </c>
      <c r="K974" s="27">
        <v>848882</v>
      </c>
      <c r="L974" s="27">
        <v>931</v>
      </c>
      <c r="M974" s="27">
        <v>14.754</v>
      </c>
      <c r="N974" s="27">
        <v>264472</v>
      </c>
      <c r="O974" s="27">
        <v>9886.2999999999993</v>
      </c>
      <c r="P974" s="27">
        <v>2591475</v>
      </c>
      <c r="Q974" s="27"/>
      <c r="R974" s="27">
        <v>15156</v>
      </c>
      <c r="S974" s="27">
        <v>12.4072</v>
      </c>
      <c r="T974" s="27">
        <v>110.2</v>
      </c>
      <c r="U974" s="27">
        <v>20</v>
      </c>
      <c r="V974" s="27">
        <v>86</v>
      </c>
      <c r="W974" s="27">
        <v>93.184299999999993</v>
      </c>
      <c r="X974" s="27"/>
      <c r="Y974" s="27"/>
      <c r="Z974" s="27"/>
      <c r="AA974" s="27">
        <v>304543</v>
      </c>
      <c r="AB974" s="28"/>
      <c r="AC974" s="29">
        <v>0</v>
      </c>
      <c r="AD974" s="30">
        <v>2</v>
      </c>
      <c r="AE974" s="30">
        <v>51.1</v>
      </c>
      <c r="AF974" s="31">
        <v>11.8972</v>
      </c>
      <c r="AG974">
        <f t="shared" si="244"/>
        <v>8982.6607150297586</v>
      </c>
      <c r="AH974">
        <f>A974*'Simple Linear Regression'!$B$18+'Simple Linear Regression'!$B$17</f>
        <v>8715.3414295791627</v>
      </c>
      <c r="AI974">
        <f t="shared" si="245"/>
        <v>8951.9322962000006</v>
      </c>
      <c r="AJ974">
        <f t="shared" si="246"/>
        <v>8951.9322961999987</v>
      </c>
      <c r="AK974" s="32">
        <f t="shared" si="243"/>
        <v>9569.7302613700922</v>
      </c>
      <c r="AL974">
        <f t="shared" si="247"/>
        <v>8986.5008940180778</v>
      </c>
      <c r="AM974" s="32">
        <f t="shared" si="248"/>
        <v>9153.9218381323408</v>
      </c>
      <c r="AN974" s="33">
        <f t="shared" si="249"/>
        <v>9113.5710128047776</v>
      </c>
      <c r="AO974" s="33">
        <f t="shared" si="250"/>
        <v>9123.2773473440029</v>
      </c>
      <c r="AP974" s="33">
        <f t="shared" si="251"/>
        <v>9078.0445292000004</v>
      </c>
      <c r="AQ974" s="34">
        <f t="shared" si="252"/>
        <v>674932.54399999999</v>
      </c>
      <c r="AR974" s="34">
        <f t="shared" si="253"/>
        <v>1367872</v>
      </c>
      <c r="AS974" s="34">
        <f t="shared" si="254"/>
        <v>0</v>
      </c>
      <c r="AT974" s="34">
        <f t="shared" si="255"/>
        <v>8950.566850109999</v>
      </c>
      <c r="AU974" s="34">
        <f t="shared" si="256"/>
        <v>8946.7268015009286</v>
      </c>
      <c r="AV974" s="34">
        <f t="shared" si="257"/>
        <v>9016.0265385847197</v>
      </c>
      <c r="AW974" s="34">
        <f t="shared" si="258"/>
        <v>8950.371986801998</v>
      </c>
      <c r="AX974" s="34">
        <f t="shared" si="259"/>
        <v>8949.2988087666708</v>
      </c>
    </row>
    <row r="975" spans="1:50" ht="16.5" customHeight="1" x14ac:dyDescent="0.2">
      <c r="A975" s="25">
        <v>974</v>
      </c>
      <c r="B975" s="26">
        <v>40088</v>
      </c>
      <c r="C975" s="25">
        <v>9269</v>
      </c>
      <c r="D975" s="27"/>
      <c r="E975" s="27">
        <v>554000</v>
      </c>
      <c r="F975" s="27"/>
      <c r="G975" s="27">
        <v>68.835999999999999</v>
      </c>
      <c r="H975" s="27">
        <v>65.900000000000006</v>
      </c>
      <c r="I975" s="27">
        <v>2.4990000000000001</v>
      </c>
      <c r="J975" s="27">
        <v>14381.236000000001</v>
      </c>
      <c r="K975" s="27">
        <v>848882</v>
      </c>
      <c r="L975" s="27">
        <v>931</v>
      </c>
      <c r="M975" s="27">
        <v>14.754</v>
      </c>
      <c r="N975" s="27">
        <v>264472</v>
      </c>
      <c r="O975" s="27">
        <v>9886.2999999999993</v>
      </c>
      <c r="P975" s="27">
        <v>2591475</v>
      </c>
      <c r="Q975" s="27"/>
      <c r="R975" s="27">
        <v>15156</v>
      </c>
      <c r="S975" s="27">
        <v>12.4072</v>
      </c>
      <c r="T975" s="27">
        <v>110.2</v>
      </c>
      <c r="U975" s="27">
        <v>20</v>
      </c>
      <c r="V975" s="27">
        <v>86</v>
      </c>
      <c r="W975" s="27">
        <v>93.244879999999995</v>
      </c>
      <c r="X975" s="27"/>
      <c r="Y975" s="27"/>
      <c r="Z975" s="27"/>
      <c r="AA975" s="27">
        <v>304543</v>
      </c>
      <c r="AB975" s="28"/>
      <c r="AC975" s="29">
        <v>0</v>
      </c>
      <c r="AD975" s="30">
        <v>23.6</v>
      </c>
      <c r="AE975" s="30">
        <v>31.7</v>
      </c>
      <c r="AF975" s="31">
        <v>11.610200000000001</v>
      </c>
      <c r="AG975">
        <f t="shared" si="244"/>
        <v>8970.5187531321189</v>
      </c>
      <c r="AH975">
        <f>A975*'Simple Linear Regression'!$B$18+'Simple Linear Regression'!$B$17</f>
        <v>8716.1944666630679</v>
      </c>
      <c r="AI975">
        <f t="shared" si="245"/>
        <v>8941.3430761999989</v>
      </c>
      <c r="AJ975">
        <f t="shared" si="246"/>
        <v>8941.3430762000007</v>
      </c>
      <c r="AK975" s="32">
        <f t="shared" si="243"/>
        <v>9562.8506159962799</v>
      </c>
      <c r="AL975">
        <f t="shared" si="247"/>
        <v>8982.4161239869609</v>
      </c>
      <c r="AM975" s="32">
        <f t="shared" si="248"/>
        <v>9105.5119915451796</v>
      </c>
      <c r="AN975" s="33">
        <f t="shared" si="249"/>
        <v>9072.1294372964785</v>
      </c>
      <c r="AO975" s="33">
        <f t="shared" si="250"/>
        <v>9052.7120771280006</v>
      </c>
      <c r="AP975" s="33">
        <f t="shared" si="251"/>
        <v>9007.5740901999998</v>
      </c>
      <c r="AQ975" s="34">
        <f t="shared" si="252"/>
        <v>660915.52800000005</v>
      </c>
      <c r="AR975" s="34">
        <f t="shared" si="253"/>
        <v>1384446</v>
      </c>
      <c r="AS975" s="34">
        <f t="shared" si="254"/>
        <v>0</v>
      </c>
      <c r="AT975" s="34">
        <f t="shared" si="255"/>
        <v>8972.4279049409997</v>
      </c>
      <c r="AU975" s="34">
        <f t="shared" si="256"/>
        <v>8946.8809705420954</v>
      </c>
      <c r="AV975" s="34">
        <f t="shared" si="257"/>
        <v>9044.4602653269594</v>
      </c>
      <c r="AW975" s="34">
        <f t="shared" si="258"/>
        <v>8971.3002618259998</v>
      </c>
      <c r="AX975" s="34">
        <f t="shared" si="259"/>
        <v>8943.264004671064</v>
      </c>
    </row>
    <row r="976" spans="1:50" ht="16.5" customHeight="1" x14ac:dyDescent="0.2">
      <c r="A976" s="25">
        <v>975</v>
      </c>
      <c r="B976" s="26">
        <v>40095</v>
      </c>
      <c r="C976" s="25">
        <v>9256</v>
      </c>
      <c r="D976" s="27"/>
      <c r="E976" s="27">
        <v>533000</v>
      </c>
      <c r="F976" s="27"/>
      <c r="G976" s="27">
        <v>70.802000000000007</v>
      </c>
      <c r="H976" s="27">
        <v>67.867999999999995</v>
      </c>
      <c r="I976" s="27">
        <v>2.468</v>
      </c>
      <c r="J976" s="27">
        <v>14381.236000000001</v>
      </c>
      <c r="K976" s="27">
        <v>842850</v>
      </c>
      <c r="L976" s="27">
        <v>980</v>
      </c>
      <c r="M976" s="27">
        <v>14.754</v>
      </c>
      <c r="N976" s="27">
        <v>264472</v>
      </c>
      <c r="O976" s="27">
        <v>10004.1</v>
      </c>
      <c r="P976" s="27">
        <v>2591475</v>
      </c>
      <c r="Q976" s="27"/>
      <c r="R976" s="27">
        <v>15156</v>
      </c>
      <c r="S976" s="27">
        <v>12.4072</v>
      </c>
      <c r="T976" s="27">
        <v>110.2</v>
      </c>
      <c r="U976" s="27">
        <v>20</v>
      </c>
      <c r="V976" s="27">
        <v>84.2</v>
      </c>
      <c r="W976" s="27">
        <v>93.542060000000006</v>
      </c>
      <c r="X976" s="27"/>
      <c r="Y976" s="27"/>
      <c r="Z976" s="27"/>
      <c r="AA976" s="27">
        <v>304543</v>
      </c>
      <c r="AB976" s="28"/>
      <c r="AC976" s="29">
        <v>0</v>
      </c>
      <c r="AD976" s="30">
        <v>33.4</v>
      </c>
      <c r="AE976" s="30">
        <v>22.8</v>
      </c>
      <c r="AF976" s="31">
        <v>11.326599999999999</v>
      </c>
      <c r="AG976">
        <f t="shared" si="244"/>
        <v>9025.7873186838406</v>
      </c>
      <c r="AH976">
        <f>A976*'Simple Linear Regression'!$B$18+'Simple Linear Regression'!$B$17</f>
        <v>8717.0475037469714</v>
      </c>
      <c r="AI976">
        <f t="shared" si="245"/>
        <v>9030.4649561999995</v>
      </c>
      <c r="AJ976">
        <f t="shared" si="246"/>
        <v>9030.4649562000013</v>
      </c>
      <c r="AK976" s="32">
        <f t="shared" si="243"/>
        <v>9560.9743490761502</v>
      </c>
      <c r="AL976">
        <f t="shared" si="247"/>
        <v>9031.7346054027239</v>
      </c>
      <c r="AM976" s="32">
        <f t="shared" si="248"/>
        <v>9082.6234348565195</v>
      </c>
      <c r="AN976" s="33">
        <f t="shared" si="249"/>
        <v>9058.8353124870573</v>
      </c>
      <c r="AO976" s="33">
        <f t="shared" si="250"/>
        <v>9075.2773320960005</v>
      </c>
      <c r="AP976" s="33">
        <f t="shared" si="251"/>
        <v>8952.4855789999983</v>
      </c>
      <c r="AQ976" s="34">
        <f t="shared" si="252"/>
        <v>652716.89599999995</v>
      </c>
      <c r="AR976" s="34">
        <f t="shared" si="253"/>
        <v>1315444</v>
      </c>
      <c r="AS976" s="34">
        <f t="shared" si="254"/>
        <v>0</v>
      </c>
      <c r="AT976" s="34">
        <f t="shared" si="255"/>
        <v>8980.7756564699994</v>
      </c>
      <c r="AU976" s="34">
        <f t="shared" si="256"/>
        <v>8955.2383912071236</v>
      </c>
      <c r="AV976" s="34">
        <f t="shared" si="257"/>
        <v>9036.7283206214397</v>
      </c>
      <c r="AW976" s="34">
        <f t="shared" si="258"/>
        <v>8978.4605656339991</v>
      </c>
      <c r="AX976" s="34">
        <f t="shared" si="259"/>
        <v>8954.2997821340505</v>
      </c>
    </row>
    <row r="977" spans="1:50" ht="16.5" customHeight="1" x14ac:dyDescent="0.2">
      <c r="A977" s="25">
        <v>976</v>
      </c>
      <c r="B977" s="26">
        <v>40102</v>
      </c>
      <c r="C977" s="25">
        <v>8950</v>
      </c>
      <c r="D977" s="27"/>
      <c r="E977" s="27">
        <v>511000</v>
      </c>
      <c r="F977" s="27"/>
      <c r="G977" s="27">
        <v>75.725999999999999</v>
      </c>
      <c r="H977" s="27">
        <v>72.287999999999997</v>
      </c>
      <c r="I977" s="27">
        <v>2.4889999999999999</v>
      </c>
      <c r="J977" s="27">
        <v>14381.236000000001</v>
      </c>
      <c r="K977" s="27">
        <v>842850</v>
      </c>
      <c r="L977" s="27">
        <v>980</v>
      </c>
      <c r="M977" s="27">
        <v>9.5350000000000001</v>
      </c>
      <c r="N977" s="27">
        <v>260297</v>
      </c>
      <c r="O977" s="27">
        <v>10004.1</v>
      </c>
      <c r="P977" s="27">
        <v>2591475</v>
      </c>
      <c r="Q977" s="27"/>
      <c r="R977" s="27">
        <v>15156</v>
      </c>
      <c r="S977" s="27">
        <v>12.4072</v>
      </c>
      <c r="T977" s="27">
        <v>110.2</v>
      </c>
      <c r="U977" s="27">
        <v>20</v>
      </c>
      <c r="V977" s="27">
        <v>84.2</v>
      </c>
      <c r="W977" s="27">
        <v>92.650880000000001</v>
      </c>
      <c r="X977" s="27"/>
      <c r="Y977" s="27"/>
      <c r="Z977" s="27"/>
      <c r="AA977" s="27">
        <v>304543</v>
      </c>
      <c r="AB977" s="28"/>
      <c r="AC977" s="29">
        <v>0</v>
      </c>
      <c r="AD977" s="30">
        <v>62.7</v>
      </c>
      <c r="AE977" s="30">
        <v>14.9</v>
      </c>
      <c r="AF977" s="31">
        <v>11.0488</v>
      </c>
      <c r="AG977">
        <f t="shared" si="244"/>
        <v>8988.316843959321</v>
      </c>
      <c r="AH977">
        <f>A977*'Simple Linear Regression'!$B$18+'Simple Linear Regression'!$B$17</f>
        <v>8717.9005408308767</v>
      </c>
      <c r="AI977">
        <f t="shared" si="245"/>
        <v>8701.0049622999995</v>
      </c>
      <c r="AJ977">
        <f t="shared" si="246"/>
        <v>8701.0049623000014</v>
      </c>
      <c r="AK977" s="32">
        <f t="shared" si="243"/>
        <v>9519.2294359627303</v>
      </c>
      <c r="AL977">
        <f t="shared" si="247"/>
        <v>9012.2770042713091</v>
      </c>
      <c r="AM977" s="32">
        <f t="shared" si="248"/>
        <v>8985.7407523931597</v>
      </c>
      <c r="AN977" s="33">
        <f t="shared" si="249"/>
        <v>9013.7371337274981</v>
      </c>
      <c r="AO977" s="33">
        <f t="shared" si="250"/>
        <v>9004.1691355829971</v>
      </c>
      <c r="AP977" s="33">
        <f t="shared" si="251"/>
        <v>8897.1597602999973</v>
      </c>
      <c r="AQ977" s="34">
        <f t="shared" si="252"/>
        <v>647879.23300000001</v>
      </c>
      <c r="AR977" s="34">
        <f t="shared" si="253"/>
        <v>1271879</v>
      </c>
      <c r="AS977" s="34">
        <f t="shared" si="254"/>
        <v>0</v>
      </c>
      <c r="AT977" s="34">
        <f t="shared" si="255"/>
        <v>8932.3714767440015</v>
      </c>
      <c r="AU977" s="34">
        <f t="shared" si="256"/>
        <v>8917.1476894872085</v>
      </c>
      <c r="AV977" s="34">
        <f t="shared" si="257"/>
        <v>8983.3879299540404</v>
      </c>
      <c r="AW977" s="34">
        <f t="shared" si="258"/>
        <v>8928.8092293959999</v>
      </c>
      <c r="AX977" s="34">
        <f t="shared" si="259"/>
        <v>8908.8017478917282</v>
      </c>
    </row>
    <row r="978" spans="1:50" ht="16.5" customHeight="1" x14ac:dyDescent="0.2">
      <c r="A978" s="25">
        <v>977</v>
      </c>
      <c r="B978" s="26">
        <v>40109</v>
      </c>
      <c r="C978" s="25">
        <v>8858</v>
      </c>
      <c r="D978" s="27"/>
      <c r="E978" s="27">
        <v>531000</v>
      </c>
      <c r="F978" s="27"/>
      <c r="G978" s="27">
        <v>80.06</v>
      </c>
      <c r="H978" s="27">
        <v>77.238</v>
      </c>
      <c r="I978" s="27">
        <v>2.5739999999999998</v>
      </c>
      <c r="J978" s="27">
        <v>14381.236000000001</v>
      </c>
      <c r="K978" s="27">
        <v>842850</v>
      </c>
      <c r="L978" s="27">
        <v>980</v>
      </c>
      <c r="M978" s="27">
        <v>9.5350000000000001</v>
      </c>
      <c r="N978" s="27">
        <v>260297</v>
      </c>
      <c r="O978" s="27">
        <v>10004.1</v>
      </c>
      <c r="P978" s="27">
        <v>2591475</v>
      </c>
      <c r="Q978" s="27"/>
      <c r="R978" s="27">
        <v>15156</v>
      </c>
      <c r="S978" s="27">
        <v>12.4072</v>
      </c>
      <c r="T978" s="27">
        <v>110.2</v>
      </c>
      <c r="U978" s="27">
        <v>20</v>
      </c>
      <c r="V978" s="27">
        <v>84.2</v>
      </c>
      <c r="W978" s="27">
        <v>91.605699999999999</v>
      </c>
      <c r="X978" s="27"/>
      <c r="Y978" s="27"/>
      <c r="Z978" s="27"/>
      <c r="AA978" s="27">
        <v>304543</v>
      </c>
      <c r="AB978" s="28"/>
      <c r="AC978" s="29">
        <v>0</v>
      </c>
      <c r="AD978" s="30">
        <v>61.2</v>
      </c>
      <c r="AE978" s="30">
        <v>7.9</v>
      </c>
      <c r="AF978" s="31">
        <v>10.78</v>
      </c>
      <c r="AG978">
        <f t="shared" si="244"/>
        <v>8974.877743229119</v>
      </c>
      <c r="AH978">
        <f>A978*'Simple Linear Regression'!$B$18+'Simple Linear Regression'!$B$17</f>
        <v>8718.7535779147802</v>
      </c>
      <c r="AI978">
        <f t="shared" si="245"/>
        <v>8689.2391623000003</v>
      </c>
      <c r="AJ978">
        <f t="shared" si="246"/>
        <v>8689.2391623000003</v>
      </c>
      <c r="AK978" s="32">
        <f t="shared" si="243"/>
        <v>9512.6863090426014</v>
      </c>
      <c r="AL978">
        <f t="shared" si="247"/>
        <v>8986.0778474634608</v>
      </c>
      <c r="AM978" s="32">
        <f t="shared" si="248"/>
        <v>8992.5622555518621</v>
      </c>
      <c r="AN978" s="33">
        <f t="shared" si="249"/>
        <v>8936.4486163889378</v>
      </c>
      <c r="AO978" s="33">
        <f t="shared" si="250"/>
        <v>8965.457353578</v>
      </c>
      <c r="AP978" s="33">
        <f t="shared" si="251"/>
        <v>8830.3544398999984</v>
      </c>
      <c r="AQ978" s="34">
        <f t="shared" si="252"/>
        <v>670004.478</v>
      </c>
      <c r="AR978" s="34">
        <f t="shared" si="253"/>
        <v>1366794</v>
      </c>
      <c r="AS978" s="34">
        <f t="shared" si="254"/>
        <v>0</v>
      </c>
      <c r="AT978" s="34">
        <f t="shared" si="255"/>
        <v>8895.9904229349995</v>
      </c>
      <c r="AU978" s="34">
        <f t="shared" si="256"/>
        <v>8863.0563095241905</v>
      </c>
      <c r="AV978" s="34">
        <f t="shared" si="257"/>
        <v>8966.0042525564404</v>
      </c>
      <c r="AW978" s="34">
        <f t="shared" si="258"/>
        <v>8891.5968501360003</v>
      </c>
      <c r="AX978" s="34">
        <f t="shared" si="259"/>
        <v>8848.3100540294126</v>
      </c>
    </row>
    <row r="979" spans="1:50" ht="16.5" customHeight="1" x14ac:dyDescent="0.2">
      <c r="A979" s="25">
        <v>978</v>
      </c>
      <c r="B979" s="26">
        <v>40116</v>
      </c>
      <c r="C979" s="25">
        <v>9015</v>
      </c>
      <c r="D979" s="27"/>
      <c r="E979" s="27">
        <v>530000</v>
      </c>
      <c r="F979" s="27"/>
      <c r="G979" s="27">
        <v>78.465999999999994</v>
      </c>
      <c r="H979" s="27">
        <v>76.067999999999998</v>
      </c>
      <c r="I979" s="27">
        <v>2.6739999999999999</v>
      </c>
      <c r="J979" s="27">
        <v>14381.236000000001</v>
      </c>
      <c r="K979" s="27">
        <v>842850</v>
      </c>
      <c r="L979" s="27">
        <v>980</v>
      </c>
      <c r="M979" s="27">
        <v>9.5350000000000001</v>
      </c>
      <c r="N979" s="27">
        <v>260297</v>
      </c>
      <c r="O979" s="27">
        <v>10004.1</v>
      </c>
      <c r="P979" s="27">
        <v>2591475</v>
      </c>
      <c r="Q979" s="27"/>
      <c r="R979" s="27">
        <v>15156</v>
      </c>
      <c r="S979" s="27">
        <v>12.4072</v>
      </c>
      <c r="T979" s="27">
        <v>110.2</v>
      </c>
      <c r="U979" s="27">
        <v>20</v>
      </c>
      <c r="V979" s="27">
        <v>84.2</v>
      </c>
      <c r="W979" s="27">
        <v>91.59254</v>
      </c>
      <c r="X979" s="27"/>
      <c r="Y979" s="27"/>
      <c r="Z979" s="27"/>
      <c r="AA979" s="27">
        <v>304543</v>
      </c>
      <c r="AB979" s="28"/>
      <c r="AC979" s="29">
        <v>0</v>
      </c>
      <c r="AD979" s="30">
        <v>52.3</v>
      </c>
      <c r="AE979" s="30">
        <v>6.1</v>
      </c>
      <c r="AF979" s="31">
        <v>10.5235</v>
      </c>
      <c r="AG979">
        <f t="shared" si="244"/>
        <v>8975.5873500171201</v>
      </c>
      <c r="AH979">
        <f>A979*'Simple Linear Regression'!$B$18+'Simple Linear Regression'!$B$17</f>
        <v>8719.6066149986837</v>
      </c>
      <c r="AI979">
        <f t="shared" si="245"/>
        <v>8689.8274523</v>
      </c>
      <c r="AJ979">
        <f t="shared" si="246"/>
        <v>8689.8274523</v>
      </c>
      <c r="AK979" s="32">
        <f t="shared" si="243"/>
        <v>9512.5339213493098</v>
      </c>
      <c r="AL979">
        <f t="shared" si="247"/>
        <v>8973.4106560424625</v>
      </c>
      <c r="AM979" s="32">
        <f t="shared" si="248"/>
        <v>9014.4627853768379</v>
      </c>
      <c r="AN979" s="33">
        <f t="shared" si="249"/>
        <v>8874.9395090024882</v>
      </c>
      <c r="AO979" s="33">
        <f t="shared" si="250"/>
        <v>8961.3838082779985</v>
      </c>
      <c r="AP979" s="33">
        <f t="shared" si="251"/>
        <v>8789.1117303999981</v>
      </c>
      <c r="AQ979" s="34">
        <f t="shared" si="252"/>
        <v>696034.17799999996</v>
      </c>
      <c r="AR979" s="34">
        <f t="shared" si="253"/>
        <v>1417220</v>
      </c>
      <c r="AS979" s="34">
        <f t="shared" si="254"/>
        <v>0</v>
      </c>
      <c r="AT979" s="34">
        <f t="shared" si="255"/>
        <v>8849.6298287400004</v>
      </c>
      <c r="AU979" s="34">
        <f t="shared" si="256"/>
        <v>8809.7099060269284</v>
      </c>
      <c r="AV979" s="34">
        <f t="shared" si="257"/>
        <v>8929.6525673141987</v>
      </c>
      <c r="AW979" s="34">
        <f t="shared" si="258"/>
        <v>8844.3951264909992</v>
      </c>
      <c r="AX979" s="34">
        <f t="shared" si="259"/>
        <v>8790.501613831515</v>
      </c>
    </row>
    <row r="980" spans="1:50" ht="16.5" customHeight="1" x14ac:dyDescent="0.2">
      <c r="A980" s="25">
        <v>979</v>
      </c>
      <c r="B980" s="26">
        <v>40123</v>
      </c>
      <c r="C980" s="25">
        <v>8844</v>
      </c>
      <c r="D980" s="27"/>
      <c r="E980" s="27">
        <v>522000</v>
      </c>
      <c r="F980" s="27"/>
      <c r="G980" s="27">
        <v>79</v>
      </c>
      <c r="H980" s="27">
        <v>76.596000000000004</v>
      </c>
      <c r="I980" s="27">
        <v>2.694</v>
      </c>
      <c r="J980" s="27">
        <v>14448.882</v>
      </c>
      <c r="K980" s="27">
        <v>842850</v>
      </c>
      <c r="L980" s="27">
        <v>1009</v>
      </c>
      <c r="M980" s="27">
        <v>9.5350000000000001</v>
      </c>
      <c r="N980" s="27">
        <v>260297</v>
      </c>
      <c r="O980" s="27">
        <v>9927.7999999999993</v>
      </c>
      <c r="P980" s="27">
        <v>2591475</v>
      </c>
      <c r="Q980" s="27"/>
      <c r="R980" s="27">
        <v>15156</v>
      </c>
      <c r="S980" s="27">
        <v>12.4072</v>
      </c>
      <c r="T980" s="27">
        <v>110.7</v>
      </c>
      <c r="U980" s="27">
        <v>20</v>
      </c>
      <c r="V980" s="27">
        <v>84.1</v>
      </c>
      <c r="W980" s="27">
        <v>92.507999999999996</v>
      </c>
      <c r="X980" s="27"/>
      <c r="Y980" s="27"/>
      <c r="Z980" s="27"/>
      <c r="AA980" s="27">
        <v>304543</v>
      </c>
      <c r="AB980" s="28"/>
      <c r="AC980" s="29">
        <v>0</v>
      </c>
      <c r="AD980" s="30">
        <v>73.8</v>
      </c>
      <c r="AE980" s="30">
        <v>2.2000000000000002</v>
      </c>
      <c r="AF980" s="31">
        <v>10.283099999999999</v>
      </c>
      <c r="AG980">
        <f t="shared" si="244"/>
        <v>8983.2678529167206</v>
      </c>
      <c r="AH980">
        <f>A980*'Simple Linear Regression'!$B$18+'Simple Linear Regression'!$B$17</f>
        <v>8720.4596520825889</v>
      </c>
      <c r="AI980">
        <f t="shared" si="245"/>
        <v>8706.8304522999988</v>
      </c>
      <c r="AJ980">
        <f t="shared" si="246"/>
        <v>8706.8304523000006</v>
      </c>
      <c r="AK980" s="32">
        <f t="shared" si="243"/>
        <v>9512.3739682000196</v>
      </c>
      <c r="AL980">
        <f t="shared" si="247"/>
        <v>8978.2265865582594</v>
      </c>
      <c r="AM980" s="32">
        <f t="shared" si="248"/>
        <v>8987.0957974432786</v>
      </c>
      <c r="AN980" s="33">
        <f t="shared" si="249"/>
        <v>8841.2550121197019</v>
      </c>
      <c r="AO980" s="33">
        <f t="shared" si="250"/>
        <v>8930.0076372179992</v>
      </c>
      <c r="AP980" s="33">
        <f t="shared" si="251"/>
        <v>8738.4972707999987</v>
      </c>
      <c r="AQ980" s="34">
        <f t="shared" si="252"/>
        <v>701240.11800000002</v>
      </c>
      <c r="AR980" s="34">
        <f t="shared" si="253"/>
        <v>1406268</v>
      </c>
      <c r="AS980" s="34">
        <f t="shared" si="254"/>
        <v>0</v>
      </c>
      <c r="AT980" s="34">
        <f t="shared" si="255"/>
        <v>8854.4739732380003</v>
      </c>
      <c r="AU980" s="34">
        <f t="shared" si="256"/>
        <v>8803.3147433952799</v>
      </c>
      <c r="AV980" s="34">
        <f t="shared" si="257"/>
        <v>8933.4968318586798</v>
      </c>
      <c r="AW980" s="34">
        <f t="shared" si="258"/>
        <v>8848.1584745609998</v>
      </c>
      <c r="AX980" s="34">
        <f t="shared" si="259"/>
        <v>8777.6376869767355</v>
      </c>
    </row>
    <row r="981" spans="1:50" ht="16.5" customHeight="1" x14ac:dyDescent="0.2">
      <c r="A981" s="25">
        <v>980</v>
      </c>
      <c r="B981" s="26">
        <v>40130</v>
      </c>
      <c r="C981" s="25">
        <v>9015</v>
      </c>
      <c r="D981" s="27"/>
      <c r="E981" s="27">
        <v>512000</v>
      </c>
      <c r="F981" s="27"/>
      <c r="G981" s="27">
        <v>78.239999999999995</v>
      </c>
      <c r="H981" s="27">
        <v>76.245999999999995</v>
      </c>
      <c r="I981" s="27">
        <v>2.6659999999999999</v>
      </c>
      <c r="J981" s="27">
        <v>14448.882</v>
      </c>
      <c r="K981" s="27">
        <v>840198</v>
      </c>
      <c r="L981" s="27">
        <v>1009</v>
      </c>
      <c r="M981" s="27">
        <v>9.5350000000000001</v>
      </c>
      <c r="N981" s="27">
        <v>260297</v>
      </c>
      <c r="O981" s="27">
        <v>9927.7999999999993</v>
      </c>
      <c r="P981" s="27">
        <v>2591475</v>
      </c>
      <c r="Q981" s="27"/>
      <c r="R981" s="27">
        <v>15156</v>
      </c>
      <c r="S981" s="27">
        <v>12.4072</v>
      </c>
      <c r="T981" s="27">
        <v>110.7</v>
      </c>
      <c r="U981" s="27">
        <v>20</v>
      </c>
      <c r="V981" s="27">
        <v>84.1</v>
      </c>
      <c r="W981" s="27">
        <v>92.490960000000001</v>
      </c>
      <c r="X981" s="27"/>
      <c r="Y981" s="27"/>
      <c r="Z981" s="27"/>
      <c r="AA981" s="27">
        <v>304543</v>
      </c>
      <c r="AB981" s="28"/>
      <c r="AC981" s="29">
        <v>0</v>
      </c>
      <c r="AD981" s="30">
        <v>61.6</v>
      </c>
      <c r="AE981" s="30">
        <v>2</v>
      </c>
      <c r="AF981" s="31">
        <v>10.0631</v>
      </c>
      <c r="AG981">
        <f t="shared" si="244"/>
        <v>8989.99264021608</v>
      </c>
      <c r="AH981">
        <f>A981*'Simple Linear Regression'!$B$18+'Simple Linear Regression'!$B$17</f>
        <v>8721.3126891664924</v>
      </c>
      <c r="AI981">
        <f t="shared" si="245"/>
        <v>8712.7133522999993</v>
      </c>
      <c r="AJ981">
        <f t="shared" si="246"/>
        <v>8712.7133522999993</v>
      </c>
      <c r="AK981" s="32">
        <f t="shared" si="243"/>
        <v>9533.2224505067297</v>
      </c>
      <c r="AL981">
        <f t="shared" si="247"/>
        <v>8989.3821010361389</v>
      </c>
      <c r="AM981" s="32">
        <f t="shared" si="248"/>
        <v>8998.7231354211999</v>
      </c>
      <c r="AN981" s="33">
        <f t="shared" si="249"/>
        <v>8826.585904327103</v>
      </c>
      <c r="AO981" s="33">
        <f t="shared" si="250"/>
        <v>8958.1917607019968</v>
      </c>
      <c r="AP981" s="33">
        <f t="shared" si="251"/>
        <v>8743.5896059999977</v>
      </c>
      <c r="AQ981" s="34">
        <f t="shared" si="252"/>
        <v>693951.80200000003</v>
      </c>
      <c r="AR981" s="34">
        <f t="shared" si="253"/>
        <v>1364992</v>
      </c>
      <c r="AS981" s="34">
        <f t="shared" si="254"/>
        <v>0</v>
      </c>
      <c r="AT981" s="34">
        <f t="shared" si="255"/>
        <v>8799.6417099739992</v>
      </c>
      <c r="AU981" s="34">
        <f t="shared" si="256"/>
        <v>8767.7148889559903</v>
      </c>
      <c r="AV981" s="34">
        <f t="shared" si="257"/>
        <v>8866.4761094449204</v>
      </c>
      <c r="AW981" s="34">
        <f t="shared" si="258"/>
        <v>8792.5959233049998</v>
      </c>
      <c r="AX981" s="34">
        <f t="shared" si="259"/>
        <v>8748.6093875162242</v>
      </c>
    </row>
    <row r="982" spans="1:50" ht="16.5" customHeight="1" x14ac:dyDescent="0.2">
      <c r="A982" s="25">
        <v>981</v>
      </c>
      <c r="B982" s="26">
        <v>40137</v>
      </c>
      <c r="C982" s="25">
        <v>9092</v>
      </c>
      <c r="D982" s="27"/>
      <c r="E982" s="27">
        <v>507000</v>
      </c>
      <c r="F982" s="27"/>
      <c r="G982" s="27">
        <v>78.367999999999995</v>
      </c>
      <c r="H982" s="27">
        <v>77.040000000000006</v>
      </c>
      <c r="I982" s="27">
        <v>2.629</v>
      </c>
      <c r="J982" s="27">
        <v>14448.882</v>
      </c>
      <c r="K982" s="27">
        <v>840198</v>
      </c>
      <c r="L982" s="27">
        <v>1009</v>
      </c>
      <c r="M982" s="27">
        <v>10.576000000000001</v>
      </c>
      <c r="N982" s="27">
        <v>241970</v>
      </c>
      <c r="O982" s="27">
        <v>9927.7999999999993</v>
      </c>
      <c r="P982" s="27">
        <v>2591475</v>
      </c>
      <c r="Q982" s="27"/>
      <c r="R982" s="27">
        <v>15156</v>
      </c>
      <c r="S982" s="27">
        <v>12.279</v>
      </c>
      <c r="T982" s="27">
        <v>110.7</v>
      </c>
      <c r="U982" s="27">
        <v>20</v>
      </c>
      <c r="V982" s="27">
        <v>84.1</v>
      </c>
      <c r="W982" s="27">
        <v>91.718374999999995</v>
      </c>
      <c r="X982" s="27"/>
      <c r="Y982" s="27"/>
      <c r="Z982" s="27"/>
      <c r="AA982" s="27">
        <v>304543</v>
      </c>
      <c r="AB982" s="28"/>
      <c r="AC982" s="29">
        <v>0</v>
      </c>
      <c r="AD982" s="30">
        <v>79</v>
      </c>
      <c r="AE982" s="30">
        <v>1.6</v>
      </c>
      <c r="AF982" s="31">
        <v>9.8681999999999999</v>
      </c>
      <c r="AG982">
        <f t="shared" si="244"/>
        <v>8763.7880398345187</v>
      </c>
      <c r="AH982">
        <f>A982*'Simple Linear Regression'!$B$18+'Simple Linear Regression'!$B$17</f>
        <v>8722.1657262503977</v>
      </c>
      <c r="AI982">
        <f t="shared" si="245"/>
        <v>8520.4014136000005</v>
      </c>
      <c r="AJ982">
        <f t="shared" si="246"/>
        <v>8520.4014136000005</v>
      </c>
      <c r="AK982" s="32">
        <f t="shared" si="243"/>
        <v>9519.2813157973815</v>
      </c>
      <c r="AL982">
        <f t="shared" si="247"/>
        <v>8881.9407357690998</v>
      </c>
      <c r="AM982" s="32">
        <f t="shared" si="248"/>
        <v>8722.7911665364391</v>
      </c>
      <c r="AN982" s="33">
        <f t="shared" si="249"/>
        <v>8727.2299254173686</v>
      </c>
      <c r="AO982" s="33">
        <f t="shared" si="250"/>
        <v>8839.2401626299998</v>
      </c>
      <c r="AP982" s="33">
        <f t="shared" si="251"/>
        <v>8724.6660260000008</v>
      </c>
      <c r="AQ982" s="34">
        <f t="shared" si="252"/>
        <v>636139.13</v>
      </c>
      <c r="AR982" s="34">
        <f t="shared" si="253"/>
        <v>1332903</v>
      </c>
      <c r="AS982" s="34">
        <f t="shared" si="254"/>
        <v>0</v>
      </c>
      <c r="AT982" s="34">
        <f t="shared" si="255"/>
        <v>8443.1583121030017</v>
      </c>
      <c r="AU982" s="34">
        <f t="shared" si="256"/>
        <v>8570.2819525286468</v>
      </c>
      <c r="AV982" s="34">
        <f t="shared" si="257"/>
        <v>8493.6383016652799</v>
      </c>
      <c r="AW982" s="34">
        <f t="shared" si="258"/>
        <v>8435.2007313180002</v>
      </c>
      <c r="AX982" s="34">
        <f t="shared" si="259"/>
        <v>8570.1627468596926</v>
      </c>
    </row>
    <row r="983" spans="1:50" ht="16.5" customHeight="1" x14ac:dyDescent="0.2">
      <c r="A983" s="25">
        <v>982</v>
      </c>
      <c r="B983" s="26">
        <v>40144</v>
      </c>
      <c r="C983" s="25">
        <v>8943</v>
      </c>
      <c r="D983" s="27"/>
      <c r="E983" s="27">
        <v>482000</v>
      </c>
      <c r="F983" s="27"/>
      <c r="G983" s="27">
        <v>76.142499999999998</v>
      </c>
      <c r="H983" s="27">
        <v>76.515000000000001</v>
      </c>
      <c r="I983" s="27">
        <v>2.6389999999999998</v>
      </c>
      <c r="J983" s="27">
        <v>14448.882</v>
      </c>
      <c r="K983" s="27">
        <v>840198</v>
      </c>
      <c r="L983" s="27">
        <v>1009</v>
      </c>
      <c r="M983" s="27">
        <v>10.576000000000001</v>
      </c>
      <c r="N983" s="27">
        <v>241970</v>
      </c>
      <c r="O983" s="27">
        <v>9927.7999999999993</v>
      </c>
      <c r="P983" s="27">
        <v>2591475</v>
      </c>
      <c r="Q983" s="27"/>
      <c r="R983" s="27">
        <v>15156</v>
      </c>
      <c r="S983" s="27">
        <v>12.279</v>
      </c>
      <c r="T983" s="27">
        <v>110.7</v>
      </c>
      <c r="U983" s="27">
        <v>20</v>
      </c>
      <c r="V983" s="27">
        <v>84.1</v>
      </c>
      <c r="W983" s="27">
        <v>91.591639999999998</v>
      </c>
      <c r="X983" s="27"/>
      <c r="Y983" s="27"/>
      <c r="Z983" s="27"/>
      <c r="AA983" s="27">
        <v>304543</v>
      </c>
      <c r="AB983" s="28"/>
      <c r="AC983" s="29">
        <v>1</v>
      </c>
      <c r="AD983" s="30">
        <v>101</v>
      </c>
      <c r="AE983" s="30">
        <v>0</v>
      </c>
      <c r="AF983" s="31">
        <v>9.7029999999999994</v>
      </c>
      <c r="AG983">
        <f t="shared" si="244"/>
        <v>8780.6289015133207</v>
      </c>
      <c r="AH983">
        <f>A983*'Simple Linear Regression'!$B$18+'Simple Linear Regression'!$B$17</f>
        <v>8723.0187633343012</v>
      </c>
      <c r="AI983">
        <f t="shared" si="245"/>
        <v>8535.1086636</v>
      </c>
      <c r="AJ983">
        <f t="shared" si="246"/>
        <v>8535.1086636000018</v>
      </c>
      <c r="AK983" s="32">
        <f t="shared" si="243"/>
        <v>9517.8939550242212</v>
      </c>
      <c r="AL983">
        <f t="shared" si="247"/>
        <v>8900.8694456480971</v>
      </c>
      <c r="AM983" s="32">
        <f t="shared" si="248"/>
        <v>8561.1149369658015</v>
      </c>
      <c r="AN983" s="33">
        <f t="shared" si="249"/>
        <v>8578.6062196596286</v>
      </c>
      <c r="AO983" s="33">
        <f t="shared" si="250"/>
        <v>8705.1347373299959</v>
      </c>
      <c r="AP983" s="33">
        <f t="shared" si="251"/>
        <v>8567.2214024000004</v>
      </c>
      <c r="AQ983" s="34">
        <f t="shared" si="252"/>
        <v>638558.82999999996</v>
      </c>
      <c r="AR983" s="34">
        <f t="shared" si="253"/>
        <v>1271998</v>
      </c>
      <c r="AS983" s="34">
        <f t="shared" si="254"/>
        <v>9.7029999999999994</v>
      </c>
      <c r="AT983" s="34">
        <f t="shared" si="255"/>
        <v>8398.3121659970002</v>
      </c>
      <c r="AU983" s="34">
        <f t="shared" si="256"/>
        <v>8525.5108961563856</v>
      </c>
      <c r="AV983" s="34">
        <f t="shared" si="257"/>
        <v>8439.5011103304805</v>
      </c>
      <c r="AW983" s="34">
        <f t="shared" si="258"/>
        <v>8430.8016806690011</v>
      </c>
      <c r="AX983" s="34">
        <f t="shared" si="259"/>
        <v>8489.8242870817921</v>
      </c>
    </row>
    <row r="984" spans="1:50" ht="16.5" customHeight="1" x14ac:dyDescent="0.2">
      <c r="A984" s="25">
        <v>983</v>
      </c>
      <c r="B984" s="26">
        <v>40151</v>
      </c>
      <c r="C984" s="25">
        <v>9012</v>
      </c>
      <c r="D984" s="27"/>
      <c r="E984" s="27">
        <v>475000</v>
      </c>
      <c r="F984" s="27"/>
      <c r="G984" s="27">
        <v>76.805999999999997</v>
      </c>
      <c r="H984" s="27">
        <v>77.781999999999996</v>
      </c>
      <c r="I984" s="27">
        <v>2.629</v>
      </c>
      <c r="J984" s="27">
        <v>14448.882</v>
      </c>
      <c r="K984" s="27">
        <v>840198</v>
      </c>
      <c r="L984" s="27">
        <v>1009</v>
      </c>
      <c r="M984" s="27">
        <v>10.576000000000001</v>
      </c>
      <c r="N984" s="27">
        <v>241970</v>
      </c>
      <c r="O984" s="27">
        <v>9927.7999999999993</v>
      </c>
      <c r="P984" s="27">
        <v>2591475</v>
      </c>
      <c r="Q984" s="27"/>
      <c r="R984" s="27">
        <v>15156</v>
      </c>
      <c r="S984" s="27">
        <v>12.279</v>
      </c>
      <c r="T984" s="27">
        <v>110.7</v>
      </c>
      <c r="U984" s="27">
        <v>20</v>
      </c>
      <c r="V984" s="27">
        <v>84.1</v>
      </c>
      <c r="W984" s="27">
        <v>91.383600000000001</v>
      </c>
      <c r="X984" s="27"/>
      <c r="Y984" s="27"/>
      <c r="Z984" s="27"/>
      <c r="AA984" s="27">
        <v>304543</v>
      </c>
      <c r="AB984" s="28"/>
      <c r="AC984" s="29">
        <v>0</v>
      </c>
      <c r="AD984" s="30">
        <v>122.5</v>
      </c>
      <c r="AE984" s="30">
        <v>0.7</v>
      </c>
      <c r="AF984" s="31">
        <v>9.5722000000000005</v>
      </c>
      <c r="AG984">
        <f t="shared" si="244"/>
        <v>8785.3397198345192</v>
      </c>
      <c r="AH984">
        <f>A984*'Simple Linear Regression'!$B$18+'Simple Linear Regression'!$B$17</f>
        <v>8723.8718004182047</v>
      </c>
      <c r="AI984">
        <f t="shared" si="245"/>
        <v>8539.2266936000015</v>
      </c>
      <c r="AJ984">
        <f t="shared" si="246"/>
        <v>8539.2266935999996</v>
      </c>
      <c r="AK984" s="32">
        <f t="shared" ref="AK984:AK1047" si="260">11611.58410651-152.38769329*I258+0.00324611*N258-2.92151591*V258-0.00770426*AA258-0.00077781*E258</f>
        <v>9544.3084484719293</v>
      </c>
      <c r="AL984">
        <f t="shared" si="247"/>
        <v>8905.6254077690992</v>
      </c>
      <c r="AM984" s="32">
        <f t="shared" si="248"/>
        <v>8667.8970014490806</v>
      </c>
      <c r="AN984" s="33">
        <f t="shared" si="249"/>
        <v>8713.4221684453696</v>
      </c>
      <c r="AO984" s="33">
        <f t="shared" si="250"/>
        <v>8803.6661226300002</v>
      </c>
      <c r="AP984" s="33">
        <f t="shared" si="251"/>
        <v>8671.9647780000014</v>
      </c>
      <c r="AQ984" s="34">
        <f t="shared" si="252"/>
        <v>636139.13</v>
      </c>
      <c r="AR984" s="34">
        <f t="shared" si="253"/>
        <v>1248775</v>
      </c>
      <c r="AS984" s="34">
        <f t="shared" si="254"/>
        <v>0</v>
      </c>
      <c r="AT984" s="34">
        <f t="shared" si="255"/>
        <v>8472.5001343130007</v>
      </c>
      <c r="AU984" s="34">
        <f t="shared" si="256"/>
        <v>8589.7751633986463</v>
      </c>
      <c r="AV984" s="34">
        <f t="shared" si="257"/>
        <v>8508.2509039760007</v>
      </c>
      <c r="AW984" s="34">
        <f t="shared" si="258"/>
        <v>8462.9324878379994</v>
      </c>
      <c r="AX984" s="34">
        <f t="shared" si="259"/>
        <v>8580.0942710396903</v>
      </c>
    </row>
    <row r="985" spans="1:50" ht="16.5" customHeight="1" x14ac:dyDescent="0.2">
      <c r="A985" s="25">
        <v>984</v>
      </c>
      <c r="B985" s="26">
        <v>40158</v>
      </c>
      <c r="C985" s="25">
        <v>8963</v>
      </c>
      <c r="D985" s="27"/>
      <c r="E985" s="27">
        <v>497000</v>
      </c>
      <c r="F985" s="27"/>
      <c r="G985" s="27">
        <v>71.510000000000005</v>
      </c>
      <c r="H985" s="27">
        <v>73.144000000000005</v>
      </c>
      <c r="I985" s="27">
        <v>2.6339999999999999</v>
      </c>
      <c r="J985" s="27">
        <v>14448.882</v>
      </c>
      <c r="K985" s="27">
        <v>830487</v>
      </c>
      <c r="L985" s="27">
        <v>1044</v>
      </c>
      <c r="M985" s="27">
        <v>10.576000000000001</v>
      </c>
      <c r="N985" s="27">
        <v>241970</v>
      </c>
      <c r="O985" s="27">
        <v>9976.7000000000007</v>
      </c>
      <c r="P985" s="27">
        <v>2591475</v>
      </c>
      <c r="Q985" s="27"/>
      <c r="R985" s="27">
        <v>15156</v>
      </c>
      <c r="S985" s="27">
        <v>12.279</v>
      </c>
      <c r="T985" s="27">
        <v>110.7</v>
      </c>
      <c r="U985" s="27">
        <v>20</v>
      </c>
      <c r="V985" s="27">
        <v>84.9</v>
      </c>
      <c r="W985" s="27">
        <v>91.07808</v>
      </c>
      <c r="X985" s="27"/>
      <c r="Y985" s="27"/>
      <c r="Z985" s="27"/>
      <c r="AA985" s="27">
        <v>304543</v>
      </c>
      <c r="AB985" s="28"/>
      <c r="AC985" s="29">
        <v>0</v>
      </c>
      <c r="AD985" s="30">
        <v>175</v>
      </c>
      <c r="AE985" s="30">
        <v>0</v>
      </c>
      <c r="AF985" s="31">
        <v>9.4797999999999991</v>
      </c>
      <c r="AG985">
        <f t="shared" si="244"/>
        <v>8752.2418693379204</v>
      </c>
      <c r="AH985">
        <f>A985*'Simple Linear Regression'!$B$18+'Simple Linear Regression'!$B$17</f>
        <v>8724.7248375021099</v>
      </c>
      <c r="AI985">
        <f t="shared" si="245"/>
        <v>8509.5194236000007</v>
      </c>
      <c r="AJ985">
        <f t="shared" si="246"/>
        <v>8509.5194236000025</v>
      </c>
      <c r="AK985" s="32">
        <f t="shared" si="260"/>
        <v>9541.2289515390294</v>
      </c>
      <c r="AL985">
        <f t="shared" si="247"/>
        <v>8876.944885708599</v>
      </c>
      <c r="AM985" s="32">
        <f t="shared" si="248"/>
        <v>8602.5549307277997</v>
      </c>
      <c r="AN985" s="33">
        <f t="shared" si="249"/>
        <v>8680.2902276952882</v>
      </c>
      <c r="AO985" s="33">
        <f t="shared" si="250"/>
        <v>8699.7860699800003</v>
      </c>
      <c r="AP985" s="33">
        <f t="shared" si="251"/>
        <v>8602.9573479999999</v>
      </c>
      <c r="AQ985" s="34">
        <f t="shared" si="252"/>
        <v>637348.98</v>
      </c>
      <c r="AR985" s="34">
        <f t="shared" si="253"/>
        <v>1309098</v>
      </c>
      <c r="AS985" s="34">
        <f t="shared" si="254"/>
        <v>0</v>
      </c>
      <c r="AT985" s="34">
        <f t="shared" si="255"/>
        <v>8514.4336402459994</v>
      </c>
      <c r="AU985" s="34">
        <f t="shared" si="256"/>
        <v>8605.360233109519</v>
      </c>
      <c r="AV985" s="34">
        <f t="shared" si="257"/>
        <v>8568.3298872344785</v>
      </c>
      <c r="AW985" s="34">
        <f t="shared" si="258"/>
        <v>8504.0942574679993</v>
      </c>
      <c r="AX985" s="34">
        <f t="shared" si="259"/>
        <v>8582.1575608947423</v>
      </c>
    </row>
    <row r="986" spans="1:50" ht="16.5" customHeight="1" x14ac:dyDescent="0.2">
      <c r="A986" s="25">
        <v>985</v>
      </c>
      <c r="B986" s="26">
        <v>40165</v>
      </c>
      <c r="C986" s="25">
        <v>9045</v>
      </c>
      <c r="D986" s="27"/>
      <c r="E986" s="27">
        <v>498000</v>
      </c>
      <c r="F986" s="27"/>
      <c r="G986" s="27">
        <v>71.724000000000004</v>
      </c>
      <c r="H986" s="27">
        <v>71.802000000000007</v>
      </c>
      <c r="I986" s="27">
        <v>2.5990000000000002</v>
      </c>
      <c r="J986" s="27">
        <v>14448.882</v>
      </c>
      <c r="K986" s="27">
        <v>830487</v>
      </c>
      <c r="L986" s="27">
        <v>1044</v>
      </c>
      <c r="M986" s="27">
        <v>11.041</v>
      </c>
      <c r="N986" s="27">
        <v>252209</v>
      </c>
      <c r="O986" s="27">
        <v>9976.7000000000007</v>
      </c>
      <c r="P986" s="27">
        <v>2576593</v>
      </c>
      <c r="Q986" s="27"/>
      <c r="R986" s="27">
        <v>15156</v>
      </c>
      <c r="S986" s="27">
        <v>12.279</v>
      </c>
      <c r="T986" s="27">
        <v>110.7</v>
      </c>
      <c r="U986" s="27">
        <v>20</v>
      </c>
      <c r="V986" s="27">
        <v>84.9</v>
      </c>
      <c r="W986" s="27">
        <v>91.96172</v>
      </c>
      <c r="X986" s="27"/>
      <c r="Y986" s="27"/>
      <c r="Z986" s="27"/>
      <c r="AA986" s="27">
        <v>304543</v>
      </c>
      <c r="AB986" s="28"/>
      <c r="AC986" s="29">
        <v>0</v>
      </c>
      <c r="AD986" s="30">
        <v>159.5</v>
      </c>
      <c r="AE986" s="30">
        <v>0</v>
      </c>
      <c r="AF986" s="31">
        <v>9.4288000000000007</v>
      </c>
      <c r="AG986">
        <f t="shared" si="244"/>
        <v>8879.8064831521187</v>
      </c>
      <c r="AH986">
        <f>A986*'Simple Linear Regression'!$B$18+'Simple Linear Regression'!$B$17</f>
        <v>8725.5778745860134</v>
      </c>
      <c r="AI986">
        <f t="shared" si="245"/>
        <v>8675.1631157000011</v>
      </c>
      <c r="AJ986">
        <f t="shared" si="246"/>
        <v>8675.1631157000011</v>
      </c>
      <c r="AK986" s="32">
        <f t="shared" si="260"/>
        <v>9521.2992615325802</v>
      </c>
      <c r="AL986">
        <f t="shared" si="247"/>
        <v>8942.5413633783719</v>
      </c>
      <c r="AM986" s="32">
        <f t="shared" si="248"/>
        <v>8756.9450750543001</v>
      </c>
      <c r="AN986" s="33">
        <f t="shared" si="249"/>
        <v>8729.8184999543155</v>
      </c>
      <c r="AO986" s="33">
        <f t="shared" si="250"/>
        <v>8779.1063576409979</v>
      </c>
      <c r="AP986" s="33">
        <f t="shared" si="251"/>
        <v>8619.3695727000013</v>
      </c>
      <c r="AQ986" s="34">
        <f t="shared" si="252"/>
        <v>655491.19100000011</v>
      </c>
      <c r="AR986" s="34">
        <f t="shared" si="253"/>
        <v>1294302</v>
      </c>
      <c r="AS986" s="34">
        <f t="shared" si="254"/>
        <v>0</v>
      </c>
      <c r="AT986" s="34">
        <f t="shared" si="255"/>
        <v>8671.7332198120021</v>
      </c>
      <c r="AU986" s="34">
        <f t="shared" si="256"/>
        <v>8688.9076100896127</v>
      </c>
      <c r="AV986" s="34">
        <f t="shared" si="257"/>
        <v>8725.6144983345202</v>
      </c>
      <c r="AW986" s="34">
        <f t="shared" si="258"/>
        <v>8661.348806703998</v>
      </c>
      <c r="AX986" s="34">
        <f t="shared" si="259"/>
        <v>8661.696075091384</v>
      </c>
    </row>
    <row r="987" spans="1:50" ht="16.5" customHeight="1" x14ac:dyDescent="0.2">
      <c r="A987" s="25">
        <v>986</v>
      </c>
      <c r="B987" s="26">
        <v>40172</v>
      </c>
      <c r="C987" s="25">
        <v>9074</v>
      </c>
      <c r="D987" s="27"/>
      <c r="E987" s="27">
        <v>479000</v>
      </c>
      <c r="F987" s="27"/>
      <c r="G987" s="27">
        <v>74.762500000000003</v>
      </c>
      <c r="H987" s="27">
        <v>73.349999999999994</v>
      </c>
      <c r="I987" s="27">
        <v>2.589</v>
      </c>
      <c r="J987" s="27">
        <v>14448.882</v>
      </c>
      <c r="K987" s="27">
        <v>830487</v>
      </c>
      <c r="L987" s="27">
        <v>1044</v>
      </c>
      <c r="M987" s="27">
        <v>11.041</v>
      </c>
      <c r="N987" s="27">
        <v>252209</v>
      </c>
      <c r="O987" s="27">
        <v>9976.7000000000007</v>
      </c>
      <c r="P987" s="27">
        <v>2576593</v>
      </c>
      <c r="Q987" s="27"/>
      <c r="R987" s="27">
        <v>15156</v>
      </c>
      <c r="S987" s="27">
        <v>12.279</v>
      </c>
      <c r="T987" s="27">
        <v>110.7</v>
      </c>
      <c r="U987" s="27">
        <v>20</v>
      </c>
      <c r="V987" s="27">
        <v>84.9</v>
      </c>
      <c r="W987" s="27">
        <v>92.586359999999999</v>
      </c>
      <c r="X987" s="27"/>
      <c r="Y987" s="27"/>
      <c r="Z987" s="27"/>
      <c r="AA987" s="27">
        <v>304543</v>
      </c>
      <c r="AB987" s="28"/>
      <c r="AC987" s="29">
        <v>1</v>
      </c>
      <c r="AD987" s="30">
        <v>174.7</v>
      </c>
      <c r="AE987" s="30">
        <v>0.4</v>
      </c>
      <c r="AF987" s="31">
        <v>9.4209999999999994</v>
      </c>
      <c r="AG987">
        <f t="shared" si="244"/>
        <v>8892.5991814733188</v>
      </c>
      <c r="AH987">
        <f>A987*'Simple Linear Regression'!$B$18+'Simple Linear Regression'!$B$17</f>
        <v>8726.4309116699187</v>
      </c>
      <c r="AI987">
        <f t="shared" si="245"/>
        <v>8686.3406257000006</v>
      </c>
      <c r="AJ987">
        <f t="shared" si="246"/>
        <v>8686.3406257000024</v>
      </c>
      <c r="AK987" s="32">
        <f t="shared" si="260"/>
        <v>9458.585555385609</v>
      </c>
      <c r="AL987">
        <f t="shared" si="247"/>
        <v>8957.1655979820698</v>
      </c>
      <c r="AM987" s="32">
        <f t="shared" si="248"/>
        <v>8602.8491024748619</v>
      </c>
      <c r="AN987" s="33">
        <f t="shared" si="249"/>
        <v>8603.3192675113551</v>
      </c>
      <c r="AO987" s="33">
        <f t="shared" si="250"/>
        <v>8653.0576500509978</v>
      </c>
      <c r="AP987" s="33">
        <f t="shared" si="251"/>
        <v>8487.3123892999974</v>
      </c>
      <c r="AQ987" s="34">
        <f t="shared" si="252"/>
        <v>652969.10100000002</v>
      </c>
      <c r="AR987" s="34">
        <f t="shared" si="253"/>
        <v>1240131</v>
      </c>
      <c r="AS987" s="34">
        <f t="shared" si="254"/>
        <v>9.4209999999999994</v>
      </c>
      <c r="AT987" s="34">
        <f t="shared" si="255"/>
        <v>8635.1284018080005</v>
      </c>
      <c r="AU987" s="34">
        <f t="shared" si="256"/>
        <v>8654.1022237269317</v>
      </c>
      <c r="AV987" s="34">
        <f t="shared" si="257"/>
        <v>8681.5463016275589</v>
      </c>
      <c r="AW987" s="34">
        <f t="shared" si="258"/>
        <v>8671.4420195109979</v>
      </c>
      <c r="AX987" s="34">
        <f t="shared" si="259"/>
        <v>8593.9639255692109</v>
      </c>
    </row>
    <row r="988" spans="1:50" ht="16.5" customHeight="1" x14ac:dyDescent="0.2">
      <c r="A988" s="25">
        <v>987</v>
      </c>
      <c r="B988" s="26">
        <v>40179</v>
      </c>
      <c r="C988" s="25">
        <v>8741</v>
      </c>
      <c r="D988" s="27"/>
      <c r="E988" s="27">
        <v>468000</v>
      </c>
      <c r="F988" s="27"/>
      <c r="G988" s="27">
        <v>79.069999999999993</v>
      </c>
      <c r="H988" s="27">
        <v>77.192499999999995</v>
      </c>
      <c r="I988" s="27">
        <v>2.6070000000000002</v>
      </c>
      <c r="J988" s="27">
        <v>14448.882</v>
      </c>
      <c r="K988" s="27">
        <v>830487</v>
      </c>
      <c r="L988" s="27">
        <v>1044</v>
      </c>
      <c r="M988" s="27">
        <v>11.041</v>
      </c>
      <c r="N988" s="27">
        <v>252209</v>
      </c>
      <c r="O988" s="27">
        <v>9976.7000000000007</v>
      </c>
      <c r="P988" s="27">
        <v>2576593</v>
      </c>
      <c r="Q988" s="27"/>
      <c r="R988" s="27">
        <v>15156</v>
      </c>
      <c r="S988" s="27">
        <v>12.279</v>
      </c>
      <c r="T988" s="27">
        <v>110.7</v>
      </c>
      <c r="U988" s="27">
        <v>20</v>
      </c>
      <c r="V988" s="27">
        <v>84.9</v>
      </c>
      <c r="W988" s="27">
        <v>93.029733333333297</v>
      </c>
      <c r="X988" s="27"/>
      <c r="Y988" s="27"/>
      <c r="Z988" s="27"/>
      <c r="AA988" s="27">
        <v>304543</v>
      </c>
      <c r="AB988" s="28"/>
      <c r="AC988" s="29">
        <v>1</v>
      </c>
      <c r="AD988" s="30">
        <v>191.1</v>
      </c>
      <c r="AE988" s="30">
        <v>0</v>
      </c>
      <c r="AF988" s="31">
        <v>9.4566999999999997</v>
      </c>
      <c r="AG988">
        <f t="shared" si="244"/>
        <v>8900.0140724951598</v>
      </c>
      <c r="AH988">
        <f>A988*'Simple Linear Regression'!$B$18+'Simple Linear Regression'!$B$17</f>
        <v>8727.2839487538222</v>
      </c>
      <c r="AI988">
        <f t="shared" si="245"/>
        <v>8692.8118157000008</v>
      </c>
      <c r="AJ988">
        <f t="shared" si="246"/>
        <v>8692.811815699999</v>
      </c>
      <c r="AK988" s="32">
        <f t="shared" si="260"/>
        <v>9480.9737861587691</v>
      </c>
      <c r="AL988">
        <f t="shared" si="247"/>
        <v>8964.2965748954102</v>
      </c>
      <c r="AM988" s="32">
        <f t="shared" si="248"/>
        <v>8584.3035061450992</v>
      </c>
      <c r="AN988" s="33">
        <f t="shared" si="249"/>
        <v>8612.9727764756444</v>
      </c>
      <c r="AO988" s="33">
        <f t="shared" si="250"/>
        <v>8637.8220197129995</v>
      </c>
      <c r="AP988" s="33">
        <f t="shared" si="251"/>
        <v>8475.9861035999984</v>
      </c>
      <c r="AQ988" s="34">
        <f t="shared" si="252"/>
        <v>657508.86300000001</v>
      </c>
      <c r="AR988" s="34">
        <f t="shared" si="253"/>
        <v>1220076</v>
      </c>
      <c r="AS988" s="34">
        <f t="shared" si="254"/>
        <v>9.4566999999999997</v>
      </c>
      <c r="AT988" s="34">
        <f t="shared" si="255"/>
        <v>8675.4005844330022</v>
      </c>
      <c r="AU988" s="34">
        <f t="shared" si="256"/>
        <v>8683.4613376799534</v>
      </c>
      <c r="AV988" s="34">
        <f t="shared" si="257"/>
        <v>8720.1626618627597</v>
      </c>
      <c r="AW988" s="34">
        <f t="shared" si="258"/>
        <v>8710.9612925068977</v>
      </c>
      <c r="AX988" s="34">
        <f t="shared" si="259"/>
        <v>8617.1987103019201</v>
      </c>
    </row>
    <row r="989" spans="1:50" ht="16.5" customHeight="1" x14ac:dyDescent="0.2">
      <c r="A989" s="25">
        <v>988</v>
      </c>
      <c r="B989" s="26">
        <v>40186</v>
      </c>
      <c r="C989" s="25">
        <v>8740</v>
      </c>
      <c r="D989" s="27"/>
      <c r="E989" s="27">
        <v>456000</v>
      </c>
      <c r="F989" s="27"/>
      <c r="G989" s="27">
        <v>82.343999999999994</v>
      </c>
      <c r="H989" s="27">
        <v>79.817999999999998</v>
      </c>
      <c r="I989" s="27">
        <v>2.665</v>
      </c>
      <c r="J989" s="27">
        <v>14448.882</v>
      </c>
      <c r="K989" s="27">
        <v>830487</v>
      </c>
      <c r="L989" s="27">
        <v>1107</v>
      </c>
      <c r="M989" s="27">
        <v>11.041</v>
      </c>
      <c r="N989" s="27">
        <v>252209</v>
      </c>
      <c r="O989" s="27">
        <v>9985.7000000000007</v>
      </c>
      <c r="P989" s="27">
        <v>2576593</v>
      </c>
      <c r="Q989" s="27"/>
      <c r="R989" s="27">
        <v>15156</v>
      </c>
      <c r="S989" s="27">
        <v>12.279</v>
      </c>
      <c r="T989" s="27">
        <v>110.7</v>
      </c>
      <c r="U989" s="27">
        <v>20</v>
      </c>
      <c r="V989" s="27">
        <v>81.5</v>
      </c>
      <c r="W989" s="27">
        <v>92.895674999999997</v>
      </c>
      <c r="X989" s="27"/>
      <c r="Y989" s="27"/>
      <c r="Z989" s="27"/>
      <c r="AA989" s="27">
        <v>304543</v>
      </c>
      <c r="AB989" s="28"/>
      <c r="AC989" s="29">
        <v>0</v>
      </c>
      <c r="AD989" s="30">
        <v>222.9</v>
      </c>
      <c r="AE989" s="30">
        <v>0</v>
      </c>
      <c r="AF989" s="31">
        <v>9.5345999999999993</v>
      </c>
      <c r="AG989">
        <f t="shared" si="244"/>
        <v>8985.8191246601982</v>
      </c>
      <c r="AH989">
        <f>A989*'Simple Linear Regression'!$B$18+'Simple Linear Regression'!$B$17</f>
        <v>8728.1369858377257</v>
      </c>
      <c r="AI989">
        <f t="shared" si="245"/>
        <v>8835.8434656999998</v>
      </c>
      <c r="AJ989">
        <f t="shared" si="246"/>
        <v>8835.8434656999998</v>
      </c>
      <c r="AK989" s="32">
        <f t="shared" si="260"/>
        <v>9487.0204414759301</v>
      </c>
      <c r="AL989">
        <f t="shared" si="247"/>
        <v>9023.5136753939496</v>
      </c>
      <c r="AM989" s="32">
        <f t="shared" si="248"/>
        <v>8686.0107960192981</v>
      </c>
      <c r="AN989" s="33">
        <f t="shared" si="249"/>
        <v>8763.1441258401755</v>
      </c>
      <c r="AO989" s="33">
        <f t="shared" si="250"/>
        <v>8779.7027997350015</v>
      </c>
      <c r="AP989" s="33">
        <f t="shared" si="251"/>
        <v>8529.8908684999988</v>
      </c>
      <c r="AQ989" s="34">
        <f t="shared" si="252"/>
        <v>672136.98499999999</v>
      </c>
      <c r="AR989" s="34">
        <f t="shared" si="253"/>
        <v>1215240</v>
      </c>
      <c r="AS989" s="34">
        <f t="shared" si="254"/>
        <v>0</v>
      </c>
      <c r="AT989" s="34">
        <f t="shared" si="255"/>
        <v>8832.9838129039999</v>
      </c>
      <c r="AU989" s="34">
        <f t="shared" si="256"/>
        <v>8812.8654510756878</v>
      </c>
      <c r="AV989" s="34">
        <f t="shared" si="257"/>
        <v>8869.1368474373994</v>
      </c>
      <c r="AW989" s="34">
        <f t="shared" si="258"/>
        <v>8822.0453225860001</v>
      </c>
      <c r="AX989" s="34">
        <f t="shared" si="259"/>
        <v>8772.3680943153049</v>
      </c>
    </row>
    <row r="990" spans="1:50" ht="16.5" customHeight="1" x14ac:dyDescent="0.2">
      <c r="A990" s="25">
        <v>989</v>
      </c>
      <c r="B990" s="26">
        <v>40193</v>
      </c>
      <c r="C990" s="25">
        <v>8602</v>
      </c>
      <c r="D990" s="27"/>
      <c r="E990" s="27">
        <v>469000</v>
      </c>
      <c r="F990" s="27"/>
      <c r="G990" s="27">
        <v>80.06</v>
      </c>
      <c r="H990" s="27">
        <v>78.31</v>
      </c>
      <c r="I990" s="27">
        <v>2.7509999999999999</v>
      </c>
      <c r="J990" s="27">
        <v>14448.882</v>
      </c>
      <c r="K990" s="27">
        <v>865917</v>
      </c>
      <c r="L990" s="27">
        <v>1107</v>
      </c>
      <c r="M990" s="27">
        <v>11.041</v>
      </c>
      <c r="N990" s="27">
        <v>237264</v>
      </c>
      <c r="O990" s="27">
        <v>9985.7000000000007</v>
      </c>
      <c r="P990" s="27">
        <v>2576593</v>
      </c>
      <c r="Q990" s="27"/>
      <c r="R990" s="27">
        <v>15156</v>
      </c>
      <c r="S990" s="27">
        <v>12.279</v>
      </c>
      <c r="T990" s="27">
        <v>110.7</v>
      </c>
      <c r="U990" s="27">
        <v>20</v>
      </c>
      <c r="V990" s="27">
        <v>81.5</v>
      </c>
      <c r="W990" s="27">
        <v>92.238240000000005</v>
      </c>
      <c r="X990" s="27"/>
      <c r="Y990" s="27"/>
      <c r="Z990" s="27"/>
      <c r="AA990" s="27">
        <v>304543</v>
      </c>
      <c r="AB990" s="28"/>
      <c r="AC990" s="29">
        <v>0</v>
      </c>
      <c r="AD990" s="30">
        <v>206.4</v>
      </c>
      <c r="AE990" s="30">
        <v>0</v>
      </c>
      <c r="AF990" s="31">
        <v>9.6521000000000008</v>
      </c>
      <c r="AG990">
        <f t="shared" si="244"/>
        <v>8789.8980791478789</v>
      </c>
      <c r="AH990">
        <f>A990*'Simple Linear Regression'!$B$18+'Simple Linear Regression'!$B$17</f>
        <v>8728.990022921631</v>
      </c>
      <c r="AI990">
        <f t="shared" si="245"/>
        <v>8622.6212426999991</v>
      </c>
      <c r="AJ990">
        <f t="shared" si="246"/>
        <v>8622.6212426999991</v>
      </c>
      <c r="AK990" s="32">
        <f t="shared" si="260"/>
        <v>9474.8016476557987</v>
      </c>
      <c r="AL990">
        <f t="shared" si="247"/>
        <v>8931.9528810684806</v>
      </c>
      <c r="AM990" s="32">
        <f t="shared" si="248"/>
        <v>8513.66717436</v>
      </c>
      <c r="AN990" s="33">
        <f t="shared" si="249"/>
        <v>8675.1571661771868</v>
      </c>
      <c r="AO990" s="33">
        <f t="shared" si="250"/>
        <v>8723.5519180640003</v>
      </c>
      <c r="AP990" s="33">
        <f t="shared" si="251"/>
        <v>8536.8662514999996</v>
      </c>
      <c r="AQ990" s="34">
        <f t="shared" si="252"/>
        <v>652713.26399999997</v>
      </c>
      <c r="AR990" s="34">
        <f t="shared" si="253"/>
        <v>1290219</v>
      </c>
      <c r="AS990" s="34">
        <f t="shared" si="254"/>
        <v>0</v>
      </c>
      <c r="AT990" s="34">
        <f t="shared" si="255"/>
        <v>8549.3701244919994</v>
      </c>
      <c r="AU990" s="34">
        <f t="shared" si="256"/>
        <v>8665.1441640821504</v>
      </c>
      <c r="AV990" s="34">
        <f t="shared" si="257"/>
        <v>8591.6926228574412</v>
      </c>
      <c r="AW990" s="34">
        <f t="shared" si="258"/>
        <v>8539.0895811629998</v>
      </c>
      <c r="AX990" s="34">
        <f t="shared" si="259"/>
        <v>8640.0893503920306</v>
      </c>
    </row>
    <row r="991" spans="1:50" ht="16.5" customHeight="1" x14ac:dyDescent="0.2">
      <c r="A991" s="25">
        <v>990</v>
      </c>
      <c r="B991" s="26">
        <v>40200</v>
      </c>
      <c r="C991" s="25">
        <v>8619</v>
      </c>
      <c r="D991" s="27"/>
      <c r="E991" s="27">
        <v>507000</v>
      </c>
      <c r="F991" s="27"/>
      <c r="G991" s="27">
        <v>76.622500000000002</v>
      </c>
      <c r="H991" s="27">
        <v>74.282499999999999</v>
      </c>
      <c r="I991" s="27">
        <v>2.7389999999999999</v>
      </c>
      <c r="J991" s="27">
        <v>14448.882</v>
      </c>
      <c r="K991" s="27">
        <v>865917</v>
      </c>
      <c r="L991" s="27">
        <v>1107</v>
      </c>
      <c r="M991" s="27">
        <v>11.284000000000001</v>
      </c>
      <c r="N991" s="27">
        <v>237264</v>
      </c>
      <c r="O991" s="27">
        <v>9985.7000000000007</v>
      </c>
      <c r="P991" s="27">
        <v>2576593</v>
      </c>
      <c r="Q991" s="27"/>
      <c r="R991" s="27">
        <v>15156</v>
      </c>
      <c r="S991" s="27">
        <v>12.279</v>
      </c>
      <c r="T991" s="27">
        <v>110.7</v>
      </c>
      <c r="U991" s="27">
        <v>20</v>
      </c>
      <c r="V991" s="27">
        <v>81.5</v>
      </c>
      <c r="W991" s="27">
        <v>91.676119999999997</v>
      </c>
      <c r="X991" s="27"/>
      <c r="Y991" s="27"/>
      <c r="Z991" s="27"/>
      <c r="AA991" s="27">
        <v>304543</v>
      </c>
      <c r="AB991" s="28"/>
      <c r="AC991" s="29">
        <v>0</v>
      </c>
      <c r="AD991" s="30">
        <v>150.80000000000001</v>
      </c>
      <c r="AE991" s="30">
        <v>0.6</v>
      </c>
      <c r="AF991" s="31">
        <v>9.8055000000000003</v>
      </c>
      <c r="AG991">
        <f t="shared" si="244"/>
        <v>8764.3011251333191</v>
      </c>
      <c r="AH991">
        <f>A991*'Simple Linear Regression'!$B$18+'Simple Linear Regression'!$B$17</f>
        <v>8729.8430600055344</v>
      </c>
      <c r="AI991">
        <f t="shared" si="245"/>
        <v>8613.5347759999986</v>
      </c>
      <c r="AJ991">
        <f t="shared" si="246"/>
        <v>8613.5347760000004</v>
      </c>
      <c r="AK991" s="32">
        <f t="shared" si="260"/>
        <v>9476.846173802769</v>
      </c>
      <c r="AL991">
        <f t="shared" si="247"/>
        <v>8902.7731574467216</v>
      </c>
      <c r="AM991" s="32">
        <f t="shared" si="248"/>
        <v>8581.9396407156382</v>
      </c>
      <c r="AN991" s="33">
        <f t="shared" si="249"/>
        <v>8667.0952893195663</v>
      </c>
      <c r="AO991" s="33">
        <f t="shared" si="250"/>
        <v>8768.9089772960015</v>
      </c>
      <c r="AP991" s="33">
        <f t="shared" si="251"/>
        <v>8586.5569116999977</v>
      </c>
      <c r="AQ991" s="34">
        <f t="shared" si="252"/>
        <v>649866.09600000002</v>
      </c>
      <c r="AR991" s="34">
        <f t="shared" si="253"/>
        <v>1388673</v>
      </c>
      <c r="AS991" s="34">
        <f t="shared" si="254"/>
        <v>0</v>
      </c>
      <c r="AT991" s="34">
        <f t="shared" si="255"/>
        <v>8471.5197270379995</v>
      </c>
      <c r="AU991" s="34">
        <f t="shared" si="256"/>
        <v>8606.7874906767647</v>
      </c>
      <c r="AV991" s="34">
        <f t="shared" si="257"/>
        <v>8531.48749857248</v>
      </c>
      <c r="AW991" s="34">
        <f t="shared" si="258"/>
        <v>8462.4460668889988</v>
      </c>
      <c r="AX991" s="34">
        <f t="shared" si="259"/>
        <v>8596.141486131648</v>
      </c>
    </row>
    <row r="992" spans="1:50" ht="16.5" customHeight="1" x14ac:dyDescent="0.2">
      <c r="A992" s="25">
        <v>991</v>
      </c>
      <c r="B992" s="26">
        <v>40207</v>
      </c>
      <c r="C992" s="25">
        <v>8613</v>
      </c>
      <c r="D992" s="27"/>
      <c r="E992" s="27">
        <v>471000</v>
      </c>
      <c r="F992" s="27"/>
      <c r="G992" s="27">
        <v>73.936000000000007</v>
      </c>
      <c r="H992" s="27">
        <v>71.882000000000005</v>
      </c>
      <c r="I992" s="27">
        <v>2.7050000000000001</v>
      </c>
      <c r="J992" s="27">
        <v>14448.882</v>
      </c>
      <c r="K992" s="27">
        <v>865917</v>
      </c>
      <c r="L992" s="27">
        <v>1107</v>
      </c>
      <c r="M992" s="27">
        <v>11.284000000000001</v>
      </c>
      <c r="N992" s="27">
        <v>237264</v>
      </c>
      <c r="O992" s="27">
        <v>9985.7000000000007</v>
      </c>
      <c r="P992" s="27">
        <v>2576593</v>
      </c>
      <c r="Q992" s="27"/>
      <c r="R992" s="27">
        <v>15156</v>
      </c>
      <c r="S992" s="27">
        <v>12.279</v>
      </c>
      <c r="T992" s="27">
        <v>110.7</v>
      </c>
      <c r="U992" s="27">
        <v>20</v>
      </c>
      <c r="V992" s="27">
        <v>81.5</v>
      </c>
      <c r="W992" s="27">
        <v>92.560850000000002</v>
      </c>
      <c r="X992" s="27"/>
      <c r="Y992" s="27"/>
      <c r="Z992" s="27"/>
      <c r="AA992" s="27">
        <v>304543</v>
      </c>
      <c r="AB992" s="28"/>
      <c r="AC992" s="29">
        <v>0</v>
      </c>
      <c r="AD992" s="30">
        <v>166.5</v>
      </c>
      <c r="AE992" s="30">
        <v>0.3</v>
      </c>
      <c r="AF992" s="31">
        <v>9.9903999999999993</v>
      </c>
      <c r="AG992">
        <f t="shared" si="244"/>
        <v>8788.5344854253999</v>
      </c>
      <c r="AH992">
        <f>A992*'Simple Linear Regression'!$B$18+'Simple Linear Regression'!$B$17</f>
        <v>8730.6960970894379</v>
      </c>
      <c r="AI992">
        <f t="shared" si="245"/>
        <v>8634.7132159999983</v>
      </c>
      <c r="AJ992">
        <f t="shared" si="246"/>
        <v>8634.7132160000001</v>
      </c>
      <c r="AK992" s="32">
        <f t="shared" si="260"/>
        <v>9463.6615533569693</v>
      </c>
      <c r="AL992">
        <f t="shared" si="247"/>
        <v>8926.4315825184003</v>
      </c>
      <c r="AM992" s="32">
        <f t="shared" si="248"/>
        <v>8557.9963248541226</v>
      </c>
      <c r="AN992" s="33">
        <f t="shared" si="249"/>
        <v>8732.8745755629952</v>
      </c>
      <c r="AO992" s="33">
        <f t="shared" si="250"/>
        <v>8771.7293551199964</v>
      </c>
      <c r="AP992" s="33">
        <f t="shared" si="251"/>
        <v>8618.5018783999985</v>
      </c>
      <c r="AQ992" s="34">
        <f t="shared" si="252"/>
        <v>641799.12</v>
      </c>
      <c r="AR992" s="34">
        <f t="shared" si="253"/>
        <v>1274055</v>
      </c>
      <c r="AS992" s="34">
        <f t="shared" si="254"/>
        <v>0</v>
      </c>
      <c r="AT992" s="34">
        <f t="shared" si="255"/>
        <v>8550.4404385929993</v>
      </c>
      <c r="AU992" s="34">
        <f t="shared" si="256"/>
        <v>8673.4436865515054</v>
      </c>
      <c r="AV992" s="34">
        <f t="shared" si="257"/>
        <v>8589.6251352948002</v>
      </c>
      <c r="AW992" s="34">
        <f t="shared" si="258"/>
        <v>8541.8419424159983</v>
      </c>
      <c r="AX992" s="34">
        <f t="shared" si="259"/>
        <v>8657.3716851265599</v>
      </c>
    </row>
    <row r="993" spans="1:50" ht="16.5" customHeight="1" x14ac:dyDescent="0.2">
      <c r="A993" s="25">
        <v>992</v>
      </c>
      <c r="B993" s="26">
        <v>40214</v>
      </c>
      <c r="C993" s="25">
        <v>8766</v>
      </c>
      <c r="D993" s="27"/>
      <c r="E993" s="27">
        <v>496000</v>
      </c>
      <c r="F993" s="27"/>
      <c r="G993" s="27">
        <v>74.572000000000003</v>
      </c>
      <c r="H993" s="27">
        <v>72.540000000000006</v>
      </c>
      <c r="I993" s="27">
        <v>2.661</v>
      </c>
      <c r="J993" s="27">
        <v>14651.249</v>
      </c>
      <c r="K993" s="27">
        <v>865917</v>
      </c>
      <c r="L993" s="27">
        <v>1172</v>
      </c>
      <c r="M993" s="27">
        <v>11.284000000000001</v>
      </c>
      <c r="N993" s="27">
        <v>237264</v>
      </c>
      <c r="O993" s="27">
        <v>10052.6</v>
      </c>
      <c r="P993" s="27">
        <v>2576593</v>
      </c>
      <c r="Q993" s="27"/>
      <c r="R993" s="27">
        <v>15156</v>
      </c>
      <c r="S993" s="27">
        <v>12.279</v>
      </c>
      <c r="T993" s="27">
        <v>111.1</v>
      </c>
      <c r="U993" s="27">
        <v>20</v>
      </c>
      <c r="V993" s="27">
        <v>81.099999999999994</v>
      </c>
      <c r="W993" s="27">
        <v>93.310100000000006</v>
      </c>
      <c r="X993" s="27"/>
      <c r="Y993" s="27"/>
      <c r="Z993" s="27"/>
      <c r="AA993" s="27">
        <v>304543</v>
      </c>
      <c r="AB993" s="28"/>
      <c r="AC993" s="29">
        <v>0</v>
      </c>
      <c r="AD993" s="30">
        <v>194.9</v>
      </c>
      <c r="AE993" s="30">
        <v>0</v>
      </c>
      <c r="AF993" s="31">
        <v>10.2019</v>
      </c>
      <c r="AG993">
        <f t="shared" si="244"/>
        <v>8780.8227822066801</v>
      </c>
      <c r="AH993">
        <f>A993*'Simple Linear Regression'!$B$18+'Simple Linear Regression'!$B$17</f>
        <v>8731.5491341733432</v>
      </c>
      <c r="AI993">
        <f t="shared" si="245"/>
        <v>8653.6045359999989</v>
      </c>
      <c r="AJ993">
        <f t="shared" si="246"/>
        <v>8653.6045360000007</v>
      </c>
      <c r="AK993" s="32">
        <f t="shared" si="260"/>
        <v>9455.2317134790392</v>
      </c>
      <c r="AL993">
        <f t="shared" si="247"/>
        <v>8910.3675419052815</v>
      </c>
      <c r="AM993" s="32">
        <f t="shared" si="248"/>
        <v>8517.0093525865013</v>
      </c>
      <c r="AN993" s="33">
        <f t="shared" si="249"/>
        <v>8747.5251393920571</v>
      </c>
      <c r="AO993" s="33">
        <f t="shared" si="250"/>
        <v>8713.7536623039996</v>
      </c>
      <c r="AP993" s="33">
        <f t="shared" si="251"/>
        <v>8595.4002225000004</v>
      </c>
      <c r="AQ993" s="34">
        <f t="shared" si="252"/>
        <v>631359.50399999996</v>
      </c>
      <c r="AR993" s="34">
        <f t="shared" si="253"/>
        <v>1319856</v>
      </c>
      <c r="AS993" s="34">
        <f t="shared" si="254"/>
        <v>0</v>
      </c>
      <c r="AT993" s="34">
        <f t="shared" si="255"/>
        <v>8614.3769809759979</v>
      </c>
      <c r="AU993" s="34">
        <f t="shared" si="256"/>
        <v>8712.14768407476</v>
      </c>
      <c r="AV993" s="34">
        <f t="shared" si="257"/>
        <v>8666.9559985425603</v>
      </c>
      <c r="AW993" s="34">
        <f t="shared" si="258"/>
        <v>8606.3129100629994</v>
      </c>
      <c r="AX993" s="34">
        <f t="shared" si="259"/>
        <v>8691.5541860551493</v>
      </c>
    </row>
    <row r="994" spans="1:50" ht="16.5" customHeight="1" x14ac:dyDescent="0.2">
      <c r="A994" s="25">
        <v>993</v>
      </c>
      <c r="B994" s="26">
        <v>40221</v>
      </c>
      <c r="C994" s="25">
        <v>8521</v>
      </c>
      <c r="D994" s="27"/>
      <c r="E994" s="27">
        <v>466000</v>
      </c>
      <c r="F994" s="27"/>
      <c r="G994" s="27">
        <v>73.88</v>
      </c>
      <c r="H994" s="27">
        <v>70.852000000000004</v>
      </c>
      <c r="I994" s="27">
        <v>2.6520000000000001</v>
      </c>
      <c r="J994" s="27">
        <v>14651.249</v>
      </c>
      <c r="K994" s="27">
        <v>904060</v>
      </c>
      <c r="L994" s="27">
        <v>1172</v>
      </c>
      <c r="M994" s="27">
        <v>11.284000000000001</v>
      </c>
      <c r="N994" s="27">
        <v>237264</v>
      </c>
      <c r="O994" s="27">
        <v>10052.6</v>
      </c>
      <c r="P994" s="27">
        <v>2576593</v>
      </c>
      <c r="Q994" s="27"/>
      <c r="R994" s="27">
        <v>15156</v>
      </c>
      <c r="S994" s="27">
        <v>12.279</v>
      </c>
      <c r="T994" s="27">
        <v>111.1</v>
      </c>
      <c r="U994" s="27">
        <v>20</v>
      </c>
      <c r="V994" s="27">
        <v>81.099999999999994</v>
      </c>
      <c r="W994" s="27">
        <v>93.906880000000001</v>
      </c>
      <c r="X994" s="27"/>
      <c r="Y994" s="27"/>
      <c r="Z994" s="27"/>
      <c r="AA994" s="27">
        <v>304543</v>
      </c>
      <c r="AB994" s="28"/>
      <c r="AC994" s="29">
        <v>0</v>
      </c>
      <c r="AD994" s="30">
        <v>210.2</v>
      </c>
      <c r="AE994" s="30">
        <v>0</v>
      </c>
      <c r="AF994" s="31">
        <v>10.435600000000001</v>
      </c>
      <c r="AG994">
        <f t="shared" si="244"/>
        <v>8801.0242316957592</v>
      </c>
      <c r="AH994">
        <f>A994*'Simple Linear Regression'!$B$18+'Simple Linear Regression'!$B$17</f>
        <v>8732.4021712572467</v>
      </c>
      <c r="AI994">
        <f t="shared" si="245"/>
        <v>8671.2532359999987</v>
      </c>
      <c r="AJ994">
        <f t="shared" si="246"/>
        <v>8671.2532360000005</v>
      </c>
      <c r="AK994" s="32">
        <f t="shared" si="260"/>
        <v>9460.5239957857502</v>
      </c>
      <c r="AL994">
        <f t="shared" si="247"/>
        <v>8931.7812901889611</v>
      </c>
      <c r="AM994" s="32">
        <f t="shared" si="248"/>
        <v>8496.8484021837994</v>
      </c>
      <c r="AN994" s="33">
        <f t="shared" si="249"/>
        <v>8808.3155544594465</v>
      </c>
      <c r="AO994" s="33">
        <f t="shared" si="250"/>
        <v>8715.8086617279951</v>
      </c>
      <c r="AP994" s="33">
        <f t="shared" si="251"/>
        <v>8623.6669452000024</v>
      </c>
      <c r="AQ994" s="34">
        <f t="shared" si="252"/>
        <v>629224.12800000003</v>
      </c>
      <c r="AR994" s="34">
        <f t="shared" si="253"/>
        <v>1235832</v>
      </c>
      <c r="AS994" s="34">
        <f t="shared" si="254"/>
        <v>0</v>
      </c>
      <c r="AT994" s="34">
        <f t="shared" si="255"/>
        <v>8699.4289777400008</v>
      </c>
      <c r="AU994" s="34">
        <f t="shared" si="256"/>
        <v>8783.9953800122221</v>
      </c>
      <c r="AV994" s="34">
        <f t="shared" si="257"/>
        <v>8739.1685972203195</v>
      </c>
      <c r="AW994" s="34">
        <f t="shared" si="258"/>
        <v>8692.0384682699987</v>
      </c>
      <c r="AX994" s="34">
        <f t="shared" si="259"/>
        <v>8756.8310153428647</v>
      </c>
    </row>
    <row r="995" spans="1:50" ht="16.5" customHeight="1" x14ac:dyDescent="0.2">
      <c r="A995" s="25">
        <v>994</v>
      </c>
      <c r="B995" s="26">
        <v>40228</v>
      </c>
      <c r="C995" s="25">
        <v>9064</v>
      </c>
      <c r="D995" s="27"/>
      <c r="E995" s="27">
        <v>489000</v>
      </c>
      <c r="F995" s="27"/>
      <c r="G995" s="27">
        <v>78.247500000000002</v>
      </c>
      <c r="H995" s="27">
        <v>75.8</v>
      </c>
      <c r="I995" s="27">
        <v>2.6080000000000001</v>
      </c>
      <c r="J995" s="27">
        <v>14651.249</v>
      </c>
      <c r="K995" s="27">
        <v>904060</v>
      </c>
      <c r="L995" s="27">
        <v>1172</v>
      </c>
      <c r="M995" s="27">
        <v>10.893000000000001</v>
      </c>
      <c r="N995" s="27">
        <v>239593</v>
      </c>
      <c r="O995" s="27">
        <v>10052.6</v>
      </c>
      <c r="P995" s="27">
        <v>2576593</v>
      </c>
      <c r="Q995" s="27"/>
      <c r="R995" s="27">
        <v>15156</v>
      </c>
      <c r="S995" s="27">
        <v>12.279</v>
      </c>
      <c r="T995" s="27">
        <v>111.1</v>
      </c>
      <c r="U995" s="27">
        <v>20</v>
      </c>
      <c r="V995" s="27">
        <v>81.099999999999994</v>
      </c>
      <c r="W995" s="27">
        <v>93.997600000000006</v>
      </c>
      <c r="X995" s="27"/>
      <c r="Y995" s="27"/>
      <c r="Z995" s="27"/>
      <c r="AA995" s="27">
        <v>304543</v>
      </c>
      <c r="AB995" s="28"/>
      <c r="AC995" s="29">
        <v>0</v>
      </c>
      <c r="AD995" s="30">
        <v>196.1</v>
      </c>
      <c r="AE995" s="30">
        <v>0</v>
      </c>
      <c r="AF995" s="31">
        <v>10.6868</v>
      </c>
      <c r="AG995">
        <f t="shared" si="244"/>
        <v>8814.6904488990385</v>
      </c>
      <c r="AH995">
        <f>A995*'Simple Linear Regression'!$B$18+'Simple Linear Regression'!$B$17</f>
        <v>8733.255208341152</v>
      </c>
      <c r="AI995">
        <f t="shared" si="245"/>
        <v>8668.4090804999996</v>
      </c>
      <c r="AJ995">
        <f t="shared" si="246"/>
        <v>8668.4090804999996</v>
      </c>
      <c r="AK995" s="32">
        <f t="shared" si="260"/>
        <v>9409.0519064928521</v>
      </c>
      <c r="AL995">
        <f t="shared" si="247"/>
        <v>8926.1182321380838</v>
      </c>
      <c r="AM995" s="32">
        <f t="shared" si="248"/>
        <v>8540.7421205012997</v>
      </c>
      <c r="AN995" s="33">
        <f t="shared" si="249"/>
        <v>8846.2622749592956</v>
      </c>
      <c r="AO995" s="33">
        <f t="shared" si="250"/>
        <v>8725.1836663440008</v>
      </c>
      <c r="AP995" s="33">
        <f t="shared" si="251"/>
        <v>8654.3773530999988</v>
      </c>
      <c r="AQ995" s="34">
        <f t="shared" si="252"/>
        <v>624858.54399999999</v>
      </c>
      <c r="AR995" s="34">
        <f t="shared" si="253"/>
        <v>1275312</v>
      </c>
      <c r="AS995" s="34">
        <f t="shared" si="254"/>
        <v>0</v>
      </c>
      <c r="AT995" s="34">
        <f t="shared" si="255"/>
        <v>8752.2914870349996</v>
      </c>
      <c r="AU995" s="34">
        <f t="shared" si="256"/>
        <v>8812.7078073261255</v>
      </c>
      <c r="AV995" s="34">
        <f t="shared" si="257"/>
        <v>8802.1167606961208</v>
      </c>
      <c r="AW995" s="34">
        <f t="shared" si="258"/>
        <v>8746.0349017379995</v>
      </c>
      <c r="AX995" s="34">
        <f t="shared" si="259"/>
        <v>8787.4700621156735</v>
      </c>
    </row>
    <row r="996" spans="1:50" ht="16.5" customHeight="1" x14ac:dyDescent="0.2">
      <c r="A996" s="25">
        <v>995</v>
      </c>
      <c r="B996" s="26">
        <v>40235</v>
      </c>
      <c r="C996" s="25">
        <v>8882</v>
      </c>
      <c r="D996" s="27"/>
      <c r="E996" s="27">
        <v>500000</v>
      </c>
      <c r="F996" s="27"/>
      <c r="G996" s="27">
        <v>79.221999999999994</v>
      </c>
      <c r="H996" s="27">
        <v>76.225999999999999</v>
      </c>
      <c r="I996" s="27">
        <v>2.6549999999999998</v>
      </c>
      <c r="J996" s="27">
        <v>14651.249</v>
      </c>
      <c r="K996" s="27">
        <v>904060</v>
      </c>
      <c r="L996" s="27">
        <v>1172</v>
      </c>
      <c r="M996" s="27">
        <v>10.893000000000001</v>
      </c>
      <c r="N996" s="27">
        <v>239593</v>
      </c>
      <c r="O996" s="27">
        <v>10052.6</v>
      </c>
      <c r="P996" s="27">
        <v>2576593</v>
      </c>
      <c r="Q996" s="27"/>
      <c r="R996" s="27">
        <v>15156</v>
      </c>
      <c r="S996" s="27">
        <v>12.1661</v>
      </c>
      <c r="T996" s="27">
        <v>111.1</v>
      </c>
      <c r="U996" s="27">
        <v>20</v>
      </c>
      <c r="V996" s="27">
        <v>81.099999999999994</v>
      </c>
      <c r="W996" s="27">
        <v>93.757800000000003</v>
      </c>
      <c r="X996" s="27"/>
      <c r="Y996" s="27"/>
      <c r="Z996" s="27"/>
      <c r="AA996" s="27">
        <v>304543</v>
      </c>
      <c r="AB996" s="28"/>
      <c r="AC996" s="29">
        <v>0</v>
      </c>
      <c r="AD996" s="30">
        <v>170.7</v>
      </c>
      <c r="AE996" s="30">
        <v>0</v>
      </c>
      <c r="AF996" s="31">
        <v>10.951700000000001</v>
      </c>
      <c r="AG996">
        <f t="shared" si="244"/>
        <v>8807.2990337893989</v>
      </c>
      <c r="AH996">
        <f>A996*'Simple Linear Regression'!$B$18+'Simple Linear Regression'!$B$17</f>
        <v>8734.1082454250554</v>
      </c>
      <c r="AI996">
        <f t="shared" si="245"/>
        <v>8661.9378904999994</v>
      </c>
      <c r="AJ996">
        <f t="shared" si="246"/>
        <v>8661.9378904999994</v>
      </c>
      <c r="AK996" s="32">
        <f t="shared" si="260"/>
        <v>9371.9646433874404</v>
      </c>
      <c r="AL996">
        <f t="shared" si="247"/>
        <v>8921.0508123140517</v>
      </c>
      <c r="AM996" s="32">
        <f t="shared" si="248"/>
        <v>8578.1251585918999</v>
      </c>
      <c r="AN996" s="33">
        <f t="shared" si="249"/>
        <v>8861.2897386082259</v>
      </c>
      <c r="AO996" s="33">
        <f t="shared" si="250"/>
        <v>8755.4512626649994</v>
      </c>
      <c r="AP996" s="33">
        <f t="shared" si="251"/>
        <v>8689.3844749999989</v>
      </c>
      <c r="AQ996" s="34">
        <f t="shared" si="252"/>
        <v>636119.41499999992</v>
      </c>
      <c r="AR996" s="34">
        <f t="shared" si="253"/>
        <v>1327500</v>
      </c>
      <c r="AS996" s="34">
        <f t="shared" si="254"/>
        <v>0</v>
      </c>
      <c r="AT996" s="34">
        <f t="shared" si="255"/>
        <v>8763.5514062029997</v>
      </c>
      <c r="AU996" s="34">
        <f t="shared" si="256"/>
        <v>8826.6347912021956</v>
      </c>
      <c r="AV996" s="34">
        <f t="shared" si="257"/>
        <v>8824.1292744450002</v>
      </c>
      <c r="AW996" s="34">
        <f t="shared" si="258"/>
        <v>8758.5848127069985</v>
      </c>
      <c r="AX996" s="34">
        <f t="shared" si="259"/>
        <v>8803.182901635897</v>
      </c>
    </row>
    <row r="997" spans="1:50" ht="16.5" customHeight="1" x14ac:dyDescent="0.2">
      <c r="A997" s="25">
        <v>996</v>
      </c>
      <c r="B997" s="26">
        <v>40242</v>
      </c>
      <c r="C997" s="25">
        <v>8992</v>
      </c>
      <c r="D997" s="27"/>
      <c r="E997" s="27">
        <v>488000</v>
      </c>
      <c r="F997" s="27"/>
      <c r="G997" s="27">
        <v>80.19</v>
      </c>
      <c r="H997" s="27">
        <v>77.861999999999995</v>
      </c>
      <c r="I997" s="27">
        <v>2.702</v>
      </c>
      <c r="J997" s="27">
        <v>14651.249</v>
      </c>
      <c r="K997" s="27">
        <v>904060</v>
      </c>
      <c r="L997" s="27">
        <v>1172</v>
      </c>
      <c r="M997" s="27">
        <v>10.893000000000001</v>
      </c>
      <c r="N997" s="27">
        <v>239593</v>
      </c>
      <c r="O997" s="27">
        <v>10052.6</v>
      </c>
      <c r="P997" s="27">
        <v>2576593</v>
      </c>
      <c r="Q997" s="27"/>
      <c r="R997" s="27">
        <v>21233</v>
      </c>
      <c r="S997" s="27">
        <v>12.1661</v>
      </c>
      <c r="T997" s="27">
        <v>111.1</v>
      </c>
      <c r="U997" s="27">
        <v>20</v>
      </c>
      <c r="V997" s="27">
        <v>81.099999999999994</v>
      </c>
      <c r="W997" s="27">
        <v>93.947400000000002</v>
      </c>
      <c r="X997" s="27"/>
      <c r="Y997" s="27"/>
      <c r="Z997" s="27"/>
      <c r="AA997" s="27">
        <v>307240</v>
      </c>
      <c r="AB997" s="28"/>
      <c r="AC997" s="29">
        <v>0</v>
      </c>
      <c r="AD997" s="30">
        <v>175.9</v>
      </c>
      <c r="AE997" s="30">
        <v>0</v>
      </c>
      <c r="AF997" s="31">
        <v>11.226599999999999</v>
      </c>
      <c r="AG997">
        <f t="shared" si="244"/>
        <v>8826.3965513497624</v>
      </c>
      <c r="AH997">
        <f>A997*'Simple Linear Regression'!$B$18+'Simple Linear Regression'!$B$17</f>
        <v>8734.9612825089589</v>
      </c>
      <c r="AI997">
        <f t="shared" si="245"/>
        <v>8668.9973704999993</v>
      </c>
      <c r="AJ997">
        <f t="shared" si="246"/>
        <v>8668.9973705000011</v>
      </c>
      <c r="AK997" s="32">
        <f t="shared" si="260"/>
        <v>9395.4989456813801</v>
      </c>
      <c r="AL997">
        <f t="shared" si="247"/>
        <v>8938.4656403100198</v>
      </c>
      <c r="AM997" s="32">
        <f t="shared" si="248"/>
        <v>8577.3834460627004</v>
      </c>
      <c r="AN997" s="33">
        <f t="shared" si="249"/>
        <v>8897.4801807214535</v>
      </c>
      <c r="AO997" s="33">
        <f t="shared" si="250"/>
        <v>8762.2703989860001</v>
      </c>
      <c r="AP997" s="33">
        <f t="shared" si="251"/>
        <v>8709.1274268999987</v>
      </c>
      <c r="AQ997" s="34">
        <f t="shared" si="252"/>
        <v>647380.28599999996</v>
      </c>
      <c r="AR997" s="34">
        <f t="shared" si="253"/>
        <v>1318576</v>
      </c>
      <c r="AS997" s="34">
        <f t="shared" si="254"/>
        <v>0</v>
      </c>
      <c r="AT997" s="34">
        <f t="shared" si="255"/>
        <v>8835.3729911709997</v>
      </c>
      <c r="AU997" s="34">
        <f t="shared" si="256"/>
        <v>8887.6599352042631</v>
      </c>
      <c r="AV997" s="34">
        <f t="shared" si="257"/>
        <v>8897.5518646007604</v>
      </c>
      <c r="AW997" s="34">
        <f t="shared" si="258"/>
        <v>8831.3799394159978</v>
      </c>
      <c r="AX997" s="34">
        <f t="shared" si="259"/>
        <v>8857.6100084721184</v>
      </c>
    </row>
    <row r="998" spans="1:50" ht="16.5" customHeight="1" x14ac:dyDescent="0.2">
      <c r="A998" s="25">
        <v>997</v>
      </c>
      <c r="B998" s="26">
        <v>40249</v>
      </c>
      <c r="C998" s="25">
        <v>8849</v>
      </c>
      <c r="D998" s="27"/>
      <c r="E998" s="27">
        <v>472000</v>
      </c>
      <c r="F998" s="27"/>
      <c r="G998" s="27">
        <v>81.756</v>
      </c>
      <c r="H998" s="27">
        <v>79.364000000000004</v>
      </c>
      <c r="I998" s="27">
        <v>2.7509999999999999</v>
      </c>
      <c r="J998" s="27">
        <v>14651.249</v>
      </c>
      <c r="K998" s="27">
        <v>804750</v>
      </c>
      <c r="L998" s="27">
        <v>1267</v>
      </c>
      <c r="M998" s="27">
        <v>10.893000000000001</v>
      </c>
      <c r="N998" s="27">
        <v>239593</v>
      </c>
      <c r="O998" s="27">
        <v>10056.1</v>
      </c>
      <c r="P998" s="27">
        <v>2576593</v>
      </c>
      <c r="Q998" s="27"/>
      <c r="R998" s="27">
        <v>21233</v>
      </c>
      <c r="S998" s="27">
        <v>12.1661</v>
      </c>
      <c r="T998" s="27">
        <v>111.1</v>
      </c>
      <c r="U998" s="27">
        <v>20</v>
      </c>
      <c r="V998" s="27">
        <v>81.3</v>
      </c>
      <c r="W998" s="27">
        <v>93.388440000000003</v>
      </c>
      <c r="X998" s="27"/>
      <c r="Y998" s="27"/>
      <c r="Z998" s="27"/>
      <c r="AA998" s="27">
        <v>307240</v>
      </c>
      <c r="AB998" s="28"/>
      <c r="AC998" s="29">
        <v>0</v>
      </c>
      <c r="AD998" s="30">
        <v>126.1</v>
      </c>
      <c r="AE998" s="30">
        <v>0.7</v>
      </c>
      <c r="AF998" s="31">
        <v>11.5084</v>
      </c>
      <c r="AG998">
        <f t="shared" si="244"/>
        <v>8832.6193694918784</v>
      </c>
      <c r="AH998">
        <f>A998*'Simple Linear Regression'!$B$18+'Simple Linear Regression'!$B$17</f>
        <v>8735.8143195928642</v>
      </c>
      <c r="AI998">
        <f t="shared" si="245"/>
        <v>8700.5811004999996</v>
      </c>
      <c r="AJ998">
        <f t="shared" si="246"/>
        <v>8700.5811004999996</v>
      </c>
      <c r="AK998" s="32">
        <f t="shared" si="260"/>
        <v>9418.0923986128419</v>
      </c>
      <c r="AL998">
        <f t="shared" si="247"/>
        <v>8950.3605189190093</v>
      </c>
      <c r="AM998" s="32">
        <f t="shared" si="248"/>
        <v>8645.9530187566797</v>
      </c>
      <c r="AN998" s="33">
        <f t="shared" si="249"/>
        <v>8937.5399779215149</v>
      </c>
      <c r="AO998" s="33">
        <f t="shared" si="250"/>
        <v>8845.7455991930037</v>
      </c>
      <c r="AP998" s="33">
        <f t="shared" si="251"/>
        <v>8792.0129098999969</v>
      </c>
      <c r="AQ998" s="34">
        <f t="shared" si="252"/>
        <v>659120.34299999999</v>
      </c>
      <c r="AR998" s="34">
        <f t="shared" si="253"/>
        <v>1298472</v>
      </c>
      <c r="AS998" s="34">
        <f t="shared" si="254"/>
        <v>0</v>
      </c>
      <c r="AT998" s="34">
        <f t="shared" si="255"/>
        <v>8829.2820293219993</v>
      </c>
      <c r="AU998" s="34">
        <f t="shared" si="256"/>
        <v>8899.3159315919711</v>
      </c>
      <c r="AV998" s="34">
        <f t="shared" si="257"/>
        <v>8885.0747104437214</v>
      </c>
      <c r="AW998" s="34">
        <f t="shared" si="258"/>
        <v>8826.8408958540003</v>
      </c>
      <c r="AX998" s="34">
        <f t="shared" si="259"/>
        <v>8875.252712329162</v>
      </c>
    </row>
    <row r="999" spans="1:50" ht="16.5" customHeight="1" x14ac:dyDescent="0.2">
      <c r="A999" s="25">
        <v>998</v>
      </c>
      <c r="B999" s="26">
        <v>40256</v>
      </c>
      <c r="C999" s="25">
        <v>9087</v>
      </c>
      <c r="D999" s="27"/>
      <c r="E999" s="27">
        <v>478000</v>
      </c>
      <c r="F999" s="27"/>
      <c r="G999" s="27">
        <v>81.441999999999993</v>
      </c>
      <c r="H999" s="27">
        <v>79.054000000000002</v>
      </c>
      <c r="I999" s="27">
        <v>2.7879999999999998</v>
      </c>
      <c r="J999" s="27">
        <v>14651.249</v>
      </c>
      <c r="K999" s="27">
        <v>804750</v>
      </c>
      <c r="L999" s="27">
        <v>1267</v>
      </c>
      <c r="M999" s="27">
        <v>10.315</v>
      </c>
      <c r="N999" s="27">
        <v>220839</v>
      </c>
      <c r="O999" s="27">
        <v>10056.1</v>
      </c>
      <c r="P999" s="27">
        <v>2555017</v>
      </c>
      <c r="Q999" s="27"/>
      <c r="R999" s="27">
        <v>21233</v>
      </c>
      <c r="S999" s="27">
        <v>12.1661</v>
      </c>
      <c r="T999" s="27">
        <v>111.1</v>
      </c>
      <c r="U999" s="27">
        <v>20</v>
      </c>
      <c r="V999" s="27">
        <v>81.3</v>
      </c>
      <c r="W999" s="27">
        <v>93.039240000000007</v>
      </c>
      <c r="X999" s="27"/>
      <c r="Y999" s="27"/>
      <c r="Z999" s="27"/>
      <c r="AA999" s="27">
        <v>307240</v>
      </c>
      <c r="AB999" s="28"/>
      <c r="AC999" s="29">
        <v>0</v>
      </c>
      <c r="AD999" s="30">
        <v>102.1</v>
      </c>
      <c r="AE999" s="30">
        <v>0.1</v>
      </c>
      <c r="AF999" s="31">
        <v>11.794499999999999</v>
      </c>
      <c r="AG999">
        <f t="shared" si="244"/>
        <v>8593.6846273634383</v>
      </c>
      <c r="AH999">
        <f>A999*'Simple Linear Regression'!$B$18+'Simple Linear Regression'!$B$17</f>
        <v>8736.6673566767677</v>
      </c>
      <c r="AI999">
        <f t="shared" si="245"/>
        <v>8407.5219971000006</v>
      </c>
      <c r="AJ999">
        <f t="shared" si="246"/>
        <v>8407.5219971000006</v>
      </c>
      <c r="AK999" s="32">
        <f t="shared" si="260"/>
        <v>9399.2274889378223</v>
      </c>
      <c r="AL999">
        <f t="shared" si="247"/>
        <v>8858.2621252192403</v>
      </c>
      <c r="AM999" s="32">
        <f t="shared" si="248"/>
        <v>8424.6679985358423</v>
      </c>
      <c r="AN999" s="33">
        <f t="shared" si="249"/>
        <v>8874.1861703967752</v>
      </c>
      <c r="AO999" s="33">
        <f t="shared" si="250"/>
        <v>8803.1441975319976</v>
      </c>
      <c r="AP999" s="33">
        <f t="shared" si="251"/>
        <v>8837.8288195999976</v>
      </c>
      <c r="AQ999" s="34">
        <f t="shared" si="252"/>
        <v>615699.13199999998</v>
      </c>
      <c r="AR999" s="34">
        <f t="shared" si="253"/>
        <v>1332664</v>
      </c>
      <c r="AS999" s="34">
        <f t="shared" si="254"/>
        <v>0</v>
      </c>
      <c r="AT999" s="34">
        <f t="shared" si="255"/>
        <v>8497.3767722899993</v>
      </c>
      <c r="AU999" s="34">
        <f t="shared" si="256"/>
        <v>8752.3578599010762</v>
      </c>
      <c r="AV999" s="34">
        <f t="shared" si="257"/>
        <v>8551.5122915496395</v>
      </c>
      <c r="AW999" s="34">
        <f t="shared" si="258"/>
        <v>8496.3036362469993</v>
      </c>
      <c r="AX999" s="34">
        <f t="shared" si="259"/>
        <v>8752.9903825325146</v>
      </c>
    </row>
    <row r="1000" spans="1:50" ht="16.5" customHeight="1" x14ac:dyDescent="0.2">
      <c r="A1000" s="25">
        <v>999</v>
      </c>
      <c r="B1000" s="26">
        <v>40263</v>
      </c>
      <c r="C1000" s="25">
        <v>9060</v>
      </c>
      <c r="D1000" s="27"/>
      <c r="E1000" s="27">
        <v>472000</v>
      </c>
      <c r="F1000" s="27"/>
      <c r="G1000" s="27">
        <v>80.646000000000001</v>
      </c>
      <c r="H1000" s="27">
        <v>78.382000000000005</v>
      </c>
      <c r="I1000" s="27">
        <v>2.819</v>
      </c>
      <c r="J1000" s="27">
        <v>14651.249</v>
      </c>
      <c r="K1000" s="27">
        <v>804750</v>
      </c>
      <c r="L1000" s="27">
        <v>1267</v>
      </c>
      <c r="M1000" s="27">
        <v>10.315</v>
      </c>
      <c r="N1000" s="27">
        <v>220839</v>
      </c>
      <c r="O1000" s="27">
        <v>10056.1</v>
      </c>
      <c r="P1000" s="27">
        <v>2555017</v>
      </c>
      <c r="Q1000" s="27"/>
      <c r="R1000" s="27">
        <v>21233</v>
      </c>
      <c r="S1000" s="27">
        <v>12.1661</v>
      </c>
      <c r="T1000" s="27">
        <v>111.1</v>
      </c>
      <c r="U1000" s="27">
        <v>20</v>
      </c>
      <c r="V1000" s="27">
        <v>81.3</v>
      </c>
      <c r="W1000" s="27">
        <v>92.757919999999999</v>
      </c>
      <c r="X1000" s="27"/>
      <c r="Y1000" s="27"/>
      <c r="Z1000" s="27"/>
      <c r="AA1000" s="27">
        <v>307240</v>
      </c>
      <c r="AB1000" s="28"/>
      <c r="AC1000" s="29">
        <v>0</v>
      </c>
      <c r="AD1000" s="30">
        <v>105.4</v>
      </c>
      <c r="AE1000" s="30">
        <v>0</v>
      </c>
      <c r="AF1000" s="31">
        <v>12.0823</v>
      </c>
      <c r="AG1000">
        <f t="shared" si="244"/>
        <v>8597.7367635677201</v>
      </c>
      <c r="AH1000">
        <f>A1000*'Simple Linear Regression'!$B$18+'Simple Linear Regression'!$B$17</f>
        <v>8737.5203937606711</v>
      </c>
      <c r="AI1000">
        <f t="shared" si="245"/>
        <v>8411.0517371000005</v>
      </c>
      <c r="AJ1000">
        <f t="shared" si="246"/>
        <v>8411.0517371000005</v>
      </c>
      <c r="AK1000" s="32">
        <f t="shared" si="260"/>
        <v>9388.5381512317599</v>
      </c>
      <c r="AL1000">
        <f t="shared" si="247"/>
        <v>8870.3321537248703</v>
      </c>
      <c r="AM1000" s="32">
        <f t="shared" si="248"/>
        <v>8424.2630182886005</v>
      </c>
      <c r="AN1000" s="33">
        <f t="shared" si="249"/>
        <v>8911.2716200004361</v>
      </c>
      <c r="AO1000" s="33">
        <f t="shared" si="250"/>
        <v>8812.5205640910008</v>
      </c>
      <c r="AP1000" s="33">
        <f t="shared" si="251"/>
        <v>8859.5752518000008</v>
      </c>
      <c r="AQ1000" s="34">
        <f t="shared" si="252"/>
        <v>622545.14099999995</v>
      </c>
      <c r="AR1000" s="34">
        <f t="shared" si="253"/>
        <v>1330568</v>
      </c>
      <c r="AS1000" s="34">
        <f t="shared" si="254"/>
        <v>0</v>
      </c>
      <c r="AT1000" s="34">
        <f t="shared" si="255"/>
        <v>8563.9596378470014</v>
      </c>
      <c r="AU1000" s="34">
        <f t="shared" si="256"/>
        <v>8812.9310548597041</v>
      </c>
      <c r="AV1000" s="34">
        <f t="shared" si="257"/>
        <v>8620.2287792606803</v>
      </c>
      <c r="AW1000" s="34">
        <f t="shared" si="258"/>
        <v>8563.9396378990004</v>
      </c>
      <c r="AX1000" s="34">
        <f t="shared" si="259"/>
        <v>8809.1390078417353</v>
      </c>
    </row>
    <row r="1001" spans="1:50" ht="16.5" customHeight="1" x14ac:dyDescent="0.2">
      <c r="A1001" s="25">
        <v>1000</v>
      </c>
      <c r="B1001" s="26">
        <v>40270</v>
      </c>
      <c r="C1001" s="25">
        <v>9076</v>
      </c>
      <c r="D1001" s="27"/>
      <c r="E1001" s="27">
        <v>459000</v>
      </c>
      <c r="F1001" s="27"/>
      <c r="G1001" s="27">
        <v>83.01</v>
      </c>
      <c r="H1001" s="27">
        <v>80.587500000000006</v>
      </c>
      <c r="I1001" s="27">
        <v>2.798</v>
      </c>
      <c r="J1001" s="27">
        <v>14651.249</v>
      </c>
      <c r="K1001" s="27">
        <v>804750</v>
      </c>
      <c r="L1001" s="27">
        <v>1267</v>
      </c>
      <c r="M1001" s="27">
        <v>10.315</v>
      </c>
      <c r="N1001" s="27">
        <v>220839</v>
      </c>
      <c r="O1001" s="27">
        <v>10056.1</v>
      </c>
      <c r="P1001" s="27">
        <v>2555017</v>
      </c>
      <c r="Q1001" s="27"/>
      <c r="R1001" s="27">
        <v>21233</v>
      </c>
      <c r="S1001" s="27">
        <v>12.1661</v>
      </c>
      <c r="T1001" s="27">
        <v>111.1</v>
      </c>
      <c r="U1001" s="27">
        <v>20</v>
      </c>
      <c r="V1001" s="27">
        <v>81.3</v>
      </c>
      <c r="W1001" s="27">
        <v>93.412379999999999</v>
      </c>
      <c r="X1001" s="27"/>
      <c r="Y1001" s="27"/>
      <c r="Z1001" s="27"/>
      <c r="AA1001" s="27">
        <v>307240</v>
      </c>
      <c r="AB1001" s="28"/>
      <c r="AC1001" s="29">
        <v>0</v>
      </c>
      <c r="AD1001" s="30">
        <v>80.8</v>
      </c>
      <c r="AE1001" s="30">
        <v>1.1000000000000001</v>
      </c>
      <c r="AF1001" s="31">
        <v>12.369400000000001</v>
      </c>
      <c r="AG1001">
        <f t="shared" si="244"/>
        <v>8606.4845490422413</v>
      </c>
      <c r="AH1001">
        <f>A1001*'Simple Linear Regression'!$B$18+'Simple Linear Regression'!$B$17</f>
        <v>8738.3734308445764</v>
      </c>
      <c r="AI1001">
        <f t="shared" si="245"/>
        <v>8418.6995071000001</v>
      </c>
      <c r="AJ1001">
        <f t="shared" si="246"/>
        <v>8418.6995071000001</v>
      </c>
      <c r="AK1001" s="32">
        <f t="shared" si="260"/>
        <v>9405.3928104458319</v>
      </c>
      <c r="AL1001">
        <f t="shared" si="247"/>
        <v>8874.7859161565411</v>
      </c>
      <c r="AM1001" s="32">
        <f t="shared" si="248"/>
        <v>8453.2011382211404</v>
      </c>
      <c r="AN1001" s="33">
        <f t="shared" si="249"/>
        <v>8968.092480467305</v>
      </c>
      <c r="AO1001" s="33">
        <f t="shared" si="250"/>
        <v>8852.4032264220004</v>
      </c>
      <c r="AP1001" s="33">
        <f t="shared" si="251"/>
        <v>8926.5099403000004</v>
      </c>
      <c r="AQ1001" s="34">
        <f t="shared" si="252"/>
        <v>617907.522</v>
      </c>
      <c r="AR1001" s="34">
        <f t="shared" si="253"/>
        <v>1284282</v>
      </c>
      <c r="AS1001" s="34">
        <f t="shared" si="254"/>
        <v>0</v>
      </c>
      <c r="AT1001" s="34">
        <f t="shared" si="255"/>
        <v>8586.5188240070001</v>
      </c>
      <c r="AU1001" s="34">
        <f t="shared" si="256"/>
        <v>8837.1400053842153</v>
      </c>
      <c r="AV1001" s="34">
        <f t="shared" si="257"/>
        <v>8632.8250551053206</v>
      </c>
      <c r="AW1001" s="34">
        <f t="shared" si="258"/>
        <v>8587.7912512120001</v>
      </c>
      <c r="AX1001" s="34">
        <f t="shared" si="259"/>
        <v>8837.1718268125878</v>
      </c>
    </row>
    <row r="1002" spans="1:50" ht="16.5" customHeight="1" x14ac:dyDescent="0.2">
      <c r="A1002" s="25">
        <v>1001</v>
      </c>
      <c r="B1002" s="26">
        <v>40277</v>
      </c>
      <c r="C1002" s="25">
        <v>9325</v>
      </c>
      <c r="D1002" s="27"/>
      <c r="E1002" s="27">
        <v>479000</v>
      </c>
      <c r="F1002" s="27"/>
      <c r="G1002" s="27">
        <v>85.662000000000006</v>
      </c>
      <c r="H1002" s="27">
        <v>83.884</v>
      </c>
      <c r="I1002" s="27">
        <v>2.8260000000000001</v>
      </c>
      <c r="J1002" s="27">
        <v>14651.249</v>
      </c>
      <c r="K1002" s="27">
        <v>804750</v>
      </c>
      <c r="L1002" s="27">
        <v>1350</v>
      </c>
      <c r="M1002" s="27">
        <v>10.315</v>
      </c>
      <c r="N1002" s="27">
        <v>220839</v>
      </c>
      <c r="O1002" s="27">
        <v>10093.4</v>
      </c>
      <c r="P1002" s="27">
        <v>2555017</v>
      </c>
      <c r="Q1002" s="27"/>
      <c r="R1002" s="27">
        <v>21233</v>
      </c>
      <c r="S1002" s="27">
        <v>12.1661</v>
      </c>
      <c r="T1002" s="27">
        <v>111.1</v>
      </c>
      <c r="U1002" s="27">
        <v>20</v>
      </c>
      <c r="V1002" s="27">
        <v>79.900000000000006</v>
      </c>
      <c r="W1002" s="27">
        <v>93.00582</v>
      </c>
      <c r="X1002" s="27"/>
      <c r="Y1002" s="27"/>
      <c r="Z1002" s="27"/>
      <c r="AA1002" s="27">
        <v>307240</v>
      </c>
      <c r="AB1002" s="28"/>
      <c r="AC1002" s="29">
        <v>0</v>
      </c>
      <c r="AD1002" s="30">
        <v>47.5</v>
      </c>
      <c r="AE1002" s="30">
        <v>10.7</v>
      </c>
      <c r="AF1002" s="31">
        <v>12.6533</v>
      </c>
      <c r="AG1002">
        <f t="shared" si="244"/>
        <v>8625.0198953308773</v>
      </c>
      <c r="AH1002">
        <f>A1002*'Simple Linear Regression'!$B$18+'Simple Linear Regression'!$B$17</f>
        <v>8739.2264679284799</v>
      </c>
      <c r="AI1002">
        <f t="shared" si="245"/>
        <v>8480.3622771000009</v>
      </c>
      <c r="AJ1002">
        <f t="shared" si="246"/>
        <v>8480.3622771000009</v>
      </c>
      <c r="AK1002" s="32">
        <f t="shared" si="260"/>
        <v>9410.1456914232494</v>
      </c>
      <c r="AL1002">
        <f t="shared" si="247"/>
        <v>8888.94106358098</v>
      </c>
      <c r="AM1002" s="32">
        <f t="shared" si="248"/>
        <v>8505.5445938224802</v>
      </c>
      <c r="AN1002" s="33">
        <f t="shared" si="249"/>
        <v>8983.0850560248364</v>
      </c>
      <c r="AO1002" s="33">
        <f t="shared" si="250"/>
        <v>8931.6806933139997</v>
      </c>
      <c r="AP1002" s="33">
        <f t="shared" si="251"/>
        <v>8965.9411</v>
      </c>
      <c r="AQ1002" s="34">
        <f t="shared" si="252"/>
        <v>624091.01399999997</v>
      </c>
      <c r="AR1002" s="34">
        <f t="shared" si="253"/>
        <v>1353654</v>
      </c>
      <c r="AS1002" s="34">
        <f t="shared" si="254"/>
        <v>0</v>
      </c>
      <c r="AT1002" s="34">
        <f t="shared" si="255"/>
        <v>8559.0212909279999</v>
      </c>
      <c r="AU1002" s="34">
        <f t="shared" si="256"/>
        <v>8834.7683087592013</v>
      </c>
      <c r="AV1002" s="34">
        <f t="shared" si="257"/>
        <v>8612.8779319200403</v>
      </c>
      <c r="AW1002" s="34">
        <f t="shared" si="258"/>
        <v>8561.4799094629998</v>
      </c>
      <c r="AX1002" s="34">
        <f t="shared" si="259"/>
        <v>8848.5395109627825</v>
      </c>
    </row>
    <row r="1003" spans="1:50" ht="16.5" customHeight="1" x14ac:dyDescent="0.2">
      <c r="A1003" s="25">
        <v>1002</v>
      </c>
      <c r="B1003" s="26">
        <v>40284</v>
      </c>
      <c r="C1003" s="25">
        <v>9152</v>
      </c>
      <c r="D1003" s="27"/>
      <c r="E1003" s="27">
        <v>479000</v>
      </c>
      <c r="F1003" s="27"/>
      <c r="G1003" s="27">
        <v>84.341999999999999</v>
      </c>
      <c r="H1003" s="27">
        <v>85.233999999999995</v>
      </c>
      <c r="I1003" s="27">
        <v>2.8580000000000001</v>
      </c>
      <c r="J1003" s="27">
        <v>14651.249</v>
      </c>
      <c r="K1003" s="27">
        <v>807889</v>
      </c>
      <c r="L1003" s="27">
        <v>1350</v>
      </c>
      <c r="M1003" s="27">
        <v>11.772</v>
      </c>
      <c r="N1003" s="27">
        <v>210635</v>
      </c>
      <c r="O1003" s="27">
        <v>10093.4</v>
      </c>
      <c r="P1003" s="27">
        <v>2555017</v>
      </c>
      <c r="Q1003" s="27"/>
      <c r="R1003" s="27">
        <v>21233</v>
      </c>
      <c r="S1003" s="27">
        <v>12.1661</v>
      </c>
      <c r="T1003" s="27">
        <v>111.1</v>
      </c>
      <c r="U1003" s="27">
        <v>20</v>
      </c>
      <c r="V1003" s="27">
        <v>79.900000000000006</v>
      </c>
      <c r="W1003" s="27">
        <v>92.669039999999995</v>
      </c>
      <c r="X1003" s="27"/>
      <c r="Y1003" s="27"/>
      <c r="Z1003" s="27"/>
      <c r="AA1003" s="27">
        <v>307240</v>
      </c>
      <c r="AB1003" s="28"/>
      <c r="AC1003" s="29">
        <v>0</v>
      </c>
      <c r="AD1003" s="30">
        <v>50.2</v>
      </c>
      <c r="AE1003" s="30">
        <v>5.3</v>
      </c>
      <c r="AF1003" s="31">
        <v>12.9316</v>
      </c>
      <c r="AG1003">
        <f t="shared" si="244"/>
        <v>8497.2191078630385</v>
      </c>
      <c r="AH1003">
        <f>A1003*'Simple Linear Regression'!$B$18+'Simple Linear Regression'!$B$17</f>
        <v>8740.0795050123852</v>
      </c>
      <c r="AI1003">
        <f t="shared" si="245"/>
        <v>8419.5588922000006</v>
      </c>
      <c r="AJ1003">
        <f t="shared" si="246"/>
        <v>8419.5588922000006</v>
      </c>
      <c r="AK1003" s="32">
        <f t="shared" si="260"/>
        <v>9488.5766731366693</v>
      </c>
      <c r="AL1003">
        <f t="shared" si="247"/>
        <v>8854.6873684881011</v>
      </c>
      <c r="AM1003" s="32">
        <f t="shared" si="248"/>
        <v>8363.0289151196193</v>
      </c>
      <c r="AN1003" s="33">
        <f t="shared" si="249"/>
        <v>8965.3815539714396</v>
      </c>
      <c r="AO1003" s="33">
        <f t="shared" si="250"/>
        <v>8895.6742683299999</v>
      </c>
      <c r="AP1003" s="33">
        <f t="shared" si="251"/>
        <v>8980.7070665000028</v>
      </c>
      <c r="AQ1003" s="34">
        <f t="shared" si="252"/>
        <v>601994.83000000007</v>
      </c>
      <c r="AR1003" s="34">
        <f t="shared" si="253"/>
        <v>1368982</v>
      </c>
      <c r="AS1003" s="34">
        <f t="shared" si="254"/>
        <v>0</v>
      </c>
      <c r="AT1003" s="34">
        <f t="shared" si="255"/>
        <v>8443.7741809569998</v>
      </c>
      <c r="AU1003" s="34">
        <f t="shared" si="256"/>
        <v>8811.9060810455849</v>
      </c>
      <c r="AV1003" s="34">
        <f t="shared" si="257"/>
        <v>8500.5559205853206</v>
      </c>
      <c r="AW1003" s="34">
        <f t="shared" si="258"/>
        <v>8447.3689537859991</v>
      </c>
      <c r="AX1003" s="34">
        <f t="shared" si="259"/>
        <v>8833.0059973287862</v>
      </c>
    </row>
    <row r="1004" spans="1:50" ht="16.5" customHeight="1" x14ac:dyDescent="0.2">
      <c r="A1004" s="25">
        <v>1003</v>
      </c>
      <c r="B1004" s="26">
        <v>40291</v>
      </c>
      <c r="C1004" s="25">
        <v>9290</v>
      </c>
      <c r="D1004" s="27"/>
      <c r="E1004" s="27">
        <v>469000</v>
      </c>
      <c r="F1004" s="27"/>
      <c r="G1004" s="27">
        <v>82.902000000000001</v>
      </c>
      <c r="H1004" s="27">
        <v>84.608000000000004</v>
      </c>
      <c r="I1004" s="27">
        <v>2.86</v>
      </c>
      <c r="J1004" s="27">
        <v>14651.249</v>
      </c>
      <c r="K1004" s="27">
        <v>807889</v>
      </c>
      <c r="L1004" s="27">
        <v>1350</v>
      </c>
      <c r="M1004" s="27">
        <v>11.772</v>
      </c>
      <c r="N1004" s="27">
        <v>210635</v>
      </c>
      <c r="O1004" s="27">
        <v>10093.4</v>
      </c>
      <c r="P1004" s="27">
        <v>2555017</v>
      </c>
      <c r="Q1004" s="27"/>
      <c r="R1004" s="27">
        <v>21233</v>
      </c>
      <c r="S1004" s="27">
        <v>12.1661</v>
      </c>
      <c r="T1004" s="27">
        <v>111.1</v>
      </c>
      <c r="U1004" s="27">
        <v>20</v>
      </c>
      <c r="V1004" s="27">
        <v>79.900000000000006</v>
      </c>
      <c r="W1004" s="27">
        <v>92.233959999999996</v>
      </c>
      <c r="X1004" s="27"/>
      <c r="Y1004" s="27"/>
      <c r="Z1004" s="27"/>
      <c r="AA1004" s="27">
        <v>307240</v>
      </c>
      <c r="AB1004" s="28"/>
      <c r="AC1004" s="29">
        <v>0</v>
      </c>
      <c r="AD1004" s="30">
        <v>62.4</v>
      </c>
      <c r="AE1004" s="30">
        <v>6.5</v>
      </c>
      <c r="AF1004" s="31">
        <v>13.2011</v>
      </c>
      <c r="AG1004">
        <f t="shared" si="244"/>
        <v>8503.9547301987986</v>
      </c>
      <c r="AH1004">
        <f>A1004*'Simple Linear Regression'!$B$18+'Simple Linear Regression'!$B$17</f>
        <v>8740.9325420962887</v>
      </c>
      <c r="AI1004">
        <f t="shared" si="245"/>
        <v>8425.4417922000011</v>
      </c>
      <c r="AJ1004">
        <f t="shared" si="246"/>
        <v>8425.4417921999993</v>
      </c>
      <c r="AK1004" s="32">
        <f t="shared" si="260"/>
        <v>9492.8022415903506</v>
      </c>
      <c r="AL1004">
        <f t="shared" si="247"/>
        <v>8862.7776615270013</v>
      </c>
      <c r="AM1004" s="32">
        <f t="shared" si="248"/>
        <v>8349.0025998479014</v>
      </c>
      <c r="AN1004" s="33">
        <f t="shared" si="249"/>
        <v>9011.0564387334889</v>
      </c>
      <c r="AO1004" s="33">
        <f t="shared" si="250"/>
        <v>8890.0576760999975</v>
      </c>
      <c r="AP1004" s="33">
        <f t="shared" si="251"/>
        <v>9001.4894197999984</v>
      </c>
      <c r="AQ1004" s="34">
        <f t="shared" si="252"/>
        <v>602416.1</v>
      </c>
      <c r="AR1004" s="34">
        <f t="shared" si="253"/>
        <v>1341340</v>
      </c>
      <c r="AS1004" s="34">
        <f t="shared" si="254"/>
        <v>0</v>
      </c>
      <c r="AT1004" s="34">
        <f t="shared" si="255"/>
        <v>8515.4480045279997</v>
      </c>
      <c r="AU1004" s="34">
        <f t="shared" si="256"/>
        <v>8871.4735113036186</v>
      </c>
      <c r="AV1004" s="34">
        <f t="shared" si="257"/>
        <v>8568.9315828494</v>
      </c>
      <c r="AW1004" s="34">
        <f t="shared" si="258"/>
        <v>8519.9017198549991</v>
      </c>
      <c r="AX1004" s="34">
        <f t="shared" si="259"/>
        <v>8887.3772210303032</v>
      </c>
    </row>
    <row r="1005" spans="1:50" ht="16.5" customHeight="1" x14ac:dyDescent="0.2">
      <c r="A1005" s="25">
        <v>1004</v>
      </c>
      <c r="B1005" s="26">
        <v>40298</v>
      </c>
      <c r="C1005" s="25">
        <v>9282</v>
      </c>
      <c r="D1005" s="27"/>
      <c r="E1005" s="27">
        <v>449000</v>
      </c>
      <c r="F1005" s="27"/>
      <c r="G1005" s="27">
        <v>84.218000000000004</v>
      </c>
      <c r="H1005" s="27">
        <v>85.981999999999999</v>
      </c>
      <c r="I1005" s="27">
        <v>2.8490000000000002</v>
      </c>
      <c r="J1005" s="27">
        <v>14651.249</v>
      </c>
      <c r="K1005" s="27">
        <v>807889</v>
      </c>
      <c r="L1005" s="27">
        <v>1350</v>
      </c>
      <c r="M1005" s="27">
        <v>11.772</v>
      </c>
      <c r="N1005" s="27">
        <v>210635</v>
      </c>
      <c r="O1005" s="27">
        <v>10093.4</v>
      </c>
      <c r="P1005" s="27">
        <v>2555017</v>
      </c>
      <c r="Q1005" s="27"/>
      <c r="R1005" s="27">
        <v>21233</v>
      </c>
      <c r="S1005" s="27">
        <v>12.1661</v>
      </c>
      <c r="T1005" s="27">
        <v>111.1</v>
      </c>
      <c r="U1005" s="27">
        <v>20</v>
      </c>
      <c r="V1005" s="27">
        <v>79.900000000000006</v>
      </c>
      <c r="W1005" s="27">
        <v>92.625919999999994</v>
      </c>
      <c r="X1005" s="27"/>
      <c r="Y1005" s="27"/>
      <c r="Z1005" s="27"/>
      <c r="AA1005" s="27">
        <v>307240</v>
      </c>
      <c r="AB1005" s="28"/>
      <c r="AC1005" s="29">
        <v>0</v>
      </c>
      <c r="AD1005" s="30">
        <v>49</v>
      </c>
      <c r="AE1005" s="30">
        <v>10.199999999999999</v>
      </c>
      <c r="AF1005" s="31">
        <v>13.4587</v>
      </c>
      <c r="AG1005">
        <f t="shared" si="244"/>
        <v>8517.4205573521176</v>
      </c>
      <c r="AH1005">
        <f>A1005*'Simple Linear Regression'!$B$18+'Simple Linear Regression'!$B$17</f>
        <v>8741.7855791801921</v>
      </c>
      <c r="AI1005">
        <f t="shared" si="245"/>
        <v>8437.2075922000004</v>
      </c>
      <c r="AJ1005">
        <f t="shared" si="246"/>
        <v>8437.2075922000004</v>
      </c>
      <c r="AK1005" s="32">
        <f t="shared" si="260"/>
        <v>9495.8817385232487</v>
      </c>
      <c r="AL1005">
        <f t="shared" si="247"/>
        <v>8873.7919998130528</v>
      </c>
      <c r="AM1005" s="32">
        <f t="shared" si="248"/>
        <v>8367.2213803048799</v>
      </c>
      <c r="AN1005" s="33">
        <f t="shared" si="249"/>
        <v>9067.1192863514098</v>
      </c>
      <c r="AO1005" s="33">
        <f t="shared" si="250"/>
        <v>8926.829993364996</v>
      </c>
      <c r="AP1005" s="33">
        <f t="shared" si="251"/>
        <v>9059.6483382000024</v>
      </c>
      <c r="AQ1005" s="34">
        <f t="shared" si="252"/>
        <v>600099.11499999999</v>
      </c>
      <c r="AR1005" s="34">
        <f t="shared" si="253"/>
        <v>1279201</v>
      </c>
      <c r="AS1005" s="34">
        <f t="shared" si="254"/>
        <v>0</v>
      </c>
      <c r="AT1005" s="34">
        <f t="shared" si="255"/>
        <v>8545.5090019929994</v>
      </c>
      <c r="AU1005" s="34">
        <f t="shared" si="256"/>
        <v>8904.076076239935</v>
      </c>
      <c r="AV1005" s="34">
        <f t="shared" si="257"/>
        <v>8584.3562083887591</v>
      </c>
      <c r="AW1005" s="34">
        <f t="shared" si="258"/>
        <v>8550.9707206629992</v>
      </c>
      <c r="AX1005" s="34">
        <f t="shared" si="259"/>
        <v>8921.8675223059963</v>
      </c>
    </row>
    <row r="1006" spans="1:50" ht="16.5" customHeight="1" x14ac:dyDescent="0.2">
      <c r="A1006" s="25">
        <v>1005</v>
      </c>
      <c r="B1006" s="26">
        <v>40305</v>
      </c>
      <c r="C1006" s="25">
        <v>9140</v>
      </c>
      <c r="D1006" s="27"/>
      <c r="E1006" s="27">
        <v>451000</v>
      </c>
      <c r="F1006" s="27"/>
      <c r="G1006" s="27">
        <v>80.239999999999995</v>
      </c>
      <c r="H1006" s="27">
        <v>82.495999999999995</v>
      </c>
      <c r="I1006" s="27">
        <v>2.8980000000000001</v>
      </c>
      <c r="J1006" s="27">
        <v>14764.61</v>
      </c>
      <c r="K1006" s="27">
        <v>807889</v>
      </c>
      <c r="L1006" s="27">
        <v>1419</v>
      </c>
      <c r="M1006" s="27">
        <v>11.772</v>
      </c>
      <c r="N1006" s="27">
        <v>210635</v>
      </c>
      <c r="O1006" s="27">
        <v>10156</v>
      </c>
      <c r="P1006" s="27">
        <v>2555017</v>
      </c>
      <c r="Q1006" s="27"/>
      <c r="R1006" s="27">
        <v>21233</v>
      </c>
      <c r="S1006" s="27">
        <v>12.1661</v>
      </c>
      <c r="T1006" s="27">
        <v>111.8</v>
      </c>
      <c r="U1006" s="27">
        <v>20</v>
      </c>
      <c r="V1006" s="27">
        <v>81.099999999999994</v>
      </c>
      <c r="W1006" s="27">
        <v>92.968699999999998</v>
      </c>
      <c r="X1006" s="27"/>
      <c r="Y1006" s="27"/>
      <c r="Z1006" s="27"/>
      <c r="AA1006" s="27">
        <v>307240</v>
      </c>
      <c r="AB1006" s="28"/>
      <c r="AC1006" s="29">
        <v>0</v>
      </c>
      <c r="AD1006" s="30">
        <v>10.9</v>
      </c>
      <c r="AE1006" s="30">
        <v>31.8</v>
      </c>
      <c r="AF1006" s="31">
        <v>13.7004</v>
      </c>
      <c r="AG1006">
        <f t="shared" si="244"/>
        <v>8488.6669600742407</v>
      </c>
      <c r="AH1006">
        <f>A1006*'Simple Linear Regression'!$B$18+'Simple Linear Regression'!$B$17</f>
        <v>8742.6386162640974</v>
      </c>
      <c r="AI1006">
        <f t="shared" si="245"/>
        <v>8415.9269022000008</v>
      </c>
      <c r="AJ1006">
        <f t="shared" si="246"/>
        <v>8415.9269021999989</v>
      </c>
      <c r="AK1006" s="32">
        <f t="shared" si="260"/>
        <v>9494.4550692269895</v>
      </c>
      <c r="AL1006">
        <f t="shared" si="247"/>
        <v>8870.2733572661018</v>
      </c>
      <c r="AM1006" s="32">
        <f t="shared" si="248"/>
        <v>8437.40473985262</v>
      </c>
      <c r="AN1006" s="33">
        <f t="shared" si="249"/>
        <v>9083.2715335028061</v>
      </c>
      <c r="AO1006" s="33">
        <f t="shared" si="250"/>
        <v>9017.8708037299984</v>
      </c>
      <c r="AP1006" s="33">
        <f t="shared" si="251"/>
        <v>9149.4542224999987</v>
      </c>
      <c r="AQ1006" s="34">
        <f t="shared" si="252"/>
        <v>610420.23</v>
      </c>
      <c r="AR1006" s="34">
        <f t="shared" si="253"/>
        <v>1306998</v>
      </c>
      <c r="AS1006" s="34">
        <f t="shared" si="254"/>
        <v>0</v>
      </c>
      <c r="AT1006" s="34">
        <f t="shared" si="255"/>
        <v>8464.9720036910003</v>
      </c>
      <c r="AU1006" s="34">
        <f t="shared" si="256"/>
        <v>8880.1827690362661</v>
      </c>
      <c r="AV1006" s="34">
        <f t="shared" si="257"/>
        <v>8502.3728372494788</v>
      </c>
      <c r="AW1006" s="34">
        <f t="shared" si="258"/>
        <v>8471.4449777259997</v>
      </c>
      <c r="AX1006" s="34">
        <f t="shared" si="259"/>
        <v>8911.1179175669895</v>
      </c>
    </row>
    <row r="1007" spans="1:50" ht="16.5" customHeight="1" x14ac:dyDescent="0.2">
      <c r="A1007" s="25">
        <v>1006</v>
      </c>
      <c r="B1007" s="26">
        <v>40312</v>
      </c>
      <c r="C1007" s="25">
        <v>9092</v>
      </c>
      <c r="D1007" s="27"/>
      <c r="E1007" s="27">
        <v>451000</v>
      </c>
      <c r="F1007" s="27"/>
      <c r="G1007" s="27">
        <v>74.98</v>
      </c>
      <c r="H1007" s="27">
        <v>78.323999999999998</v>
      </c>
      <c r="I1007" s="27">
        <v>2.9049999999999998</v>
      </c>
      <c r="J1007" s="27">
        <v>14764.61</v>
      </c>
      <c r="K1007" s="27">
        <v>791522</v>
      </c>
      <c r="L1007" s="27">
        <v>1419</v>
      </c>
      <c r="M1007" s="27">
        <v>11.772</v>
      </c>
      <c r="N1007" s="27">
        <v>210635</v>
      </c>
      <c r="O1007" s="27">
        <v>10156</v>
      </c>
      <c r="P1007" s="27">
        <v>2555017</v>
      </c>
      <c r="Q1007" s="27"/>
      <c r="R1007" s="27">
        <v>21233</v>
      </c>
      <c r="S1007" s="27">
        <v>12.1661</v>
      </c>
      <c r="T1007" s="27">
        <v>111.8</v>
      </c>
      <c r="U1007" s="27">
        <v>20</v>
      </c>
      <c r="V1007" s="27">
        <v>81.099999999999994</v>
      </c>
      <c r="W1007" s="27">
        <v>94.408779999999993</v>
      </c>
      <c r="X1007" s="27"/>
      <c r="Y1007" s="27"/>
      <c r="Z1007" s="27"/>
      <c r="AA1007" s="27">
        <v>307240</v>
      </c>
      <c r="AB1007" s="28"/>
      <c r="AC1007" s="29">
        <v>0</v>
      </c>
      <c r="AD1007" s="30">
        <v>41.1</v>
      </c>
      <c r="AE1007" s="30">
        <v>25.1</v>
      </c>
      <c r="AF1007" s="31">
        <v>13.922000000000001</v>
      </c>
      <c r="AG1007">
        <f t="shared" si="244"/>
        <v>8488.6694882493994</v>
      </c>
      <c r="AH1007">
        <f>A1007*'Simple Linear Regression'!$B$18+'Simple Linear Regression'!$B$17</f>
        <v>8743.4916533480009</v>
      </c>
      <c r="AI1007">
        <f t="shared" si="245"/>
        <v>8415.9269022000008</v>
      </c>
      <c r="AJ1007">
        <f t="shared" si="246"/>
        <v>8415.9269021999989</v>
      </c>
      <c r="AK1007" s="32">
        <f t="shared" si="260"/>
        <v>9486.9658730800202</v>
      </c>
      <c r="AL1007">
        <f t="shared" si="247"/>
        <v>8872.6842729022537</v>
      </c>
      <c r="AM1007" s="32">
        <f t="shared" si="248"/>
        <v>8395.4424159082373</v>
      </c>
      <c r="AN1007" s="33">
        <f t="shared" si="249"/>
        <v>9112.3383677031252</v>
      </c>
      <c r="AO1007" s="33">
        <f t="shared" si="250"/>
        <v>8966.8832909249977</v>
      </c>
      <c r="AP1007" s="33">
        <f t="shared" si="251"/>
        <v>9129.7639144999994</v>
      </c>
      <c r="AQ1007" s="34">
        <f t="shared" si="252"/>
        <v>611894.67499999993</v>
      </c>
      <c r="AR1007" s="34">
        <f t="shared" si="253"/>
        <v>1310155</v>
      </c>
      <c r="AS1007" s="34">
        <f t="shared" si="254"/>
        <v>0</v>
      </c>
      <c r="AT1007" s="34">
        <f t="shared" si="255"/>
        <v>8572.5259205700004</v>
      </c>
      <c r="AU1007" s="34">
        <f t="shared" si="256"/>
        <v>8956.2806038378876</v>
      </c>
      <c r="AV1007" s="34">
        <f t="shared" si="257"/>
        <v>8618.1057063577991</v>
      </c>
      <c r="AW1007" s="34">
        <f t="shared" si="258"/>
        <v>8579.6547316100005</v>
      </c>
      <c r="AX1007" s="34">
        <f t="shared" si="259"/>
        <v>8974.9014017642803</v>
      </c>
    </row>
    <row r="1008" spans="1:50" ht="16.5" customHeight="1" x14ac:dyDescent="0.2">
      <c r="A1008" s="25">
        <v>1007</v>
      </c>
      <c r="B1008" s="26">
        <v>40319</v>
      </c>
      <c r="C1008" s="25">
        <v>9099</v>
      </c>
      <c r="D1008" s="27"/>
      <c r="E1008" s="27">
        <v>474000</v>
      </c>
      <c r="F1008" s="27"/>
      <c r="G1008" s="27">
        <v>69.135999999999996</v>
      </c>
      <c r="H1008" s="27">
        <v>72.171999999999997</v>
      </c>
      <c r="I1008" s="27">
        <v>2.8639999999999999</v>
      </c>
      <c r="J1008" s="27">
        <v>14764.61</v>
      </c>
      <c r="K1008" s="27">
        <v>791522</v>
      </c>
      <c r="L1008" s="27">
        <v>1419</v>
      </c>
      <c r="M1008" s="27">
        <v>11.454000000000001</v>
      </c>
      <c r="N1008" s="27">
        <v>254238</v>
      </c>
      <c r="O1008" s="27">
        <v>10156</v>
      </c>
      <c r="P1008" s="27">
        <v>2555017</v>
      </c>
      <c r="Q1008" s="27"/>
      <c r="R1008" s="27">
        <v>21233</v>
      </c>
      <c r="S1008" s="27">
        <v>12.116899999999999</v>
      </c>
      <c r="T1008" s="27">
        <v>111.8</v>
      </c>
      <c r="U1008" s="27">
        <v>20</v>
      </c>
      <c r="V1008" s="27">
        <v>81.099999999999994</v>
      </c>
      <c r="W1008" s="27">
        <v>94.634659999999997</v>
      </c>
      <c r="X1008" s="27"/>
      <c r="Y1008" s="27"/>
      <c r="Z1008" s="27"/>
      <c r="AA1008" s="27">
        <v>307240</v>
      </c>
      <c r="AB1008" s="28"/>
      <c r="AC1008" s="29">
        <v>0</v>
      </c>
      <c r="AD1008" s="30">
        <v>19.8</v>
      </c>
      <c r="AE1008" s="30">
        <v>26.8</v>
      </c>
      <c r="AF1008" s="31">
        <v>14.1188</v>
      </c>
      <c r="AG1008">
        <f t="shared" si="244"/>
        <v>9019.3229434963196</v>
      </c>
      <c r="AH1008">
        <f>A1008*'Simple Linear Regression'!$B$18+'Simple Linear Regression'!$B$17</f>
        <v>8744.3446904319062</v>
      </c>
      <c r="AI1008">
        <f t="shared" si="245"/>
        <v>8984.8091526000007</v>
      </c>
      <c r="AJ1008">
        <f t="shared" si="246"/>
        <v>8984.8091525999989</v>
      </c>
      <c r="AK1008" s="32">
        <f t="shared" si="260"/>
        <v>9498.0847587631797</v>
      </c>
      <c r="AL1008">
        <f t="shared" si="247"/>
        <v>9019.0415671142437</v>
      </c>
      <c r="AM1008" s="32">
        <f t="shared" si="248"/>
        <v>9011.7210338181194</v>
      </c>
      <c r="AN1008" s="33">
        <f t="shared" si="249"/>
        <v>9336.2149079039409</v>
      </c>
      <c r="AO1008" s="33">
        <f t="shared" si="250"/>
        <v>9096.8255780319996</v>
      </c>
      <c r="AP1008" s="33">
        <f t="shared" si="251"/>
        <v>9151.4627341999985</v>
      </c>
      <c r="AQ1008" s="34">
        <f t="shared" si="252"/>
        <v>728137.63199999998</v>
      </c>
      <c r="AR1008" s="34">
        <f t="shared" si="253"/>
        <v>1357536</v>
      </c>
      <c r="AS1008" s="34">
        <f t="shared" si="254"/>
        <v>0</v>
      </c>
      <c r="AT1008" s="34">
        <f t="shared" si="255"/>
        <v>9377.4541489780004</v>
      </c>
      <c r="AU1008" s="34">
        <f t="shared" si="256"/>
        <v>9297.6527794287758</v>
      </c>
      <c r="AV1008" s="34">
        <f t="shared" si="257"/>
        <v>9457.6077494573619</v>
      </c>
      <c r="AW1008" s="34">
        <f t="shared" si="258"/>
        <v>9385.5274941299995</v>
      </c>
      <c r="AX1008" s="34">
        <f t="shared" si="259"/>
        <v>9262.8816313380175</v>
      </c>
    </row>
    <row r="1009" spans="1:50" ht="16.5" customHeight="1" x14ac:dyDescent="0.2">
      <c r="A1009" s="25">
        <v>1008</v>
      </c>
      <c r="B1009" s="26">
        <v>40326</v>
      </c>
      <c r="C1009" s="25">
        <v>9174</v>
      </c>
      <c r="D1009" s="27"/>
      <c r="E1009" s="27">
        <v>463000</v>
      </c>
      <c r="F1009" s="27"/>
      <c r="G1009" s="27">
        <v>70.617999999999995</v>
      </c>
      <c r="H1009" s="27">
        <v>70.790000000000006</v>
      </c>
      <c r="I1009" s="27">
        <v>2.786</v>
      </c>
      <c r="J1009" s="27">
        <v>14764.61</v>
      </c>
      <c r="K1009" s="27">
        <v>791522</v>
      </c>
      <c r="L1009" s="27">
        <v>1419</v>
      </c>
      <c r="M1009" s="27">
        <v>11.454000000000001</v>
      </c>
      <c r="N1009" s="27">
        <v>254238</v>
      </c>
      <c r="O1009" s="27">
        <v>10156</v>
      </c>
      <c r="P1009" s="27">
        <v>2555017</v>
      </c>
      <c r="Q1009" s="27"/>
      <c r="R1009" s="27">
        <v>21233</v>
      </c>
      <c r="S1009" s="27">
        <v>12.116899999999999</v>
      </c>
      <c r="T1009" s="27">
        <v>111.8</v>
      </c>
      <c r="U1009" s="27">
        <v>20</v>
      </c>
      <c r="V1009" s="27">
        <v>81.099999999999994</v>
      </c>
      <c r="W1009" s="27">
        <v>96.269679999999994</v>
      </c>
      <c r="X1009" s="27"/>
      <c r="Y1009" s="27"/>
      <c r="Z1009" s="27"/>
      <c r="AA1009" s="27">
        <v>307240</v>
      </c>
      <c r="AB1009" s="28"/>
      <c r="AC1009" s="29">
        <v>0</v>
      </c>
      <c r="AD1009" s="30">
        <v>7.1</v>
      </c>
      <c r="AE1009" s="30">
        <v>47.4</v>
      </c>
      <c r="AF1009" s="31">
        <v>14.286300000000001</v>
      </c>
      <c r="AG1009">
        <f t="shared" si="244"/>
        <v>9026.7031624016781</v>
      </c>
      <c r="AH1009">
        <f>A1009*'Simple Linear Regression'!$B$18+'Simple Linear Regression'!$B$17</f>
        <v>8745.1977275158097</v>
      </c>
      <c r="AI1009">
        <f t="shared" si="245"/>
        <v>8991.2803426000009</v>
      </c>
      <c r="AJ1009">
        <f t="shared" si="246"/>
        <v>8991.2803425999991</v>
      </c>
      <c r="AK1009" s="32">
        <f t="shared" si="260"/>
        <v>9500.8436087759492</v>
      </c>
      <c r="AL1009">
        <f t="shared" si="247"/>
        <v>9033.0874091147634</v>
      </c>
      <c r="AM1009" s="32">
        <f t="shared" si="248"/>
        <v>9033.981559253858</v>
      </c>
      <c r="AN1009" s="33">
        <f t="shared" si="249"/>
        <v>9389.7708249476927</v>
      </c>
      <c r="AO1009" s="33">
        <f t="shared" si="250"/>
        <v>9166.9998296679951</v>
      </c>
      <c r="AP1009" s="33">
        <f t="shared" si="251"/>
        <v>9227.8143158999974</v>
      </c>
      <c r="AQ1009" s="34">
        <f t="shared" si="252"/>
        <v>708307.06799999997</v>
      </c>
      <c r="AR1009" s="34">
        <f t="shared" si="253"/>
        <v>1289918</v>
      </c>
      <c r="AS1009" s="34">
        <f t="shared" si="254"/>
        <v>0</v>
      </c>
      <c r="AT1009" s="34">
        <f t="shared" si="255"/>
        <v>9325.5074348090002</v>
      </c>
      <c r="AU1009" s="34">
        <f t="shared" si="256"/>
        <v>9289.2141012549655</v>
      </c>
      <c r="AV1009" s="34">
        <f t="shared" si="257"/>
        <v>9384.4492444056814</v>
      </c>
      <c r="AW1009" s="34">
        <f t="shared" si="258"/>
        <v>9333.9457883089999</v>
      </c>
      <c r="AX1009" s="34">
        <f t="shared" si="259"/>
        <v>9270.5258424270869</v>
      </c>
    </row>
    <row r="1010" spans="1:50" ht="16.5" customHeight="1" x14ac:dyDescent="0.2">
      <c r="A1010" s="25">
        <v>1009</v>
      </c>
      <c r="B1010" s="26">
        <v>40333</v>
      </c>
      <c r="C1010" s="25">
        <v>9194</v>
      </c>
      <c r="D1010" s="27"/>
      <c r="E1010" s="27">
        <v>458000</v>
      </c>
      <c r="F1010" s="27"/>
      <c r="G1010" s="27">
        <v>72.907499999999999</v>
      </c>
      <c r="H1010" s="27">
        <v>72.704999999999998</v>
      </c>
      <c r="I1010" s="27">
        <v>2.7280000000000002</v>
      </c>
      <c r="J1010" s="27">
        <v>14764.61</v>
      </c>
      <c r="K1010" s="27">
        <v>791522</v>
      </c>
      <c r="L1010" s="27">
        <v>1419</v>
      </c>
      <c r="M1010" s="27">
        <v>11.454000000000001</v>
      </c>
      <c r="N1010" s="27">
        <v>254238</v>
      </c>
      <c r="O1010" s="27">
        <v>10156</v>
      </c>
      <c r="P1010" s="27">
        <v>2555017</v>
      </c>
      <c r="Q1010" s="27"/>
      <c r="R1010" s="27">
        <v>21233</v>
      </c>
      <c r="S1010" s="27">
        <v>12.116899999999999</v>
      </c>
      <c r="T1010" s="27">
        <v>111.8</v>
      </c>
      <c r="U1010" s="27">
        <v>20</v>
      </c>
      <c r="V1010" s="27">
        <v>81.099999999999994</v>
      </c>
      <c r="W1010" s="27">
        <v>96.809439999999995</v>
      </c>
      <c r="X1010" s="27"/>
      <c r="Y1010" s="27"/>
      <c r="Z1010" s="27"/>
      <c r="AA1010" s="27">
        <v>307240</v>
      </c>
      <c r="AB1010" s="28"/>
      <c r="AC1010" s="29">
        <v>1</v>
      </c>
      <c r="AD1010" s="30">
        <v>0.5</v>
      </c>
      <c r="AE1010" s="30">
        <v>61.3</v>
      </c>
      <c r="AF1010" s="31">
        <v>14.419600000000001</v>
      </c>
      <c r="AG1010">
        <f t="shared" si="244"/>
        <v>9030.0496646646407</v>
      </c>
      <c r="AH1010">
        <f>A1010*'Simple Linear Regression'!$B$18+'Simple Linear Regression'!$B$17</f>
        <v>8746.0507645997131</v>
      </c>
      <c r="AI1010">
        <f t="shared" si="245"/>
        <v>8994.2217925999994</v>
      </c>
      <c r="AJ1010">
        <f t="shared" si="246"/>
        <v>8994.2217925999994</v>
      </c>
      <c r="AK1010" s="32">
        <f t="shared" si="260"/>
        <v>9496.2822624901401</v>
      </c>
      <c r="AL1010">
        <f t="shared" si="247"/>
        <v>9041.1784684484774</v>
      </c>
      <c r="AM1010" s="32">
        <f t="shared" si="248"/>
        <v>8911.6455247151207</v>
      </c>
      <c r="AN1010" s="33">
        <f t="shared" si="249"/>
        <v>9283.6855057273006</v>
      </c>
      <c r="AO1010" s="33">
        <f t="shared" si="250"/>
        <v>9088.3872880639992</v>
      </c>
      <c r="AP1010" s="33">
        <f t="shared" si="251"/>
        <v>9147.1896829999969</v>
      </c>
      <c r="AQ1010" s="34">
        <f t="shared" si="252"/>
        <v>693561.26400000008</v>
      </c>
      <c r="AR1010" s="34">
        <f t="shared" si="253"/>
        <v>1249424</v>
      </c>
      <c r="AS1010" s="34">
        <f t="shared" si="254"/>
        <v>14.419600000000001</v>
      </c>
      <c r="AT1010" s="34">
        <f t="shared" si="255"/>
        <v>9228.1284081440008</v>
      </c>
      <c r="AU1010" s="34">
        <f t="shared" si="256"/>
        <v>9225.6147358607486</v>
      </c>
      <c r="AV1010" s="34">
        <f t="shared" si="257"/>
        <v>9276.35020971224</v>
      </c>
      <c r="AW1010" s="34">
        <f t="shared" si="258"/>
        <v>9184.3392198351994</v>
      </c>
      <c r="AX1010" s="34">
        <f t="shared" si="259"/>
        <v>9188.1968666340326</v>
      </c>
    </row>
    <row r="1011" spans="1:50" ht="16.5" customHeight="1" x14ac:dyDescent="0.2">
      <c r="A1011" s="25">
        <v>1010</v>
      </c>
      <c r="B1011" s="26">
        <v>40340</v>
      </c>
      <c r="C1011" s="25">
        <v>9338</v>
      </c>
      <c r="D1011" s="27"/>
      <c r="E1011" s="27">
        <v>459000</v>
      </c>
      <c r="F1011" s="27"/>
      <c r="G1011" s="27">
        <v>73.436000000000007</v>
      </c>
      <c r="H1011" s="27">
        <v>72.762</v>
      </c>
      <c r="I1011" s="27">
        <v>2.7250000000000001</v>
      </c>
      <c r="J1011" s="27">
        <v>14764.61</v>
      </c>
      <c r="K1011" s="27">
        <v>748796</v>
      </c>
      <c r="L1011" s="27">
        <v>1479</v>
      </c>
      <c r="M1011" s="27">
        <v>11.454000000000001</v>
      </c>
      <c r="N1011" s="27">
        <v>254238</v>
      </c>
      <c r="O1011" s="27">
        <v>10182.299999999999</v>
      </c>
      <c r="P1011" s="27">
        <v>2555017</v>
      </c>
      <c r="Q1011" s="27"/>
      <c r="R1011" s="27">
        <v>21233</v>
      </c>
      <c r="S1011" s="27">
        <v>12.116899999999999</v>
      </c>
      <c r="T1011" s="27">
        <v>111.8</v>
      </c>
      <c r="U1011" s="27">
        <v>20</v>
      </c>
      <c r="V1011" s="27">
        <v>83.2</v>
      </c>
      <c r="W1011" s="27">
        <v>96.714275000000001</v>
      </c>
      <c r="X1011" s="27"/>
      <c r="Y1011" s="27"/>
      <c r="Z1011" s="27"/>
      <c r="AA1011" s="27">
        <v>307240</v>
      </c>
      <c r="AB1011" s="28"/>
      <c r="AC1011" s="29">
        <v>0</v>
      </c>
      <c r="AD1011" s="30">
        <v>1.7</v>
      </c>
      <c r="AE1011" s="30">
        <v>56.5</v>
      </c>
      <c r="AF1011" s="31">
        <v>14.514900000000001</v>
      </c>
      <c r="AG1011">
        <f t="shared" si="244"/>
        <v>8981.3825407789991</v>
      </c>
      <c r="AH1011">
        <f>A1011*'Simple Linear Regression'!$B$18+'Simple Linear Regression'!$B$17</f>
        <v>8746.9038016836184</v>
      </c>
      <c r="AI1011">
        <f t="shared" si="245"/>
        <v>8939.8830725999997</v>
      </c>
      <c r="AJ1011">
        <f t="shared" si="246"/>
        <v>8939.8830725999997</v>
      </c>
      <c r="AK1011" s="32">
        <f t="shared" si="260"/>
        <v>9492.8503755700094</v>
      </c>
      <c r="AL1011">
        <f t="shared" si="247"/>
        <v>9007.5645784485005</v>
      </c>
      <c r="AM1011" s="32">
        <f t="shared" si="248"/>
        <v>9040.3131837479978</v>
      </c>
      <c r="AN1011" s="33">
        <f t="shared" si="249"/>
        <v>9441.320710051712</v>
      </c>
      <c r="AO1011" s="33">
        <f t="shared" si="250"/>
        <v>9163.764535049997</v>
      </c>
      <c r="AP1011" s="33">
        <f t="shared" si="251"/>
        <v>9306.1881140999994</v>
      </c>
      <c r="AQ1011" s="34">
        <f t="shared" si="252"/>
        <v>692798.55</v>
      </c>
      <c r="AR1011" s="34">
        <f t="shared" si="253"/>
        <v>1250775</v>
      </c>
      <c r="AS1011" s="34">
        <f t="shared" si="254"/>
        <v>0</v>
      </c>
      <c r="AT1011" s="34">
        <f t="shared" si="255"/>
        <v>9318.7426492140003</v>
      </c>
      <c r="AU1011" s="34">
        <f t="shared" si="256"/>
        <v>9298.7523085374123</v>
      </c>
      <c r="AV1011" s="34">
        <f t="shared" si="257"/>
        <v>9374.6633616260006</v>
      </c>
      <c r="AW1011" s="34">
        <f t="shared" si="258"/>
        <v>9328.0738272969993</v>
      </c>
      <c r="AX1011" s="34">
        <f t="shared" si="259"/>
        <v>9282.0502198801514</v>
      </c>
    </row>
    <row r="1012" spans="1:50" ht="16.5" customHeight="1" x14ac:dyDescent="0.2">
      <c r="A1012" s="25">
        <v>1011</v>
      </c>
      <c r="B1012" s="26">
        <v>40347</v>
      </c>
      <c r="C1012" s="25">
        <v>9241</v>
      </c>
      <c r="D1012" s="27"/>
      <c r="E1012" s="27">
        <v>467000</v>
      </c>
      <c r="F1012" s="27"/>
      <c r="G1012" s="27">
        <v>76.7</v>
      </c>
      <c r="H1012" s="27">
        <v>76.218000000000004</v>
      </c>
      <c r="I1012" s="27">
        <v>2.7010000000000001</v>
      </c>
      <c r="J1012" s="27">
        <v>14764.61</v>
      </c>
      <c r="K1012" s="27">
        <v>748796</v>
      </c>
      <c r="L1012" s="27">
        <v>1479</v>
      </c>
      <c r="M1012" s="27">
        <v>12.03</v>
      </c>
      <c r="N1012" s="27">
        <v>253936</v>
      </c>
      <c r="O1012" s="27">
        <v>10182.299999999999</v>
      </c>
      <c r="P1012" s="27">
        <v>2536551</v>
      </c>
      <c r="Q1012" s="27"/>
      <c r="R1012" s="27">
        <v>21233</v>
      </c>
      <c r="S1012" s="27">
        <v>12.116899999999999</v>
      </c>
      <c r="T1012" s="27">
        <v>111.8</v>
      </c>
      <c r="U1012" s="27">
        <v>20</v>
      </c>
      <c r="V1012" s="27">
        <v>83.2</v>
      </c>
      <c r="W1012" s="27">
        <v>96.957719999999995</v>
      </c>
      <c r="X1012" s="27"/>
      <c r="Y1012" s="27"/>
      <c r="Z1012" s="27"/>
      <c r="AA1012" s="27">
        <v>307240</v>
      </c>
      <c r="AB1012" s="28"/>
      <c r="AC1012" s="29">
        <v>0</v>
      </c>
      <c r="AD1012" s="30">
        <v>0.1</v>
      </c>
      <c r="AE1012" s="30">
        <v>72.2</v>
      </c>
      <c r="AF1012" s="31">
        <v>14.568899999999999</v>
      </c>
      <c r="AG1012">
        <f t="shared" si="244"/>
        <v>8972.2031883298805</v>
      </c>
      <c r="AH1012">
        <f>A1012*'Simple Linear Regression'!$B$18+'Simple Linear Regression'!$B$17</f>
        <v>8747.7568387675219</v>
      </c>
      <c r="AI1012">
        <f t="shared" si="245"/>
        <v>8962.4740074000001</v>
      </c>
      <c r="AJ1012">
        <f t="shared" si="246"/>
        <v>8962.4740074000001</v>
      </c>
      <c r="AK1012" s="32">
        <f t="shared" si="260"/>
        <v>9532.9910231798804</v>
      </c>
      <c r="AL1012">
        <f t="shared" si="247"/>
        <v>9001.7564095195175</v>
      </c>
      <c r="AM1012" s="32">
        <f t="shared" si="248"/>
        <v>9047.4294793047793</v>
      </c>
      <c r="AN1012" s="33">
        <f t="shared" si="249"/>
        <v>9446.9366506750084</v>
      </c>
      <c r="AO1012" s="33">
        <f t="shared" si="250"/>
        <v>9189.0997463359963</v>
      </c>
      <c r="AP1012" s="33">
        <f t="shared" si="251"/>
        <v>9332.1290486999969</v>
      </c>
      <c r="AQ1012" s="34">
        <f t="shared" si="252"/>
        <v>685881.13600000006</v>
      </c>
      <c r="AR1012" s="34">
        <f t="shared" si="253"/>
        <v>1261367</v>
      </c>
      <c r="AS1012" s="34">
        <f t="shared" si="254"/>
        <v>0</v>
      </c>
      <c r="AT1012" s="34">
        <f t="shared" si="255"/>
        <v>9263.5544586140004</v>
      </c>
      <c r="AU1012" s="34">
        <f t="shared" si="256"/>
        <v>9272.1408184083339</v>
      </c>
      <c r="AV1012" s="34">
        <f t="shared" si="257"/>
        <v>9316.3532892919211</v>
      </c>
      <c r="AW1012" s="34">
        <f t="shared" si="258"/>
        <v>9272.8379662509997</v>
      </c>
      <c r="AX1012" s="34">
        <f t="shared" si="259"/>
        <v>9264.9249478951679</v>
      </c>
    </row>
    <row r="1013" spans="1:50" ht="16.5" customHeight="1" x14ac:dyDescent="0.2">
      <c r="A1013" s="25">
        <v>1012</v>
      </c>
      <c r="B1013" s="26">
        <v>40354</v>
      </c>
      <c r="C1013" s="25">
        <v>9462</v>
      </c>
      <c r="D1013" s="27"/>
      <c r="E1013" s="27">
        <v>452000</v>
      </c>
      <c r="F1013" s="27"/>
      <c r="G1013" s="27">
        <v>77.06</v>
      </c>
      <c r="H1013" s="27">
        <v>76.641999999999996</v>
      </c>
      <c r="I1013" s="27">
        <v>2.7429999999999999</v>
      </c>
      <c r="J1013" s="27">
        <v>14764.61</v>
      </c>
      <c r="K1013" s="27">
        <v>748796</v>
      </c>
      <c r="L1013" s="27">
        <v>1479</v>
      </c>
      <c r="M1013" s="27">
        <v>12.03</v>
      </c>
      <c r="N1013" s="27">
        <v>253936</v>
      </c>
      <c r="O1013" s="27">
        <v>10182.299999999999</v>
      </c>
      <c r="P1013" s="27">
        <v>2536551</v>
      </c>
      <c r="Q1013" s="27"/>
      <c r="R1013" s="27">
        <v>21233</v>
      </c>
      <c r="S1013" s="27">
        <v>12.116899999999999</v>
      </c>
      <c r="T1013" s="27">
        <v>111.8</v>
      </c>
      <c r="U1013" s="27">
        <v>20</v>
      </c>
      <c r="V1013" s="27">
        <v>83.2</v>
      </c>
      <c r="W1013" s="27">
        <v>95.575059999999993</v>
      </c>
      <c r="X1013" s="27"/>
      <c r="Y1013" s="27"/>
      <c r="Z1013" s="27"/>
      <c r="AA1013" s="27">
        <v>307240</v>
      </c>
      <c r="AB1013" s="28"/>
      <c r="AC1013" s="29">
        <v>0</v>
      </c>
      <c r="AD1013" s="30">
        <v>0</v>
      </c>
      <c r="AE1013" s="30">
        <v>92.9</v>
      </c>
      <c r="AF1013" s="31">
        <v>14.579800000000001</v>
      </c>
      <c r="AG1013">
        <f t="shared" si="244"/>
        <v>8982.3207073808389</v>
      </c>
      <c r="AH1013">
        <f>A1013*'Simple Linear Regression'!$B$18+'Simple Linear Regression'!$B$17</f>
        <v>8748.6098758514272</v>
      </c>
      <c r="AI1013">
        <f t="shared" si="245"/>
        <v>8971.2983573999991</v>
      </c>
      <c r="AJ1013">
        <f t="shared" si="246"/>
        <v>8971.2983573999991</v>
      </c>
      <c r="AK1013" s="32">
        <f t="shared" si="260"/>
        <v>9544.8105608731694</v>
      </c>
      <c r="AL1013">
        <f t="shared" si="247"/>
        <v>9009.8016049713588</v>
      </c>
      <c r="AM1013" s="32">
        <f t="shared" si="248"/>
        <v>9068.71671432726</v>
      </c>
      <c r="AN1013" s="33">
        <f t="shared" si="249"/>
        <v>9450.1897856007381</v>
      </c>
      <c r="AO1013" s="33">
        <f t="shared" si="250"/>
        <v>9237.1565140480016</v>
      </c>
      <c r="AP1013" s="33">
        <f t="shared" si="251"/>
        <v>9358.7549037999997</v>
      </c>
      <c r="AQ1013" s="34">
        <f t="shared" si="252"/>
        <v>696546.44799999997</v>
      </c>
      <c r="AR1013" s="34">
        <f t="shared" si="253"/>
        <v>1239836</v>
      </c>
      <c r="AS1013" s="34">
        <f t="shared" si="254"/>
        <v>0</v>
      </c>
      <c r="AT1013" s="34">
        <f t="shared" si="255"/>
        <v>9212.725702017</v>
      </c>
      <c r="AU1013" s="34">
        <f t="shared" si="256"/>
        <v>9249.8771807411613</v>
      </c>
      <c r="AV1013" s="34">
        <f t="shared" si="257"/>
        <v>9252.0947584733603</v>
      </c>
      <c r="AW1013" s="34">
        <f t="shared" si="258"/>
        <v>9221.6568001699998</v>
      </c>
      <c r="AX1013" s="34">
        <f t="shared" si="259"/>
        <v>9248.4258193890237</v>
      </c>
    </row>
    <row r="1014" spans="1:50" ht="16.5" customHeight="1" x14ac:dyDescent="0.2">
      <c r="A1014" s="25">
        <v>1013</v>
      </c>
      <c r="B1014" s="26">
        <v>40361</v>
      </c>
      <c r="C1014" s="25">
        <v>9449</v>
      </c>
      <c r="D1014" s="27"/>
      <c r="E1014" s="27">
        <v>464000</v>
      </c>
      <c r="F1014" s="27"/>
      <c r="G1014" s="27">
        <v>74.957999999999998</v>
      </c>
      <c r="H1014" s="27">
        <v>73.858000000000004</v>
      </c>
      <c r="I1014" s="27">
        <v>2.7570000000000001</v>
      </c>
      <c r="J1014" s="27">
        <v>14764.61</v>
      </c>
      <c r="K1014" s="27">
        <v>748796</v>
      </c>
      <c r="L1014" s="27">
        <v>1479</v>
      </c>
      <c r="M1014" s="27">
        <v>12.03</v>
      </c>
      <c r="N1014" s="27">
        <v>253936</v>
      </c>
      <c r="O1014" s="27">
        <v>10182.299999999999</v>
      </c>
      <c r="P1014" s="27">
        <v>2536551</v>
      </c>
      <c r="Q1014" s="27"/>
      <c r="R1014" s="27">
        <v>21233</v>
      </c>
      <c r="S1014" s="27">
        <v>12.116899999999999</v>
      </c>
      <c r="T1014" s="27">
        <v>111.8</v>
      </c>
      <c r="U1014" s="27">
        <v>20</v>
      </c>
      <c r="V1014" s="27">
        <v>83.2</v>
      </c>
      <c r="W1014" s="27">
        <v>95.305980000000005</v>
      </c>
      <c r="X1014" s="27"/>
      <c r="Y1014" s="27"/>
      <c r="Z1014" s="27"/>
      <c r="AA1014" s="27">
        <v>307240</v>
      </c>
      <c r="AB1014" s="28"/>
      <c r="AC1014" s="29">
        <v>0</v>
      </c>
      <c r="AD1014" s="30">
        <v>0</v>
      </c>
      <c r="AE1014" s="30">
        <v>79.2</v>
      </c>
      <c r="AF1014" s="31">
        <v>14.5472</v>
      </c>
      <c r="AG1014">
        <f t="shared" si="244"/>
        <v>8974.2438837311602</v>
      </c>
      <c r="AH1014">
        <f>A1014*'Simple Linear Regression'!$B$18+'Simple Linear Regression'!$B$17</f>
        <v>8749.4629129353307</v>
      </c>
      <c r="AI1014">
        <f t="shared" si="245"/>
        <v>8964.2388773999992</v>
      </c>
      <c r="AJ1014">
        <f t="shared" si="246"/>
        <v>8964.2388773999992</v>
      </c>
      <c r="AK1014" s="32">
        <f t="shared" si="260"/>
        <v>9550.0711001127802</v>
      </c>
      <c r="AL1014">
        <f t="shared" si="247"/>
        <v>8999.9008547886369</v>
      </c>
      <c r="AM1014" s="32">
        <f t="shared" si="248"/>
        <v>9059.8124369460802</v>
      </c>
      <c r="AN1014" s="33">
        <f t="shared" si="249"/>
        <v>9431.6067282407166</v>
      </c>
      <c r="AO1014" s="33">
        <f t="shared" si="250"/>
        <v>9200.9923399519976</v>
      </c>
      <c r="AP1014" s="33">
        <f t="shared" si="251"/>
        <v>9327.8319187999987</v>
      </c>
      <c r="AQ1014" s="34">
        <f t="shared" si="252"/>
        <v>700101.55200000003</v>
      </c>
      <c r="AR1014" s="34">
        <f t="shared" si="253"/>
        <v>1279248</v>
      </c>
      <c r="AS1014" s="34">
        <f t="shared" si="254"/>
        <v>0</v>
      </c>
      <c r="AT1014" s="34">
        <f t="shared" si="255"/>
        <v>9243.8146032109998</v>
      </c>
      <c r="AU1014" s="34">
        <f t="shared" si="256"/>
        <v>9257.7591390284397</v>
      </c>
      <c r="AV1014" s="34">
        <f t="shared" si="257"/>
        <v>9296.42212390848</v>
      </c>
      <c r="AW1014" s="34">
        <f t="shared" si="258"/>
        <v>9252.8921987379981</v>
      </c>
      <c r="AX1014" s="34">
        <f t="shared" si="259"/>
        <v>9249.8493403209759</v>
      </c>
    </row>
    <row r="1015" spans="1:50" ht="16.5" customHeight="1" x14ac:dyDescent="0.2">
      <c r="A1015" s="25">
        <v>1014</v>
      </c>
      <c r="B1015" s="26">
        <v>40368</v>
      </c>
      <c r="C1015" s="25">
        <v>9080</v>
      </c>
      <c r="D1015" s="27"/>
      <c r="E1015" s="27">
        <v>454000</v>
      </c>
      <c r="F1015" s="27"/>
      <c r="G1015" s="27">
        <v>74.387500000000003</v>
      </c>
      <c r="H1015" s="27">
        <v>73.952500000000001</v>
      </c>
      <c r="I1015" s="27">
        <v>2.726</v>
      </c>
      <c r="J1015" s="27">
        <v>14764.61</v>
      </c>
      <c r="K1015" s="27">
        <v>748796</v>
      </c>
      <c r="L1015" s="27">
        <v>1513</v>
      </c>
      <c r="M1015" s="27">
        <v>12.03</v>
      </c>
      <c r="N1015" s="27">
        <v>253936</v>
      </c>
      <c r="O1015" s="27">
        <v>10210.799999999999</v>
      </c>
      <c r="P1015" s="27">
        <v>2536551</v>
      </c>
      <c r="Q1015" s="27"/>
      <c r="R1015" s="27">
        <v>21233</v>
      </c>
      <c r="S1015" s="27">
        <v>12.116899999999999</v>
      </c>
      <c r="T1015" s="27">
        <v>111.8</v>
      </c>
      <c r="U1015" s="27">
        <v>20</v>
      </c>
      <c r="V1015" s="27">
        <v>88.7</v>
      </c>
      <c r="W1015" s="27">
        <v>95.743840000000006</v>
      </c>
      <c r="X1015" s="27"/>
      <c r="Y1015" s="27"/>
      <c r="Z1015" s="27"/>
      <c r="AA1015" s="27">
        <v>307240</v>
      </c>
      <c r="AB1015" s="28"/>
      <c r="AC1015" s="29">
        <v>1</v>
      </c>
      <c r="AD1015" s="30">
        <v>0</v>
      </c>
      <c r="AE1015" s="30">
        <v>93.7</v>
      </c>
      <c r="AF1015" s="31">
        <v>14.472300000000001</v>
      </c>
      <c r="AG1015">
        <f t="shared" si="244"/>
        <v>8855.2728127168793</v>
      </c>
      <c r="AH1015">
        <f>A1015*'Simple Linear Regression'!$B$18+'Simple Linear Regression'!$B$17</f>
        <v>8750.3159500192342</v>
      </c>
      <c r="AI1015">
        <f t="shared" si="245"/>
        <v>8791.7082273999986</v>
      </c>
      <c r="AJ1015">
        <f t="shared" si="246"/>
        <v>8791.7082273999986</v>
      </c>
      <c r="AK1015" s="32">
        <f t="shared" si="260"/>
        <v>9550.1879620109703</v>
      </c>
      <c r="AL1015">
        <f t="shared" si="247"/>
        <v>8922.8660179075232</v>
      </c>
      <c r="AM1015" s="32">
        <f t="shared" si="248"/>
        <v>8933.0139527091796</v>
      </c>
      <c r="AN1015" s="33">
        <f t="shared" si="249"/>
        <v>9293.5877915508863</v>
      </c>
      <c r="AO1015" s="33">
        <f t="shared" si="250"/>
        <v>9024.510334736</v>
      </c>
      <c r="AP1015" s="33">
        <f t="shared" si="251"/>
        <v>9287.7342848999997</v>
      </c>
      <c r="AQ1015" s="34">
        <f t="shared" si="252"/>
        <v>692229.53599999996</v>
      </c>
      <c r="AR1015" s="34">
        <f t="shared" si="253"/>
        <v>1237604</v>
      </c>
      <c r="AS1015" s="34">
        <f t="shared" si="254"/>
        <v>14.472300000000001</v>
      </c>
      <c r="AT1015" s="34">
        <f t="shared" si="255"/>
        <v>9091.8766554210015</v>
      </c>
      <c r="AU1015" s="34">
        <f t="shared" si="256"/>
        <v>9139.9061954136123</v>
      </c>
      <c r="AV1015" s="34">
        <f t="shared" si="257"/>
        <v>9146.3935014790404</v>
      </c>
      <c r="AW1015" s="34">
        <f t="shared" si="258"/>
        <v>9047.1920880520993</v>
      </c>
      <c r="AX1015" s="34">
        <f t="shared" si="259"/>
        <v>9096.8757940463693</v>
      </c>
    </row>
    <row r="1016" spans="1:50" ht="16.5" customHeight="1" x14ac:dyDescent="0.2">
      <c r="A1016" s="25">
        <v>1015</v>
      </c>
      <c r="B1016" s="26">
        <v>40375</v>
      </c>
      <c r="C1016" s="25">
        <v>9435</v>
      </c>
      <c r="D1016" s="27"/>
      <c r="E1016" s="27">
        <v>439000</v>
      </c>
      <c r="F1016" s="27"/>
      <c r="G1016" s="27">
        <v>76.347999999999999</v>
      </c>
      <c r="H1016" s="27">
        <v>75.7</v>
      </c>
      <c r="I1016" s="27">
        <v>2.718</v>
      </c>
      <c r="J1016" s="27">
        <v>14764.61</v>
      </c>
      <c r="K1016" s="27">
        <v>896922</v>
      </c>
      <c r="L1016" s="27">
        <v>1513</v>
      </c>
      <c r="M1016" s="27">
        <v>11.598000000000001</v>
      </c>
      <c r="N1016" s="27">
        <v>256927</v>
      </c>
      <c r="O1016" s="27">
        <v>10210.799999999999</v>
      </c>
      <c r="P1016" s="27">
        <v>2536551</v>
      </c>
      <c r="Q1016" s="27"/>
      <c r="R1016" s="27">
        <v>21233</v>
      </c>
      <c r="S1016" s="27">
        <v>12.116899999999999</v>
      </c>
      <c r="T1016" s="27">
        <v>111.8</v>
      </c>
      <c r="U1016" s="27">
        <v>20</v>
      </c>
      <c r="V1016" s="27">
        <v>88.7</v>
      </c>
      <c r="W1016" s="27">
        <v>94.935699999999997</v>
      </c>
      <c r="X1016" s="27"/>
      <c r="Y1016" s="27"/>
      <c r="Z1016" s="27"/>
      <c r="AA1016" s="27">
        <v>307240</v>
      </c>
      <c r="AB1016" s="28"/>
      <c r="AC1016" s="29">
        <v>0</v>
      </c>
      <c r="AD1016" s="30">
        <v>0</v>
      </c>
      <c r="AE1016" s="30">
        <v>104.1</v>
      </c>
      <c r="AF1016" s="31">
        <v>14.3575</v>
      </c>
      <c r="AG1016">
        <f t="shared" si="244"/>
        <v>8902.8366719838396</v>
      </c>
      <c r="AH1016">
        <f>A1016*'Simple Linear Regression'!$B$18+'Simple Linear Regression'!$B$17</f>
        <v>8751.1689871031394</v>
      </c>
      <c r="AI1016">
        <f t="shared" si="245"/>
        <v>8818.0864395999997</v>
      </c>
      <c r="AJ1016">
        <f t="shared" si="246"/>
        <v>8818.0864395999997</v>
      </c>
      <c r="AK1016" s="32">
        <f t="shared" si="260"/>
        <v>9536.7643690341301</v>
      </c>
      <c r="AL1016">
        <f t="shared" si="247"/>
        <v>8950.9338753210213</v>
      </c>
      <c r="AM1016" s="32">
        <f t="shared" si="248"/>
        <v>9115.0485143317401</v>
      </c>
      <c r="AN1016" s="33">
        <f t="shared" si="249"/>
        <v>9451.0626144591588</v>
      </c>
      <c r="AO1016" s="33">
        <f t="shared" si="250"/>
        <v>9192.1559032860005</v>
      </c>
      <c r="AP1016" s="33">
        <f t="shared" si="251"/>
        <v>9432.5937221999993</v>
      </c>
      <c r="AQ1016" s="34">
        <f t="shared" si="252"/>
        <v>698327.58600000001</v>
      </c>
      <c r="AR1016" s="34">
        <f t="shared" si="253"/>
        <v>1193202</v>
      </c>
      <c r="AS1016" s="34">
        <f t="shared" si="254"/>
        <v>0</v>
      </c>
      <c r="AT1016" s="34">
        <f t="shared" si="255"/>
        <v>9169.0387674619997</v>
      </c>
      <c r="AU1016" s="34">
        <f t="shared" si="256"/>
        <v>9206.5290012169244</v>
      </c>
      <c r="AV1016" s="34">
        <f t="shared" si="257"/>
        <v>9209.2652311185193</v>
      </c>
      <c r="AW1016" s="34">
        <f t="shared" si="258"/>
        <v>9177.2838497189987</v>
      </c>
      <c r="AX1016" s="34">
        <f t="shared" si="259"/>
        <v>9195.1688151830167</v>
      </c>
    </row>
    <row r="1017" spans="1:50" ht="16.5" customHeight="1" x14ac:dyDescent="0.2">
      <c r="A1017" s="25">
        <v>1016</v>
      </c>
      <c r="B1017" s="26">
        <v>40382</v>
      </c>
      <c r="C1017" s="25">
        <v>9632</v>
      </c>
      <c r="D1017" s="27"/>
      <c r="E1017" s="27">
        <v>462000</v>
      </c>
      <c r="F1017" s="27"/>
      <c r="G1017" s="27">
        <v>77.561999999999998</v>
      </c>
      <c r="H1017" s="27">
        <v>76.641999999999996</v>
      </c>
      <c r="I1017" s="27">
        <v>2.722</v>
      </c>
      <c r="J1017" s="27">
        <v>14764.61</v>
      </c>
      <c r="K1017" s="27">
        <v>896922</v>
      </c>
      <c r="L1017" s="27">
        <v>1513</v>
      </c>
      <c r="M1017" s="27">
        <v>11.598000000000001</v>
      </c>
      <c r="N1017" s="27">
        <v>256927</v>
      </c>
      <c r="O1017" s="27">
        <v>10210.799999999999</v>
      </c>
      <c r="P1017" s="27">
        <v>2536551</v>
      </c>
      <c r="Q1017" s="27"/>
      <c r="R1017" s="27">
        <v>21233</v>
      </c>
      <c r="S1017" s="27">
        <v>12.116899999999999</v>
      </c>
      <c r="T1017" s="27">
        <v>111.8</v>
      </c>
      <c r="U1017" s="27">
        <v>20</v>
      </c>
      <c r="V1017" s="27">
        <v>88.7</v>
      </c>
      <c r="W1017" s="27">
        <v>94.474999999999994</v>
      </c>
      <c r="X1017" s="27"/>
      <c r="Y1017" s="27"/>
      <c r="Z1017" s="27"/>
      <c r="AA1017" s="27">
        <v>307240</v>
      </c>
      <c r="AB1017" s="28"/>
      <c r="AC1017" s="29">
        <v>0</v>
      </c>
      <c r="AD1017" s="30">
        <v>0</v>
      </c>
      <c r="AE1017" s="30">
        <v>107.7</v>
      </c>
      <c r="AF1017" s="31">
        <v>14.2065</v>
      </c>
      <c r="AG1017">
        <f t="shared" si="244"/>
        <v>8887.3478466553606</v>
      </c>
      <c r="AH1017">
        <f>A1017*'Simple Linear Regression'!$B$18+'Simple Linear Regression'!$B$17</f>
        <v>8752.0220241870429</v>
      </c>
      <c r="AI1017">
        <f t="shared" si="245"/>
        <v>8804.5557695999996</v>
      </c>
      <c r="AJ1017">
        <f t="shared" si="246"/>
        <v>8804.5557695999996</v>
      </c>
      <c r="AK1017" s="32">
        <f t="shared" si="260"/>
        <v>9532.5705436475509</v>
      </c>
      <c r="AL1017">
        <f t="shared" si="247"/>
        <v>8933.5041026805811</v>
      </c>
      <c r="AM1017" s="32">
        <f t="shared" si="248"/>
        <v>9118.3256326359806</v>
      </c>
      <c r="AN1017" s="33">
        <f t="shared" si="249"/>
        <v>9409.158635100961</v>
      </c>
      <c r="AO1017" s="33">
        <f t="shared" si="250"/>
        <v>9180.0397575940005</v>
      </c>
      <c r="AP1017" s="33">
        <f t="shared" si="251"/>
        <v>9405.8230740000017</v>
      </c>
      <c r="AQ1017" s="34">
        <f t="shared" si="252"/>
        <v>699355.29399999999</v>
      </c>
      <c r="AR1017" s="34">
        <f t="shared" si="253"/>
        <v>1257564</v>
      </c>
      <c r="AS1017" s="34">
        <f t="shared" si="254"/>
        <v>0</v>
      </c>
      <c r="AT1017" s="34">
        <f t="shared" si="255"/>
        <v>9114.2277018839995</v>
      </c>
      <c r="AU1017" s="34">
        <f t="shared" si="256"/>
        <v>9159.9309357019774</v>
      </c>
      <c r="AV1017" s="34">
        <f t="shared" si="257"/>
        <v>9165.1072303316396</v>
      </c>
      <c r="AW1017" s="34">
        <f t="shared" si="258"/>
        <v>9121.8794231370011</v>
      </c>
      <c r="AX1017" s="34">
        <f t="shared" si="259"/>
        <v>9152.2359062284213</v>
      </c>
    </row>
    <row r="1018" spans="1:50" ht="16.5" customHeight="1" x14ac:dyDescent="0.2">
      <c r="A1018" s="25">
        <v>1017</v>
      </c>
      <c r="B1018" s="26">
        <v>40389</v>
      </c>
      <c r="C1018" s="25">
        <v>9477</v>
      </c>
      <c r="D1018" s="27"/>
      <c r="E1018" s="27">
        <v>465000</v>
      </c>
      <c r="F1018" s="27"/>
      <c r="G1018" s="27">
        <v>78.12</v>
      </c>
      <c r="H1018" s="27">
        <v>77.236000000000004</v>
      </c>
      <c r="I1018" s="27">
        <v>2.7490000000000001</v>
      </c>
      <c r="J1018" s="27">
        <v>14764.61</v>
      </c>
      <c r="K1018" s="27">
        <v>896922</v>
      </c>
      <c r="L1018" s="27">
        <v>1513</v>
      </c>
      <c r="M1018" s="27">
        <v>11.598000000000001</v>
      </c>
      <c r="N1018" s="27">
        <v>256927</v>
      </c>
      <c r="O1018" s="27">
        <v>10210.799999999999</v>
      </c>
      <c r="P1018" s="27">
        <v>2536551</v>
      </c>
      <c r="Q1018" s="27"/>
      <c r="R1018" s="27">
        <v>21233</v>
      </c>
      <c r="S1018" s="27">
        <v>12.116899999999999</v>
      </c>
      <c r="T1018" s="27">
        <v>111.8</v>
      </c>
      <c r="U1018" s="27">
        <v>20</v>
      </c>
      <c r="V1018" s="27">
        <v>88.7</v>
      </c>
      <c r="W1018" s="27">
        <v>94.370040000000003</v>
      </c>
      <c r="X1018" s="27"/>
      <c r="Y1018" s="27"/>
      <c r="Z1018" s="27"/>
      <c r="AA1018" s="27">
        <v>307240</v>
      </c>
      <c r="AB1018" s="28"/>
      <c r="AC1018" s="29">
        <v>0</v>
      </c>
      <c r="AD1018" s="30">
        <v>0</v>
      </c>
      <c r="AE1018" s="30">
        <v>97.9</v>
      </c>
      <c r="AF1018" s="31">
        <v>14.0238</v>
      </c>
      <c r="AG1018">
        <f t="shared" si="244"/>
        <v>8885.3371281881173</v>
      </c>
      <c r="AH1018">
        <f>A1018*'Simple Linear Regression'!$B$18+'Simple Linear Regression'!$B$17</f>
        <v>8752.8750612709482</v>
      </c>
      <c r="AI1018">
        <f t="shared" si="245"/>
        <v>8802.7908996000006</v>
      </c>
      <c r="AJ1018">
        <f t="shared" si="246"/>
        <v>8802.7908996000006</v>
      </c>
      <c r="AK1018" s="32">
        <f t="shared" si="260"/>
        <v>9531.1831828743907</v>
      </c>
      <c r="AL1018">
        <f t="shared" si="247"/>
        <v>8928.5403658576106</v>
      </c>
      <c r="AM1018" s="32">
        <f t="shared" si="248"/>
        <v>9114.0294538774597</v>
      </c>
      <c r="AN1018" s="33">
        <f t="shared" si="249"/>
        <v>9373.9082285525692</v>
      </c>
      <c r="AO1018" s="33">
        <f t="shared" si="250"/>
        <v>9156.6239641730026</v>
      </c>
      <c r="AP1018" s="33">
        <f t="shared" si="251"/>
        <v>9365.8750242999995</v>
      </c>
      <c r="AQ1018" s="34">
        <f t="shared" si="252"/>
        <v>706292.32299999997</v>
      </c>
      <c r="AR1018" s="34">
        <f t="shared" si="253"/>
        <v>1278285</v>
      </c>
      <c r="AS1018" s="34">
        <f t="shared" si="254"/>
        <v>0</v>
      </c>
      <c r="AT1018" s="34">
        <f t="shared" si="255"/>
        <v>9111.1805207039997</v>
      </c>
      <c r="AU1018" s="34">
        <f t="shared" si="256"/>
        <v>9143.5810556040851</v>
      </c>
      <c r="AV1018" s="34">
        <f t="shared" si="257"/>
        <v>9167.8903956165996</v>
      </c>
      <c r="AW1018" s="34">
        <f t="shared" si="258"/>
        <v>9118.3233382059989</v>
      </c>
      <c r="AX1018" s="34">
        <f t="shared" si="259"/>
        <v>9131.1145499708982</v>
      </c>
    </row>
    <row r="1019" spans="1:50" ht="16.5" customHeight="1" x14ac:dyDescent="0.2">
      <c r="A1019" s="25">
        <v>1018</v>
      </c>
      <c r="B1019" s="26">
        <v>40396</v>
      </c>
      <c r="C1019" s="25">
        <v>9236</v>
      </c>
      <c r="D1019" s="27"/>
      <c r="E1019" s="27">
        <v>476000</v>
      </c>
      <c r="F1019" s="27"/>
      <c r="G1019" s="27">
        <v>81.786000000000001</v>
      </c>
      <c r="H1019" s="27">
        <v>82.694000000000003</v>
      </c>
      <c r="I1019" s="27">
        <v>2.7349999999999999</v>
      </c>
      <c r="J1019" s="27">
        <v>14980.192999999999</v>
      </c>
      <c r="K1019" s="27">
        <v>896922</v>
      </c>
      <c r="L1019" s="27">
        <v>1531</v>
      </c>
      <c r="M1019" s="27">
        <v>11.598000000000001</v>
      </c>
      <c r="N1019" s="27">
        <v>256927</v>
      </c>
      <c r="O1019" s="27">
        <v>10231.299999999999</v>
      </c>
      <c r="P1019" s="27">
        <v>2536551</v>
      </c>
      <c r="Q1019" s="27"/>
      <c r="R1019" s="27">
        <v>21233</v>
      </c>
      <c r="S1019" s="27">
        <v>12.116899999999999</v>
      </c>
      <c r="T1019" s="27">
        <v>112.3</v>
      </c>
      <c r="U1019" s="27">
        <v>20</v>
      </c>
      <c r="V1019" s="27">
        <v>88.2</v>
      </c>
      <c r="W1019" s="27">
        <v>93.628839999999997</v>
      </c>
      <c r="X1019" s="27"/>
      <c r="Y1019" s="27"/>
      <c r="Z1019" s="27"/>
      <c r="AA1019" s="27">
        <v>307240</v>
      </c>
      <c r="AB1019" s="28"/>
      <c r="AC1019" s="29">
        <v>0</v>
      </c>
      <c r="AD1019" s="30">
        <v>0</v>
      </c>
      <c r="AE1019" s="30">
        <v>99</v>
      </c>
      <c r="AF1019" s="31">
        <v>13.814</v>
      </c>
      <c r="AG1019">
        <f t="shared" si="244"/>
        <v>8889.3504795478002</v>
      </c>
      <c r="AH1019">
        <f>A1019*'Simple Linear Regression'!$B$18+'Simple Linear Regression'!$B$17</f>
        <v>8753.7280983548517</v>
      </c>
      <c r="AI1019">
        <f t="shared" si="245"/>
        <v>8818.9855595999998</v>
      </c>
      <c r="AJ1019">
        <f t="shared" si="246"/>
        <v>8818.9855596000016</v>
      </c>
      <c r="AK1019" s="32">
        <f t="shared" si="260"/>
        <v>9537.4814056478717</v>
      </c>
      <c r="AL1019">
        <f t="shared" si="247"/>
        <v>8929.7023610991491</v>
      </c>
      <c r="AM1019" s="32">
        <f t="shared" si="248"/>
        <v>9113.1727117826013</v>
      </c>
      <c r="AN1019" s="33">
        <f t="shared" si="249"/>
        <v>9333.4913464080983</v>
      </c>
      <c r="AO1019" s="33">
        <f t="shared" si="250"/>
        <v>9159.6151440950016</v>
      </c>
      <c r="AP1019" s="33">
        <f t="shared" si="251"/>
        <v>9338.3962320999999</v>
      </c>
      <c r="AQ1019" s="34">
        <f t="shared" si="252"/>
        <v>702695.34499999997</v>
      </c>
      <c r="AR1019" s="34">
        <f t="shared" si="253"/>
        <v>1301860</v>
      </c>
      <c r="AS1019" s="34">
        <f t="shared" si="254"/>
        <v>0</v>
      </c>
      <c r="AT1019" s="34">
        <f t="shared" si="255"/>
        <v>9061.836238418</v>
      </c>
      <c r="AU1019" s="34">
        <f t="shared" si="256"/>
        <v>9104.4416746183997</v>
      </c>
      <c r="AV1019" s="34">
        <f t="shared" si="257"/>
        <v>9119.983976420599</v>
      </c>
      <c r="AW1019" s="34">
        <f t="shared" si="258"/>
        <v>9068.1468988279994</v>
      </c>
      <c r="AX1019" s="34">
        <f t="shared" si="259"/>
        <v>9097.1977831559852</v>
      </c>
    </row>
    <row r="1020" spans="1:50" ht="16.5" customHeight="1" x14ac:dyDescent="0.2">
      <c r="A1020" s="25">
        <v>1019</v>
      </c>
      <c r="B1020" s="26">
        <v>40403</v>
      </c>
      <c r="C1020" s="25">
        <v>9459</v>
      </c>
      <c r="D1020" s="27"/>
      <c r="E1020" s="27">
        <v>483000</v>
      </c>
      <c r="F1020" s="27"/>
      <c r="G1020" s="27">
        <v>78.171999999999997</v>
      </c>
      <c r="H1020" s="27">
        <v>78.206000000000003</v>
      </c>
      <c r="I1020" s="27">
        <v>2.7829999999999999</v>
      </c>
      <c r="J1020" s="27">
        <v>14980.192999999999</v>
      </c>
      <c r="K1020" s="27">
        <v>872882</v>
      </c>
      <c r="L1020" s="27">
        <v>1531</v>
      </c>
      <c r="M1020" s="27">
        <v>11.598000000000001</v>
      </c>
      <c r="N1020" s="27">
        <v>256927</v>
      </c>
      <c r="O1020" s="27">
        <v>10231.299999999999</v>
      </c>
      <c r="P1020" s="27">
        <v>2536551</v>
      </c>
      <c r="Q1020" s="27"/>
      <c r="R1020" s="27">
        <v>21233</v>
      </c>
      <c r="S1020" s="27">
        <v>12.116899999999999</v>
      </c>
      <c r="T1020" s="27">
        <v>112.3</v>
      </c>
      <c r="U1020" s="27">
        <v>20</v>
      </c>
      <c r="V1020" s="27">
        <v>88.2</v>
      </c>
      <c r="W1020" s="27">
        <v>92.676000000000002</v>
      </c>
      <c r="X1020" s="27"/>
      <c r="Y1020" s="27"/>
      <c r="Z1020" s="27"/>
      <c r="AA1020" s="27">
        <v>307240</v>
      </c>
      <c r="AB1020" s="28"/>
      <c r="AC1020" s="29">
        <v>0</v>
      </c>
      <c r="AD1020" s="30">
        <v>0</v>
      </c>
      <c r="AE1020" s="30">
        <v>103.9</v>
      </c>
      <c r="AF1020" s="31">
        <v>13.581799999999999</v>
      </c>
      <c r="AG1020">
        <f t="shared" si="244"/>
        <v>8884.6533856060396</v>
      </c>
      <c r="AH1020">
        <f>A1020*'Simple Linear Regression'!$B$18+'Simple Linear Regression'!$B$17</f>
        <v>8754.5811354387552</v>
      </c>
      <c r="AI1020">
        <f t="shared" si="245"/>
        <v>8814.8675296000001</v>
      </c>
      <c r="AJ1020">
        <f t="shared" si="246"/>
        <v>8814.8675296000001</v>
      </c>
      <c r="AK1020" s="32">
        <f t="shared" si="260"/>
        <v>9533.4558394881315</v>
      </c>
      <c r="AL1020">
        <f t="shared" si="247"/>
        <v>8919.6443634138668</v>
      </c>
      <c r="AM1020" s="32">
        <f t="shared" si="248"/>
        <v>9122.827730962661</v>
      </c>
      <c r="AN1020" s="33">
        <f t="shared" si="249"/>
        <v>9282.3149257258574</v>
      </c>
      <c r="AO1020" s="33">
        <f t="shared" si="250"/>
        <v>9158.3728657909996</v>
      </c>
      <c r="AP1020" s="33">
        <f t="shared" si="251"/>
        <v>9302.4171050999976</v>
      </c>
      <c r="AQ1020" s="34">
        <f t="shared" si="252"/>
        <v>715027.84100000001</v>
      </c>
      <c r="AR1020" s="34">
        <f t="shared" si="253"/>
        <v>1344189</v>
      </c>
      <c r="AS1020" s="34">
        <f t="shared" si="254"/>
        <v>0</v>
      </c>
      <c r="AT1020" s="34">
        <f t="shared" si="255"/>
        <v>9001.6287092060011</v>
      </c>
      <c r="AU1020" s="34">
        <f t="shared" si="256"/>
        <v>9052.3385126770445</v>
      </c>
      <c r="AV1020" s="34">
        <f t="shared" si="257"/>
        <v>9064.1887023196396</v>
      </c>
      <c r="AW1020" s="34">
        <f t="shared" si="258"/>
        <v>9006.989125363998</v>
      </c>
      <c r="AX1020" s="34">
        <f t="shared" si="259"/>
        <v>9046.0748748668339</v>
      </c>
    </row>
    <row r="1021" spans="1:50" ht="16.5" customHeight="1" x14ac:dyDescent="0.2">
      <c r="A1021" s="25">
        <v>1020</v>
      </c>
      <c r="B1021" s="26">
        <v>40410</v>
      </c>
      <c r="C1021" s="25">
        <v>9375</v>
      </c>
      <c r="D1021" s="27"/>
      <c r="E1021" s="27">
        <v>486000</v>
      </c>
      <c r="F1021" s="27"/>
      <c r="G1021" s="27">
        <v>74.843999999999994</v>
      </c>
      <c r="H1021" s="27">
        <v>74.944000000000003</v>
      </c>
      <c r="I1021" s="27">
        <v>2.7450000000000001</v>
      </c>
      <c r="J1021" s="27">
        <v>14980.192999999999</v>
      </c>
      <c r="K1021" s="27">
        <v>872882</v>
      </c>
      <c r="L1021" s="27">
        <v>1531</v>
      </c>
      <c r="M1021" s="27">
        <v>11.948</v>
      </c>
      <c r="N1021" s="27">
        <v>260083</v>
      </c>
      <c r="O1021" s="27">
        <v>10231.299999999999</v>
      </c>
      <c r="P1021" s="27">
        <v>2536551</v>
      </c>
      <c r="Q1021" s="27"/>
      <c r="R1021" s="27">
        <v>21233</v>
      </c>
      <c r="S1021" s="27">
        <v>11.943</v>
      </c>
      <c r="T1021" s="27">
        <v>112.3</v>
      </c>
      <c r="U1021" s="27">
        <v>20</v>
      </c>
      <c r="V1021" s="27">
        <v>88.2</v>
      </c>
      <c r="W1021" s="27">
        <v>93.521259999999998</v>
      </c>
      <c r="X1021" s="27"/>
      <c r="Y1021" s="27"/>
      <c r="Z1021" s="27"/>
      <c r="AA1021" s="27">
        <v>307240</v>
      </c>
      <c r="AB1021" s="28"/>
      <c r="AC1021" s="29">
        <v>0</v>
      </c>
      <c r="AD1021" s="30">
        <v>0</v>
      </c>
      <c r="AE1021" s="30">
        <v>100</v>
      </c>
      <c r="AF1021" s="31">
        <v>13.3316</v>
      </c>
      <c r="AG1021">
        <f t="shared" si="244"/>
        <v>8922.1503319865988</v>
      </c>
      <c r="AH1021">
        <f>A1021*'Simple Linear Regression'!$B$18+'Simple Linear Regression'!$B$17</f>
        <v>8755.4341725226604</v>
      </c>
      <c r="AI1021">
        <f t="shared" si="245"/>
        <v>8875.6257870000009</v>
      </c>
      <c r="AJ1021">
        <f t="shared" si="246"/>
        <v>8875.625786999999</v>
      </c>
      <c r="AK1021" s="32">
        <f t="shared" si="260"/>
        <v>9560.1359457882609</v>
      </c>
      <c r="AL1021">
        <f t="shared" si="247"/>
        <v>8937.7510330234491</v>
      </c>
      <c r="AM1021" s="32">
        <f t="shared" si="248"/>
        <v>9158.1205889080011</v>
      </c>
      <c r="AN1021" s="33">
        <f t="shared" si="249"/>
        <v>9269.7738430459285</v>
      </c>
      <c r="AO1021" s="33">
        <f t="shared" si="250"/>
        <v>9166.2381700849983</v>
      </c>
      <c r="AP1021" s="33">
        <f t="shared" si="251"/>
        <v>9282.9470957000012</v>
      </c>
      <c r="AQ1021" s="34">
        <f t="shared" si="252"/>
        <v>713927.83500000008</v>
      </c>
      <c r="AR1021" s="34">
        <f t="shared" si="253"/>
        <v>1334070</v>
      </c>
      <c r="AS1021" s="34">
        <f t="shared" si="254"/>
        <v>0</v>
      </c>
      <c r="AT1021" s="34">
        <f t="shared" si="255"/>
        <v>9020.5299111999993</v>
      </c>
      <c r="AU1021" s="34">
        <f t="shared" si="256"/>
        <v>9049.2560728927601</v>
      </c>
      <c r="AV1021" s="34">
        <f t="shared" si="257"/>
        <v>9081.8569437622009</v>
      </c>
      <c r="AW1021" s="34">
        <f t="shared" si="258"/>
        <v>9025.0096311319976</v>
      </c>
      <c r="AX1021" s="34">
        <f t="shared" si="259"/>
        <v>9042.6522940093546</v>
      </c>
    </row>
    <row r="1022" spans="1:50" ht="16.5" customHeight="1" x14ac:dyDescent="0.2">
      <c r="A1022" s="25">
        <v>1021</v>
      </c>
      <c r="B1022" s="26">
        <v>40417</v>
      </c>
      <c r="C1022" s="25">
        <v>9386</v>
      </c>
      <c r="D1022" s="27"/>
      <c r="E1022" s="27">
        <v>464000</v>
      </c>
      <c r="F1022" s="27"/>
      <c r="G1022" s="27">
        <v>72.91</v>
      </c>
      <c r="H1022" s="27">
        <v>72.817999999999998</v>
      </c>
      <c r="I1022" s="27">
        <v>2.7040000000000002</v>
      </c>
      <c r="J1022" s="27">
        <v>14980.192999999999</v>
      </c>
      <c r="K1022" s="27">
        <v>872882</v>
      </c>
      <c r="L1022" s="27">
        <v>1531</v>
      </c>
      <c r="M1022" s="27">
        <v>11.948</v>
      </c>
      <c r="N1022" s="27">
        <v>260083</v>
      </c>
      <c r="O1022" s="27">
        <v>10231.299999999999</v>
      </c>
      <c r="P1022" s="27">
        <v>2536551</v>
      </c>
      <c r="Q1022" s="27"/>
      <c r="R1022" s="27">
        <v>21233</v>
      </c>
      <c r="S1022" s="27">
        <v>11.943</v>
      </c>
      <c r="T1022" s="27">
        <v>112.3</v>
      </c>
      <c r="U1022" s="27">
        <v>22</v>
      </c>
      <c r="V1022" s="27">
        <v>88.2</v>
      </c>
      <c r="W1022" s="27">
        <v>93.701759999999993</v>
      </c>
      <c r="X1022" s="27"/>
      <c r="Y1022" s="27"/>
      <c r="Z1022" s="27"/>
      <c r="AA1022" s="27">
        <v>307240</v>
      </c>
      <c r="AB1022" s="28"/>
      <c r="AC1022" s="29">
        <v>0</v>
      </c>
      <c r="AD1022" s="30">
        <v>0</v>
      </c>
      <c r="AE1022" s="30">
        <v>91.9</v>
      </c>
      <c r="AF1022" s="31">
        <v>13.067600000000001</v>
      </c>
      <c r="AG1022">
        <f t="shared" si="244"/>
        <v>8936.9523041035191</v>
      </c>
      <c r="AH1022">
        <f>A1022*'Simple Linear Regression'!$B$18+'Simple Linear Regression'!$B$17</f>
        <v>8756.2872096065639</v>
      </c>
      <c r="AI1022">
        <f t="shared" si="245"/>
        <v>8888.5681669999994</v>
      </c>
      <c r="AJ1022">
        <f t="shared" si="246"/>
        <v>8888.5681669999994</v>
      </c>
      <c r="AK1022" s="32">
        <f t="shared" si="260"/>
        <v>9549.2466057882611</v>
      </c>
      <c r="AL1022">
        <f t="shared" si="247"/>
        <v>8959.4467164902417</v>
      </c>
      <c r="AM1022" s="32">
        <f t="shared" si="248"/>
        <v>9146.8410279490599</v>
      </c>
      <c r="AN1022" s="33">
        <f t="shared" si="249"/>
        <v>9262.7316781401296</v>
      </c>
      <c r="AO1022" s="33">
        <f t="shared" si="250"/>
        <v>9174.2609398319983</v>
      </c>
      <c r="AP1022" s="33">
        <f t="shared" si="251"/>
        <v>9275.8539825000025</v>
      </c>
      <c r="AQ1022" s="34">
        <f t="shared" si="252"/>
        <v>703264.43200000003</v>
      </c>
      <c r="AR1022" s="34">
        <f t="shared" si="253"/>
        <v>1254656</v>
      </c>
      <c r="AS1022" s="34">
        <f t="shared" si="254"/>
        <v>0</v>
      </c>
      <c r="AT1022" s="34">
        <f t="shared" si="255"/>
        <v>9006.6193365870004</v>
      </c>
      <c r="AU1022" s="34">
        <f t="shared" si="256"/>
        <v>9040.9145431393372</v>
      </c>
      <c r="AV1022" s="34">
        <f t="shared" si="257"/>
        <v>9051.9732119915607</v>
      </c>
      <c r="AW1022" s="34">
        <f t="shared" si="258"/>
        <v>9010.1951161199995</v>
      </c>
      <c r="AX1022" s="34">
        <f t="shared" si="259"/>
        <v>9035.2550319194161</v>
      </c>
    </row>
    <row r="1023" spans="1:50" ht="16.5" customHeight="1" x14ac:dyDescent="0.2">
      <c r="A1023" s="25">
        <v>1022</v>
      </c>
      <c r="B1023" s="26">
        <v>40424</v>
      </c>
      <c r="C1023" s="25">
        <v>9263</v>
      </c>
      <c r="D1023" s="27"/>
      <c r="E1023" s="27">
        <v>467000</v>
      </c>
      <c r="F1023" s="27"/>
      <c r="G1023" s="27">
        <v>74.02</v>
      </c>
      <c r="H1023" s="27">
        <v>75.41</v>
      </c>
      <c r="I1023" s="27">
        <v>2.6819999999999999</v>
      </c>
      <c r="J1023" s="27">
        <v>14980.192999999999</v>
      </c>
      <c r="K1023" s="27">
        <v>872882</v>
      </c>
      <c r="L1023" s="27">
        <v>1531</v>
      </c>
      <c r="M1023" s="27">
        <v>11.948</v>
      </c>
      <c r="N1023" s="27">
        <v>260083</v>
      </c>
      <c r="O1023" s="27">
        <v>10231.299999999999</v>
      </c>
      <c r="P1023" s="27">
        <v>2536551</v>
      </c>
      <c r="Q1023" s="27"/>
      <c r="R1023" s="27">
        <v>21233</v>
      </c>
      <c r="S1023" s="27">
        <v>11.943</v>
      </c>
      <c r="T1023" s="27">
        <v>112.3</v>
      </c>
      <c r="U1023" s="27">
        <v>22</v>
      </c>
      <c r="V1023" s="27">
        <v>88.2</v>
      </c>
      <c r="W1023" s="27">
        <v>94.440280000000001</v>
      </c>
      <c r="X1023" s="27"/>
      <c r="Y1023" s="27"/>
      <c r="Z1023" s="27"/>
      <c r="AA1023" s="27">
        <v>307240</v>
      </c>
      <c r="AB1023" s="28"/>
      <c r="AC1023" s="29">
        <v>0</v>
      </c>
      <c r="AD1023" s="30">
        <v>0.1</v>
      </c>
      <c r="AE1023" s="30">
        <v>86.3</v>
      </c>
      <c r="AF1023" s="31">
        <v>12.7933</v>
      </c>
      <c r="AG1023">
        <f t="shared" si="244"/>
        <v>8934.9238884101596</v>
      </c>
      <c r="AH1023">
        <f>A1023*'Simple Linear Regression'!$B$18+'Simple Linear Regression'!$B$17</f>
        <v>8757.1402466904674</v>
      </c>
      <c r="AI1023">
        <f t="shared" si="245"/>
        <v>8886.8032970000004</v>
      </c>
      <c r="AJ1023">
        <f t="shared" si="246"/>
        <v>8886.8032970000004</v>
      </c>
      <c r="AK1023" s="32">
        <f t="shared" si="260"/>
        <v>9553.2721719480014</v>
      </c>
      <c r="AL1023">
        <f t="shared" si="247"/>
        <v>8960.1305314724177</v>
      </c>
      <c r="AM1023" s="32">
        <f t="shared" si="248"/>
        <v>9139.6928006001199</v>
      </c>
      <c r="AN1023" s="33">
        <f t="shared" si="249"/>
        <v>9227.717264328021</v>
      </c>
      <c r="AO1023" s="33">
        <f t="shared" si="250"/>
        <v>9164.2122053059957</v>
      </c>
      <c r="AP1023" s="33">
        <f t="shared" si="251"/>
        <v>9247.8700731999998</v>
      </c>
      <c r="AQ1023" s="34">
        <f t="shared" si="252"/>
        <v>697542.60600000003</v>
      </c>
      <c r="AR1023" s="34">
        <f t="shared" si="253"/>
        <v>1252494</v>
      </c>
      <c r="AS1023" s="34">
        <f t="shared" si="254"/>
        <v>0</v>
      </c>
      <c r="AT1023" s="34">
        <f t="shared" si="255"/>
        <v>8968.4446198320002</v>
      </c>
      <c r="AU1023" s="34">
        <f t="shared" si="256"/>
        <v>9006.9539600422067</v>
      </c>
      <c r="AV1023" s="34">
        <f t="shared" si="257"/>
        <v>9013.0837307024394</v>
      </c>
      <c r="AW1023" s="34">
        <f t="shared" si="258"/>
        <v>8971.0815663209996</v>
      </c>
      <c r="AX1023" s="34">
        <f t="shared" si="259"/>
        <v>9003.0098984562774</v>
      </c>
    </row>
    <row r="1024" spans="1:50" ht="16.5" customHeight="1" x14ac:dyDescent="0.2">
      <c r="A1024" s="25">
        <v>1023</v>
      </c>
      <c r="B1024" s="26">
        <v>40431</v>
      </c>
      <c r="C1024" s="25">
        <v>9019</v>
      </c>
      <c r="D1024" s="27"/>
      <c r="E1024" s="27">
        <v>452000</v>
      </c>
      <c r="F1024" s="27"/>
      <c r="G1024" s="27">
        <v>74.819999999999993</v>
      </c>
      <c r="H1024" s="27">
        <v>77.167500000000004</v>
      </c>
      <c r="I1024" s="27">
        <v>2.6819999999999999</v>
      </c>
      <c r="J1024" s="27">
        <v>14980.192999999999</v>
      </c>
      <c r="K1024" s="27">
        <v>855932</v>
      </c>
      <c r="L1024" s="27">
        <v>1573</v>
      </c>
      <c r="M1024" s="27">
        <v>11.948</v>
      </c>
      <c r="N1024" s="27">
        <v>260083</v>
      </c>
      <c r="O1024" s="27">
        <v>10268.1</v>
      </c>
      <c r="P1024" s="27">
        <v>2536551</v>
      </c>
      <c r="Q1024" s="27"/>
      <c r="R1024" s="27">
        <v>21233</v>
      </c>
      <c r="S1024" s="27">
        <v>11.943</v>
      </c>
      <c r="T1024" s="27">
        <v>112.3</v>
      </c>
      <c r="U1024" s="27">
        <v>22</v>
      </c>
      <c r="V1024" s="27">
        <v>90.7</v>
      </c>
      <c r="W1024" s="27">
        <v>94.241560000000007</v>
      </c>
      <c r="X1024" s="27"/>
      <c r="Y1024" s="27"/>
      <c r="Z1024" s="27"/>
      <c r="AA1024" s="27">
        <v>307240</v>
      </c>
      <c r="AB1024" s="28"/>
      <c r="AC1024" s="29">
        <v>1</v>
      </c>
      <c r="AD1024" s="30">
        <v>2.2999999999999998</v>
      </c>
      <c r="AE1024" s="30">
        <v>60.2</v>
      </c>
      <c r="AF1024" s="31">
        <v>12.511900000000001</v>
      </c>
      <c r="AG1024">
        <f t="shared" si="244"/>
        <v>8887.8922498601587</v>
      </c>
      <c r="AH1024">
        <f>A1024*'Simple Linear Regression'!$B$18+'Simple Linear Regression'!$B$17</f>
        <v>8757.9932837743727</v>
      </c>
      <c r="AI1024">
        <f t="shared" si="245"/>
        <v>8822.6441969999978</v>
      </c>
      <c r="AJ1024">
        <f t="shared" si="246"/>
        <v>8822.6441969999996</v>
      </c>
      <c r="AK1024" s="32">
        <f t="shared" si="260"/>
        <v>9568.6803019727413</v>
      </c>
      <c r="AL1024">
        <f t="shared" si="247"/>
        <v>8931.8269714724211</v>
      </c>
      <c r="AM1024" s="32">
        <f t="shared" si="248"/>
        <v>8982.4851282285817</v>
      </c>
      <c r="AN1024" s="33">
        <f t="shared" si="249"/>
        <v>9056.9391222963404</v>
      </c>
      <c r="AO1024" s="33">
        <f t="shared" si="250"/>
        <v>8960.9416753060013</v>
      </c>
      <c r="AP1024" s="33">
        <f t="shared" si="251"/>
        <v>9098.4397610000015</v>
      </c>
      <c r="AQ1024" s="34">
        <f t="shared" si="252"/>
        <v>697542.60600000003</v>
      </c>
      <c r="AR1024" s="34">
        <f t="shared" si="253"/>
        <v>1212264</v>
      </c>
      <c r="AS1024" s="34">
        <f t="shared" si="254"/>
        <v>12.511900000000001</v>
      </c>
      <c r="AT1024" s="34">
        <f t="shared" si="255"/>
        <v>8931.3538224799995</v>
      </c>
      <c r="AU1024" s="34">
        <f t="shared" si="256"/>
        <v>8943.7703713602059</v>
      </c>
      <c r="AV1024" s="34">
        <f t="shared" si="257"/>
        <v>8983.4967073036405</v>
      </c>
      <c r="AW1024" s="34">
        <f t="shared" si="258"/>
        <v>8918.9403403592987</v>
      </c>
      <c r="AX1024" s="34">
        <f t="shared" si="259"/>
        <v>8893.0717609202784</v>
      </c>
    </row>
    <row r="1025" spans="1:50" ht="16.5" customHeight="1" x14ac:dyDescent="0.2">
      <c r="A1025" s="25">
        <v>1024</v>
      </c>
      <c r="B1025" s="26">
        <v>40438</v>
      </c>
      <c r="C1025" s="25">
        <v>8847</v>
      </c>
      <c r="D1025" s="27"/>
      <c r="E1025" s="27">
        <v>444000</v>
      </c>
      <c r="F1025" s="27"/>
      <c r="G1025" s="27">
        <v>75.616</v>
      </c>
      <c r="H1025" s="27">
        <v>78.438000000000002</v>
      </c>
      <c r="I1025" s="27">
        <v>2.7210000000000001</v>
      </c>
      <c r="J1025" s="27">
        <v>14980.192999999999</v>
      </c>
      <c r="K1025" s="27">
        <v>855932</v>
      </c>
      <c r="L1025" s="27">
        <v>1573</v>
      </c>
      <c r="M1025" s="27">
        <v>12.013999999999999</v>
      </c>
      <c r="N1025" s="27">
        <v>265315</v>
      </c>
      <c r="O1025" s="27">
        <v>10268.1</v>
      </c>
      <c r="P1025" s="27">
        <v>2518416</v>
      </c>
      <c r="Q1025" s="27"/>
      <c r="R1025" s="27">
        <v>21233</v>
      </c>
      <c r="S1025" s="27">
        <v>11.943</v>
      </c>
      <c r="T1025" s="27">
        <v>112.3</v>
      </c>
      <c r="U1025" s="27">
        <v>22</v>
      </c>
      <c r="V1025" s="27">
        <v>90.7</v>
      </c>
      <c r="W1025" s="27">
        <v>93.800150000000002</v>
      </c>
      <c r="X1025" s="27"/>
      <c r="Y1025" s="27"/>
      <c r="Z1025" s="27"/>
      <c r="AA1025" s="27">
        <v>307240</v>
      </c>
      <c r="AB1025" s="28"/>
      <c r="AC1025" s="29">
        <v>0</v>
      </c>
      <c r="AD1025" s="30">
        <v>0.5</v>
      </c>
      <c r="AE1025" s="30">
        <v>57.9</v>
      </c>
      <c r="AF1025" s="31">
        <v>12.226000000000001</v>
      </c>
      <c r="AG1025">
        <f t="shared" si="244"/>
        <v>8958.8287701274785</v>
      </c>
      <c r="AH1025">
        <f>A1025*'Simple Linear Regression'!$B$18+'Simple Linear Regression'!$B$17</f>
        <v>8758.8463208582762</v>
      </c>
      <c r="AI1025">
        <f t="shared" si="245"/>
        <v>8902.9225743999996</v>
      </c>
      <c r="AJ1025">
        <f t="shared" si="246"/>
        <v>8902.9225744000014</v>
      </c>
      <c r="AK1025" s="32">
        <f t="shared" si="260"/>
        <v>9580.8795422431303</v>
      </c>
      <c r="AL1025">
        <f t="shared" si="247"/>
        <v>8961.1070564230504</v>
      </c>
      <c r="AM1025" s="32">
        <f t="shared" si="248"/>
        <v>9193.1604173463602</v>
      </c>
      <c r="AN1025" s="33">
        <f t="shared" si="249"/>
        <v>9182.5811248878726</v>
      </c>
      <c r="AO1025" s="33">
        <f t="shared" si="250"/>
        <v>9106.1910463649983</v>
      </c>
      <c r="AP1025" s="33">
        <f t="shared" si="251"/>
        <v>9191.5939297000004</v>
      </c>
      <c r="AQ1025" s="34">
        <f t="shared" si="252"/>
        <v>721922.11499999999</v>
      </c>
      <c r="AR1025" s="34">
        <f t="shared" si="253"/>
        <v>1208124</v>
      </c>
      <c r="AS1025" s="34">
        <f t="shared" si="254"/>
        <v>0</v>
      </c>
      <c r="AT1025" s="34">
        <f t="shared" si="255"/>
        <v>9055.8153613180002</v>
      </c>
      <c r="AU1025" s="34">
        <f t="shared" si="256"/>
        <v>9015.376225709535</v>
      </c>
      <c r="AV1025" s="34">
        <f t="shared" si="257"/>
        <v>9105.1034277452418</v>
      </c>
      <c r="AW1025" s="34">
        <f t="shared" si="258"/>
        <v>9056.9378288419994</v>
      </c>
      <c r="AX1025" s="34">
        <f t="shared" si="259"/>
        <v>8986.505623100993</v>
      </c>
    </row>
    <row r="1026" spans="1:50" ht="16.5" customHeight="1" x14ac:dyDescent="0.2">
      <c r="A1026" s="25">
        <v>1025</v>
      </c>
      <c r="B1026" s="26">
        <v>40445</v>
      </c>
      <c r="C1026" s="25">
        <v>9383</v>
      </c>
      <c r="D1026" s="27"/>
      <c r="E1026" s="27">
        <v>459000</v>
      </c>
      <c r="F1026" s="27"/>
      <c r="G1026" s="27">
        <v>73.756</v>
      </c>
      <c r="H1026" s="27">
        <v>78.378</v>
      </c>
      <c r="I1026" s="27">
        <v>2.7229999999999999</v>
      </c>
      <c r="J1026" s="27">
        <v>14980.192999999999</v>
      </c>
      <c r="K1026" s="27">
        <v>855932</v>
      </c>
      <c r="L1026" s="27">
        <v>1573</v>
      </c>
      <c r="M1026" s="27">
        <v>12.013999999999999</v>
      </c>
      <c r="N1026" s="27">
        <v>265315</v>
      </c>
      <c r="O1026" s="27">
        <v>10268.1</v>
      </c>
      <c r="P1026" s="27">
        <v>2518416</v>
      </c>
      <c r="Q1026" s="27"/>
      <c r="R1026" s="27">
        <v>21233</v>
      </c>
      <c r="S1026" s="27">
        <v>11.943</v>
      </c>
      <c r="T1026" s="27">
        <v>112.3</v>
      </c>
      <c r="U1026" s="27">
        <v>22</v>
      </c>
      <c r="V1026" s="27">
        <v>90.7</v>
      </c>
      <c r="W1026" s="27">
        <v>92.895759999999996</v>
      </c>
      <c r="X1026" s="27"/>
      <c r="Y1026" s="27"/>
      <c r="Z1026" s="27"/>
      <c r="AA1026" s="27">
        <v>307240</v>
      </c>
      <c r="AB1026" s="28"/>
      <c r="AC1026" s="29">
        <v>0</v>
      </c>
      <c r="AD1026" s="30">
        <v>1.8</v>
      </c>
      <c r="AE1026" s="30">
        <v>59.3</v>
      </c>
      <c r="AF1026" s="31">
        <v>11.9383</v>
      </c>
      <c r="AG1026">
        <f t="shared" ref="AG1026:AG1089" si="261">6753.47943187+0.36116788*I1026+0.01252571*N1026-22.85359542*V1026+0.00407811*AA1026-0.00067349*E1026</f>
        <v>8948.7271424632399</v>
      </c>
      <c r="AH1026">
        <f>A1026*'Simple Linear Regression'!$B$18+'Simple Linear Regression'!$B$17</f>
        <v>8759.6993579421815</v>
      </c>
      <c r="AI1026">
        <f t="shared" ref="AI1026:AI1089" si="262">7491.3971+0.0137554*N1026-0.00058829*E1026-34.3283*V1026+0.30565*L1026+54.6031*M1026</f>
        <v>8894.098224399997</v>
      </c>
      <c r="AJ1026">
        <f t="shared" ref="AJ1026:AJ1089" si="263">7491.3971-0.00058829*E1026+0.30565*L1026+54.6031*M1026+0.0137554*N1026-34.3283*V1026</f>
        <v>8894.0982243999988</v>
      </c>
      <c r="AK1026" s="32">
        <f t="shared" si="260"/>
        <v>9579.949344549841</v>
      </c>
      <c r="AL1026">
        <f t="shared" ref="AL1026:AL1089" si="264">2192.59+2373.87*I1026+0.0316653*N1026-15.7623*V1026+0.00202406*AA1026-0.000740146*E1026-0.00963493*(I1026*N1026)</f>
        <v>8949.6400235171495</v>
      </c>
      <c r="AM1026" s="32">
        <f t="shared" ref="AM1026:AM1089" si="265">5205.907083+122.0638992*I1026+13.609808*(N1026/1000)-1.245906883*AD1026+0.7746840854*AE1026-134.2474226*AC1026-1547.125689*IF(AND(B1026&gt;=DATE(2020,3,20),B1026&lt;=DATE(2020,6,26)),1,0)</f>
        <v>9192.8694239164197</v>
      </c>
      <c r="AN1026" s="33">
        <f t="shared" ref="AN1026:AN1089" si="266">7707.2178-144.397321*AC1026+139.5614087*AF1026-0.0008594506251*E1026-265.7105668*I1026-0.02506176117*J1026+0.004708026652*N1026</f>
        <v>9129.0061270947845</v>
      </c>
      <c r="AO1026" s="33">
        <f t="shared" ref="AO1026:AO1089" si="267">IF(N1026="","",2190.39 + 2739.06*I1026 + 0.034693*N1026 - 16.722*V1026 - 0.000802*E1026 - 1.3691*AD1026 + 1.8691*AE1026 - 121.7*AC1026 + 209.88*IF(AND(B1026&gt;=DATE(2020,3,20),B1026&lt;=DATE(2020,6,26)),1,0) - 0.011049*(I1026*N1026))</f>
        <v>9094.6131454949973</v>
      </c>
      <c r="AP1026" s="33">
        <f t="shared" ref="AP1026:AP1089" si="268">IF(B1026&lt;DATE(2008,1,1),"",3929.06 + 1212.53*I1026 - 0.0003097*N1026 + 59.426*V1026 - 0.0006734*E1026 - 1.036*AD1026 + 1.2076*AE1026 + 94.923*AF1026 - 131.43*AC1026 - 759.61*IF(AND(B1026&gt;=DATE(2020,3,20),B1026&lt;=DATE(2020,6,26)),1,0) - 17.324*(I1026*V1026))</f>
        <v>9153.8099089999996</v>
      </c>
      <c r="AQ1026" s="34">
        <f t="shared" ref="AQ1026:AQ1089" si="269">IF(N1026="","",I1026*N1026)</f>
        <v>722452.745</v>
      </c>
      <c r="AR1026" s="34">
        <f t="shared" ref="AR1026:AR1089" si="270">I1026*E1026</f>
        <v>1249857</v>
      </c>
      <c r="AS1026" s="34">
        <f t="shared" ref="AS1026:AS1089" si="271">AC1026*AF1026</f>
        <v>0</v>
      </c>
      <c r="AT1026" s="34">
        <f t="shared" ref="AT1026:AT1089" si="272">IF(N1026="","",2413.3773+89.103503*I1026+0.018847679*N1026-5.0917058*V1026-0.00064564578*E1026+1.4315076*AD1026-3.1976817*AE1026-66.972905*AC1026-217.08397*IF(AND(B1026&gt;=DATE(2020,3,20),B1026&lt;=DATE(2020,6,26)),1,0)+190.76803*AF1026)</f>
        <v>8988.8091248929995</v>
      </c>
      <c r="AU1026" s="34">
        <f t="shared" ref="AU1026:AU1089" si="273">IF(N1026="","",-480.76297+2186.3009*I1026+0.033368804*N1026-5.3903106*V1026-0.00073731439*E1026+0.93396876*AD1026-1.6242981*AE1026-61.304389*AC1026-95.472727*IF(AND(B1026&gt;=DATE(2020,3,20),B1026&lt;=DATE(2020,6,26)),1,0)+156.04851*AF1026-0.0087322858*AQ1026)</f>
        <v>8958.1004845664811</v>
      </c>
      <c r="AV1026" s="34">
        <f t="shared" ref="AV1026:AV1089" si="274">IF(N1026="","",2518.0489-204.66184*I1026+0.019354281*N1026-2.3328708*V1026-0.0022533804*E1026+1.5259709*AD1026-3.5842757*AE1026-65.580099*AC1026-62.828483*IF(AND(B1026&gt;=DATE(2020,3,20),B1026&lt;=DATE(2020,6,26)),1,0)+200.94286*AF1026+0.00080379976*AR1026)</f>
        <v>9043.5928888173203</v>
      </c>
      <c r="AW1026" s="34">
        <f t="shared" ref="AW1026:AW1089" si="275">IF(N1026="","",2361.7153+89.223162*I1026+0.018847054*N1026-5.0210815*V1026-0.0006437347*E1026+1.4213619*AD1026-3.2156123*AE1026+167.41121*AC1026-224.35191*IF(AND(B1026&gt;=DATE(2020,3,20),B1026&lt;=DATE(2020,6,26)),1,0)+194.56435*AF1026-19.897843*AS1026)</f>
        <v>8988.8300044209991</v>
      </c>
      <c r="AX1026" s="34">
        <f t="shared" ref="AX1026:AX1089" si="276">IF(N1026="","",-654.03928+2464.5589*I1026+0.035956453*N1026-8.0754527*V1026-0.00069441316*E1026+0.69511606*AD1026-1.1669613*AE1026-90.724569*AC1026-211.24919*IF(AND(B1026&gt;=DATE(2020,3,20),B1026&lt;=DATE(2020,6,26)),1,0)+147.22132*AF1026-0.010108087*AQ1026)</f>
        <v>8932.5692205901814</v>
      </c>
    </row>
    <row r="1027" spans="1:50" ht="16.5" customHeight="1" x14ac:dyDescent="0.2">
      <c r="A1027" s="25">
        <v>1026</v>
      </c>
      <c r="B1027" s="26">
        <v>40452</v>
      </c>
      <c r="C1027" s="25">
        <v>8989</v>
      </c>
      <c r="D1027" s="27"/>
      <c r="E1027" s="27">
        <v>459000</v>
      </c>
      <c r="F1027" s="27"/>
      <c r="G1027" s="27">
        <v>78.406000000000006</v>
      </c>
      <c r="H1027" s="27">
        <v>79.819999999999993</v>
      </c>
      <c r="I1027" s="27">
        <v>2.694</v>
      </c>
      <c r="J1027" s="27">
        <v>14980.192999999999</v>
      </c>
      <c r="K1027" s="27">
        <v>855932</v>
      </c>
      <c r="L1027" s="27">
        <v>1573</v>
      </c>
      <c r="M1027" s="27">
        <v>12.013999999999999</v>
      </c>
      <c r="N1027" s="27">
        <v>265315</v>
      </c>
      <c r="O1027" s="27">
        <v>10268.1</v>
      </c>
      <c r="P1027" s="27">
        <v>2518416</v>
      </c>
      <c r="Q1027" s="27"/>
      <c r="R1027" s="27">
        <v>21233</v>
      </c>
      <c r="S1027" s="27">
        <v>11.943</v>
      </c>
      <c r="T1027" s="27">
        <v>112.3</v>
      </c>
      <c r="U1027" s="27">
        <v>22</v>
      </c>
      <c r="V1027" s="27">
        <v>90.7</v>
      </c>
      <c r="W1027" s="27">
        <v>92.221119999999999</v>
      </c>
      <c r="X1027" s="27"/>
      <c r="Y1027" s="27"/>
      <c r="Z1027" s="27"/>
      <c r="AA1027" s="27">
        <v>307240</v>
      </c>
      <c r="AB1027" s="28"/>
      <c r="AC1027" s="29">
        <v>0</v>
      </c>
      <c r="AD1027" s="30">
        <v>7.3</v>
      </c>
      <c r="AE1027" s="30">
        <v>49.8</v>
      </c>
      <c r="AF1027" s="31">
        <v>11.6511</v>
      </c>
      <c r="AG1027">
        <f t="shared" si="261"/>
        <v>8948.7166685947195</v>
      </c>
      <c r="AH1027">
        <f>A1027*'Simple Linear Regression'!$B$18+'Simple Linear Regression'!$B$17</f>
        <v>8760.5523950260849</v>
      </c>
      <c r="AI1027">
        <f t="shared" si="262"/>
        <v>8894.098224399997</v>
      </c>
      <c r="AJ1027">
        <f t="shared" si="263"/>
        <v>8894.0982243999988</v>
      </c>
      <c r="AK1027" s="32">
        <f t="shared" si="260"/>
        <v>9565.0503099236503</v>
      </c>
      <c r="AL1027">
        <f t="shared" si="264"/>
        <v>8954.9302456527003</v>
      </c>
      <c r="AM1027" s="32">
        <f t="shared" si="265"/>
        <v>9175.1175841718195</v>
      </c>
      <c r="AN1027" s="33">
        <f t="shared" si="266"/>
        <v>9096.6296969533432</v>
      </c>
      <c r="AO1027" s="33">
        <f t="shared" si="267"/>
        <v>9074.9064031100061</v>
      </c>
      <c r="AP1027" s="33">
        <f t="shared" si="268"/>
        <v>9119.7817706000023</v>
      </c>
      <c r="AQ1027" s="34">
        <f t="shared" si="269"/>
        <v>714758.61</v>
      </c>
      <c r="AR1027" s="34">
        <f t="shared" si="270"/>
        <v>1236546</v>
      </c>
      <c r="AS1027" s="34">
        <f t="shared" si="271"/>
        <v>0</v>
      </c>
      <c r="AT1027" s="34">
        <f t="shared" si="272"/>
        <v>8969.68781304</v>
      </c>
      <c r="AU1027" s="34">
        <f t="shared" si="273"/>
        <v>8937.6356723282643</v>
      </c>
      <c r="AV1027" s="34">
        <f t="shared" si="274"/>
        <v>9023.5613732799611</v>
      </c>
      <c r="AW1027" s="34">
        <f t="shared" si="275"/>
        <v>8968.729458703001</v>
      </c>
      <c r="AX1027" s="34">
        <f t="shared" si="276"/>
        <v>8911.497306035928</v>
      </c>
    </row>
    <row r="1028" spans="1:50" ht="16.5" customHeight="1" x14ac:dyDescent="0.2">
      <c r="A1028" s="25">
        <v>1027</v>
      </c>
      <c r="B1028" s="26">
        <v>40459</v>
      </c>
      <c r="C1028" s="25">
        <v>8812</v>
      </c>
      <c r="D1028" s="27"/>
      <c r="E1028" s="27">
        <v>446000</v>
      </c>
      <c r="F1028" s="27"/>
      <c r="G1028" s="27">
        <v>82.293999999999997</v>
      </c>
      <c r="H1028" s="27">
        <v>83.866</v>
      </c>
      <c r="I1028" s="27">
        <v>2.7320000000000002</v>
      </c>
      <c r="J1028" s="27">
        <v>14980.192999999999</v>
      </c>
      <c r="K1028" s="27">
        <v>855932</v>
      </c>
      <c r="L1028" s="27">
        <v>1638</v>
      </c>
      <c r="M1028" s="27">
        <v>12.013999999999999</v>
      </c>
      <c r="N1028" s="27">
        <v>265315</v>
      </c>
      <c r="O1028" s="27">
        <v>10307.1</v>
      </c>
      <c r="P1028" s="27">
        <v>2518416</v>
      </c>
      <c r="Q1028" s="27"/>
      <c r="R1028" s="27">
        <v>21233</v>
      </c>
      <c r="S1028" s="27">
        <v>11.943</v>
      </c>
      <c r="T1028" s="27">
        <v>112.3</v>
      </c>
      <c r="U1028" s="27">
        <v>22</v>
      </c>
      <c r="V1028" s="27">
        <v>91.2</v>
      </c>
      <c r="W1028" s="27">
        <v>91.234059999999999</v>
      </c>
      <c r="X1028" s="27"/>
      <c r="Y1028" s="27"/>
      <c r="Z1028" s="27"/>
      <c r="AA1028" s="27">
        <v>307240</v>
      </c>
      <c r="AB1028" s="28"/>
      <c r="AC1028" s="29">
        <v>0</v>
      </c>
      <c r="AD1028" s="30">
        <v>32.200000000000003</v>
      </c>
      <c r="AE1028" s="30">
        <v>9.5</v>
      </c>
      <c r="AF1028" s="31">
        <v>11.3668</v>
      </c>
      <c r="AG1028">
        <f t="shared" si="261"/>
        <v>8946.0589652641611</v>
      </c>
      <c r="AH1028">
        <f>A1028*'Simple Linear Regression'!$B$18+'Simple Linear Regression'!$B$17</f>
        <v>8761.4054321099884</v>
      </c>
      <c r="AI1028">
        <f t="shared" si="262"/>
        <v>8904.449094399999</v>
      </c>
      <c r="AJ1028">
        <f t="shared" si="263"/>
        <v>8904.4490944000027</v>
      </c>
      <c r="AK1028" s="32">
        <f t="shared" si="260"/>
        <v>9577.5396367863304</v>
      </c>
      <c r="AL1028">
        <f t="shared" si="264"/>
        <v>8949.7389784406005</v>
      </c>
      <c r="AM1028" s="32">
        <f t="shared" si="265"/>
        <v>9117.5131623131001</v>
      </c>
      <c r="AN1028" s="33">
        <f t="shared" si="266"/>
        <v>9058.0282450478335</v>
      </c>
      <c r="AO1028" s="33">
        <f t="shared" si="267"/>
        <v>8960.244676580005</v>
      </c>
      <c r="AP1028" s="33">
        <f t="shared" si="268"/>
        <v>9019.5023392999974</v>
      </c>
      <c r="AQ1028" s="34">
        <f t="shared" si="269"/>
        <v>724840.58000000007</v>
      </c>
      <c r="AR1028" s="34">
        <f t="shared" si="270"/>
        <v>1218472</v>
      </c>
      <c r="AS1028" s="34">
        <f t="shared" si="271"/>
        <v>0</v>
      </c>
      <c r="AT1028" s="34">
        <f t="shared" si="272"/>
        <v>9089.1970492149994</v>
      </c>
      <c r="AU1028" s="34">
        <f t="shared" si="273"/>
        <v>8983.9168389922361</v>
      </c>
      <c r="AV1028" s="34">
        <f t="shared" si="274"/>
        <v>9154.6987873197195</v>
      </c>
      <c r="AW1028" s="34">
        <f t="shared" si="275"/>
        <v>9087.6443915039999</v>
      </c>
      <c r="AX1028" s="34">
        <f t="shared" si="276"/>
        <v>8930.7126680825386</v>
      </c>
    </row>
    <row r="1029" spans="1:50" ht="16.5" customHeight="1" x14ac:dyDescent="0.2">
      <c r="A1029" s="25">
        <v>1028</v>
      </c>
      <c r="B1029" s="26">
        <v>40466</v>
      </c>
      <c r="C1029" s="25">
        <v>8891</v>
      </c>
      <c r="D1029" s="27"/>
      <c r="E1029" s="27">
        <v>459000</v>
      </c>
      <c r="F1029" s="27"/>
      <c r="G1029" s="27">
        <v>82.164000000000001</v>
      </c>
      <c r="H1029" s="27">
        <v>83.114000000000004</v>
      </c>
      <c r="I1029" s="27">
        <v>2.819</v>
      </c>
      <c r="J1029" s="27">
        <v>14980.192999999999</v>
      </c>
      <c r="K1029" s="27">
        <v>845468</v>
      </c>
      <c r="L1029" s="27">
        <v>1638</v>
      </c>
      <c r="M1029" s="27">
        <v>12.013999999999999</v>
      </c>
      <c r="N1029" s="27">
        <v>265315</v>
      </c>
      <c r="O1029" s="27">
        <v>10307.1</v>
      </c>
      <c r="P1029" s="27">
        <v>2518416</v>
      </c>
      <c r="Q1029" s="27"/>
      <c r="R1029" s="27">
        <v>21233</v>
      </c>
      <c r="S1029" s="27">
        <v>11.943</v>
      </c>
      <c r="T1029" s="27">
        <v>112.3</v>
      </c>
      <c r="U1029" s="27">
        <v>22</v>
      </c>
      <c r="V1029" s="27">
        <v>91.2</v>
      </c>
      <c r="W1029" s="27">
        <v>90.420820000000006</v>
      </c>
      <c r="X1029" s="27"/>
      <c r="Y1029" s="27"/>
      <c r="Z1029" s="27"/>
      <c r="AA1029" s="27">
        <v>307240</v>
      </c>
      <c r="AB1029" s="28"/>
      <c r="AC1029" s="29">
        <v>0</v>
      </c>
      <c r="AD1029" s="30">
        <v>16.600000000000001</v>
      </c>
      <c r="AE1029" s="30">
        <v>26.2</v>
      </c>
      <c r="AF1029" s="31">
        <v>11.088100000000001</v>
      </c>
      <c r="AG1029">
        <f t="shared" si="261"/>
        <v>8937.3350168697198</v>
      </c>
      <c r="AH1029">
        <f>A1029*'Simple Linear Regression'!$B$18+'Simple Linear Regression'!$B$17</f>
        <v>8762.2584691938937</v>
      </c>
      <c r="AI1029">
        <f t="shared" si="262"/>
        <v>8896.8013243999994</v>
      </c>
      <c r="AJ1029">
        <f t="shared" si="263"/>
        <v>8896.8013244000031</v>
      </c>
      <c r="AK1029" s="32">
        <f t="shared" si="260"/>
        <v>9512.9110686464592</v>
      </c>
      <c r="AL1029">
        <f t="shared" si="264"/>
        <v>8924.2464140339507</v>
      </c>
      <c r="AM1029" s="32">
        <f t="shared" si="265"/>
        <v>9160.5060931444787</v>
      </c>
      <c r="AN1029" s="33">
        <f t="shared" si="266"/>
        <v>8984.8428030052437</v>
      </c>
      <c r="AO1029" s="33">
        <f t="shared" si="267"/>
        <v>8985.6513337350043</v>
      </c>
      <c r="AP1029" s="33">
        <f t="shared" si="268"/>
        <v>8988.6561836000001</v>
      </c>
      <c r="AQ1029" s="34">
        <f t="shared" si="269"/>
        <v>747922.98499999999</v>
      </c>
      <c r="AR1029" s="34">
        <f t="shared" si="270"/>
        <v>1293921</v>
      </c>
      <c r="AS1029" s="34">
        <f t="shared" si="271"/>
        <v>0</v>
      </c>
      <c r="AT1029" s="34">
        <f t="shared" si="272"/>
        <v>8959.6558059250001</v>
      </c>
      <c r="AU1029" s="34">
        <f t="shared" si="273"/>
        <v>8877.7913621478892</v>
      </c>
      <c r="AV1029" s="34">
        <f t="shared" si="274"/>
        <v>9028.5798248199608</v>
      </c>
      <c r="AW1029" s="34">
        <f t="shared" si="275"/>
        <v>8956.9392001029992</v>
      </c>
      <c r="AX1029" s="34">
        <f t="shared" si="276"/>
        <v>8831.4203172633061</v>
      </c>
    </row>
    <row r="1030" spans="1:50" ht="16.5" customHeight="1" x14ac:dyDescent="0.2">
      <c r="A1030" s="25">
        <v>1029</v>
      </c>
      <c r="B1030" s="26">
        <v>40473</v>
      </c>
      <c r="C1030" s="25">
        <v>9358</v>
      </c>
      <c r="D1030" s="27"/>
      <c r="E1030" s="27">
        <v>444000</v>
      </c>
      <c r="F1030" s="27"/>
      <c r="G1030" s="27">
        <v>81.147999999999996</v>
      </c>
      <c r="H1030" s="27">
        <v>81.426000000000002</v>
      </c>
      <c r="I1030" s="27">
        <v>2.8340000000000001</v>
      </c>
      <c r="J1030" s="27">
        <v>14980.192999999999</v>
      </c>
      <c r="K1030" s="27">
        <v>845468</v>
      </c>
      <c r="L1030" s="27">
        <v>1638</v>
      </c>
      <c r="M1030" s="27">
        <v>11.922000000000001</v>
      </c>
      <c r="N1030" s="27">
        <v>263837</v>
      </c>
      <c r="O1030" s="27">
        <v>10307.1</v>
      </c>
      <c r="P1030" s="27">
        <v>2518416</v>
      </c>
      <c r="Q1030" s="27"/>
      <c r="R1030" s="27">
        <v>21233</v>
      </c>
      <c r="S1030" s="27">
        <v>11.943</v>
      </c>
      <c r="T1030" s="27">
        <v>112.3</v>
      </c>
      <c r="U1030" s="27">
        <v>22</v>
      </c>
      <c r="V1030" s="27">
        <v>91.2</v>
      </c>
      <c r="W1030" s="27">
        <v>89.800624999999997</v>
      </c>
      <c r="X1030" s="27"/>
      <c r="Y1030" s="27"/>
      <c r="Z1030" s="27"/>
      <c r="AA1030" s="27">
        <v>307240</v>
      </c>
      <c r="AB1030" s="28"/>
      <c r="AC1030" s="29">
        <v>0</v>
      </c>
      <c r="AD1030" s="30">
        <v>43.7</v>
      </c>
      <c r="AE1030" s="30">
        <v>13.1</v>
      </c>
      <c r="AF1030" s="31">
        <v>10.8178</v>
      </c>
      <c r="AG1030">
        <f t="shared" si="261"/>
        <v>8928.9297850079201</v>
      </c>
      <c r="AH1030">
        <f>A1030*'Simple Linear Regression'!$B$18+'Simple Linear Regression'!$B$17</f>
        <v>8763.1115062777972</v>
      </c>
      <c r="AI1030">
        <f t="shared" si="262"/>
        <v>8880.2717080000002</v>
      </c>
      <c r="AJ1030">
        <f t="shared" si="263"/>
        <v>8880.2717080000002</v>
      </c>
      <c r="AK1030" s="32">
        <f t="shared" si="260"/>
        <v>9499.7200417135609</v>
      </c>
      <c r="AL1030">
        <f t="shared" si="264"/>
        <v>8926.1683376540568</v>
      </c>
      <c r="AM1030" s="32">
        <f t="shared" si="265"/>
        <v>9098.3093173604393</v>
      </c>
      <c r="AN1030" s="33">
        <f t="shared" si="266"/>
        <v>8949.0669917164778</v>
      </c>
      <c r="AO1030" s="33">
        <f t="shared" si="267"/>
        <v>8928.2115941579996</v>
      </c>
      <c r="AP1030" s="33">
        <f t="shared" si="268"/>
        <v>8924.1507913000005</v>
      </c>
      <c r="AQ1030" s="34">
        <f t="shared" si="269"/>
        <v>747714.05800000008</v>
      </c>
      <c r="AR1030" s="34">
        <f t="shared" si="270"/>
        <v>1258296</v>
      </c>
      <c r="AS1030" s="34">
        <f t="shared" si="271"/>
        <v>0</v>
      </c>
      <c r="AT1030" s="34">
        <f t="shared" si="272"/>
        <v>8971.9390633290022</v>
      </c>
      <c r="AU1030" s="34">
        <f t="shared" si="273"/>
        <v>8878.5598557142257</v>
      </c>
      <c r="AV1030" s="34">
        <f t="shared" si="274"/>
        <v>9036.0625774539603</v>
      </c>
      <c r="AW1030" s="34">
        <f t="shared" si="275"/>
        <v>8968.1303070359991</v>
      </c>
      <c r="AX1030" s="34">
        <f t="shared" si="276"/>
        <v>8822.104028381953</v>
      </c>
    </row>
    <row r="1031" spans="1:50" ht="16.5" customHeight="1" x14ac:dyDescent="0.2">
      <c r="A1031" s="25">
        <v>1030</v>
      </c>
      <c r="B1031" s="26">
        <v>40480</v>
      </c>
      <c r="C1031" s="25">
        <v>9015</v>
      </c>
      <c r="D1031" s="27"/>
      <c r="E1031" s="27">
        <v>432000</v>
      </c>
      <c r="F1031" s="27"/>
      <c r="G1031" s="27">
        <v>82.03</v>
      </c>
      <c r="H1031" s="27">
        <v>82.248000000000005</v>
      </c>
      <c r="I1031" s="27">
        <v>2.8170000000000002</v>
      </c>
      <c r="J1031" s="27">
        <v>14980.192999999999</v>
      </c>
      <c r="K1031" s="27">
        <v>845468</v>
      </c>
      <c r="L1031" s="27">
        <v>1638</v>
      </c>
      <c r="M1031" s="27">
        <v>11.922000000000001</v>
      </c>
      <c r="N1031" s="27">
        <v>263837</v>
      </c>
      <c r="O1031" s="27">
        <v>10307.1</v>
      </c>
      <c r="P1031" s="27">
        <v>2518416</v>
      </c>
      <c r="Q1031" s="27"/>
      <c r="R1031" s="27">
        <v>21233</v>
      </c>
      <c r="S1031" s="27">
        <v>11.943</v>
      </c>
      <c r="T1031" s="27">
        <v>112.3</v>
      </c>
      <c r="U1031" s="27">
        <v>22</v>
      </c>
      <c r="V1031" s="27">
        <v>91.2</v>
      </c>
      <c r="W1031" s="27">
        <v>90.217439999999996</v>
      </c>
      <c r="X1031" s="27"/>
      <c r="Y1031" s="27"/>
      <c r="Z1031" s="27"/>
      <c r="AA1031" s="27">
        <v>307240</v>
      </c>
      <c r="AB1031" s="28"/>
      <c r="AC1031" s="29">
        <v>0</v>
      </c>
      <c r="AD1031" s="30">
        <v>30.1</v>
      </c>
      <c r="AE1031" s="30">
        <v>22.1</v>
      </c>
      <c r="AF1031" s="31">
        <v>10.5593</v>
      </c>
      <c r="AG1031">
        <f t="shared" si="261"/>
        <v>8937.0055251539616</v>
      </c>
      <c r="AH1031">
        <f>A1031*'Simple Linear Regression'!$B$18+'Simple Linear Regression'!$B$17</f>
        <v>8763.9645433617006</v>
      </c>
      <c r="AI1031">
        <f t="shared" si="262"/>
        <v>8887.3311880000001</v>
      </c>
      <c r="AJ1031">
        <f t="shared" si="263"/>
        <v>8887.3311880000001</v>
      </c>
      <c r="AK1031" s="32">
        <f t="shared" si="260"/>
        <v>9494.6118901672398</v>
      </c>
      <c r="AL1031">
        <f t="shared" si="264"/>
        <v>8937.9091671030328</v>
      </c>
      <c r="AM1031" s="32">
        <f t="shared" si="265"/>
        <v>9120.1507214514404</v>
      </c>
      <c r="AN1031" s="33">
        <f t="shared" si="266"/>
        <v>8927.8208547043268</v>
      </c>
      <c r="AO1031" s="33">
        <f t="shared" si="267"/>
        <v>8976.2705293789986</v>
      </c>
      <c r="AP1031" s="33">
        <f t="shared" si="268"/>
        <v>8938.8981153999994</v>
      </c>
      <c r="AQ1031" s="34">
        <f t="shared" si="269"/>
        <v>743228.82900000003</v>
      </c>
      <c r="AR1031" s="34">
        <f t="shared" si="270"/>
        <v>1216944</v>
      </c>
      <c r="AS1031" s="34">
        <f t="shared" si="271"/>
        <v>0</v>
      </c>
      <c r="AT1031" s="34">
        <f t="shared" si="272"/>
        <v>8880.6108787230005</v>
      </c>
      <c r="AU1031" s="34">
        <f t="shared" si="273"/>
        <v>8821.7476167296736</v>
      </c>
      <c r="AV1031" s="34">
        <f t="shared" si="274"/>
        <v>8928.3882510084386</v>
      </c>
      <c r="AW1031" s="34">
        <f t="shared" si="275"/>
        <v>8875.7724126669982</v>
      </c>
      <c r="AX1031" s="34">
        <f t="shared" si="276"/>
        <v>8775.8636286128785</v>
      </c>
    </row>
    <row r="1032" spans="1:50" ht="16.5" customHeight="1" x14ac:dyDescent="0.2">
      <c r="A1032" s="25">
        <v>1031</v>
      </c>
      <c r="B1032" s="26">
        <v>40487</v>
      </c>
      <c r="C1032" s="25">
        <v>9056</v>
      </c>
      <c r="D1032" s="27"/>
      <c r="E1032" s="27">
        <v>453000</v>
      </c>
      <c r="F1032" s="27"/>
      <c r="G1032" s="27">
        <v>84.927999999999997</v>
      </c>
      <c r="H1032" s="27">
        <v>85.596000000000004</v>
      </c>
      <c r="I1032" s="27">
        <v>2.806</v>
      </c>
      <c r="J1032" s="27">
        <v>15141.607</v>
      </c>
      <c r="K1032" s="27">
        <v>845468</v>
      </c>
      <c r="L1032" s="27">
        <v>1655</v>
      </c>
      <c r="M1032" s="27">
        <v>11.922000000000001</v>
      </c>
      <c r="N1032" s="27">
        <v>263837</v>
      </c>
      <c r="O1032" s="27">
        <v>10327.1</v>
      </c>
      <c r="P1032" s="27">
        <v>2518416</v>
      </c>
      <c r="Q1032" s="27"/>
      <c r="R1032" s="27">
        <v>21233</v>
      </c>
      <c r="S1032" s="27">
        <v>11.943</v>
      </c>
      <c r="T1032" s="27">
        <v>112.8</v>
      </c>
      <c r="U1032" s="27">
        <v>22</v>
      </c>
      <c r="V1032" s="27">
        <v>89.1</v>
      </c>
      <c r="W1032" s="27">
        <v>90.270520000000005</v>
      </c>
      <c r="X1032" s="27"/>
      <c r="Y1032" s="27"/>
      <c r="Z1032" s="27"/>
      <c r="AA1032" s="27">
        <v>307240</v>
      </c>
      <c r="AB1032" s="28"/>
      <c r="AC1032" s="29">
        <v>0</v>
      </c>
      <c r="AD1032" s="30">
        <v>79.599999999999994</v>
      </c>
      <c r="AE1032" s="30">
        <v>9.1</v>
      </c>
      <c r="AF1032" s="31">
        <v>10.3163</v>
      </c>
      <c r="AG1032">
        <f t="shared" si="261"/>
        <v>8970.8508126892812</v>
      </c>
      <c r="AH1032">
        <f>A1032*'Simple Linear Regression'!$B$18+'Simple Linear Regression'!$B$17</f>
        <v>8764.8175804456059</v>
      </c>
      <c r="AI1032">
        <f t="shared" si="262"/>
        <v>8952.2625779999998</v>
      </c>
      <c r="AJ1032">
        <f t="shared" si="263"/>
        <v>8952.2625780000017</v>
      </c>
      <c r="AK1032" s="32">
        <f t="shared" si="260"/>
        <v>9504.1068389281099</v>
      </c>
      <c r="AL1032">
        <f t="shared" si="264"/>
        <v>8957.3169223935402</v>
      </c>
      <c r="AM1032" s="32">
        <f t="shared" si="265"/>
        <v>9047.0647347415397</v>
      </c>
      <c r="AN1032" s="33">
        <f t="shared" si="266"/>
        <v>8874.7364663804328</v>
      </c>
      <c r="AO1032" s="33">
        <f t="shared" si="267"/>
        <v>8904.4128045219986</v>
      </c>
      <c r="AP1032" s="33">
        <f t="shared" si="268"/>
        <v>8816.0400355999991</v>
      </c>
      <c r="AQ1032" s="34">
        <f t="shared" si="269"/>
        <v>740326.62199999997</v>
      </c>
      <c r="AR1032" s="34">
        <f t="shared" si="270"/>
        <v>1271118</v>
      </c>
      <c r="AS1032" s="34">
        <f t="shared" si="271"/>
        <v>0</v>
      </c>
      <c r="AT1032" s="34">
        <f t="shared" si="272"/>
        <v>8942.8376180000014</v>
      </c>
      <c r="AU1032" s="34">
        <f t="shared" si="273"/>
        <v>8848.3047988644357</v>
      </c>
      <c r="AV1032" s="34">
        <f t="shared" si="274"/>
        <v>9005.0646483966793</v>
      </c>
      <c r="AW1032" s="34">
        <f t="shared" si="275"/>
        <v>8936.698037234999</v>
      </c>
      <c r="AX1032" s="34">
        <f t="shared" si="276"/>
        <v>8794.2689769808858</v>
      </c>
    </row>
    <row r="1033" spans="1:50" ht="16.5" customHeight="1" x14ac:dyDescent="0.2">
      <c r="A1033" s="25">
        <v>1032</v>
      </c>
      <c r="B1033" s="26">
        <v>40494</v>
      </c>
      <c r="C1033" s="25">
        <v>8952</v>
      </c>
      <c r="D1033" s="27"/>
      <c r="E1033" s="27">
        <v>434000</v>
      </c>
      <c r="F1033" s="27"/>
      <c r="G1033" s="27">
        <v>86.908000000000001</v>
      </c>
      <c r="H1033" s="27">
        <v>87.43</v>
      </c>
      <c r="I1033" s="27">
        <v>2.8650000000000002</v>
      </c>
      <c r="J1033" s="27">
        <v>15141.607</v>
      </c>
      <c r="K1033" s="27">
        <v>821929</v>
      </c>
      <c r="L1033" s="27">
        <v>1655</v>
      </c>
      <c r="M1033" s="27">
        <v>11.922000000000001</v>
      </c>
      <c r="N1033" s="27">
        <v>263837</v>
      </c>
      <c r="O1033" s="27">
        <v>10327.1</v>
      </c>
      <c r="P1033" s="27">
        <v>2518416</v>
      </c>
      <c r="Q1033" s="27"/>
      <c r="R1033" s="27">
        <v>21233</v>
      </c>
      <c r="S1033" s="27">
        <v>11.943</v>
      </c>
      <c r="T1033" s="27">
        <v>112.8</v>
      </c>
      <c r="U1033" s="27">
        <v>22</v>
      </c>
      <c r="V1033" s="27">
        <v>89.1</v>
      </c>
      <c r="W1033" s="27">
        <v>89.530100000000004</v>
      </c>
      <c r="X1033" s="27"/>
      <c r="Y1033" s="27"/>
      <c r="Z1033" s="27"/>
      <c r="AA1033" s="27">
        <v>307240</v>
      </c>
      <c r="AB1033" s="28"/>
      <c r="AC1033" s="29">
        <v>0</v>
      </c>
      <c r="AD1033" s="30">
        <v>85</v>
      </c>
      <c r="AE1033" s="30">
        <v>3</v>
      </c>
      <c r="AF1033" s="31">
        <v>10.0931</v>
      </c>
      <c r="AG1033">
        <f t="shared" si="261"/>
        <v>8983.6684315942002</v>
      </c>
      <c r="AH1033">
        <f>A1033*'Simple Linear Regression'!$B$18+'Simple Linear Regression'!$B$17</f>
        <v>8765.6706175295094</v>
      </c>
      <c r="AI1033">
        <f t="shared" si="262"/>
        <v>8963.4400880000012</v>
      </c>
      <c r="AJ1033">
        <f t="shared" si="263"/>
        <v>8963.4400880000012</v>
      </c>
      <c r="AK1033" s="32">
        <f t="shared" si="260"/>
        <v>9486.2172089281103</v>
      </c>
      <c r="AL1033">
        <f t="shared" si="264"/>
        <v>8961.457015835349</v>
      </c>
      <c r="AM1033" s="32">
        <f t="shared" si="265"/>
        <v>9042.8130347051974</v>
      </c>
      <c r="AN1033" s="33">
        <f t="shared" si="266"/>
        <v>8844.238998394294</v>
      </c>
      <c r="AO1033" s="33">
        <f t="shared" si="267"/>
        <v>8890.4677287549985</v>
      </c>
      <c r="AP1033" s="33">
        <f t="shared" si="268"/>
        <v>8775.1557963999985</v>
      </c>
      <c r="AQ1033" s="34">
        <f t="shared" si="269"/>
        <v>755893.005</v>
      </c>
      <c r="AR1033" s="34">
        <f t="shared" si="270"/>
        <v>1243410</v>
      </c>
      <c r="AS1033" s="34">
        <f t="shared" si="271"/>
        <v>0</v>
      </c>
      <c r="AT1033" s="34">
        <f t="shared" si="272"/>
        <v>8945.0185696110002</v>
      </c>
      <c r="AU1033" s="34">
        <f t="shared" si="273"/>
        <v>8835.4970424281728</v>
      </c>
      <c r="AV1033" s="34">
        <f t="shared" si="274"/>
        <v>8998.7860219645991</v>
      </c>
      <c r="AW1033" s="34">
        <f t="shared" si="275"/>
        <v>8938.0569894629989</v>
      </c>
      <c r="AX1033" s="34">
        <f t="shared" si="276"/>
        <v>8773.5377405115651</v>
      </c>
    </row>
    <row r="1034" spans="1:50" ht="16.5" customHeight="1" x14ac:dyDescent="0.2">
      <c r="A1034" s="25">
        <v>1033</v>
      </c>
      <c r="B1034" s="26">
        <v>40501</v>
      </c>
      <c r="C1034" s="25">
        <v>8829</v>
      </c>
      <c r="D1034" s="27"/>
      <c r="E1034" s="27">
        <v>432000</v>
      </c>
      <c r="F1034" s="27"/>
      <c r="G1034" s="27">
        <v>82.233999999999995</v>
      </c>
      <c r="H1034" s="27">
        <v>83.94</v>
      </c>
      <c r="I1034" s="27">
        <v>2.8919999999999999</v>
      </c>
      <c r="J1034" s="27">
        <v>15141.607</v>
      </c>
      <c r="K1034" s="27">
        <v>821929</v>
      </c>
      <c r="L1034" s="27">
        <v>1655</v>
      </c>
      <c r="M1034" s="27">
        <v>12.414</v>
      </c>
      <c r="N1034" s="27">
        <v>244682</v>
      </c>
      <c r="O1034" s="27">
        <v>10327.1</v>
      </c>
      <c r="P1034" s="27">
        <v>2518416</v>
      </c>
      <c r="Q1034" s="27"/>
      <c r="R1034" s="27">
        <v>21233</v>
      </c>
      <c r="S1034" s="27">
        <v>11.943</v>
      </c>
      <c r="T1034" s="27">
        <v>112.8</v>
      </c>
      <c r="U1034" s="27">
        <v>22</v>
      </c>
      <c r="V1034" s="27">
        <v>89.1</v>
      </c>
      <c r="W1034" s="27">
        <v>89.801199999999994</v>
      </c>
      <c r="X1034" s="27"/>
      <c r="Y1034" s="27"/>
      <c r="Z1034" s="27"/>
      <c r="AA1034" s="27">
        <v>307240</v>
      </c>
      <c r="AB1034" s="28"/>
      <c r="AC1034" s="29">
        <v>0</v>
      </c>
      <c r="AD1034" s="30">
        <v>88.5</v>
      </c>
      <c r="AE1034" s="30">
        <v>0</v>
      </c>
      <c r="AF1034" s="31">
        <v>9.8942999999999994</v>
      </c>
      <c r="AG1034">
        <f t="shared" si="261"/>
        <v>8745.0951880769608</v>
      </c>
      <c r="AH1034">
        <f>A1034*'Simple Linear Regression'!$B$18+'Simple Linear Regression'!$B$17</f>
        <v>8766.5236546134147</v>
      </c>
      <c r="AI1034">
        <f t="shared" si="262"/>
        <v>8727.9967062000014</v>
      </c>
      <c r="AJ1034">
        <f t="shared" si="263"/>
        <v>8727.9967062000014</v>
      </c>
      <c r="AK1034" s="32">
        <f t="shared" si="260"/>
        <v>9515.4437628945616</v>
      </c>
      <c r="AL1034">
        <f t="shared" si="264"/>
        <v>8885.5866859840789</v>
      </c>
      <c r="AM1034" s="32">
        <f t="shared" si="265"/>
        <v>8778.7281613968989</v>
      </c>
      <c r="AN1034" s="33">
        <f t="shared" si="266"/>
        <v>8720.8566557722734</v>
      </c>
      <c r="AO1034" s="33">
        <f t="shared" si="267"/>
        <v>8824.4474151440008</v>
      </c>
      <c r="AP1034" s="33">
        <f t="shared" si="268"/>
        <v>8747.3773707</v>
      </c>
      <c r="AQ1034" s="34">
        <f t="shared" si="269"/>
        <v>707620.34399999992</v>
      </c>
      <c r="AR1034" s="34">
        <f t="shared" si="270"/>
        <v>1249344</v>
      </c>
      <c r="AS1034" s="34">
        <f t="shared" si="271"/>
        <v>0</v>
      </c>
      <c r="AT1034" s="34">
        <f t="shared" si="272"/>
        <v>8564.3670018430003</v>
      </c>
      <c r="AU1034" s="34">
        <f t="shared" si="273"/>
        <v>8655.4723682386866</v>
      </c>
      <c r="AV1034" s="34">
        <f t="shared" si="274"/>
        <v>8607.9516929874389</v>
      </c>
      <c r="AW1034" s="34">
        <f t="shared" si="275"/>
        <v>8556.6803756369973</v>
      </c>
      <c r="AX1034" s="34">
        <f t="shared" si="276"/>
        <v>8617.3342487200734</v>
      </c>
    </row>
    <row r="1035" spans="1:50" ht="16.5" customHeight="1" x14ac:dyDescent="0.2">
      <c r="A1035" s="25">
        <v>1034</v>
      </c>
      <c r="B1035" s="26">
        <v>40508</v>
      </c>
      <c r="C1035" s="25">
        <v>8867</v>
      </c>
      <c r="D1035" s="27"/>
      <c r="E1035" s="27">
        <v>407000</v>
      </c>
      <c r="F1035" s="27"/>
      <c r="G1035" s="27">
        <v>82.277500000000003</v>
      </c>
      <c r="H1035" s="27">
        <v>83.504999999999995</v>
      </c>
      <c r="I1035" s="27">
        <v>2.8759999999999999</v>
      </c>
      <c r="J1035" s="27">
        <v>15141.607</v>
      </c>
      <c r="K1035" s="27">
        <v>821929</v>
      </c>
      <c r="L1035" s="27">
        <v>1655</v>
      </c>
      <c r="M1035" s="27">
        <v>12.414</v>
      </c>
      <c r="N1035" s="27">
        <v>244682</v>
      </c>
      <c r="O1035" s="27">
        <v>10327.1</v>
      </c>
      <c r="P1035" s="27">
        <v>2518416</v>
      </c>
      <c r="Q1035" s="27"/>
      <c r="R1035" s="27">
        <v>21233</v>
      </c>
      <c r="S1035" s="27">
        <v>11.8444</v>
      </c>
      <c r="T1035" s="27">
        <v>112.8</v>
      </c>
      <c r="U1035" s="27">
        <v>22</v>
      </c>
      <c r="V1035" s="27">
        <v>89.1</v>
      </c>
      <c r="W1035" s="27">
        <v>90.763819999999996</v>
      </c>
      <c r="X1035" s="27"/>
      <c r="Y1035" s="27"/>
      <c r="Z1035" s="27"/>
      <c r="AA1035" s="27">
        <v>307240</v>
      </c>
      <c r="AB1035" s="28"/>
      <c r="AC1035" s="29">
        <v>1</v>
      </c>
      <c r="AD1035" s="30">
        <v>98.9</v>
      </c>
      <c r="AE1035" s="30">
        <v>7.7</v>
      </c>
      <c r="AF1035" s="31">
        <v>9.7246000000000006</v>
      </c>
      <c r="AG1035">
        <f t="shared" si="261"/>
        <v>8761.9266593908796</v>
      </c>
      <c r="AH1035">
        <f>A1035*'Simple Linear Regression'!$B$18+'Simple Linear Regression'!$B$17</f>
        <v>8767.3766916973182</v>
      </c>
      <c r="AI1035">
        <f t="shared" si="262"/>
        <v>8742.7039562000009</v>
      </c>
      <c r="AJ1035">
        <f t="shared" si="263"/>
        <v>8742.7039562000009</v>
      </c>
      <c r="AK1035" s="32">
        <f t="shared" si="260"/>
        <v>9517.7613213610093</v>
      </c>
      <c r="AL1035">
        <f t="shared" si="264"/>
        <v>8903.8283190602397</v>
      </c>
      <c r="AM1035" s="32">
        <f t="shared" si="265"/>
        <v>8635.5353522840796</v>
      </c>
      <c r="AN1035" s="33">
        <f t="shared" si="266"/>
        <v>8578.513398412184</v>
      </c>
      <c r="AO1035" s="33">
        <f t="shared" si="267"/>
        <v>8722.3817478320034</v>
      </c>
      <c r="AP1035" s="33">
        <f t="shared" si="268"/>
        <v>8620.4946719999989</v>
      </c>
      <c r="AQ1035" s="34">
        <f t="shared" si="269"/>
        <v>703705.43200000003</v>
      </c>
      <c r="AR1035" s="34">
        <f t="shared" si="270"/>
        <v>1170532</v>
      </c>
      <c r="AS1035" s="34">
        <f t="shared" si="271"/>
        <v>9.7246000000000006</v>
      </c>
      <c r="AT1035" s="34">
        <f t="shared" si="272"/>
        <v>8470.001780554001</v>
      </c>
      <c r="AU1035" s="34">
        <f t="shared" si="273"/>
        <v>8582.5309026415343</v>
      </c>
      <c r="AV1035" s="34">
        <f t="shared" si="274"/>
        <v>8492.8027978703194</v>
      </c>
      <c r="AW1035" s="34">
        <f t="shared" si="275"/>
        <v>8502.2631973621992</v>
      </c>
      <c r="AX1035" s="34">
        <f t="shared" si="276"/>
        <v>8517.369484423416</v>
      </c>
    </row>
    <row r="1036" spans="1:50" ht="16.5" customHeight="1" x14ac:dyDescent="0.2">
      <c r="A1036" s="25">
        <v>1035</v>
      </c>
      <c r="B1036" s="26">
        <v>40515</v>
      </c>
      <c r="C1036" s="25">
        <v>9171</v>
      </c>
      <c r="D1036" s="27"/>
      <c r="E1036" s="27">
        <v>432000</v>
      </c>
      <c r="F1036" s="27"/>
      <c r="G1036" s="27">
        <v>86.751999999999995</v>
      </c>
      <c r="H1036" s="27">
        <v>88.1</v>
      </c>
      <c r="I1036" s="27">
        <v>2.8559999999999999</v>
      </c>
      <c r="J1036" s="27">
        <v>15141.607</v>
      </c>
      <c r="K1036" s="27">
        <v>821929</v>
      </c>
      <c r="L1036" s="27">
        <v>1655</v>
      </c>
      <c r="M1036" s="27">
        <v>12.414</v>
      </c>
      <c r="N1036" s="27">
        <v>244682</v>
      </c>
      <c r="O1036" s="27">
        <v>10327.1</v>
      </c>
      <c r="P1036" s="27">
        <v>2518416</v>
      </c>
      <c r="Q1036" s="27"/>
      <c r="R1036" s="27">
        <v>21233</v>
      </c>
      <c r="S1036" s="27">
        <v>11.8444</v>
      </c>
      <c r="T1036" s="27">
        <v>112.8</v>
      </c>
      <c r="U1036" s="27">
        <v>22</v>
      </c>
      <c r="V1036" s="27">
        <v>89.1</v>
      </c>
      <c r="W1036" s="27">
        <v>91.291799999999995</v>
      </c>
      <c r="X1036" s="27"/>
      <c r="Y1036" s="27"/>
      <c r="Z1036" s="27"/>
      <c r="AA1036" s="27">
        <v>307240</v>
      </c>
      <c r="AB1036" s="28"/>
      <c r="AC1036" s="29">
        <v>0</v>
      </c>
      <c r="AD1036" s="30">
        <v>146.5</v>
      </c>
      <c r="AE1036" s="30">
        <v>1.1000000000000001</v>
      </c>
      <c r="AF1036" s="31">
        <v>9.5886999999999993</v>
      </c>
      <c r="AG1036">
        <f t="shared" si="261"/>
        <v>8745.0821860332817</v>
      </c>
      <c r="AH1036">
        <f>A1036*'Simple Linear Regression'!$B$18+'Simple Linear Regression'!$B$17</f>
        <v>8768.2297287812216</v>
      </c>
      <c r="AI1036">
        <f t="shared" si="262"/>
        <v>8727.9967062000014</v>
      </c>
      <c r="AJ1036">
        <f t="shared" si="263"/>
        <v>8727.9967062000014</v>
      </c>
      <c r="AK1036" s="32">
        <f t="shared" si="260"/>
        <v>9512.926202134171</v>
      </c>
      <c r="AL1036">
        <f t="shared" si="264"/>
        <v>8884.9971479054366</v>
      </c>
      <c r="AM1036" s="32">
        <f t="shared" si="265"/>
        <v>8702.9234143056401</v>
      </c>
      <c r="AN1036" s="33">
        <f t="shared" si="266"/>
        <v>8687.7722696783549</v>
      </c>
      <c r="AO1036" s="33">
        <f t="shared" si="267"/>
        <v>8745.8151561919985</v>
      </c>
      <c r="AP1036" s="33">
        <f t="shared" si="268"/>
        <v>8671.5266443</v>
      </c>
      <c r="AQ1036" s="34">
        <f t="shared" si="269"/>
        <v>698811.79200000002</v>
      </c>
      <c r="AR1036" s="34">
        <f t="shared" si="270"/>
        <v>1233792</v>
      </c>
      <c r="AS1036" s="34">
        <f t="shared" si="271"/>
        <v>0</v>
      </c>
      <c r="AT1036" s="34">
        <f t="shared" si="272"/>
        <v>8582.3705566970002</v>
      </c>
      <c r="AU1036" s="34">
        <f t="shared" si="273"/>
        <v>8658.3793649008494</v>
      </c>
      <c r="AV1036" s="34">
        <f t="shared" si="274"/>
        <v>8625.9742962739201</v>
      </c>
      <c r="AW1036" s="34">
        <f t="shared" si="275"/>
        <v>8572.9112931149975</v>
      </c>
      <c r="AX1036" s="34">
        <f t="shared" si="276"/>
        <v>8611.6899769380943</v>
      </c>
    </row>
    <row r="1037" spans="1:50" ht="16.5" customHeight="1" x14ac:dyDescent="0.2">
      <c r="A1037" s="25">
        <v>1036</v>
      </c>
      <c r="B1037" s="26">
        <v>40522</v>
      </c>
      <c r="C1037" s="25">
        <v>9349</v>
      </c>
      <c r="D1037" s="27"/>
      <c r="E1037" s="27">
        <v>428000</v>
      </c>
      <c r="F1037" s="27"/>
      <c r="G1037" s="27">
        <v>88.495999999999995</v>
      </c>
      <c r="H1037" s="27">
        <v>90.248000000000005</v>
      </c>
      <c r="I1037" s="27">
        <v>2.9580000000000002</v>
      </c>
      <c r="J1037" s="27">
        <v>15141.607</v>
      </c>
      <c r="K1037" s="27">
        <v>847812</v>
      </c>
      <c r="L1037" s="27">
        <v>1668</v>
      </c>
      <c r="M1037" s="27">
        <v>12.414</v>
      </c>
      <c r="N1037" s="27">
        <v>244682</v>
      </c>
      <c r="O1037" s="27">
        <v>10386.4</v>
      </c>
      <c r="P1037" s="27">
        <v>2518416</v>
      </c>
      <c r="Q1037" s="27"/>
      <c r="R1037" s="27">
        <v>21233</v>
      </c>
      <c r="S1037" s="27">
        <v>11.8444</v>
      </c>
      <c r="T1037" s="27">
        <v>112.8</v>
      </c>
      <c r="U1037" s="27">
        <v>22</v>
      </c>
      <c r="V1037" s="27">
        <v>86.5</v>
      </c>
      <c r="W1037" s="27">
        <v>91.63458</v>
      </c>
      <c r="X1037" s="27"/>
      <c r="Y1037" s="27"/>
      <c r="Z1037" s="27"/>
      <c r="AA1037" s="27">
        <v>307240</v>
      </c>
      <c r="AB1037" s="28"/>
      <c r="AC1037" s="29">
        <v>0</v>
      </c>
      <c r="AD1037" s="30">
        <v>182.3</v>
      </c>
      <c r="AE1037" s="30">
        <v>0.3</v>
      </c>
      <c r="AF1037" s="31">
        <v>9.4905000000000008</v>
      </c>
      <c r="AG1037">
        <f t="shared" si="261"/>
        <v>8807.2323332490396</v>
      </c>
      <c r="AH1037">
        <f>A1037*'Simple Linear Regression'!$B$18+'Simple Linear Regression'!$B$17</f>
        <v>8769.0827658651269</v>
      </c>
      <c r="AI1037">
        <f t="shared" si="262"/>
        <v>8823.5768962000002</v>
      </c>
      <c r="AJ1037">
        <f t="shared" si="263"/>
        <v>8823.5768962000002</v>
      </c>
      <c r="AK1037" s="32">
        <f t="shared" si="260"/>
        <v>9524.8070482037492</v>
      </c>
      <c r="AL1037">
        <f t="shared" si="264"/>
        <v>8930.6100697949187</v>
      </c>
      <c r="AM1037" s="32">
        <f t="shared" si="265"/>
        <v>8670.1507183443209</v>
      </c>
      <c r="AN1037" s="33">
        <f t="shared" si="266"/>
        <v>8650.402664030813</v>
      </c>
      <c r="AO1037" s="33">
        <f t="shared" si="267"/>
        <v>8745.619291555995</v>
      </c>
      <c r="AP1037" s="33">
        <f t="shared" si="268"/>
        <v>8571.8058280999976</v>
      </c>
      <c r="AQ1037" s="34">
        <f t="shared" si="269"/>
        <v>723769.35600000003</v>
      </c>
      <c r="AR1037" s="34">
        <f t="shared" si="270"/>
        <v>1266024</v>
      </c>
      <c r="AS1037" s="34">
        <f t="shared" si="271"/>
        <v>0</v>
      </c>
      <c r="AT1037" s="34">
        <f t="shared" si="272"/>
        <v>8642.3528290970007</v>
      </c>
      <c r="AU1037" s="34">
        <f t="shared" si="273"/>
        <v>8699.8210965070539</v>
      </c>
      <c r="AV1037" s="34">
        <f t="shared" si="274"/>
        <v>8683.8504380662416</v>
      </c>
      <c r="AW1037" s="34">
        <f t="shared" si="275"/>
        <v>8631.9928330289986</v>
      </c>
      <c r="AX1037" s="34">
        <f t="shared" si="276"/>
        <v>8645.937176542031</v>
      </c>
    </row>
    <row r="1038" spans="1:50" ht="16.5" customHeight="1" x14ac:dyDescent="0.2">
      <c r="A1038" s="25">
        <v>1037</v>
      </c>
      <c r="B1038" s="26">
        <v>40529</v>
      </c>
      <c r="C1038" s="25">
        <v>9213</v>
      </c>
      <c r="D1038" s="27"/>
      <c r="E1038" s="27">
        <v>425000</v>
      </c>
      <c r="F1038" s="27"/>
      <c r="G1038" s="27">
        <v>88.268000000000001</v>
      </c>
      <c r="H1038" s="27">
        <v>90.912000000000006</v>
      </c>
      <c r="I1038" s="27">
        <v>2.98</v>
      </c>
      <c r="J1038" s="27">
        <v>15141.607</v>
      </c>
      <c r="K1038" s="27">
        <v>847812</v>
      </c>
      <c r="L1038" s="27">
        <v>1668</v>
      </c>
      <c r="M1038" s="27">
        <v>12.3</v>
      </c>
      <c r="N1038" s="27">
        <v>256395</v>
      </c>
      <c r="O1038" s="27">
        <v>10386.4</v>
      </c>
      <c r="P1038" s="27">
        <v>2522094</v>
      </c>
      <c r="Q1038" s="27"/>
      <c r="R1038" s="27">
        <v>21233</v>
      </c>
      <c r="S1038" s="27">
        <v>11.8444</v>
      </c>
      <c r="T1038" s="27">
        <v>112.8</v>
      </c>
      <c r="U1038" s="27">
        <v>22</v>
      </c>
      <c r="V1038" s="27">
        <v>86.5</v>
      </c>
      <c r="W1038" s="27">
        <v>91.200580000000002</v>
      </c>
      <c r="X1038" s="27"/>
      <c r="Y1038" s="27"/>
      <c r="Z1038" s="27"/>
      <c r="AA1038" s="27">
        <v>307240</v>
      </c>
      <c r="AB1038" s="28"/>
      <c r="AC1038" s="29">
        <v>0</v>
      </c>
      <c r="AD1038" s="30">
        <v>178.3</v>
      </c>
      <c r="AE1038" s="30">
        <v>0.1</v>
      </c>
      <c r="AF1038" s="31">
        <v>9.4335000000000004</v>
      </c>
      <c r="AG1038">
        <f t="shared" si="261"/>
        <v>8955.9743901724014</v>
      </c>
      <c r="AH1038">
        <f>A1038*'Simple Linear Regression'!$B$18+'Simple Linear Regression'!$B$17</f>
        <v>8769.9358029490304</v>
      </c>
      <c r="AI1038">
        <f t="shared" si="262"/>
        <v>8980.2340129999993</v>
      </c>
      <c r="AJ1038">
        <f t="shared" si="263"/>
        <v>8980.2340129999993</v>
      </c>
      <c r="AK1038" s="32">
        <f t="shared" si="260"/>
        <v>9488.2850079011096</v>
      </c>
      <c r="AL1038">
        <f t="shared" si="264"/>
        <v>8967.781713397002</v>
      </c>
      <c r="AM1038" s="32">
        <f t="shared" si="265"/>
        <v>8837.0764959456392</v>
      </c>
      <c r="AN1038" s="33">
        <f t="shared" si="266"/>
        <v>8694.3254993154915</v>
      </c>
      <c r="AO1038" s="33">
        <f t="shared" si="267"/>
        <v>8774.6070170999992</v>
      </c>
      <c r="AP1038" s="33">
        <f t="shared" si="268"/>
        <v>8562.3984689999997</v>
      </c>
      <c r="AQ1038" s="34">
        <f t="shared" si="269"/>
        <v>764057.1</v>
      </c>
      <c r="AR1038" s="34">
        <f t="shared" si="270"/>
        <v>1266500</v>
      </c>
      <c r="AS1038" s="34">
        <f t="shared" si="271"/>
        <v>0</v>
      </c>
      <c r="AT1038" s="34">
        <f t="shared" si="272"/>
        <v>8851.05263586</v>
      </c>
      <c r="AU1038" s="34">
        <f t="shared" si="273"/>
        <v>8776.8705853938227</v>
      </c>
      <c r="AV1038" s="34">
        <f t="shared" si="274"/>
        <v>8896.3465493450003</v>
      </c>
      <c r="AW1038" s="34">
        <f t="shared" si="275"/>
        <v>8840.5099971050004</v>
      </c>
      <c r="AX1038" s="34">
        <f t="shared" si="276"/>
        <v>8705.2279372052999</v>
      </c>
    </row>
    <row r="1039" spans="1:50" ht="16.5" customHeight="1" x14ac:dyDescent="0.2">
      <c r="A1039" s="25">
        <v>1038</v>
      </c>
      <c r="B1039" s="26">
        <v>40536</v>
      </c>
      <c r="C1039" s="25">
        <v>9399</v>
      </c>
      <c r="D1039" s="27"/>
      <c r="E1039" s="27">
        <v>424000</v>
      </c>
      <c r="F1039" s="27"/>
      <c r="G1039" s="27">
        <v>89.662499999999994</v>
      </c>
      <c r="H1039" s="27">
        <v>92.9</v>
      </c>
      <c r="I1039" s="27">
        <v>2.9820000000000002</v>
      </c>
      <c r="J1039" s="27">
        <v>15141.607</v>
      </c>
      <c r="K1039" s="27">
        <v>847812</v>
      </c>
      <c r="L1039" s="27">
        <v>1668</v>
      </c>
      <c r="M1039" s="27">
        <v>12.3</v>
      </c>
      <c r="N1039" s="27">
        <v>256395</v>
      </c>
      <c r="O1039" s="27">
        <v>10386.4</v>
      </c>
      <c r="P1039" s="27">
        <v>2522094</v>
      </c>
      <c r="Q1039" s="27"/>
      <c r="R1039" s="27">
        <v>21233</v>
      </c>
      <c r="S1039" s="27">
        <v>11.8444</v>
      </c>
      <c r="T1039" s="27">
        <v>112.8</v>
      </c>
      <c r="U1039" s="27">
        <v>22</v>
      </c>
      <c r="V1039" s="27">
        <v>86.5</v>
      </c>
      <c r="W1039" s="27">
        <v>91.134900000000002</v>
      </c>
      <c r="X1039" s="27"/>
      <c r="Y1039" s="27"/>
      <c r="Z1039" s="27"/>
      <c r="AA1039" s="27">
        <v>307240</v>
      </c>
      <c r="AB1039" s="28"/>
      <c r="AC1039" s="29">
        <v>1</v>
      </c>
      <c r="AD1039" s="30">
        <v>169.5</v>
      </c>
      <c r="AE1039" s="30">
        <v>1.5</v>
      </c>
      <c r="AF1039" s="31">
        <v>9.4194999999999993</v>
      </c>
      <c r="AG1039">
        <f t="shared" si="261"/>
        <v>8956.6486025081595</v>
      </c>
      <c r="AH1039">
        <f>A1039*'Simple Linear Regression'!$B$18+'Simple Linear Regression'!$B$17</f>
        <v>8770.7888400329357</v>
      </c>
      <c r="AI1039">
        <f t="shared" si="262"/>
        <v>8980.822302999999</v>
      </c>
      <c r="AJ1039">
        <f t="shared" si="263"/>
        <v>8980.8223030000008</v>
      </c>
      <c r="AK1039" s="32">
        <f t="shared" si="260"/>
        <v>9471.9509979011091</v>
      </c>
      <c r="AL1039">
        <f t="shared" si="264"/>
        <v>8968.3289036423012</v>
      </c>
      <c r="AM1039" s="32">
        <f t="shared" si="265"/>
        <v>8715.1217394340001</v>
      </c>
      <c r="AN1039" s="33">
        <f t="shared" si="266"/>
        <v>8548.3023480851898</v>
      </c>
      <c r="AO1039" s="33">
        <f t="shared" si="267"/>
        <v>8668.1861403900002</v>
      </c>
      <c r="AP1039" s="33">
        <f t="shared" si="268"/>
        <v>8440.5483949999998</v>
      </c>
      <c r="AQ1039" s="34">
        <f t="shared" si="269"/>
        <v>764569.89</v>
      </c>
      <c r="AR1039" s="34">
        <f t="shared" si="270"/>
        <v>1264368</v>
      </c>
      <c r="AS1039" s="34">
        <f t="shared" si="271"/>
        <v>9.4194999999999993</v>
      </c>
      <c r="AT1039" s="34">
        <f t="shared" si="272"/>
        <v>8765.1588099660003</v>
      </c>
      <c r="AU1039" s="34">
        <f t="shared" si="273"/>
        <v>8703.5206621804391</v>
      </c>
      <c r="AV1039" s="34">
        <f t="shared" si="274"/>
        <v>8809.6370760366808</v>
      </c>
      <c r="AW1039" s="34">
        <f t="shared" si="275"/>
        <v>8801.5819131505014</v>
      </c>
      <c r="AX1039" s="34">
        <f t="shared" si="276"/>
        <v>8605.1317076045707</v>
      </c>
    </row>
    <row r="1040" spans="1:50" ht="16.5" customHeight="1" x14ac:dyDescent="0.2">
      <c r="A1040" s="25">
        <v>1039</v>
      </c>
      <c r="B1040" s="26">
        <v>40543</v>
      </c>
      <c r="C1040" s="25">
        <v>8853</v>
      </c>
      <c r="D1040" s="27"/>
      <c r="E1040" s="27">
        <v>404000</v>
      </c>
      <c r="F1040" s="27"/>
      <c r="G1040" s="27">
        <v>90.965999999999994</v>
      </c>
      <c r="H1040" s="27">
        <v>93.17</v>
      </c>
      <c r="I1040" s="27">
        <v>3.052</v>
      </c>
      <c r="J1040" s="27">
        <v>15141.607</v>
      </c>
      <c r="K1040" s="27">
        <v>847812</v>
      </c>
      <c r="L1040" s="27">
        <v>1668</v>
      </c>
      <c r="M1040" s="27">
        <v>12.3</v>
      </c>
      <c r="N1040" s="27">
        <v>256395</v>
      </c>
      <c r="O1040" s="27">
        <v>10386.4</v>
      </c>
      <c r="P1040" s="27">
        <v>2522094</v>
      </c>
      <c r="Q1040" s="27"/>
      <c r="R1040" s="27">
        <v>21233</v>
      </c>
      <c r="S1040" s="27">
        <v>11.8444</v>
      </c>
      <c r="T1040" s="27">
        <v>112.8</v>
      </c>
      <c r="U1040" s="27">
        <v>22</v>
      </c>
      <c r="V1040" s="27">
        <v>86.5</v>
      </c>
      <c r="W1040" s="27">
        <v>91.472274999999996</v>
      </c>
      <c r="X1040" s="27"/>
      <c r="Y1040" s="27"/>
      <c r="Z1040" s="27"/>
      <c r="AA1040" s="27">
        <v>307240</v>
      </c>
      <c r="AB1040" s="28"/>
      <c r="AC1040" s="29">
        <v>1</v>
      </c>
      <c r="AD1040" s="30">
        <v>186.7</v>
      </c>
      <c r="AE1040" s="30">
        <v>1.2</v>
      </c>
      <c r="AF1040" s="31">
        <v>9.4489999999999998</v>
      </c>
      <c r="AG1040">
        <f t="shared" si="261"/>
        <v>8970.1436842597614</v>
      </c>
      <c r="AH1040">
        <f>A1040*'Simple Linear Regression'!$B$18+'Simple Linear Regression'!$B$17</f>
        <v>8771.6418771168392</v>
      </c>
      <c r="AI1040">
        <f t="shared" si="262"/>
        <v>8992.588103</v>
      </c>
      <c r="AJ1040">
        <f t="shared" si="263"/>
        <v>8992.588103</v>
      </c>
      <c r="AK1040" s="32">
        <f t="shared" si="260"/>
        <v>9476.297210980978</v>
      </c>
      <c r="AL1040">
        <f t="shared" si="264"/>
        <v>8976.3783722278022</v>
      </c>
      <c r="AM1040" s="32">
        <f t="shared" si="265"/>
        <v>8702.0042087647817</v>
      </c>
      <c r="AN1040" s="33">
        <f t="shared" si="266"/>
        <v>8551.0086824678401</v>
      </c>
      <c r="AO1040" s="33">
        <f t="shared" si="267"/>
        <v>8653.5475055399947</v>
      </c>
      <c r="AP1040" s="33">
        <f t="shared" si="268"/>
        <v>8418.6154234999995</v>
      </c>
      <c r="AQ1040" s="34">
        <f t="shared" si="269"/>
        <v>782517.54</v>
      </c>
      <c r="AR1040" s="34">
        <f t="shared" si="270"/>
        <v>1233008</v>
      </c>
      <c r="AS1040" s="34">
        <f t="shared" si="271"/>
        <v>9.4489999999999998</v>
      </c>
      <c r="AT1040" s="34">
        <f t="shared" si="272"/>
        <v>8815.5178628909998</v>
      </c>
      <c r="AU1040" s="34">
        <f t="shared" si="273"/>
        <v>8735.7389868890677</v>
      </c>
      <c r="AV1040" s="34">
        <f t="shared" si="274"/>
        <v>8848.4209913230807</v>
      </c>
      <c r="AW1040" s="34">
        <f t="shared" si="275"/>
        <v>8851.2669988170001</v>
      </c>
      <c r="AX1040" s="34">
        <f t="shared" si="276"/>
        <v>8626.7717997210202</v>
      </c>
    </row>
    <row r="1041" spans="1:50" ht="16.5" customHeight="1" x14ac:dyDescent="0.2">
      <c r="A1041" s="25">
        <v>1040</v>
      </c>
      <c r="B1041" s="26">
        <v>40550</v>
      </c>
      <c r="C1041" s="25">
        <v>8819</v>
      </c>
      <c r="D1041" s="27"/>
      <c r="E1041" s="27">
        <v>413000</v>
      </c>
      <c r="F1041" s="27"/>
      <c r="G1041" s="27">
        <v>89.543999999999997</v>
      </c>
      <c r="H1041" s="27">
        <v>94.721999999999994</v>
      </c>
      <c r="I1041" s="27">
        <v>3.07</v>
      </c>
      <c r="J1041" s="27">
        <v>15141.607</v>
      </c>
      <c r="K1041" s="27">
        <v>847812</v>
      </c>
      <c r="L1041" s="27">
        <v>1683</v>
      </c>
      <c r="M1041" s="27">
        <v>12.3</v>
      </c>
      <c r="N1041" s="27">
        <v>256395</v>
      </c>
      <c r="O1041" s="27">
        <v>10433.6</v>
      </c>
      <c r="P1041" s="27">
        <v>2522094</v>
      </c>
      <c r="Q1041" s="27"/>
      <c r="R1041" s="27">
        <v>21233</v>
      </c>
      <c r="S1041" s="27">
        <v>11.8444</v>
      </c>
      <c r="T1041" s="27">
        <v>112.8</v>
      </c>
      <c r="U1041" s="27">
        <v>22</v>
      </c>
      <c r="V1041" s="27">
        <v>82.5</v>
      </c>
      <c r="W1041" s="27">
        <v>90.865650000000002</v>
      </c>
      <c r="X1041" s="27"/>
      <c r="Y1041" s="27"/>
      <c r="Z1041" s="27"/>
      <c r="AA1041" s="27">
        <v>307240</v>
      </c>
      <c r="AB1041" s="28"/>
      <c r="AC1041" s="29">
        <v>1</v>
      </c>
      <c r="AD1041" s="30">
        <v>181</v>
      </c>
      <c r="AE1041" s="30">
        <v>0</v>
      </c>
      <c r="AF1041" s="31">
        <v>9.5210000000000008</v>
      </c>
      <c r="AG1041">
        <f t="shared" si="261"/>
        <v>9055.5031569616003</v>
      </c>
      <c r="AH1041">
        <f>A1041*'Simple Linear Regression'!$B$18+'Simple Linear Regression'!$B$17</f>
        <v>8772.4949142007426</v>
      </c>
      <c r="AI1041">
        <f t="shared" si="262"/>
        <v>9129.1914430000015</v>
      </c>
      <c r="AJ1041">
        <f t="shared" si="263"/>
        <v>9129.1914429999997</v>
      </c>
      <c r="AK1041" s="32">
        <f t="shared" si="260"/>
        <v>9483.2152627315609</v>
      </c>
      <c r="AL1041">
        <f t="shared" si="264"/>
        <v>9031.0296564355012</v>
      </c>
      <c r="AM1041" s="32">
        <f t="shared" si="265"/>
        <v>8710.3734072810003</v>
      </c>
      <c r="AN1041" s="33">
        <f t="shared" si="266"/>
        <v>8548.5392580659409</v>
      </c>
      <c r="AO1041" s="33">
        <f t="shared" si="267"/>
        <v>8717.0891851500019</v>
      </c>
      <c r="AP1041" s="33">
        <f t="shared" si="268"/>
        <v>8393.7321514999985</v>
      </c>
      <c r="AQ1041" s="34">
        <f t="shared" si="269"/>
        <v>787132.64999999991</v>
      </c>
      <c r="AR1041" s="34">
        <f t="shared" si="270"/>
        <v>1267910</v>
      </c>
      <c r="AS1041" s="34">
        <f t="shared" si="271"/>
        <v>9.5210000000000008</v>
      </c>
      <c r="AT1041" s="34">
        <f t="shared" si="272"/>
        <v>8841.0906600050002</v>
      </c>
      <c r="AU1041" s="34">
        <f t="shared" si="273"/>
        <v>8757.5783849686341</v>
      </c>
      <c r="AV1041" s="34">
        <f t="shared" si="274"/>
        <v>8871.9133396565994</v>
      </c>
      <c r="AW1041" s="34">
        <f t="shared" si="275"/>
        <v>8875.4966898669991</v>
      </c>
      <c r="AX1041" s="34">
        <f t="shared" si="276"/>
        <v>8658.5741459444489</v>
      </c>
    </row>
    <row r="1042" spans="1:50" ht="16.5" customHeight="1" x14ac:dyDescent="0.2">
      <c r="A1042" s="25">
        <v>1041</v>
      </c>
      <c r="B1042" s="26">
        <v>40557</v>
      </c>
      <c r="C1042" s="25">
        <v>8775</v>
      </c>
      <c r="D1042" s="27"/>
      <c r="E1042" s="27">
        <v>434000</v>
      </c>
      <c r="F1042" s="27"/>
      <c r="G1042" s="27">
        <v>91.024000000000001</v>
      </c>
      <c r="H1042" s="27">
        <v>97.085999999999999</v>
      </c>
      <c r="I1042" s="27">
        <v>3.089</v>
      </c>
      <c r="J1042" s="27">
        <v>15141.607</v>
      </c>
      <c r="K1042" s="27">
        <v>867660</v>
      </c>
      <c r="L1042" s="27">
        <v>1683</v>
      </c>
      <c r="M1042" s="27">
        <v>12.3</v>
      </c>
      <c r="N1042" s="27">
        <v>256395</v>
      </c>
      <c r="O1042" s="27">
        <v>10433.6</v>
      </c>
      <c r="P1042" s="27">
        <v>2522094</v>
      </c>
      <c r="Q1042" s="27"/>
      <c r="R1042" s="27">
        <v>21233</v>
      </c>
      <c r="S1042" s="27">
        <v>11.8444</v>
      </c>
      <c r="T1042" s="27">
        <v>112.8</v>
      </c>
      <c r="U1042" s="27">
        <v>22</v>
      </c>
      <c r="V1042" s="27">
        <v>82.5</v>
      </c>
      <c r="W1042" s="27">
        <v>90.552840000000003</v>
      </c>
      <c r="X1042" s="27"/>
      <c r="Y1042" s="27"/>
      <c r="Z1042" s="27"/>
      <c r="AA1042" s="27">
        <v>307240</v>
      </c>
      <c r="AB1042" s="28"/>
      <c r="AC1042" s="29">
        <v>0</v>
      </c>
      <c r="AD1042" s="30">
        <v>225.7</v>
      </c>
      <c r="AE1042" s="30">
        <v>0</v>
      </c>
      <c r="AF1042" s="31">
        <v>9.6331000000000007</v>
      </c>
      <c r="AG1042">
        <f t="shared" si="261"/>
        <v>9041.3667291513193</v>
      </c>
      <c r="AH1042">
        <f>A1042*'Simple Linear Regression'!$B$18+'Simple Linear Regression'!$B$17</f>
        <v>8773.3479512846479</v>
      </c>
      <c r="AI1042">
        <f t="shared" si="262"/>
        <v>9116.8373530000008</v>
      </c>
      <c r="AJ1042">
        <f t="shared" si="263"/>
        <v>9116.8373530000008</v>
      </c>
      <c r="AK1042" s="32">
        <f t="shared" si="260"/>
        <v>9497.5206181181402</v>
      </c>
      <c r="AL1042">
        <f t="shared" si="264"/>
        <v>9013.6535107658492</v>
      </c>
      <c r="AM1042" s="32">
        <f t="shared" si="265"/>
        <v>8791.2480062957002</v>
      </c>
      <c r="AN1042" s="33">
        <f t="shared" si="266"/>
        <v>8685.48444908491</v>
      </c>
      <c r="AO1042" s="33">
        <f t="shared" si="267"/>
        <v>8758.9652964050038</v>
      </c>
      <c r="AP1042" s="33">
        <f t="shared" si="268"/>
        <v>8471.2351198000015</v>
      </c>
      <c r="AQ1042" s="34">
        <f t="shared" si="269"/>
        <v>792004.15500000003</v>
      </c>
      <c r="AR1042" s="34">
        <f t="shared" si="270"/>
        <v>1340626</v>
      </c>
      <c r="AS1042" s="34">
        <f t="shared" si="271"/>
        <v>0</v>
      </c>
      <c r="AT1042" s="34">
        <f t="shared" si="272"/>
        <v>8981.5714560650013</v>
      </c>
      <c r="AU1042" s="34">
        <f t="shared" si="273"/>
        <v>8861.6409564855039</v>
      </c>
      <c r="AV1042" s="34">
        <f t="shared" si="274"/>
        <v>9035.4695724807607</v>
      </c>
      <c r="AW1042" s="34">
        <f t="shared" si="275"/>
        <v>8971.0551950130011</v>
      </c>
      <c r="AX1042" s="34">
        <f t="shared" si="276"/>
        <v>8779.8762591775121</v>
      </c>
    </row>
    <row r="1043" spans="1:50" ht="16.5" customHeight="1" x14ac:dyDescent="0.2">
      <c r="A1043" s="25">
        <v>1042</v>
      </c>
      <c r="B1043" s="26">
        <v>40564</v>
      </c>
      <c r="C1043" s="25">
        <v>8632</v>
      </c>
      <c r="D1043" s="27"/>
      <c r="E1043" s="27">
        <v>421000</v>
      </c>
      <c r="F1043" s="27"/>
      <c r="G1043" s="27">
        <v>89.752499999999998</v>
      </c>
      <c r="H1043" s="27">
        <v>97.34</v>
      </c>
      <c r="I1043" s="27">
        <v>3.1040000000000001</v>
      </c>
      <c r="J1043" s="27">
        <v>15141.607</v>
      </c>
      <c r="K1043" s="27">
        <v>867660</v>
      </c>
      <c r="L1043" s="27">
        <v>1683</v>
      </c>
      <c r="M1043" s="27">
        <v>12.605</v>
      </c>
      <c r="N1043" s="27">
        <v>239579</v>
      </c>
      <c r="O1043" s="27">
        <v>10433.6</v>
      </c>
      <c r="P1043" s="27">
        <v>2522094</v>
      </c>
      <c r="Q1043" s="27"/>
      <c r="R1043" s="27">
        <v>21233</v>
      </c>
      <c r="S1043" s="27">
        <v>11.8444</v>
      </c>
      <c r="T1043" s="27">
        <v>112.8</v>
      </c>
      <c r="U1043" s="27">
        <v>22</v>
      </c>
      <c r="V1043" s="27">
        <v>82.5</v>
      </c>
      <c r="W1043" s="27">
        <v>90.446439999999996</v>
      </c>
      <c r="X1043" s="27"/>
      <c r="Y1043" s="27"/>
      <c r="Z1043" s="27"/>
      <c r="AA1043" s="27">
        <v>307240</v>
      </c>
      <c r="AB1043" s="28"/>
      <c r="AC1043" s="29">
        <v>0</v>
      </c>
      <c r="AD1043" s="30">
        <v>183.4</v>
      </c>
      <c r="AE1043" s="30">
        <v>0</v>
      </c>
      <c r="AF1043" s="31">
        <v>9.7815999999999992</v>
      </c>
      <c r="AG1043">
        <f t="shared" si="261"/>
        <v>8839.4951773095199</v>
      </c>
      <c r="AH1043">
        <f>A1043*'Simple Linear Regression'!$B$18+'Simple Linear Regression'!$B$17</f>
        <v>8774.2009883685514</v>
      </c>
      <c r="AI1043">
        <f t="shared" si="262"/>
        <v>8909.8282620999998</v>
      </c>
      <c r="AJ1043">
        <f t="shared" si="263"/>
        <v>8909.8282620999998</v>
      </c>
      <c r="AK1043" s="32">
        <f t="shared" si="260"/>
        <v>9506.0476260611686</v>
      </c>
      <c r="AL1043">
        <f t="shared" si="264"/>
        <v>8992.2576866651216</v>
      </c>
      <c r="AM1043" s="32">
        <f t="shared" si="265"/>
        <v>8616.9182946065994</v>
      </c>
      <c r="AN1043" s="33">
        <f t="shared" si="266"/>
        <v>8634.226341721127</v>
      </c>
      <c r="AO1043" s="33">
        <f t="shared" si="267"/>
        <v>8819.2221634160014</v>
      </c>
      <c r="AP1043" s="33">
        <f t="shared" si="268"/>
        <v>8539.8656005000012</v>
      </c>
      <c r="AQ1043" s="34">
        <f t="shared" si="269"/>
        <v>743653.21600000001</v>
      </c>
      <c r="AR1043" s="34">
        <f t="shared" si="270"/>
        <v>1306784</v>
      </c>
      <c r="AS1043" s="34">
        <f t="shared" si="271"/>
        <v>0</v>
      </c>
      <c r="AT1043" s="34">
        <f t="shared" si="272"/>
        <v>8642.1351146609995</v>
      </c>
      <c r="AU1043" s="34">
        <f t="shared" si="273"/>
        <v>8748.7712922248684</v>
      </c>
      <c r="AV1043" s="34">
        <f t="shared" si="274"/>
        <v>8674.321254946839</v>
      </c>
      <c r="AW1043" s="34">
        <f t="shared" si="275"/>
        <v>8632.5992310839993</v>
      </c>
      <c r="AX1043" s="34">
        <f t="shared" si="276"/>
        <v>8702.4227547352093</v>
      </c>
    </row>
    <row r="1044" spans="1:50" ht="16.5" customHeight="1" x14ac:dyDescent="0.2">
      <c r="A1044" s="25">
        <v>1043</v>
      </c>
      <c r="B1044" s="26">
        <v>40571</v>
      </c>
      <c r="C1044" s="25">
        <v>8549</v>
      </c>
      <c r="D1044" s="27"/>
      <c r="E1044" s="27">
        <v>446000</v>
      </c>
      <c r="F1044" s="27"/>
      <c r="G1044" s="27">
        <v>86.114000000000004</v>
      </c>
      <c r="H1044" s="27">
        <v>96.62</v>
      </c>
      <c r="I1044" s="27">
        <v>3.11</v>
      </c>
      <c r="J1044" s="27">
        <v>15141.607</v>
      </c>
      <c r="K1044" s="27">
        <v>867660</v>
      </c>
      <c r="L1044" s="27">
        <v>1683</v>
      </c>
      <c r="M1044" s="27">
        <v>12.605</v>
      </c>
      <c r="N1044" s="27">
        <v>239579</v>
      </c>
      <c r="O1044" s="27">
        <v>10433.6</v>
      </c>
      <c r="P1044" s="27">
        <v>2522094</v>
      </c>
      <c r="Q1044" s="27"/>
      <c r="R1044" s="27">
        <v>21233</v>
      </c>
      <c r="S1044" s="27">
        <v>11.8444</v>
      </c>
      <c r="T1044" s="27">
        <v>112.8</v>
      </c>
      <c r="U1044" s="27">
        <v>22</v>
      </c>
      <c r="V1044" s="27">
        <v>82.5</v>
      </c>
      <c r="W1044" s="27">
        <v>89.841949999999997</v>
      </c>
      <c r="X1044" s="27"/>
      <c r="Y1044" s="27"/>
      <c r="Z1044" s="27"/>
      <c r="AA1044" s="27">
        <v>307240</v>
      </c>
      <c r="AB1044" s="28"/>
      <c r="AC1044" s="29">
        <v>0</v>
      </c>
      <c r="AD1044" s="30">
        <v>204</v>
      </c>
      <c r="AE1044" s="30">
        <v>0</v>
      </c>
      <c r="AF1044" s="31">
        <v>9.9621999999999993</v>
      </c>
      <c r="AG1044">
        <f t="shared" si="261"/>
        <v>8822.6600943167996</v>
      </c>
      <c r="AH1044">
        <f>A1044*'Simple Linear Regression'!$B$18+'Simple Linear Regression'!$B$17</f>
        <v>8775.0540254524567</v>
      </c>
      <c r="AI1044">
        <f t="shared" si="262"/>
        <v>8895.1210121000004</v>
      </c>
      <c r="AJ1044">
        <f t="shared" si="263"/>
        <v>8895.1210121000004</v>
      </c>
      <c r="AK1044" s="32">
        <f t="shared" si="260"/>
        <v>9499.6568868343293</v>
      </c>
      <c r="AL1044">
        <f t="shared" si="264"/>
        <v>8974.1472952982986</v>
      </c>
      <c r="AM1044" s="32">
        <f t="shared" si="265"/>
        <v>8591.9849962119988</v>
      </c>
      <c r="AN1044" s="33">
        <f t="shared" si="266"/>
        <v>8636.3506031040488</v>
      </c>
      <c r="AO1044" s="33">
        <f t="shared" si="267"/>
        <v>8771.5204131900009</v>
      </c>
      <c r="AP1044" s="33">
        <f t="shared" si="268"/>
        <v>8517.5318943000002</v>
      </c>
      <c r="AQ1044" s="34">
        <f t="shared" si="269"/>
        <v>745090.69</v>
      </c>
      <c r="AR1044" s="34">
        <f t="shared" si="270"/>
        <v>1387060</v>
      </c>
      <c r="AS1044" s="34">
        <f t="shared" si="271"/>
        <v>0</v>
      </c>
      <c r="AT1044" s="34">
        <f t="shared" si="272"/>
        <v>8690.470353957</v>
      </c>
      <c r="AU1044" s="34">
        <f t="shared" si="273"/>
        <v>8778.3259214387981</v>
      </c>
      <c r="AV1044" s="34">
        <f t="shared" si="274"/>
        <v>8749.0098844965996</v>
      </c>
      <c r="AW1044" s="34">
        <f t="shared" si="275"/>
        <v>8681.4595793059998</v>
      </c>
      <c r="AX1044" s="34">
        <f t="shared" si="276"/>
        <v>8726.227228110969</v>
      </c>
    </row>
    <row r="1045" spans="1:50" ht="16.5" customHeight="1" x14ac:dyDescent="0.2">
      <c r="A1045" s="25">
        <v>1044</v>
      </c>
      <c r="B1045" s="26">
        <v>40578</v>
      </c>
      <c r="C1045" s="25">
        <v>8524</v>
      </c>
      <c r="D1045" s="27"/>
      <c r="E1045" s="27">
        <v>420000</v>
      </c>
      <c r="F1045" s="27"/>
      <c r="G1045" s="27">
        <v>89.52</v>
      </c>
      <c r="H1045" s="27">
        <v>100.358</v>
      </c>
      <c r="I1045" s="27">
        <v>3.101</v>
      </c>
      <c r="J1045" s="27">
        <v>15141.607</v>
      </c>
      <c r="K1045" s="27">
        <v>867660</v>
      </c>
      <c r="L1045" s="27">
        <v>1683</v>
      </c>
      <c r="M1045" s="27">
        <v>12.605</v>
      </c>
      <c r="N1045" s="27">
        <v>239579</v>
      </c>
      <c r="O1045" s="27">
        <v>10433.6</v>
      </c>
      <c r="P1045" s="27">
        <v>2522094</v>
      </c>
      <c r="Q1045" s="27"/>
      <c r="R1045" s="27">
        <v>21233</v>
      </c>
      <c r="S1045" s="27">
        <v>11.8444</v>
      </c>
      <c r="T1045" s="27">
        <v>112.8</v>
      </c>
      <c r="U1045" s="27">
        <v>22</v>
      </c>
      <c r="V1045" s="27">
        <v>86.5</v>
      </c>
      <c r="W1045" s="27">
        <v>89.633240000000001</v>
      </c>
      <c r="X1045" s="27"/>
      <c r="Y1045" s="27"/>
      <c r="Z1045" s="27"/>
      <c r="AA1045" s="27">
        <v>307240</v>
      </c>
      <c r="AB1045" s="28"/>
      <c r="AC1045" s="29">
        <v>0</v>
      </c>
      <c r="AD1045" s="30">
        <v>203.6</v>
      </c>
      <c r="AE1045" s="30">
        <v>0</v>
      </c>
      <c r="AF1045" s="31">
        <v>10.170299999999999</v>
      </c>
      <c r="AG1045">
        <f t="shared" si="261"/>
        <v>8748.7532021258812</v>
      </c>
      <c r="AH1045">
        <f>A1045*'Simple Linear Regression'!$B$18+'Simple Linear Regression'!$B$17</f>
        <v>8775.9070625363602</v>
      </c>
      <c r="AI1045">
        <f t="shared" si="262"/>
        <v>8773.103352099999</v>
      </c>
      <c r="AJ1045">
        <f t="shared" si="263"/>
        <v>8773.103352099999</v>
      </c>
      <c r="AK1045" s="32">
        <f t="shared" si="260"/>
        <v>9477.2781300296483</v>
      </c>
      <c r="AL1045">
        <f t="shared" si="264"/>
        <v>8929.7520033485271</v>
      </c>
      <c r="AM1045" s="32">
        <f t="shared" si="265"/>
        <v>8591.3847838723996</v>
      </c>
      <c r="AN1045" s="33">
        <f t="shared" si="266"/>
        <v>8690.1304436083192</v>
      </c>
      <c r="AO1045" s="33">
        <f t="shared" si="267"/>
        <v>8725.2044885289979</v>
      </c>
      <c r="AP1045" s="33">
        <f t="shared" si="268"/>
        <v>8579.975574600001</v>
      </c>
      <c r="AQ1045" s="34">
        <f t="shared" si="269"/>
        <v>742934.47900000005</v>
      </c>
      <c r="AR1045" s="34">
        <f t="shared" si="270"/>
        <v>1302420</v>
      </c>
      <c r="AS1045" s="34">
        <f t="shared" si="271"/>
        <v>0</v>
      </c>
      <c r="AT1045" s="34">
        <f t="shared" si="272"/>
        <v>8725.2146135130006</v>
      </c>
      <c r="AU1045" s="34">
        <f t="shared" si="273"/>
        <v>8807.1869032029008</v>
      </c>
      <c r="AV1045" s="34">
        <f t="shared" si="274"/>
        <v>8773.2804573762005</v>
      </c>
      <c r="AW1045" s="34">
        <f t="shared" si="275"/>
        <v>8717.2296435229982</v>
      </c>
      <c r="AX1045" s="34">
        <f t="shared" si="276"/>
        <v>8741.9530080173245</v>
      </c>
    </row>
    <row r="1046" spans="1:50" ht="16.5" customHeight="1" x14ac:dyDescent="0.2">
      <c r="A1046" s="25">
        <v>1045</v>
      </c>
      <c r="B1046" s="26">
        <v>40585</v>
      </c>
      <c r="C1046" s="25">
        <v>8810</v>
      </c>
      <c r="D1046" s="27"/>
      <c r="E1046" s="27">
        <v>402000</v>
      </c>
      <c r="F1046" s="27"/>
      <c r="G1046" s="27">
        <v>85.513999999999996</v>
      </c>
      <c r="H1046" s="27">
        <v>99.903999999999996</v>
      </c>
      <c r="I1046" s="27">
        <v>3.1320000000000001</v>
      </c>
      <c r="J1046" s="27">
        <v>15309.474</v>
      </c>
      <c r="K1046" s="27">
        <v>891659</v>
      </c>
      <c r="L1046" s="27">
        <v>1711</v>
      </c>
      <c r="M1046" s="27">
        <v>12.605</v>
      </c>
      <c r="N1046" s="27">
        <v>239579</v>
      </c>
      <c r="O1046" s="27">
        <v>10471</v>
      </c>
      <c r="P1046" s="27">
        <v>2522094</v>
      </c>
      <c r="Q1046" s="27"/>
      <c r="R1046" s="27">
        <v>21233</v>
      </c>
      <c r="S1046" s="27">
        <v>11.8444</v>
      </c>
      <c r="T1046" s="27">
        <v>113.3</v>
      </c>
      <c r="U1046" s="27">
        <v>22</v>
      </c>
      <c r="V1046" s="27">
        <v>86.5</v>
      </c>
      <c r="W1046" s="27">
        <v>89.310900000000004</v>
      </c>
      <c r="X1046" s="27"/>
      <c r="Y1046" s="27"/>
      <c r="Z1046" s="27"/>
      <c r="AA1046" s="27">
        <v>307240</v>
      </c>
      <c r="AB1046" s="28"/>
      <c r="AC1046" s="29">
        <v>0</v>
      </c>
      <c r="AD1046" s="30">
        <v>217.8</v>
      </c>
      <c r="AE1046" s="30">
        <v>0</v>
      </c>
      <c r="AF1046" s="31">
        <v>10.401</v>
      </c>
      <c r="AG1046">
        <f t="shared" si="261"/>
        <v>8760.887218330161</v>
      </c>
      <c r="AH1046">
        <f>A1046*'Simple Linear Regression'!$B$18+'Simple Linear Regression'!$B$17</f>
        <v>8776.7600996202636</v>
      </c>
      <c r="AI1046">
        <f t="shared" si="262"/>
        <v>8792.2507721000002</v>
      </c>
      <c r="AJ1046">
        <f t="shared" si="263"/>
        <v>8792.2507721000002</v>
      </c>
      <c r="AK1046" s="32">
        <f t="shared" si="260"/>
        <v>9481.7608592692577</v>
      </c>
      <c r="AL1046">
        <f t="shared" si="264"/>
        <v>8945.1064676199585</v>
      </c>
      <c r="AM1046" s="32">
        <f t="shared" si="265"/>
        <v>8577.4768870089993</v>
      </c>
      <c r="AN1046" s="33">
        <f t="shared" si="266"/>
        <v>8725.3533016140827</v>
      </c>
      <c r="AO1046" s="33">
        <f t="shared" si="267"/>
        <v>8723.0497690280026</v>
      </c>
      <c r="AP1046" s="33">
        <f t="shared" si="268"/>
        <v>8590.4184347000009</v>
      </c>
      <c r="AQ1046" s="34">
        <f t="shared" si="269"/>
        <v>750361.42800000007</v>
      </c>
      <c r="AR1046" s="34">
        <f t="shared" si="270"/>
        <v>1259064</v>
      </c>
      <c r="AS1046" s="34">
        <f t="shared" si="271"/>
        <v>0</v>
      </c>
      <c r="AT1046" s="34">
        <f t="shared" si="272"/>
        <v>8803.9360385870004</v>
      </c>
      <c r="AU1046" s="34">
        <f t="shared" si="273"/>
        <v>8872.6423964818805</v>
      </c>
      <c r="AV1046" s="34">
        <f t="shared" si="274"/>
        <v>8840.6735497236386</v>
      </c>
      <c r="AW1046" s="34">
        <f t="shared" si="275"/>
        <v>8796.6521206699981</v>
      </c>
      <c r="AX1046" s="34">
        <f t="shared" si="276"/>
        <v>8799.6161307367656</v>
      </c>
    </row>
    <row r="1047" spans="1:50" ht="16.5" customHeight="1" x14ac:dyDescent="0.2">
      <c r="A1047" s="25">
        <v>1046</v>
      </c>
      <c r="B1047" s="26">
        <v>40592</v>
      </c>
      <c r="C1047" s="25">
        <v>9101</v>
      </c>
      <c r="D1047" s="27"/>
      <c r="E1047" s="27">
        <v>425000</v>
      </c>
      <c r="F1047" s="27"/>
      <c r="G1047" s="27">
        <v>84.134</v>
      </c>
      <c r="H1047" s="27">
        <v>102.806</v>
      </c>
      <c r="I1047" s="27">
        <v>3.14</v>
      </c>
      <c r="J1047" s="27">
        <v>15309.474</v>
      </c>
      <c r="K1047" s="27">
        <v>891659</v>
      </c>
      <c r="L1047" s="27">
        <v>1711</v>
      </c>
      <c r="M1047" s="27">
        <v>12.805999999999999</v>
      </c>
      <c r="N1047" s="27">
        <v>240800</v>
      </c>
      <c r="O1047" s="27">
        <v>10471</v>
      </c>
      <c r="P1047" s="27">
        <v>2522094</v>
      </c>
      <c r="Q1047" s="27"/>
      <c r="R1047" s="27">
        <v>21233</v>
      </c>
      <c r="S1047" s="27">
        <v>11.8444</v>
      </c>
      <c r="T1047" s="27">
        <v>113.3</v>
      </c>
      <c r="U1047" s="27">
        <v>22</v>
      </c>
      <c r="V1047" s="27">
        <v>86.5</v>
      </c>
      <c r="W1047" s="27">
        <v>89.480260000000001</v>
      </c>
      <c r="X1047" s="27"/>
      <c r="Y1047" s="27"/>
      <c r="Z1047" s="27"/>
      <c r="AA1047" s="27">
        <v>307240</v>
      </c>
      <c r="AB1047" s="28"/>
      <c r="AC1047" s="29">
        <v>0</v>
      </c>
      <c r="AD1047" s="30">
        <v>133.9</v>
      </c>
      <c r="AE1047" s="30">
        <v>0.2</v>
      </c>
      <c r="AF1047" s="31">
        <v>10.65</v>
      </c>
      <c r="AG1047">
        <f t="shared" si="261"/>
        <v>8760.6937295832013</v>
      </c>
      <c r="AH1047">
        <f>A1047*'Simple Linear Regression'!$B$18+'Simple Linear Regression'!$B$17</f>
        <v>8777.6131367041689</v>
      </c>
      <c r="AI1047">
        <f t="shared" si="262"/>
        <v>8806.4906685999995</v>
      </c>
      <c r="AJ1047">
        <f t="shared" si="263"/>
        <v>8806.4906685999995</v>
      </c>
      <c r="AK1047" s="32">
        <f t="shared" si="260"/>
        <v>9444.3216624689994</v>
      </c>
      <c r="AL1047">
        <f t="shared" si="264"/>
        <v>8930.3310422399991</v>
      </c>
      <c r="AM1047" s="32">
        <f t="shared" si="265"/>
        <v>8699.7574980713816</v>
      </c>
      <c r="AN1047" s="33">
        <f t="shared" si="266"/>
        <v>8743.9595440107769</v>
      </c>
      <c r="AO1047" s="33">
        <f t="shared" si="267"/>
        <v>8820.5796420000006</v>
      </c>
      <c r="AP1047" s="33">
        <f t="shared" si="268"/>
        <v>8683.0618699999977</v>
      </c>
      <c r="AQ1047" s="34">
        <f t="shared" si="269"/>
        <v>756112</v>
      </c>
      <c r="AR1047" s="34">
        <f t="shared" si="270"/>
        <v>1334500</v>
      </c>
      <c r="AS1047" s="34">
        <f t="shared" si="271"/>
        <v>0</v>
      </c>
      <c r="AT1047" s="34">
        <f t="shared" si="272"/>
        <v>8739.5702452200003</v>
      </c>
      <c r="AU1047" s="34">
        <f t="shared" si="273"/>
        <v>8823.8734845844047</v>
      </c>
      <c r="AV1047" s="34">
        <f t="shared" si="274"/>
        <v>8792.7644800899998</v>
      </c>
      <c r="AW1047" s="34">
        <f t="shared" si="275"/>
        <v>8734.1233980800007</v>
      </c>
      <c r="AX1047" s="34">
        <f t="shared" si="276"/>
        <v>8767.2411252800011</v>
      </c>
    </row>
    <row r="1048" spans="1:50" ht="16.5" customHeight="1" x14ac:dyDescent="0.2">
      <c r="A1048" s="25">
        <v>1047</v>
      </c>
      <c r="B1048" s="26">
        <v>40599</v>
      </c>
      <c r="C1048" s="25">
        <v>9162</v>
      </c>
      <c r="D1048" s="27"/>
      <c r="E1048" s="27">
        <v>394000</v>
      </c>
      <c r="F1048" s="27"/>
      <c r="G1048" s="27">
        <v>95.26</v>
      </c>
      <c r="H1048" s="27">
        <v>110.49250000000001</v>
      </c>
      <c r="I1048" s="27">
        <v>3.1890000000000001</v>
      </c>
      <c r="J1048" s="27">
        <v>15309.474</v>
      </c>
      <c r="K1048" s="27">
        <v>891659</v>
      </c>
      <c r="L1048" s="27">
        <v>1711</v>
      </c>
      <c r="M1048" s="27">
        <v>12.805999999999999</v>
      </c>
      <c r="N1048" s="27">
        <v>240800</v>
      </c>
      <c r="O1048" s="27">
        <v>10471</v>
      </c>
      <c r="P1048" s="27">
        <v>2522094</v>
      </c>
      <c r="Q1048" s="27"/>
      <c r="R1048" s="27">
        <v>21233</v>
      </c>
      <c r="S1048" s="27">
        <v>11.713200000000001</v>
      </c>
      <c r="T1048" s="27">
        <v>113.3</v>
      </c>
      <c r="U1048" s="27">
        <v>22</v>
      </c>
      <c r="V1048" s="27">
        <v>86.5</v>
      </c>
      <c r="W1048" s="27">
        <v>89.610979999999998</v>
      </c>
      <c r="X1048" s="27"/>
      <c r="Y1048" s="27"/>
      <c r="Z1048" s="27"/>
      <c r="AA1048" s="27">
        <v>307240</v>
      </c>
      <c r="AB1048" s="28"/>
      <c r="AC1048" s="29">
        <v>0</v>
      </c>
      <c r="AD1048" s="30">
        <v>140</v>
      </c>
      <c r="AE1048" s="30">
        <v>3.6</v>
      </c>
      <c r="AF1048" s="31">
        <v>10.9131</v>
      </c>
      <c r="AG1048">
        <f t="shared" si="261"/>
        <v>8781.5896168093204</v>
      </c>
      <c r="AH1048">
        <f>A1048*'Simple Linear Regression'!$B$18+'Simple Linear Regression'!$B$17</f>
        <v>8778.4661737880724</v>
      </c>
      <c r="AI1048">
        <f t="shared" si="262"/>
        <v>8824.7276585999989</v>
      </c>
      <c r="AJ1048">
        <f t="shared" si="263"/>
        <v>8824.7276585999989</v>
      </c>
      <c r="AK1048" s="32">
        <f t="shared" ref="AK1048:AK1111" si="277">11611.58410651-152.38769329*I322+0.00324611*N322-2.92151591*V322-0.00770426*AA322-0.00077781*E322</f>
        <v>9446.8233516958408</v>
      </c>
      <c r="AL1048">
        <f t="shared" si="264"/>
        <v>8955.9107321839983</v>
      </c>
      <c r="AM1048" s="32">
        <f t="shared" si="265"/>
        <v>8700.7725230362394</v>
      </c>
      <c r="AN1048" s="33">
        <f t="shared" si="266"/>
        <v>8794.3013022446448</v>
      </c>
      <c r="AO1048" s="33">
        <f t="shared" si="267"/>
        <v>8847.289651199997</v>
      </c>
      <c r="AP1048" s="33">
        <f t="shared" si="268"/>
        <v>8712.6839473</v>
      </c>
      <c r="AQ1048" s="34">
        <f t="shared" si="269"/>
        <v>767911.20000000007</v>
      </c>
      <c r="AR1048" s="34">
        <f t="shared" si="270"/>
        <v>1256466</v>
      </c>
      <c r="AS1048" s="34">
        <f t="shared" si="271"/>
        <v>0</v>
      </c>
      <c r="AT1048" s="34">
        <f t="shared" si="272"/>
        <v>8812.0024833200005</v>
      </c>
      <c r="AU1048" s="34">
        <f t="shared" si="273"/>
        <v>8892.0559470400403</v>
      </c>
      <c r="AV1048" s="34">
        <f t="shared" si="274"/>
        <v>8839.857083434159</v>
      </c>
      <c r="AW1048" s="34">
        <f t="shared" si="275"/>
        <v>8807.3782149729996</v>
      </c>
      <c r="AX1048" s="34">
        <f t="shared" si="276"/>
        <v>8829.2704480476023</v>
      </c>
    </row>
    <row r="1049" spans="1:50" ht="16.5" customHeight="1" x14ac:dyDescent="0.2">
      <c r="A1049" s="25">
        <v>1048</v>
      </c>
      <c r="B1049" s="26">
        <v>40606</v>
      </c>
      <c r="C1049" s="25">
        <v>9192</v>
      </c>
      <c r="D1049" s="27"/>
      <c r="E1049" s="27">
        <v>385000</v>
      </c>
      <c r="F1049" s="27"/>
      <c r="G1049" s="27">
        <v>101.05200000000001</v>
      </c>
      <c r="H1049" s="27">
        <v>114.526</v>
      </c>
      <c r="I1049" s="27">
        <v>3.383</v>
      </c>
      <c r="J1049" s="27">
        <v>15309.474</v>
      </c>
      <c r="K1049" s="27">
        <v>891659</v>
      </c>
      <c r="L1049" s="27">
        <v>1711</v>
      </c>
      <c r="M1049" s="27">
        <v>12.805999999999999</v>
      </c>
      <c r="N1049" s="27">
        <v>240800</v>
      </c>
      <c r="O1049" s="27">
        <v>10471</v>
      </c>
      <c r="P1049" s="27">
        <v>2522094</v>
      </c>
      <c r="Q1049" s="27"/>
      <c r="R1049" s="27">
        <v>11084</v>
      </c>
      <c r="S1049" s="27">
        <v>11.713200000000001</v>
      </c>
      <c r="T1049" s="27">
        <v>113.3</v>
      </c>
      <c r="U1049" s="27">
        <v>22</v>
      </c>
      <c r="V1049" s="27">
        <v>86.5</v>
      </c>
      <c r="W1049" s="27">
        <v>89.320324999999997</v>
      </c>
      <c r="X1049" s="27"/>
      <c r="Y1049" s="27"/>
      <c r="Z1049" s="27"/>
      <c r="AA1049" s="27">
        <v>309839</v>
      </c>
      <c r="AB1049" s="28"/>
      <c r="AC1049" s="29">
        <v>0</v>
      </c>
      <c r="AD1049" s="30">
        <v>133.6</v>
      </c>
      <c r="AE1049" s="30">
        <v>2.9</v>
      </c>
      <c r="AF1049" s="31">
        <v>11.1868</v>
      </c>
      <c r="AG1049">
        <f t="shared" si="261"/>
        <v>8798.3201012680402</v>
      </c>
      <c r="AH1049">
        <f>A1049*'Simple Linear Regression'!$B$18+'Simple Linear Regression'!$B$17</f>
        <v>8779.3192108719759</v>
      </c>
      <c r="AI1049">
        <f t="shared" si="262"/>
        <v>8830.0222685999997</v>
      </c>
      <c r="AJ1049">
        <f t="shared" si="263"/>
        <v>8830.0222685999997</v>
      </c>
      <c r="AK1049" s="32">
        <f t="shared" si="277"/>
        <v>9439.6548024690001</v>
      </c>
      <c r="AL1049">
        <f t="shared" si="264"/>
        <v>8978.2656761880025</v>
      </c>
      <c r="AM1049" s="32">
        <f t="shared" si="265"/>
        <v>8731.8844446724597</v>
      </c>
      <c r="AN1049" s="33">
        <f t="shared" si="266"/>
        <v>8788.6864654725359</v>
      </c>
      <c r="AO1049" s="33">
        <f t="shared" si="267"/>
        <v>8877.1829163999973</v>
      </c>
      <c r="AP1049" s="33">
        <f t="shared" si="268"/>
        <v>8695.0268283999976</v>
      </c>
      <c r="AQ1049" s="34">
        <f t="shared" si="269"/>
        <v>814626.4</v>
      </c>
      <c r="AR1049" s="34">
        <f t="shared" si="270"/>
        <v>1302455</v>
      </c>
      <c r="AS1049" s="34">
        <f t="shared" si="271"/>
        <v>0</v>
      </c>
      <c r="AT1049" s="34">
        <f t="shared" si="272"/>
        <v>8880.3893132829999</v>
      </c>
      <c r="AU1049" s="34">
        <f t="shared" si="273"/>
        <v>8952.7737593388811</v>
      </c>
      <c r="AV1049" s="34">
        <f t="shared" si="274"/>
        <v>8905.1398972487987</v>
      </c>
      <c r="AW1049" s="34">
        <f t="shared" si="275"/>
        <v>8876.8875957459986</v>
      </c>
      <c r="AX1049" s="34">
        <f t="shared" si="276"/>
        <v>8878.1058926751994</v>
      </c>
    </row>
    <row r="1050" spans="1:50" ht="16.5" customHeight="1" x14ac:dyDescent="0.2">
      <c r="A1050" s="25">
        <v>1049</v>
      </c>
      <c r="B1050" s="26">
        <v>40613</v>
      </c>
      <c r="C1050" s="25">
        <v>8830</v>
      </c>
      <c r="D1050" s="27"/>
      <c r="E1050" s="27">
        <v>414000</v>
      </c>
      <c r="F1050" s="27"/>
      <c r="G1050" s="27">
        <v>103.738</v>
      </c>
      <c r="H1050" s="27">
        <v>114.446</v>
      </c>
      <c r="I1050" s="27">
        <v>3.52</v>
      </c>
      <c r="J1050" s="27">
        <v>15309.474</v>
      </c>
      <c r="K1050" s="27">
        <v>840793</v>
      </c>
      <c r="L1050" s="27">
        <v>1711</v>
      </c>
      <c r="M1050" s="27">
        <v>12.805999999999999</v>
      </c>
      <c r="N1050" s="27">
        <v>240800</v>
      </c>
      <c r="O1050" s="27">
        <v>10514.3</v>
      </c>
      <c r="P1050" s="27">
        <v>2522094</v>
      </c>
      <c r="Q1050" s="27"/>
      <c r="R1050" s="27">
        <v>11084</v>
      </c>
      <c r="S1050" s="27">
        <v>11.713200000000001</v>
      </c>
      <c r="T1050" s="27">
        <v>113.3</v>
      </c>
      <c r="U1050" s="27">
        <v>22</v>
      </c>
      <c r="V1050" s="27">
        <v>88.4</v>
      </c>
      <c r="W1050" s="27">
        <v>88.725719999999995</v>
      </c>
      <c r="X1050" s="27"/>
      <c r="Y1050" s="27"/>
      <c r="Z1050" s="27"/>
      <c r="AA1050" s="27">
        <v>309839</v>
      </c>
      <c r="AB1050" s="28"/>
      <c r="AC1050" s="29">
        <v>0</v>
      </c>
      <c r="AD1050" s="30">
        <v>122.2</v>
      </c>
      <c r="AE1050" s="30">
        <v>1.2</v>
      </c>
      <c r="AF1050" s="31">
        <v>11.4678</v>
      </c>
      <c r="AG1050">
        <f t="shared" si="261"/>
        <v>8735.4165399695976</v>
      </c>
      <c r="AH1050">
        <f>A1050*'Simple Linear Regression'!$B$18+'Simple Linear Regression'!$B$17</f>
        <v>8780.1722479558812</v>
      </c>
      <c r="AI1050">
        <f t="shared" si="262"/>
        <v>8747.7380885999992</v>
      </c>
      <c r="AJ1050">
        <f t="shared" si="263"/>
        <v>8747.7380885999992</v>
      </c>
      <c r="AK1050" s="32">
        <f t="shared" si="277"/>
        <v>9454.3895221211296</v>
      </c>
      <c r="AL1050">
        <f t="shared" si="264"/>
        <v>8934.2207754600022</v>
      </c>
      <c r="AM1050" s="32">
        <f t="shared" si="265"/>
        <v>8761.4935743838796</v>
      </c>
      <c r="AN1050" s="33">
        <f t="shared" si="266"/>
        <v>8766.5768055377357</v>
      </c>
      <c r="AO1050" s="33">
        <f t="shared" si="267"/>
        <v>8845.332516000004</v>
      </c>
      <c r="AP1050" s="33">
        <f t="shared" si="268"/>
        <v>8669.7941074000009</v>
      </c>
      <c r="AQ1050" s="34">
        <f t="shared" si="269"/>
        <v>847616</v>
      </c>
      <c r="AR1050" s="34">
        <f t="shared" si="270"/>
        <v>1457280</v>
      </c>
      <c r="AS1050" s="34">
        <f t="shared" si="271"/>
        <v>0</v>
      </c>
      <c r="AT1050" s="34">
        <f t="shared" si="272"/>
        <v>8906.9212132339999</v>
      </c>
      <c r="AU1050" s="34">
        <f t="shared" si="273"/>
        <v>8968.5623537772008</v>
      </c>
      <c r="AV1050" s="34">
        <f t="shared" si="274"/>
        <v>8976.9311809808005</v>
      </c>
      <c r="AW1050" s="34">
        <f t="shared" si="275"/>
        <v>8904.8384053900008</v>
      </c>
      <c r="AX1050" s="34">
        <f t="shared" si="276"/>
        <v>8882.2360753559988</v>
      </c>
    </row>
    <row r="1051" spans="1:50" ht="16.5" customHeight="1" x14ac:dyDescent="0.2">
      <c r="A1051" s="25">
        <v>1050</v>
      </c>
      <c r="B1051" s="26">
        <v>40620</v>
      </c>
      <c r="C1051" s="25">
        <v>9074</v>
      </c>
      <c r="D1051" s="27"/>
      <c r="E1051" s="27">
        <v>404000</v>
      </c>
      <c r="F1051" s="27"/>
      <c r="G1051" s="27">
        <v>99.79</v>
      </c>
      <c r="H1051" s="27">
        <v>112.666</v>
      </c>
      <c r="I1051" s="27">
        <v>3.5670000000000002</v>
      </c>
      <c r="J1051" s="27">
        <v>15309.474</v>
      </c>
      <c r="K1051" s="27">
        <v>840793</v>
      </c>
      <c r="L1051" s="27">
        <v>1711</v>
      </c>
      <c r="M1051" s="27">
        <v>13.081</v>
      </c>
      <c r="N1051" s="27">
        <v>223790</v>
      </c>
      <c r="O1051" s="27">
        <v>10514.3</v>
      </c>
      <c r="P1051" s="27">
        <v>2646811</v>
      </c>
      <c r="Q1051" s="27"/>
      <c r="R1051" s="27">
        <v>11084</v>
      </c>
      <c r="S1051" s="27">
        <v>11.713200000000001</v>
      </c>
      <c r="T1051" s="27">
        <v>113.3</v>
      </c>
      <c r="U1051" s="27">
        <v>22</v>
      </c>
      <c r="V1051" s="27">
        <v>88.4</v>
      </c>
      <c r="W1051" s="27">
        <v>88.651939999999996</v>
      </c>
      <c r="X1051" s="27"/>
      <c r="Y1051" s="27"/>
      <c r="Z1051" s="27"/>
      <c r="AA1051" s="27">
        <v>309839</v>
      </c>
      <c r="AB1051" s="28"/>
      <c r="AC1051" s="29">
        <v>0</v>
      </c>
      <c r="AD1051" s="30">
        <v>94.3</v>
      </c>
      <c r="AE1051" s="30">
        <v>2.5</v>
      </c>
      <c r="AF1051" s="31">
        <v>11.753399999999999</v>
      </c>
      <c r="AG1051">
        <f t="shared" si="261"/>
        <v>8529.1060877599593</v>
      </c>
      <c r="AH1051">
        <f>A1051*'Simple Linear Regression'!$B$18+'Simple Linear Regression'!$B$17</f>
        <v>8781.0252850397846</v>
      </c>
      <c r="AI1051">
        <f t="shared" si="262"/>
        <v>8534.6574870999993</v>
      </c>
      <c r="AJ1051">
        <f t="shared" si="263"/>
        <v>8534.6574870999975</v>
      </c>
      <c r="AK1051" s="32">
        <f t="shared" si="277"/>
        <v>9431.0620475342912</v>
      </c>
      <c r="AL1051">
        <f t="shared" si="264"/>
        <v>8990.1192869151037</v>
      </c>
      <c r="AM1051" s="32">
        <f t="shared" si="265"/>
        <v>8571.4956349130007</v>
      </c>
      <c r="AN1051" s="33">
        <f t="shared" si="266"/>
        <v>8722.4581201233359</v>
      </c>
      <c r="AO1051" s="33">
        <f t="shared" si="267"/>
        <v>8977.9343924299992</v>
      </c>
      <c r="AP1051" s="33">
        <f t="shared" si="268"/>
        <v>8724.3915480000032</v>
      </c>
      <c r="AQ1051" s="34">
        <f t="shared" si="269"/>
        <v>798258.93</v>
      </c>
      <c r="AR1051" s="34">
        <f t="shared" si="270"/>
        <v>1441068</v>
      </c>
      <c r="AS1051" s="34">
        <f t="shared" si="271"/>
        <v>0</v>
      </c>
      <c r="AT1051" s="34">
        <f t="shared" si="272"/>
        <v>8607.3538170030006</v>
      </c>
      <c r="AU1051" s="34">
        <f t="shared" si="273"/>
        <v>8958.4864639498046</v>
      </c>
      <c r="AV1051" s="34">
        <f t="shared" si="274"/>
        <v>8657.7534912776791</v>
      </c>
      <c r="AW1051" s="34">
        <f t="shared" si="275"/>
        <v>8606.6121378239986</v>
      </c>
      <c r="AX1051" s="34">
        <f t="shared" si="276"/>
        <v>8913.4363885790881</v>
      </c>
    </row>
    <row r="1052" spans="1:50" ht="16.5" customHeight="1" x14ac:dyDescent="0.2">
      <c r="A1052" s="25">
        <v>1051</v>
      </c>
      <c r="B1052" s="26">
        <v>40627</v>
      </c>
      <c r="C1052" s="25">
        <v>8866</v>
      </c>
      <c r="D1052" s="27"/>
      <c r="E1052" s="27">
        <v>407000</v>
      </c>
      <c r="F1052" s="27"/>
      <c r="G1052" s="27">
        <v>104.40600000000001</v>
      </c>
      <c r="H1052" s="27">
        <v>115.41200000000001</v>
      </c>
      <c r="I1052" s="27">
        <v>3.5619999999999998</v>
      </c>
      <c r="J1052" s="27">
        <v>15309.474</v>
      </c>
      <c r="K1052" s="27">
        <v>840793</v>
      </c>
      <c r="L1052" s="27">
        <v>1711</v>
      </c>
      <c r="M1052" s="27">
        <v>13.081</v>
      </c>
      <c r="N1052" s="27">
        <v>223790</v>
      </c>
      <c r="O1052" s="27">
        <v>10514.3</v>
      </c>
      <c r="P1052" s="27">
        <v>2646811</v>
      </c>
      <c r="Q1052" s="27"/>
      <c r="R1052" s="27">
        <v>11084</v>
      </c>
      <c r="S1052" s="27">
        <v>11.713200000000001</v>
      </c>
      <c r="T1052" s="27">
        <v>113.3</v>
      </c>
      <c r="U1052" s="27">
        <v>22</v>
      </c>
      <c r="V1052" s="27">
        <v>88.4</v>
      </c>
      <c r="W1052" s="27">
        <v>88.691820000000007</v>
      </c>
      <c r="X1052" s="27"/>
      <c r="Y1052" s="27"/>
      <c r="Z1052" s="27"/>
      <c r="AA1052" s="27">
        <v>309839</v>
      </c>
      <c r="AB1052" s="28"/>
      <c r="AC1052" s="29">
        <v>0</v>
      </c>
      <c r="AD1052" s="30">
        <v>107.8</v>
      </c>
      <c r="AE1052" s="30">
        <v>9.1999999999999993</v>
      </c>
      <c r="AF1052" s="31">
        <v>12.0411</v>
      </c>
      <c r="AG1052">
        <f t="shared" si="261"/>
        <v>8527.0838119205582</v>
      </c>
      <c r="AH1052">
        <f>A1052*'Simple Linear Regression'!$B$18+'Simple Linear Regression'!$B$17</f>
        <v>8781.8783221236899</v>
      </c>
      <c r="AI1052">
        <f t="shared" si="262"/>
        <v>8532.8926170999985</v>
      </c>
      <c r="AJ1052">
        <f t="shared" si="263"/>
        <v>8532.8926170999985</v>
      </c>
      <c r="AK1052" s="32">
        <f t="shared" si="277"/>
        <v>9441.9513875342909</v>
      </c>
      <c r="AL1052">
        <f t="shared" si="264"/>
        <v>8986.810503838602</v>
      </c>
      <c r="AM1052" s="32">
        <f t="shared" si="265"/>
        <v>8559.2559558686771</v>
      </c>
      <c r="AN1052" s="33">
        <f t="shared" si="266"/>
        <v>8761.3601383650257</v>
      </c>
      <c r="AO1052" s="33">
        <f t="shared" si="267"/>
        <v>8968.2364909799999</v>
      </c>
      <c r="AP1052" s="33">
        <f t="shared" si="268"/>
        <v>8745.3801731000021</v>
      </c>
      <c r="AQ1052" s="34">
        <f t="shared" si="269"/>
        <v>797139.98</v>
      </c>
      <c r="AR1052" s="34">
        <f t="shared" si="270"/>
        <v>1449734</v>
      </c>
      <c r="AS1052" s="34">
        <f t="shared" si="271"/>
        <v>0</v>
      </c>
      <c r="AT1052" s="34">
        <f t="shared" si="272"/>
        <v>8657.7562095889989</v>
      </c>
      <c r="AU1052" s="34">
        <f t="shared" si="273"/>
        <v>9001.7349447927154</v>
      </c>
      <c r="AV1052" s="34">
        <f t="shared" si="274"/>
        <v>8713.3796087798401</v>
      </c>
      <c r="AW1052" s="34">
        <f t="shared" si="275"/>
        <v>8657.8547646489988</v>
      </c>
      <c r="AX1052" s="34">
        <f t="shared" si="276"/>
        <v>8954.2617984117387</v>
      </c>
    </row>
    <row r="1053" spans="1:50" ht="16.5" customHeight="1" x14ac:dyDescent="0.2">
      <c r="A1053" s="25">
        <v>1052</v>
      </c>
      <c r="B1053" s="26">
        <v>40634</v>
      </c>
      <c r="C1053" s="25">
        <v>8853</v>
      </c>
      <c r="D1053" s="27"/>
      <c r="E1053" s="27">
        <v>399000</v>
      </c>
      <c r="F1053" s="27"/>
      <c r="G1053" s="27">
        <v>105.084</v>
      </c>
      <c r="H1053" s="27">
        <v>116.49</v>
      </c>
      <c r="I1053" s="27">
        <v>3.5960000000000001</v>
      </c>
      <c r="J1053" s="27">
        <v>15309.474</v>
      </c>
      <c r="K1053" s="27">
        <v>840793</v>
      </c>
      <c r="L1053" s="27">
        <v>1711</v>
      </c>
      <c r="M1053" s="27">
        <v>13.081</v>
      </c>
      <c r="N1053" s="27">
        <v>223790</v>
      </c>
      <c r="O1053" s="27">
        <v>10514.3</v>
      </c>
      <c r="P1053" s="27">
        <v>2646811</v>
      </c>
      <c r="Q1053" s="27"/>
      <c r="R1053" s="27">
        <v>11084</v>
      </c>
      <c r="S1053" s="27">
        <v>11.713200000000001</v>
      </c>
      <c r="T1053" s="27">
        <v>113.3</v>
      </c>
      <c r="U1053" s="27">
        <v>22</v>
      </c>
      <c r="V1053" s="27">
        <v>88.4</v>
      </c>
      <c r="W1053" s="27">
        <v>88.166659999999993</v>
      </c>
      <c r="X1053" s="27"/>
      <c r="Y1053" s="27"/>
      <c r="Z1053" s="27"/>
      <c r="AA1053" s="27">
        <v>309839</v>
      </c>
      <c r="AB1053" s="28"/>
      <c r="AC1053" s="29">
        <v>0</v>
      </c>
      <c r="AD1053" s="30">
        <v>122.6</v>
      </c>
      <c r="AE1053" s="30">
        <v>9</v>
      </c>
      <c r="AF1053" s="31">
        <v>12.3285</v>
      </c>
      <c r="AG1053">
        <f t="shared" si="261"/>
        <v>8532.4840116284795</v>
      </c>
      <c r="AH1053">
        <f>A1053*'Simple Linear Regression'!$B$18+'Simple Linear Regression'!$B$17</f>
        <v>8782.7313592075934</v>
      </c>
      <c r="AI1053">
        <f t="shared" si="262"/>
        <v>8537.5989370999996</v>
      </c>
      <c r="AJ1053">
        <f t="shared" si="263"/>
        <v>8537.5989370999996</v>
      </c>
      <c r="AK1053" s="32">
        <f t="shared" si="277"/>
        <v>9426.2269283074493</v>
      </c>
      <c r="AL1053">
        <f t="shared" si="264"/>
        <v>9000.1324183587967</v>
      </c>
      <c r="AM1053" s="32">
        <f t="shared" si="265"/>
        <v>8544.8117697559992</v>
      </c>
      <c r="AN1053" s="33">
        <f t="shared" si="266"/>
        <v>8799.3115329550055</v>
      </c>
      <c r="AO1053" s="33">
        <f t="shared" si="267"/>
        <v>8963.0737368400005</v>
      </c>
      <c r="AP1053" s="33">
        <f t="shared" si="268"/>
        <v>8751.6309288999983</v>
      </c>
      <c r="AQ1053" s="34">
        <f t="shared" si="269"/>
        <v>804748.84</v>
      </c>
      <c r="AR1053" s="34">
        <f t="shared" si="270"/>
        <v>1434804</v>
      </c>
      <c r="AS1053" s="34">
        <f t="shared" si="271"/>
        <v>0</v>
      </c>
      <c r="AT1053" s="34">
        <f t="shared" si="272"/>
        <v>8742.6034755729997</v>
      </c>
      <c r="AU1053" s="34">
        <f t="shared" si="273"/>
        <v>9074.5208894225289</v>
      </c>
      <c r="AV1053" s="34">
        <f t="shared" si="274"/>
        <v>8793.4996214270395</v>
      </c>
      <c r="AW1053" s="34">
        <f t="shared" si="275"/>
        <v>8743.6353025269982</v>
      </c>
      <c r="AX1053" s="34">
        <f t="shared" si="276"/>
        <v>9019.5336047569181</v>
      </c>
    </row>
    <row r="1054" spans="1:50" ht="16.5" customHeight="1" x14ac:dyDescent="0.2">
      <c r="A1054" s="25">
        <v>1053</v>
      </c>
      <c r="B1054" s="26">
        <v>40641</v>
      </c>
      <c r="C1054" s="25">
        <v>9181</v>
      </c>
      <c r="D1054" s="27"/>
      <c r="E1054" s="27">
        <v>395000</v>
      </c>
      <c r="F1054" s="27"/>
      <c r="G1054" s="27">
        <v>109.286</v>
      </c>
      <c r="H1054" s="27">
        <v>123.03</v>
      </c>
      <c r="I1054" s="27">
        <v>3.6840000000000002</v>
      </c>
      <c r="J1054" s="27">
        <v>15309.474</v>
      </c>
      <c r="K1054" s="27">
        <v>840793</v>
      </c>
      <c r="L1054" s="27">
        <v>1718</v>
      </c>
      <c r="M1054" s="27">
        <v>13.081</v>
      </c>
      <c r="N1054" s="27">
        <v>223790</v>
      </c>
      <c r="O1054" s="27">
        <v>10540.6</v>
      </c>
      <c r="P1054" s="27">
        <v>2646811</v>
      </c>
      <c r="Q1054" s="27"/>
      <c r="R1054" s="27">
        <v>11084</v>
      </c>
      <c r="S1054" s="27">
        <v>11.713200000000001</v>
      </c>
      <c r="T1054" s="27">
        <v>113.3</v>
      </c>
      <c r="U1054" s="27">
        <v>22</v>
      </c>
      <c r="V1054" s="27">
        <v>84.8</v>
      </c>
      <c r="W1054" s="27">
        <v>88.152780000000007</v>
      </c>
      <c r="X1054" s="27"/>
      <c r="Y1054" s="27"/>
      <c r="Z1054" s="27"/>
      <c r="AA1054" s="27">
        <v>309839</v>
      </c>
      <c r="AB1054" s="28"/>
      <c r="AC1054" s="29">
        <v>0</v>
      </c>
      <c r="AD1054" s="30">
        <v>82.8</v>
      </c>
      <c r="AE1054" s="30">
        <v>9.1</v>
      </c>
      <c r="AF1054" s="31">
        <v>12.613099999999999</v>
      </c>
      <c r="AG1054">
        <f t="shared" si="261"/>
        <v>8617.4826979139216</v>
      </c>
      <c r="AH1054">
        <f>A1054*'Simple Linear Regression'!$B$18+'Simple Linear Regression'!$B$17</f>
        <v>8783.5843962914969</v>
      </c>
      <c r="AI1054">
        <f t="shared" si="262"/>
        <v>8665.6735270999998</v>
      </c>
      <c r="AJ1054">
        <f t="shared" si="263"/>
        <v>8665.6735270999998</v>
      </c>
      <c r="AK1054" s="32">
        <f t="shared" si="277"/>
        <v>9425.8563211950295</v>
      </c>
      <c r="AL1054">
        <f t="shared" si="264"/>
        <v>9078.9921557052003</v>
      </c>
      <c r="AM1054" s="32">
        <f t="shared" si="265"/>
        <v>8605.2179552375401</v>
      </c>
      <c r="AN1054" s="33">
        <f t="shared" si="266"/>
        <v>8819.0859824930267</v>
      </c>
      <c r="AO1054" s="33">
        <f t="shared" si="267"/>
        <v>9104.6016043599993</v>
      </c>
      <c r="AP1054" s="33">
        <f t="shared" si="268"/>
        <v>8810.4531714999976</v>
      </c>
      <c r="AQ1054" s="34">
        <f t="shared" si="269"/>
        <v>824442.36</v>
      </c>
      <c r="AR1054" s="34">
        <f t="shared" si="270"/>
        <v>1455180</v>
      </c>
      <c r="AS1054" s="34">
        <f t="shared" si="271"/>
        <v>0</v>
      </c>
      <c r="AT1054" s="34">
        <f t="shared" si="272"/>
        <v>8768.3561185250001</v>
      </c>
      <c r="AU1054" s="34">
        <f t="shared" si="273"/>
        <v>9124.3773187825136</v>
      </c>
      <c r="AV1054" s="34">
        <f t="shared" si="274"/>
        <v>8805.3757284627991</v>
      </c>
      <c r="AW1054" s="34">
        <f t="shared" si="275"/>
        <v>8770.6190221429988</v>
      </c>
      <c r="AX1054" s="34">
        <f t="shared" si="276"/>
        <v>9083.3171291746803</v>
      </c>
    </row>
    <row r="1055" spans="1:50" ht="16.5" customHeight="1" x14ac:dyDescent="0.2">
      <c r="A1055" s="25">
        <v>1054</v>
      </c>
      <c r="B1055" s="26">
        <v>40648</v>
      </c>
      <c r="C1055" s="25">
        <v>9062</v>
      </c>
      <c r="D1055" s="27"/>
      <c r="E1055" s="27">
        <v>416000</v>
      </c>
      <c r="F1055" s="27"/>
      <c r="G1055" s="27">
        <v>107.75</v>
      </c>
      <c r="H1055" s="27">
        <v>123.572</v>
      </c>
      <c r="I1055" s="27">
        <v>3.7909999999999999</v>
      </c>
      <c r="J1055" s="27">
        <v>15309.474</v>
      </c>
      <c r="K1055" s="27">
        <v>815612</v>
      </c>
      <c r="L1055" s="27">
        <v>1718</v>
      </c>
      <c r="M1055" s="27">
        <v>13.081</v>
      </c>
      <c r="N1055" s="27">
        <v>213463</v>
      </c>
      <c r="O1055" s="27">
        <v>10540.6</v>
      </c>
      <c r="P1055" s="27">
        <v>2646811</v>
      </c>
      <c r="Q1055" s="27"/>
      <c r="R1055" s="27">
        <v>11084</v>
      </c>
      <c r="S1055" s="27">
        <v>11.713200000000001</v>
      </c>
      <c r="T1055" s="27">
        <v>113.3</v>
      </c>
      <c r="U1055" s="27">
        <v>22</v>
      </c>
      <c r="V1055" s="27">
        <v>84.8</v>
      </c>
      <c r="W1055" s="27">
        <v>87.552300000000002</v>
      </c>
      <c r="X1055" s="27"/>
      <c r="Y1055" s="27"/>
      <c r="Z1055" s="27"/>
      <c r="AA1055" s="27">
        <v>309839</v>
      </c>
      <c r="AB1055" s="28"/>
      <c r="AC1055" s="29">
        <v>0</v>
      </c>
      <c r="AD1055" s="30">
        <v>59.9</v>
      </c>
      <c r="AE1055" s="30">
        <v>16.899999999999999</v>
      </c>
      <c r="AF1055" s="31">
        <v>12.892300000000001</v>
      </c>
      <c r="AG1055">
        <f t="shared" si="261"/>
        <v>8474.0250457070797</v>
      </c>
      <c r="AH1055">
        <f>A1055*'Simple Linear Regression'!$B$18+'Simple Linear Regression'!$B$17</f>
        <v>8784.4374333754022</v>
      </c>
      <c r="AI1055">
        <f t="shared" si="262"/>
        <v>8511.2674213000009</v>
      </c>
      <c r="AJ1055">
        <f t="shared" si="263"/>
        <v>8511.2674213000009</v>
      </c>
      <c r="AK1055" s="32">
        <f t="shared" si="277"/>
        <v>9535.4213334150263</v>
      </c>
      <c r="AL1055">
        <f t="shared" si="264"/>
        <v>9136.9363259613147</v>
      </c>
      <c r="AM1055" s="32">
        <f t="shared" si="265"/>
        <v>8512.3041087227593</v>
      </c>
      <c r="AN1055" s="33">
        <f t="shared" si="266"/>
        <v>8762.952242792162</v>
      </c>
      <c r="AO1055" s="33">
        <f t="shared" si="267"/>
        <v>9236.4861825829976</v>
      </c>
      <c r="AP1055" s="33">
        <f t="shared" si="268"/>
        <v>8831.7058885999995</v>
      </c>
      <c r="AQ1055" s="34">
        <f t="shared" si="269"/>
        <v>809238.23300000001</v>
      </c>
      <c r="AR1055" s="34">
        <f t="shared" si="270"/>
        <v>1577056</v>
      </c>
      <c r="AS1055" s="34">
        <f t="shared" si="271"/>
        <v>0</v>
      </c>
      <c r="AT1055" s="34">
        <f t="shared" si="272"/>
        <v>8565.2306436090003</v>
      </c>
      <c r="AU1055" s="34">
        <f t="shared" si="273"/>
        <v>9140.506390496008</v>
      </c>
      <c r="AV1055" s="34">
        <f t="shared" si="274"/>
        <v>8627.44932528756</v>
      </c>
      <c r="AW1055" s="34">
        <f t="shared" si="275"/>
        <v>8568.7053481889998</v>
      </c>
      <c r="AX1055" s="34">
        <f t="shared" si="276"/>
        <v>9130.888340088728</v>
      </c>
    </row>
    <row r="1056" spans="1:50" ht="16.5" customHeight="1" x14ac:dyDescent="0.2">
      <c r="A1056" s="25">
        <v>1055</v>
      </c>
      <c r="B1056" s="26">
        <v>40655</v>
      </c>
      <c r="C1056" s="25">
        <v>9148</v>
      </c>
      <c r="D1056" s="27"/>
      <c r="E1056" s="27">
        <v>402000</v>
      </c>
      <c r="F1056" s="27"/>
      <c r="G1056" s="27">
        <v>109.11</v>
      </c>
      <c r="H1056" s="27">
        <v>122.735</v>
      </c>
      <c r="I1056" s="27">
        <v>3.8439999999999999</v>
      </c>
      <c r="J1056" s="27">
        <v>15309.474</v>
      </c>
      <c r="K1056" s="27">
        <v>815612</v>
      </c>
      <c r="L1056" s="27">
        <v>1718</v>
      </c>
      <c r="M1056" s="27">
        <v>13.259</v>
      </c>
      <c r="N1056" s="27">
        <v>213463</v>
      </c>
      <c r="O1056" s="27">
        <v>10540.6</v>
      </c>
      <c r="P1056" s="27">
        <v>2646811</v>
      </c>
      <c r="Q1056" s="27"/>
      <c r="R1056" s="27">
        <v>11084</v>
      </c>
      <c r="S1056" s="27">
        <v>11.713200000000001</v>
      </c>
      <c r="T1056" s="27">
        <v>113.3</v>
      </c>
      <c r="U1056" s="27">
        <v>22</v>
      </c>
      <c r="V1056" s="27">
        <v>84.8</v>
      </c>
      <c r="W1056" s="27">
        <v>87.136560000000003</v>
      </c>
      <c r="X1056" s="27"/>
      <c r="Y1056" s="27"/>
      <c r="Z1056" s="27"/>
      <c r="AA1056" s="27">
        <v>309839</v>
      </c>
      <c r="AB1056" s="28"/>
      <c r="AC1056" s="29">
        <v>0</v>
      </c>
      <c r="AD1056" s="30">
        <v>67</v>
      </c>
      <c r="AE1056" s="30">
        <v>20.100000000000001</v>
      </c>
      <c r="AF1056" s="31">
        <v>13.1633</v>
      </c>
      <c r="AG1056">
        <f t="shared" si="261"/>
        <v>8483.4730476047189</v>
      </c>
      <c r="AH1056">
        <f>A1056*'Simple Linear Regression'!$B$18+'Simple Linear Regression'!$B$17</f>
        <v>8785.2904704593057</v>
      </c>
      <c r="AI1056">
        <f t="shared" si="262"/>
        <v>8529.2228331000006</v>
      </c>
      <c r="AJ1056">
        <f t="shared" si="263"/>
        <v>8529.2228331000006</v>
      </c>
      <c r="AK1056" s="32">
        <f t="shared" si="277"/>
        <v>9530.786216482129</v>
      </c>
      <c r="AL1056">
        <f t="shared" si="264"/>
        <v>9164.1083236440463</v>
      </c>
      <c r="AM1056" s="32">
        <f t="shared" si="265"/>
        <v>8512.4065455843393</v>
      </c>
      <c r="AN1056" s="33">
        <f t="shared" si="266"/>
        <v>8798.7230332608597</v>
      </c>
      <c r="AO1056" s="33">
        <f t="shared" si="267"/>
        <v>9264.1415801720013</v>
      </c>
      <c r="AP1056" s="33">
        <f t="shared" si="268"/>
        <v>8849.7694459999984</v>
      </c>
      <c r="AQ1056" s="34">
        <f t="shared" si="269"/>
        <v>820551.772</v>
      </c>
      <c r="AR1056" s="34">
        <f t="shared" si="270"/>
        <v>1545288</v>
      </c>
      <c r="AS1056" s="34">
        <f t="shared" si="271"/>
        <v>0</v>
      </c>
      <c r="AT1056" s="34">
        <f t="shared" si="272"/>
        <v>8630.6214288379997</v>
      </c>
      <c r="AU1056" s="34">
        <f t="shared" si="273"/>
        <v>9211.632254184562</v>
      </c>
      <c r="AV1056" s="34">
        <f t="shared" si="274"/>
        <v>8676.434688801879</v>
      </c>
      <c r="AW1056" s="34">
        <f t="shared" si="275"/>
        <v>8634.9751105550004</v>
      </c>
      <c r="AX1056" s="34">
        <f t="shared" si="276"/>
        <v>9197.9715351248342</v>
      </c>
    </row>
    <row r="1057" spans="1:50" ht="16.5" customHeight="1" x14ac:dyDescent="0.2">
      <c r="A1057" s="25">
        <v>1056</v>
      </c>
      <c r="B1057" s="26">
        <v>40662</v>
      </c>
      <c r="C1057" s="25">
        <v>8943</v>
      </c>
      <c r="D1057" s="27"/>
      <c r="E1057" s="27">
        <v>422000</v>
      </c>
      <c r="F1057" s="27"/>
      <c r="G1057" s="27">
        <v>112.29600000000001</v>
      </c>
      <c r="H1057" s="27">
        <v>125.36</v>
      </c>
      <c r="I1057" s="27">
        <v>3.879</v>
      </c>
      <c r="J1057" s="27">
        <v>15309.474</v>
      </c>
      <c r="K1057" s="27">
        <v>815612</v>
      </c>
      <c r="L1057" s="27">
        <v>1718</v>
      </c>
      <c r="M1057" s="27">
        <v>13.259</v>
      </c>
      <c r="N1057" s="27">
        <v>213463</v>
      </c>
      <c r="O1057" s="27">
        <v>10540.6</v>
      </c>
      <c r="P1057" s="27">
        <v>2646811</v>
      </c>
      <c r="Q1057" s="27"/>
      <c r="R1057" s="27">
        <v>11084</v>
      </c>
      <c r="S1057" s="27">
        <v>11.713200000000001</v>
      </c>
      <c r="T1057" s="27">
        <v>113.3</v>
      </c>
      <c r="U1057" s="27">
        <v>22</v>
      </c>
      <c r="V1057" s="27">
        <v>84.8</v>
      </c>
      <c r="W1057" s="27">
        <v>86.750240000000005</v>
      </c>
      <c r="X1057" s="27"/>
      <c r="Y1057" s="27"/>
      <c r="Z1057" s="27"/>
      <c r="AA1057" s="27">
        <v>309839</v>
      </c>
      <c r="AB1057" s="28"/>
      <c r="AC1057" s="29">
        <v>0</v>
      </c>
      <c r="AD1057" s="30">
        <v>33.9</v>
      </c>
      <c r="AE1057" s="30">
        <v>26.8</v>
      </c>
      <c r="AF1057" s="31">
        <v>13.422800000000001</v>
      </c>
      <c r="AG1057">
        <f t="shared" si="261"/>
        <v>8470.0158884805205</v>
      </c>
      <c r="AH1057">
        <f>A1057*'Simple Linear Regression'!$B$18+'Simple Linear Regression'!$B$17</f>
        <v>8786.1435075432109</v>
      </c>
      <c r="AI1057">
        <f t="shared" si="262"/>
        <v>8517.4570331000014</v>
      </c>
      <c r="AJ1057">
        <f t="shared" si="263"/>
        <v>8517.4570330999995</v>
      </c>
      <c r="AK1057" s="32">
        <f t="shared" si="277"/>
        <v>9534.0815872425173</v>
      </c>
      <c r="AL1057">
        <f t="shared" si="264"/>
        <v>9160.4063164533927</v>
      </c>
      <c r="AM1057" s="32">
        <f t="shared" si="265"/>
        <v>8563.1086832558194</v>
      </c>
      <c r="AN1057" s="33">
        <f t="shared" si="266"/>
        <v>8808.4503364785123</v>
      </c>
      <c r="AO1057" s="33">
        <f t="shared" si="267"/>
        <v>9319.2595161270001</v>
      </c>
      <c r="AP1057" s="33">
        <f t="shared" si="268"/>
        <v>8894.3374025000012</v>
      </c>
      <c r="AQ1057" s="34">
        <f t="shared" si="269"/>
        <v>828022.97699999996</v>
      </c>
      <c r="AR1057" s="34">
        <f t="shared" si="270"/>
        <v>1636938</v>
      </c>
      <c r="AS1057" s="34">
        <f t="shared" si="271"/>
        <v>0</v>
      </c>
      <c r="AT1057" s="34">
        <f t="shared" si="272"/>
        <v>8601.5240706779987</v>
      </c>
      <c r="AU1057" s="34">
        <f t="shared" si="273"/>
        <v>9206.8632256731726</v>
      </c>
      <c r="AV1057" s="34">
        <f t="shared" si="274"/>
        <v>8675.4925525958788</v>
      </c>
      <c r="AW1057" s="34">
        <f t="shared" si="275"/>
        <v>8607.1209947499992</v>
      </c>
      <c r="AX1057" s="34">
        <f t="shared" si="276"/>
        <v>9202.2001935340013</v>
      </c>
    </row>
    <row r="1058" spans="1:50" ht="16.5" customHeight="1" x14ac:dyDescent="0.2">
      <c r="A1058" s="25">
        <v>1057</v>
      </c>
      <c r="B1058" s="26">
        <v>40669</v>
      </c>
      <c r="C1058" s="25">
        <v>8826</v>
      </c>
      <c r="D1058" s="27"/>
      <c r="E1058" s="27">
        <v>468000</v>
      </c>
      <c r="F1058" s="27"/>
      <c r="G1058" s="27">
        <v>105.836</v>
      </c>
      <c r="H1058" s="27">
        <v>119.56399999999999</v>
      </c>
      <c r="I1058" s="27">
        <v>3.9630000000000001</v>
      </c>
      <c r="J1058" s="27">
        <v>15351.448</v>
      </c>
      <c r="K1058" s="27">
        <v>815612</v>
      </c>
      <c r="L1058" s="27">
        <v>1720</v>
      </c>
      <c r="M1058" s="27">
        <v>13.259</v>
      </c>
      <c r="N1058" s="27">
        <v>213463</v>
      </c>
      <c r="O1058" s="27">
        <v>10619.7</v>
      </c>
      <c r="P1058" s="27">
        <v>2646811</v>
      </c>
      <c r="Q1058" s="27"/>
      <c r="R1058" s="27">
        <v>11084</v>
      </c>
      <c r="S1058" s="27">
        <v>11.713200000000001</v>
      </c>
      <c r="T1058" s="27">
        <v>114</v>
      </c>
      <c r="U1058" s="27">
        <v>22</v>
      </c>
      <c r="V1058" s="27">
        <v>80</v>
      </c>
      <c r="W1058" s="27">
        <v>86.070779999999999</v>
      </c>
      <c r="X1058" s="27"/>
      <c r="Y1058" s="27"/>
      <c r="Z1058" s="27"/>
      <c r="AA1058" s="27">
        <v>309839</v>
      </c>
      <c r="AB1058" s="28"/>
      <c r="AC1058" s="29">
        <v>0</v>
      </c>
      <c r="AD1058" s="30">
        <v>40.200000000000003</v>
      </c>
      <c r="AE1058" s="30">
        <v>18.8</v>
      </c>
      <c r="AF1058" s="31">
        <v>13.667</v>
      </c>
      <c r="AG1058">
        <f t="shared" si="261"/>
        <v>8548.7629445984403</v>
      </c>
      <c r="AH1058">
        <f>A1058*'Simple Linear Regression'!$B$18+'Simple Linear Regression'!$B$17</f>
        <v>8786.9965446271144</v>
      </c>
      <c r="AI1058">
        <f t="shared" si="262"/>
        <v>8655.7828331000001</v>
      </c>
      <c r="AJ1058">
        <f t="shared" si="263"/>
        <v>8655.7828330999982</v>
      </c>
      <c r="AK1058" s="32">
        <f t="shared" si="277"/>
        <v>9522.1394327966518</v>
      </c>
      <c r="AL1058">
        <f t="shared" si="264"/>
        <v>9228.6608311958298</v>
      </c>
      <c r="AM1058" s="32">
        <f t="shared" si="265"/>
        <v>8559.3153647425188</v>
      </c>
      <c r="AN1058" s="33">
        <f t="shared" si="266"/>
        <v>8779.6248737539026</v>
      </c>
      <c r="AO1058" s="33">
        <f t="shared" si="267"/>
        <v>9371.0176004190016</v>
      </c>
      <c r="AP1058" s="33">
        <f t="shared" si="268"/>
        <v>8893.1030599000005</v>
      </c>
      <c r="AQ1058" s="34">
        <f t="shared" si="269"/>
        <v>845953.86900000006</v>
      </c>
      <c r="AR1058" s="34">
        <f t="shared" si="270"/>
        <v>1854684</v>
      </c>
      <c r="AS1058" s="34">
        <f t="shared" si="271"/>
        <v>0</v>
      </c>
      <c r="AT1058" s="34">
        <f t="shared" si="272"/>
        <v>8684.9347512959994</v>
      </c>
      <c r="AU1058" s="34">
        <f t="shared" si="273"/>
        <v>9282.8772907502407</v>
      </c>
      <c r="AV1058" s="34">
        <f t="shared" si="274"/>
        <v>8828.2254906988401</v>
      </c>
      <c r="AW1058" s="34">
        <f t="shared" si="275"/>
        <v>8691.2972279979986</v>
      </c>
      <c r="AX1058" s="34">
        <f t="shared" si="276"/>
        <v>9284.4616603324012</v>
      </c>
    </row>
    <row r="1059" spans="1:50" ht="16.5" customHeight="1" x14ac:dyDescent="0.2">
      <c r="A1059" s="25">
        <v>1058</v>
      </c>
      <c r="B1059" s="26">
        <v>40676</v>
      </c>
      <c r="C1059" s="25">
        <v>9048</v>
      </c>
      <c r="D1059" s="27"/>
      <c r="E1059" s="27">
        <v>435000</v>
      </c>
      <c r="F1059" s="27"/>
      <c r="G1059" s="27">
        <v>99.866</v>
      </c>
      <c r="H1059" s="27">
        <v>114.52800000000001</v>
      </c>
      <c r="I1059" s="27">
        <v>3.9649999999999999</v>
      </c>
      <c r="J1059" s="27">
        <v>15351.448</v>
      </c>
      <c r="K1059" s="27">
        <v>796585</v>
      </c>
      <c r="L1059" s="27">
        <v>1720</v>
      </c>
      <c r="M1059" s="27">
        <v>13.259</v>
      </c>
      <c r="N1059" s="27">
        <v>213463</v>
      </c>
      <c r="O1059" s="27">
        <v>10619.7</v>
      </c>
      <c r="P1059" s="27">
        <v>2646811</v>
      </c>
      <c r="Q1059" s="27"/>
      <c r="R1059" s="27">
        <v>11084</v>
      </c>
      <c r="S1059" s="27">
        <v>11.713200000000001</v>
      </c>
      <c r="T1059" s="27">
        <v>114</v>
      </c>
      <c r="U1059" s="27">
        <v>22</v>
      </c>
      <c r="V1059" s="27">
        <v>80</v>
      </c>
      <c r="W1059" s="27">
        <v>86.002459999999999</v>
      </c>
      <c r="X1059" s="27"/>
      <c r="Y1059" s="27"/>
      <c r="Z1059" s="27"/>
      <c r="AA1059" s="27">
        <v>309839</v>
      </c>
      <c r="AB1059" s="28"/>
      <c r="AC1059" s="29">
        <v>0</v>
      </c>
      <c r="AD1059" s="30">
        <v>24.1</v>
      </c>
      <c r="AE1059" s="30">
        <v>33</v>
      </c>
      <c r="AF1059" s="31">
        <v>13.8917</v>
      </c>
      <c r="AG1059">
        <f t="shared" si="261"/>
        <v>8570.9888369341988</v>
      </c>
      <c r="AH1059">
        <f>A1059*'Simple Linear Regression'!$B$18+'Simple Linear Regression'!$B$17</f>
        <v>8787.8495817110179</v>
      </c>
      <c r="AI1059">
        <f t="shared" si="262"/>
        <v>8675.1964030999989</v>
      </c>
      <c r="AJ1059">
        <f t="shared" si="263"/>
        <v>8675.1964030999989</v>
      </c>
      <c r="AK1059" s="32">
        <f t="shared" si="277"/>
        <v>9517.1360543429691</v>
      </c>
      <c r="AL1059">
        <f t="shared" si="264"/>
        <v>9253.7199870706499</v>
      </c>
      <c r="AM1059" s="32">
        <f t="shared" si="265"/>
        <v>8590.6191073698992</v>
      </c>
      <c r="AN1059" s="33">
        <f t="shared" si="266"/>
        <v>8838.8147717834927</v>
      </c>
      <c r="AO1059" s="33">
        <f t="shared" si="267"/>
        <v>9446.8283450450053</v>
      </c>
      <c r="AP1059" s="33">
        <f t="shared" si="268"/>
        <v>8970.1351979999999</v>
      </c>
      <c r="AQ1059" s="34">
        <f t="shared" si="269"/>
        <v>846380.79499999993</v>
      </c>
      <c r="AR1059" s="34">
        <f t="shared" si="270"/>
        <v>1724775</v>
      </c>
      <c r="AS1059" s="34">
        <f t="shared" si="271"/>
        <v>0</v>
      </c>
      <c r="AT1059" s="34">
        <f t="shared" si="272"/>
        <v>8680.8304928830003</v>
      </c>
      <c r="AU1059" s="34">
        <f t="shared" si="273"/>
        <v>9304.8153977137918</v>
      </c>
      <c r="AV1059" s="34">
        <f t="shared" si="274"/>
        <v>8767.4439114090001</v>
      </c>
      <c r="AW1059" s="34">
        <f t="shared" si="275"/>
        <v>8687.8919076169987</v>
      </c>
      <c r="AX1059" s="34">
        <f t="shared" si="276"/>
        <v>9313.3094188398354</v>
      </c>
    </row>
    <row r="1060" spans="1:50" ht="16.5" customHeight="1" x14ac:dyDescent="0.2">
      <c r="A1060" s="25">
        <v>1059</v>
      </c>
      <c r="B1060" s="26">
        <v>40683</v>
      </c>
      <c r="C1060" s="25">
        <v>9025</v>
      </c>
      <c r="D1060" s="27"/>
      <c r="E1060" s="27">
        <v>414000</v>
      </c>
      <c r="F1060" s="27"/>
      <c r="G1060" s="27">
        <v>97.994</v>
      </c>
      <c r="H1060" s="27">
        <v>112.02</v>
      </c>
      <c r="I1060" s="27">
        <v>3.96</v>
      </c>
      <c r="J1060" s="27">
        <v>15351.448</v>
      </c>
      <c r="K1060" s="27">
        <v>796585</v>
      </c>
      <c r="L1060" s="27">
        <v>1720</v>
      </c>
      <c r="M1060" s="27">
        <v>13.326000000000001</v>
      </c>
      <c r="N1060" s="27">
        <v>253124</v>
      </c>
      <c r="O1060" s="27">
        <v>10619.7</v>
      </c>
      <c r="P1060" s="27">
        <v>2646811</v>
      </c>
      <c r="Q1060" s="27"/>
      <c r="R1060" s="27">
        <v>11084</v>
      </c>
      <c r="S1060" s="27">
        <v>11.713200000000001</v>
      </c>
      <c r="T1060" s="27">
        <v>114</v>
      </c>
      <c r="U1060" s="27">
        <v>22</v>
      </c>
      <c r="V1060" s="27">
        <v>80</v>
      </c>
      <c r="W1060" s="27">
        <v>86.940039999999996</v>
      </c>
      <c r="X1060" s="27"/>
      <c r="Y1060" s="27"/>
      <c r="Z1060" s="27"/>
      <c r="AA1060" s="27">
        <v>309839</v>
      </c>
      <c r="AB1060" s="28"/>
      <c r="AC1060" s="29">
        <v>0</v>
      </c>
      <c r="AD1060" s="30">
        <v>44.2</v>
      </c>
      <c r="AE1060" s="30">
        <v>15.8</v>
      </c>
      <c r="AF1060" s="31">
        <v>14.0924</v>
      </c>
      <c r="AG1060">
        <f t="shared" si="261"/>
        <v>9081.9125054048</v>
      </c>
      <c r="AH1060">
        <f>A1060*'Simple Linear Regression'!$B$18+'Simple Linear Regression'!$B$17</f>
        <v>8788.7026187949232</v>
      </c>
      <c r="AI1060">
        <f t="shared" si="262"/>
        <v>9236.7618201999994</v>
      </c>
      <c r="AJ1060">
        <f t="shared" si="263"/>
        <v>9236.7618202000012</v>
      </c>
      <c r="AK1060" s="32">
        <f t="shared" si="277"/>
        <v>9511.6917587625812</v>
      </c>
      <c r="AL1060">
        <f t="shared" si="264"/>
        <v>9010.3160751128034</v>
      </c>
      <c r="AM1060" s="32">
        <f t="shared" si="265"/>
        <v>9091.4200883447193</v>
      </c>
      <c r="AN1060" s="33">
        <f t="shared" si="266"/>
        <v>9072.9268075156542</v>
      </c>
      <c r="AO1060" s="33">
        <f t="shared" si="267"/>
        <v>9042.7304710400022</v>
      </c>
      <c r="AP1060" s="33">
        <f t="shared" si="268"/>
        <v>8950.3172623999999</v>
      </c>
      <c r="AQ1060" s="34">
        <f t="shared" si="269"/>
        <v>1002371.04</v>
      </c>
      <c r="AR1060" s="34">
        <f t="shared" si="270"/>
        <v>1639440</v>
      </c>
      <c r="AS1060" s="34">
        <f t="shared" si="271"/>
        <v>0</v>
      </c>
      <c r="AT1060" s="34">
        <f t="shared" si="272"/>
        <v>9563.5219051879994</v>
      </c>
      <c r="AU1060" s="34">
        <f t="shared" si="273"/>
        <v>9348.6858648487705</v>
      </c>
      <c r="AV1060" s="34">
        <f t="shared" si="274"/>
        <v>9647.4568843624002</v>
      </c>
      <c r="AW1060" s="34">
        <f t="shared" si="275"/>
        <v>9571.3841999959986</v>
      </c>
      <c r="AX1060" s="34">
        <f t="shared" si="276"/>
        <v>9228.4661016115188</v>
      </c>
    </row>
    <row r="1061" spans="1:50" ht="16.5" customHeight="1" x14ac:dyDescent="0.2">
      <c r="A1061" s="25">
        <v>1060</v>
      </c>
      <c r="B1061" s="26">
        <v>40690</v>
      </c>
      <c r="C1061" s="25">
        <v>9431</v>
      </c>
      <c r="D1061" s="27"/>
      <c r="E1061" s="27">
        <v>423000</v>
      </c>
      <c r="F1061" s="27"/>
      <c r="G1061" s="27">
        <v>99.546000000000006</v>
      </c>
      <c r="H1061" s="27">
        <v>113.40600000000001</v>
      </c>
      <c r="I1061" s="27">
        <v>3.8490000000000002</v>
      </c>
      <c r="J1061" s="27">
        <v>15351.448</v>
      </c>
      <c r="K1061" s="27">
        <v>796585</v>
      </c>
      <c r="L1061" s="27">
        <v>1720</v>
      </c>
      <c r="M1061" s="27">
        <v>13.326000000000001</v>
      </c>
      <c r="N1061" s="27">
        <v>253124</v>
      </c>
      <c r="O1061" s="27">
        <v>10619.7</v>
      </c>
      <c r="P1061" s="27">
        <v>2646811</v>
      </c>
      <c r="Q1061" s="27"/>
      <c r="R1061" s="27">
        <v>11084</v>
      </c>
      <c r="S1061" s="27">
        <v>11.7544</v>
      </c>
      <c r="T1061" s="27">
        <v>114</v>
      </c>
      <c r="U1061" s="27">
        <v>22</v>
      </c>
      <c r="V1061" s="27">
        <v>80</v>
      </c>
      <c r="W1061" s="27">
        <v>87.364999999999995</v>
      </c>
      <c r="X1061" s="27"/>
      <c r="Y1061" s="27"/>
      <c r="Z1061" s="27"/>
      <c r="AA1061" s="27">
        <v>309839</v>
      </c>
      <c r="AB1061" s="28"/>
      <c r="AC1061" s="29">
        <v>0</v>
      </c>
      <c r="AD1061" s="30">
        <v>15.8</v>
      </c>
      <c r="AE1061" s="30">
        <v>47.7</v>
      </c>
      <c r="AF1061" s="31">
        <v>14.2643</v>
      </c>
      <c r="AG1061">
        <f t="shared" si="261"/>
        <v>9075.8110057701197</v>
      </c>
      <c r="AH1061">
        <f>A1061*'Simple Linear Regression'!$B$18+'Simple Linear Regression'!$B$17</f>
        <v>8789.5556558788267</v>
      </c>
      <c r="AI1061">
        <f t="shared" si="262"/>
        <v>9231.4672101999986</v>
      </c>
      <c r="AJ1061">
        <f t="shared" si="263"/>
        <v>9231.4672102000004</v>
      </c>
      <c r="AK1061" s="32">
        <f t="shared" si="277"/>
        <v>9528.1464133887694</v>
      </c>
      <c r="AL1061">
        <f t="shared" si="264"/>
        <v>9010.8655454793206</v>
      </c>
      <c r="AM1061" s="32">
        <f t="shared" si="265"/>
        <v>9137.9671733349787</v>
      </c>
      <c r="AN1061" s="33">
        <f t="shared" si="266"/>
        <v>9118.6762309600836</v>
      </c>
      <c r="AO1061" s="33">
        <f t="shared" si="267"/>
        <v>9140.4246864760007</v>
      </c>
      <c r="AP1061" s="33">
        <f t="shared" si="268"/>
        <v>9047.7650561000009</v>
      </c>
      <c r="AQ1061" s="34">
        <f t="shared" si="269"/>
        <v>974274.27600000007</v>
      </c>
      <c r="AR1061" s="34">
        <f t="shared" si="270"/>
        <v>1628127</v>
      </c>
      <c r="AS1061" s="34">
        <f t="shared" si="271"/>
        <v>0</v>
      </c>
      <c r="AT1061" s="34">
        <f t="shared" si="272"/>
        <v>9437.9527666220001</v>
      </c>
      <c r="AU1061" s="34">
        <f t="shared" si="273"/>
        <v>9293.2045254369223</v>
      </c>
      <c r="AV1061" s="34">
        <f t="shared" si="274"/>
        <v>9517.6666475615202</v>
      </c>
      <c r="AW1061" s="34">
        <f t="shared" si="275"/>
        <v>9446.1877181489999</v>
      </c>
      <c r="AX1061" s="34">
        <f t="shared" si="276"/>
        <v>9200.9948635359888</v>
      </c>
    </row>
    <row r="1062" spans="1:50" ht="16.5" customHeight="1" x14ac:dyDescent="0.2">
      <c r="A1062" s="25">
        <v>1061</v>
      </c>
      <c r="B1062" s="26">
        <v>40697</v>
      </c>
      <c r="C1062" s="25">
        <v>9163</v>
      </c>
      <c r="D1062" s="27"/>
      <c r="E1062" s="27">
        <v>418000</v>
      </c>
      <c r="F1062" s="27"/>
      <c r="G1062" s="27">
        <v>100.9225</v>
      </c>
      <c r="H1062" s="27">
        <v>115.68</v>
      </c>
      <c r="I1062" s="27">
        <v>3.794</v>
      </c>
      <c r="J1062" s="27">
        <v>15351.448</v>
      </c>
      <c r="K1062" s="27">
        <v>796585</v>
      </c>
      <c r="L1062" s="27">
        <v>1720</v>
      </c>
      <c r="M1062" s="27">
        <v>13.326000000000001</v>
      </c>
      <c r="N1062" s="27">
        <v>253124</v>
      </c>
      <c r="O1062" s="27">
        <v>10619.7</v>
      </c>
      <c r="P1062" s="27">
        <v>2646811</v>
      </c>
      <c r="Q1062" s="27"/>
      <c r="R1062" s="27">
        <v>11084</v>
      </c>
      <c r="S1062" s="27">
        <v>11.7544</v>
      </c>
      <c r="T1062" s="27">
        <v>114</v>
      </c>
      <c r="U1062" s="27">
        <v>22</v>
      </c>
      <c r="V1062" s="27">
        <v>80</v>
      </c>
      <c r="W1062" s="27">
        <v>87.536199999999994</v>
      </c>
      <c r="X1062" s="27"/>
      <c r="Y1062" s="27"/>
      <c r="Z1062" s="27"/>
      <c r="AA1062" s="27">
        <v>309839</v>
      </c>
      <c r="AB1062" s="28"/>
      <c r="AC1062" s="29">
        <v>1</v>
      </c>
      <c r="AD1062" s="30">
        <v>4.0999999999999996</v>
      </c>
      <c r="AE1062" s="30">
        <v>65.8</v>
      </c>
      <c r="AF1062" s="31">
        <v>14.402799999999999</v>
      </c>
      <c r="AG1062">
        <f t="shared" si="261"/>
        <v>9079.1585915367214</v>
      </c>
      <c r="AH1062">
        <f>A1062*'Simple Linear Regression'!$B$18+'Simple Linear Regression'!$B$17</f>
        <v>8790.4086929627301</v>
      </c>
      <c r="AI1062">
        <f t="shared" si="262"/>
        <v>9234.4086601999988</v>
      </c>
      <c r="AJ1062">
        <f t="shared" si="263"/>
        <v>9234.4086601999988</v>
      </c>
      <c r="AK1062" s="32">
        <f t="shared" si="277"/>
        <v>9524.3938795485101</v>
      </c>
      <c r="AL1062">
        <f t="shared" si="264"/>
        <v>9018.1391866519207</v>
      </c>
      <c r="AM1062" s="32">
        <f t="shared" si="265"/>
        <v>9025.6051287558184</v>
      </c>
      <c r="AN1062" s="33">
        <f t="shared" si="266"/>
        <v>9012.5194993645327</v>
      </c>
      <c r="AO1062" s="33">
        <f t="shared" si="267"/>
        <v>9075.7577556559954</v>
      </c>
      <c r="AP1062" s="33">
        <f t="shared" si="268"/>
        <v>8976.3641016000001</v>
      </c>
      <c r="AQ1062" s="34">
        <f t="shared" si="269"/>
        <v>960352.45600000001</v>
      </c>
      <c r="AR1062" s="34">
        <f t="shared" si="270"/>
        <v>1585892</v>
      </c>
      <c r="AS1062" s="34">
        <f t="shared" si="271"/>
        <v>14.402799999999999</v>
      </c>
      <c r="AT1062" s="34">
        <f t="shared" si="272"/>
        <v>9321.1020923220003</v>
      </c>
      <c r="AU1062" s="34">
        <f t="shared" si="273"/>
        <v>9218.1949585160746</v>
      </c>
      <c r="AV1062" s="34">
        <f t="shared" si="274"/>
        <v>9385.7627053079195</v>
      </c>
      <c r="AW1062" s="34">
        <f t="shared" si="275"/>
        <v>9277.4403201935984</v>
      </c>
      <c r="AX1062" s="34">
        <f t="shared" si="276"/>
        <v>9110.0498839823267</v>
      </c>
    </row>
    <row r="1063" spans="1:50" ht="16.5" customHeight="1" x14ac:dyDescent="0.2">
      <c r="A1063" s="25">
        <v>1062</v>
      </c>
      <c r="B1063" s="26">
        <v>40704</v>
      </c>
      <c r="C1063" s="25">
        <v>9370</v>
      </c>
      <c r="D1063" s="27"/>
      <c r="E1063" s="27">
        <v>423000</v>
      </c>
      <c r="F1063" s="27"/>
      <c r="G1063" s="27">
        <v>100.054</v>
      </c>
      <c r="H1063" s="27">
        <v>117.726</v>
      </c>
      <c r="I1063" s="27">
        <v>3.7810000000000001</v>
      </c>
      <c r="J1063" s="27">
        <v>15351.448</v>
      </c>
      <c r="K1063" s="27">
        <v>783261</v>
      </c>
      <c r="L1063" s="27">
        <v>1790</v>
      </c>
      <c r="M1063" s="27">
        <v>13.326000000000001</v>
      </c>
      <c r="N1063" s="27">
        <v>253124</v>
      </c>
      <c r="O1063" s="27">
        <v>10652.1</v>
      </c>
      <c r="P1063" s="27">
        <v>2646811</v>
      </c>
      <c r="Q1063" s="27"/>
      <c r="R1063" s="27">
        <v>11084</v>
      </c>
      <c r="S1063" s="27">
        <v>11.7544</v>
      </c>
      <c r="T1063" s="27">
        <v>114</v>
      </c>
      <c r="U1063" s="27">
        <v>22</v>
      </c>
      <c r="V1063" s="27">
        <v>84.4</v>
      </c>
      <c r="W1063" s="27">
        <v>86.629824999999997</v>
      </c>
      <c r="X1063" s="27"/>
      <c r="Y1063" s="27"/>
      <c r="Z1063" s="27"/>
      <c r="AA1063" s="27">
        <v>309839</v>
      </c>
      <c r="AB1063" s="28"/>
      <c r="AC1063" s="29">
        <v>0</v>
      </c>
      <c r="AD1063" s="30">
        <v>4.4000000000000004</v>
      </c>
      <c r="AE1063" s="30">
        <v>76.400000000000006</v>
      </c>
      <c r="AF1063" s="31">
        <v>14.5038</v>
      </c>
      <c r="AG1063">
        <f t="shared" si="261"/>
        <v>8975.230626506278</v>
      </c>
      <c r="AH1063">
        <f>A1063*'Simple Linear Regression'!$B$18+'Simple Linear Regression'!$B$17</f>
        <v>8791.2617300466354</v>
      </c>
      <c r="AI1063">
        <f t="shared" si="262"/>
        <v>9101.8181901999978</v>
      </c>
      <c r="AJ1063">
        <f t="shared" si="263"/>
        <v>9101.8181901999997</v>
      </c>
      <c r="AK1063" s="32">
        <f t="shared" si="277"/>
        <v>9500.4929585016689</v>
      </c>
      <c r="AL1063">
        <f t="shared" si="264"/>
        <v>8945.9288429290791</v>
      </c>
      <c r="AM1063" s="32">
        <f t="shared" si="265"/>
        <v>9166.1035999065607</v>
      </c>
      <c r="AN1063" s="33">
        <f t="shared" si="266"/>
        <v>9170.1695068861336</v>
      </c>
      <c r="AO1063" s="33">
        <f t="shared" si="267"/>
        <v>9140.0228776440017</v>
      </c>
      <c r="AP1063" s="33">
        <f t="shared" si="268"/>
        <v>9102.023561</v>
      </c>
      <c r="AQ1063" s="34">
        <f t="shared" si="269"/>
        <v>957061.84400000004</v>
      </c>
      <c r="AR1063" s="34">
        <f t="shared" si="270"/>
        <v>1599363</v>
      </c>
      <c r="AS1063" s="34">
        <f t="shared" si="271"/>
        <v>0</v>
      </c>
      <c r="AT1063" s="34">
        <f t="shared" si="272"/>
        <v>9347.0865146529977</v>
      </c>
      <c r="AU1063" s="34">
        <f t="shared" si="273"/>
        <v>9251.2315919449866</v>
      </c>
      <c r="AV1063" s="34">
        <f t="shared" si="274"/>
        <v>9426.0595589848799</v>
      </c>
      <c r="AW1063" s="34">
        <f t="shared" si="275"/>
        <v>9356.1343476879993</v>
      </c>
      <c r="AX1063" s="34">
        <f t="shared" si="276"/>
        <v>9165.7010203395712</v>
      </c>
    </row>
    <row r="1064" spans="1:50" ht="16.5" customHeight="1" x14ac:dyDescent="0.2">
      <c r="A1064" s="25">
        <v>1063</v>
      </c>
      <c r="B1064" s="26">
        <v>40711</v>
      </c>
      <c r="C1064" s="25">
        <v>9319</v>
      </c>
      <c r="D1064" s="27"/>
      <c r="E1064" s="27">
        <v>413000</v>
      </c>
      <c r="F1064" s="27"/>
      <c r="G1064" s="27">
        <v>95.873999999999995</v>
      </c>
      <c r="H1064" s="27">
        <v>116.788</v>
      </c>
      <c r="I1064" s="27">
        <v>3.7130000000000001</v>
      </c>
      <c r="J1064" s="27">
        <v>15351.448</v>
      </c>
      <c r="K1064" s="27">
        <v>783261</v>
      </c>
      <c r="L1064" s="27">
        <v>1790</v>
      </c>
      <c r="M1064" s="27">
        <v>12.28</v>
      </c>
      <c r="N1064" s="27">
        <v>249578</v>
      </c>
      <c r="O1064" s="27">
        <v>10652.1</v>
      </c>
      <c r="P1064" s="27">
        <v>2672031</v>
      </c>
      <c r="Q1064" s="27"/>
      <c r="R1064" s="27">
        <v>11084</v>
      </c>
      <c r="S1064" s="27">
        <v>11.7544</v>
      </c>
      <c r="T1064" s="27">
        <v>114</v>
      </c>
      <c r="U1064" s="27">
        <v>22</v>
      </c>
      <c r="V1064" s="27">
        <v>84.4</v>
      </c>
      <c r="W1064" s="27">
        <v>86.606859999999998</v>
      </c>
      <c r="X1064" s="27"/>
      <c r="Y1064" s="27"/>
      <c r="Z1064" s="27"/>
      <c r="AA1064" s="27">
        <v>309839</v>
      </c>
      <c r="AB1064" s="28"/>
      <c r="AC1064" s="29">
        <v>0</v>
      </c>
      <c r="AD1064" s="30">
        <v>3.8</v>
      </c>
      <c r="AE1064" s="30">
        <v>57.7</v>
      </c>
      <c r="AF1064" s="31">
        <v>14.563800000000001</v>
      </c>
      <c r="AG1064">
        <f t="shared" si="261"/>
        <v>8937.5247994304391</v>
      </c>
      <c r="AH1064">
        <f>A1064*'Simple Linear Regression'!$B$18+'Simple Linear Regression'!$B$17</f>
        <v>8792.1147671305389</v>
      </c>
      <c r="AI1064">
        <f t="shared" si="262"/>
        <v>9001.809599199998</v>
      </c>
      <c r="AJ1064">
        <f t="shared" si="263"/>
        <v>9001.809599199998</v>
      </c>
      <c r="AK1064" s="32">
        <f t="shared" si="277"/>
        <v>9563.1195483948286</v>
      </c>
      <c r="AL1064">
        <f t="shared" si="264"/>
        <v>8972.3189261679818</v>
      </c>
      <c r="AM1064" s="32">
        <f t="shared" si="265"/>
        <v>9095.8038273257807</v>
      </c>
      <c r="AN1064" s="33">
        <f t="shared" si="266"/>
        <v>9188.5113536935387</v>
      </c>
      <c r="AO1064" s="33">
        <f t="shared" si="267"/>
        <v>9140.2892974139959</v>
      </c>
      <c r="AP1064" s="33">
        <f t="shared" si="268"/>
        <v>9110.5644780000002</v>
      </c>
      <c r="AQ1064" s="34">
        <f t="shared" si="269"/>
        <v>926683.11400000006</v>
      </c>
      <c r="AR1064" s="34">
        <f t="shared" si="270"/>
        <v>1533469</v>
      </c>
      <c r="AS1064" s="34">
        <f t="shared" si="271"/>
        <v>0</v>
      </c>
      <c r="AT1064" s="34">
        <f t="shared" si="272"/>
        <v>9351.0338895449986</v>
      </c>
      <c r="AU1064" s="34">
        <f t="shared" si="273"/>
        <v>9296.0631520760198</v>
      </c>
      <c r="AV1064" s="34">
        <f t="shared" si="274"/>
        <v>9419.0814509434422</v>
      </c>
      <c r="AW1064" s="34">
        <f t="shared" si="275"/>
        <v>9360.6258600580004</v>
      </c>
      <c r="AX1064" s="34">
        <f t="shared" si="276"/>
        <v>9214.8627960650792</v>
      </c>
    </row>
    <row r="1065" spans="1:50" ht="16.5" customHeight="1" x14ac:dyDescent="0.2">
      <c r="A1065" s="25">
        <v>1064</v>
      </c>
      <c r="B1065" s="26">
        <v>40718</v>
      </c>
      <c r="C1065" s="25">
        <v>9261</v>
      </c>
      <c r="D1065" s="27"/>
      <c r="E1065" s="27">
        <v>416000</v>
      </c>
      <c r="F1065" s="27"/>
      <c r="G1065" s="27">
        <v>92.695999999999998</v>
      </c>
      <c r="H1065" s="27">
        <v>110.176</v>
      </c>
      <c r="I1065" s="27">
        <v>3.6520000000000001</v>
      </c>
      <c r="J1065" s="27">
        <v>15351.448</v>
      </c>
      <c r="K1065" s="27">
        <v>783261</v>
      </c>
      <c r="L1065" s="27">
        <v>1790</v>
      </c>
      <c r="M1065" s="27">
        <v>12.28</v>
      </c>
      <c r="N1065" s="27">
        <v>249578</v>
      </c>
      <c r="O1065" s="27">
        <v>10652.1</v>
      </c>
      <c r="P1065" s="27">
        <v>2672031</v>
      </c>
      <c r="Q1065" s="27"/>
      <c r="R1065" s="27">
        <v>11084</v>
      </c>
      <c r="S1065" s="27">
        <v>11.7544</v>
      </c>
      <c r="T1065" s="27">
        <v>114</v>
      </c>
      <c r="U1065" s="27">
        <v>22</v>
      </c>
      <c r="V1065" s="27">
        <v>84.4</v>
      </c>
      <c r="W1065" s="27">
        <v>87.195760000000007</v>
      </c>
      <c r="X1065" s="27"/>
      <c r="Y1065" s="27"/>
      <c r="Z1065" s="27"/>
      <c r="AA1065" s="27">
        <v>309839</v>
      </c>
      <c r="AB1065" s="28"/>
      <c r="AC1065" s="29">
        <v>0</v>
      </c>
      <c r="AD1065" s="30">
        <v>0.3</v>
      </c>
      <c r="AE1065" s="30">
        <v>71.7</v>
      </c>
      <c r="AF1065" s="31">
        <v>14.581</v>
      </c>
      <c r="AG1065">
        <f t="shared" si="261"/>
        <v>8935.4822981897596</v>
      </c>
      <c r="AH1065">
        <f>A1065*'Simple Linear Regression'!$B$18+'Simple Linear Regression'!$B$17</f>
        <v>8792.9678042144442</v>
      </c>
      <c r="AI1065">
        <f t="shared" si="262"/>
        <v>9000.044729199999</v>
      </c>
      <c r="AJ1065">
        <f t="shared" si="263"/>
        <v>9000.044729199999</v>
      </c>
      <c r="AK1065" s="32">
        <f t="shared" si="277"/>
        <v>9583.5108676216696</v>
      </c>
      <c r="AL1065">
        <f t="shared" si="264"/>
        <v>8971.977078299924</v>
      </c>
      <c r="AM1065" s="32">
        <f t="shared" si="265"/>
        <v>9103.5641807606789</v>
      </c>
      <c r="AN1065" s="33">
        <f t="shared" si="266"/>
        <v>9204.5418026226798</v>
      </c>
      <c r="AO1065" s="33">
        <f t="shared" si="267"/>
        <v>9169.9727140559935</v>
      </c>
      <c r="AP1065" s="33">
        <f t="shared" si="268"/>
        <v>9145.9359051999982</v>
      </c>
      <c r="AQ1065" s="34">
        <f t="shared" si="269"/>
        <v>911458.85600000003</v>
      </c>
      <c r="AR1065" s="34">
        <f t="shared" si="270"/>
        <v>1519232</v>
      </c>
      <c r="AS1065" s="34">
        <f t="shared" si="271"/>
        <v>0</v>
      </c>
      <c r="AT1065" s="34">
        <f t="shared" si="272"/>
        <v>9297.1650282379996</v>
      </c>
      <c r="AU1065" s="34">
        <f t="shared" si="273"/>
        <v>9270.1043962669592</v>
      </c>
      <c r="AV1065" s="34">
        <f t="shared" si="274"/>
        <v>9361.2974440423204</v>
      </c>
      <c r="AW1065" s="34">
        <f t="shared" si="275"/>
        <v>9306.6052110460005</v>
      </c>
      <c r="AX1065" s="34">
        <f t="shared" si="276"/>
        <v>9200.0914303535264</v>
      </c>
    </row>
    <row r="1066" spans="1:50" ht="16.5" customHeight="1" x14ac:dyDescent="0.2">
      <c r="A1066" s="25">
        <v>1065</v>
      </c>
      <c r="B1066" s="26">
        <v>40725</v>
      </c>
      <c r="C1066" s="25">
        <v>9309</v>
      </c>
      <c r="D1066" s="27"/>
      <c r="E1066" s="27">
        <v>421000</v>
      </c>
      <c r="F1066" s="27"/>
      <c r="G1066" s="27">
        <v>93.701999999999998</v>
      </c>
      <c r="H1066" s="27">
        <v>109.032</v>
      </c>
      <c r="I1066" s="27">
        <v>3.5739999999999998</v>
      </c>
      <c r="J1066" s="27">
        <v>15351.448</v>
      </c>
      <c r="K1066" s="27">
        <v>783261</v>
      </c>
      <c r="L1066" s="27">
        <v>1790</v>
      </c>
      <c r="M1066" s="27">
        <v>12.28</v>
      </c>
      <c r="N1066" s="27">
        <v>249578</v>
      </c>
      <c r="O1066" s="27">
        <v>10652.1</v>
      </c>
      <c r="P1066" s="27">
        <v>2672031</v>
      </c>
      <c r="Q1066" s="27"/>
      <c r="R1066" s="27">
        <v>11084</v>
      </c>
      <c r="S1066" s="27">
        <v>11.7544</v>
      </c>
      <c r="T1066" s="27">
        <v>114</v>
      </c>
      <c r="U1066" s="27">
        <v>22</v>
      </c>
      <c r="V1066" s="27">
        <v>84.4</v>
      </c>
      <c r="W1066" s="27">
        <v>87.162180000000006</v>
      </c>
      <c r="X1066" s="27"/>
      <c r="Y1066" s="27"/>
      <c r="Z1066" s="27"/>
      <c r="AA1066" s="27">
        <v>309839</v>
      </c>
      <c r="AB1066" s="28"/>
      <c r="AC1066" s="29">
        <v>0</v>
      </c>
      <c r="AD1066" s="30">
        <v>0</v>
      </c>
      <c r="AE1066" s="30">
        <v>76.900000000000006</v>
      </c>
      <c r="AF1066" s="31">
        <v>14.554500000000001</v>
      </c>
      <c r="AG1066">
        <f t="shared" si="261"/>
        <v>8932.0866770951197</v>
      </c>
      <c r="AH1066">
        <f>A1066*'Simple Linear Regression'!$B$18+'Simple Linear Regression'!$B$17</f>
        <v>8793.8208412983477</v>
      </c>
      <c r="AI1066">
        <f t="shared" si="262"/>
        <v>8997.1032791999987</v>
      </c>
      <c r="AJ1066">
        <f t="shared" si="263"/>
        <v>8997.1032791999987</v>
      </c>
      <c r="AK1066" s="32">
        <f t="shared" si="277"/>
        <v>9580.6885314746996</v>
      </c>
      <c r="AL1066">
        <f t="shared" si="264"/>
        <v>8970.6784799440393</v>
      </c>
      <c r="AM1066" s="32">
        <f t="shared" si="265"/>
        <v>9098.4453259320599</v>
      </c>
      <c r="AN1066" s="33">
        <f t="shared" si="266"/>
        <v>9217.2715963770315</v>
      </c>
      <c r="AO1066" s="33">
        <f t="shared" si="267"/>
        <v>9177.5378951719977</v>
      </c>
      <c r="AP1066" s="33">
        <f t="shared" si="268"/>
        <v>9166.1137825000005</v>
      </c>
      <c r="AQ1066" s="34">
        <f t="shared" si="269"/>
        <v>891991.772</v>
      </c>
      <c r="AR1066" s="34">
        <f t="shared" si="270"/>
        <v>1504654</v>
      </c>
      <c r="AS1066" s="34">
        <f t="shared" si="271"/>
        <v>0</v>
      </c>
      <c r="AT1066" s="34">
        <f t="shared" si="272"/>
        <v>9264.8739761889992</v>
      </c>
      <c r="AU1066" s="34">
        <f t="shared" si="273"/>
        <v>9253.016669034565</v>
      </c>
      <c r="AV1066" s="34">
        <f t="shared" si="274"/>
        <v>9329.8553619610393</v>
      </c>
      <c r="AW1066" s="34">
        <f t="shared" si="275"/>
        <v>9274.1235831049999</v>
      </c>
      <c r="AX1066" s="34">
        <f t="shared" si="276"/>
        <v>9190.9806505038378</v>
      </c>
    </row>
    <row r="1067" spans="1:50" ht="16.5" customHeight="1" x14ac:dyDescent="0.2">
      <c r="A1067" s="25">
        <v>1066</v>
      </c>
      <c r="B1067" s="26">
        <v>40732</v>
      </c>
      <c r="C1067" s="25">
        <v>9016</v>
      </c>
      <c r="D1067" s="27"/>
      <c r="E1067" s="27">
        <v>418000</v>
      </c>
      <c r="F1067" s="27"/>
      <c r="G1067" s="27">
        <v>97.122500000000002</v>
      </c>
      <c r="H1067" s="27">
        <v>115.39</v>
      </c>
      <c r="I1067" s="27">
        <v>3.5790000000000002</v>
      </c>
      <c r="J1067" s="27">
        <v>15351.448</v>
      </c>
      <c r="K1067" s="27">
        <v>783261</v>
      </c>
      <c r="L1067" s="27">
        <v>1836</v>
      </c>
      <c r="M1067" s="27">
        <v>12.28</v>
      </c>
      <c r="N1067" s="27">
        <v>249578</v>
      </c>
      <c r="O1067" s="27">
        <v>10672.2</v>
      </c>
      <c r="P1067" s="27">
        <v>2672031</v>
      </c>
      <c r="Q1067" s="27">
        <v>1200</v>
      </c>
      <c r="R1067" s="27">
        <v>11084</v>
      </c>
      <c r="S1067" s="27">
        <v>11.7544</v>
      </c>
      <c r="T1067" s="27">
        <v>114</v>
      </c>
      <c r="U1067" s="27">
        <v>22</v>
      </c>
      <c r="V1067" s="27">
        <v>82.9</v>
      </c>
      <c r="W1067" s="27">
        <v>86.876320000000007</v>
      </c>
      <c r="X1067" s="27"/>
      <c r="Y1067" s="27"/>
      <c r="Z1067" s="27"/>
      <c r="AA1067" s="27">
        <v>309839</v>
      </c>
      <c r="AB1067" s="28"/>
      <c r="AC1067" s="29">
        <v>1</v>
      </c>
      <c r="AD1067" s="30">
        <v>0</v>
      </c>
      <c r="AE1067" s="30">
        <v>101.4</v>
      </c>
      <c r="AF1067" s="31">
        <v>14.4855</v>
      </c>
      <c r="AG1067">
        <f t="shared" si="261"/>
        <v>8968.3893460645195</v>
      </c>
      <c r="AH1067">
        <f>A1067*'Simple Linear Regression'!$B$18+'Simple Linear Regression'!$B$17</f>
        <v>8794.6738783822511</v>
      </c>
      <c r="AI1067">
        <f t="shared" si="262"/>
        <v>9064.4204991999977</v>
      </c>
      <c r="AJ1067">
        <f t="shared" si="263"/>
        <v>9064.4204991999995</v>
      </c>
      <c r="AK1067" s="32">
        <f t="shared" si="277"/>
        <v>9551.9788465700294</v>
      </c>
      <c r="AL1067">
        <f t="shared" si="264"/>
        <v>8996.3883851463397</v>
      </c>
      <c r="AM1067" s="32">
        <f t="shared" si="265"/>
        <v>8983.7879829203612</v>
      </c>
      <c r="AN1067" s="33">
        <f t="shared" si="266"/>
        <v>9064.4943372180278</v>
      </c>
      <c r="AO1067" s="33">
        <f t="shared" si="267"/>
        <v>9129.0272085619999</v>
      </c>
      <c r="AP1067" s="33">
        <f t="shared" si="268"/>
        <v>9062.3573114999999</v>
      </c>
      <c r="AQ1067" s="34">
        <f t="shared" si="269"/>
        <v>893239.66200000001</v>
      </c>
      <c r="AR1067" s="34">
        <f t="shared" si="270"/>
        <v>1496022</v>
      </c>
      <c r="AS1067" s="34">
        <f t="shared" si="271"/>
        <v>14.4855</v>
      </c>
      <c r="AT1067" s="34">
        <f t="shared" si="272"/>
        <v>9116.4148890240012</v>
      </c>
      <c r="AU1067" s="34">
        <f t="shared" si="273"/>
        <v>9151.4816108376017</v>
      </c>
      <c r="AV1067" s="34">
        <f t="shared" si="274"/>
        <v>9164.8931896427202</v>
      </c>
      <c r="AW1067" s="34">
        <f t="shared" si="275"/>
        <v>9071.006088988499</v>
      </c>
      <c r="AX1067" s="34">
        <f t="shared" si="276"/>
        <v>9075.4126909174083</v>
      </c>
    </row>
    <row r="1068" spans="1:50" ht="16.5" customHeight="1" x14ac:dyDescent="0.2">
      <c r="A1068" s="25">
        <v>1067</v>
      </c>
      <c r="B1068" s="26">
        <v>40739</v>
      </c>
      <c r="C1068" s="25">
        <v>9028</v>
      </c>
      <c r="D1068" s="27"/>
      <c r="E1068" s="27">
        <v>408000</v>
      </c>
      <c r="F1068" s="27"/>
      <c r="G1068" s="27">
        <v>96.72</v>
      </c>
      <c r="H1068" s="27">
        <v>117.72199999999999</v>
      </c>
      <c r="I1068" s="27">
        <v>3.641</v>
      </c>
      <c r="J1068" s="27">
        <v>15351.448</v>
      </c>
      <c r="K1068" s="27">
        <v>911061</v>
      </c>
      <c r="L1068" s="27">
        <v>1836</v>
      </c>
      <c r="M1068" s="27">
        <v>12.28</v>
      </c>
      <c r="N1068" s="27">
        <v>249578</v>
      </c>
      <c r="O1068" s="27">
        <v>10672.2</v>
      </c>
      <c r="P1068" s="27">
        <v>2672031</v>
      </c>
      <c r="Q1068" s="27">
        <v>1200</v>
      </c>
      <c r="R1068" s="27">
        <v>11084</v>
      </c>
      <c r="S1068" s="27">
        <v>11.7544</v>
      </c>
      <c r="T1068" s="27">
        <v>114</v>
      </c>
      <c r="U1068" s="27">
        <v>22</v>
      </c>
      <c r="V1068" s="27">
        <v>82.9</v>
      </c>
      <c r="W1068" s="27">
        <v>86.551325000000006</v>
      </c>
      <c r="X1068" s="27"/>
      <c r="Y1068" s="27"/>
      <c r="Z1068" s="27"/>
      <c r="AA1068" s="27">
        <v>309839</v>
      </c>
      <c r="AB1068" s="28"/>
      <c r="AC1068" s="29">
        <v>0</v>
      </c>
      <c r="AD1068" s="30">
        <v>0</v>
      </c>
      <c r="AE1068" s="30">
        <v>94</v>
      </c>
      <c r="AF1068" s="31">
        <v>14.376200000000001</v>
      </c>
      <c r="AG1068">
        <f t="shared" si="261"/>
        <v>8975.1466384730793</v>
      </c>
      <c r="AH1068">
        <f>A1068*'Simple Linear Regression'!$B$18+'Simple Linear Regression'!$B$17</f>
        <v>8795.5269154661564</v>
      </c>
      <c r="AI1068">
        <f t="shared" si="262"/>
        <v>9070.3033991999982</v>
      </c>
      <c r="AJ1068">
        <f t="shared" si="263"/>
        <v>9070.3033991999982</v>
      </c>
      <c r="AK1068" s="32">
        <f t="shared" si="277"/>
        <v>9527.2188782248813</v>
      </c>
      <c r="AL1068">
        <f t="shared" si="264"/>
        <v>9001.8804584548634</v>
      </c>
      <c r="AM1068" s="32">
        <f t="shared" si="265"/>
        <v>9119.8707050388002</v>
      </c>
      <c r="AN1068" s="33">
        <f t="shared" si="266"/>
        <v>9185.7580473565213</v>
      </c>
      <c r="AO1068" s="33">
        <f t="shared" si="267"/>
        <v>9243.7671745980006</v>
      </c>
      <c r="AP1068" s="33">
        <f t="shared" si="268"/>
        <v>9167.3449523999989</v>
      </c>
      <c r="AQ1068" s="34">
        <f t="shared" si="269"/>
        <v>908713.49800000002</v>
      </c>
      <c r="AR1068" s="34">
        <f t="shared" si="270"/>
        <v>1485528</v>
      </c>
      <c r="AS1068" s="34">
        <f t="shared" si="271"/>
        <v>0</v>
      </c>
      <c r="AT1068" s="34">
        <f t="shared" si="272"/>
        <v>9198.1805679110003</v>
      </c>
      <c r="AU1068" s="34">
        <f t="shared" si="273"/>
        <v>9215.5515449602717</v>
      </c>
      <c r="AV1068" s="34">
        <f t="shared" si="274"/>
        <v>9236.4435694632812</v>
      </c>
      <c r="AW1068" s="34">
        <f t="shared" si="275"/>
        <v>9206.3239143739993</v>
      </c>
      <c r="AX1068" s="34">
        <f t="shared" si="276"/>
        <v>9162.0173861496769</v>
      </c>
    </row>
    <row r="1069" spans="1:50" ht="16.5" customHeight="1" x14ac:dyDescent="0.2">
      <c r="A1069" s="25">
        <v>1068</v>
      </c>
      <c r="B1069" s="26">
        <v>40746</v>
      </c>
      <c r="C1069" s="25">
        <v>8999</v>
      </c>
      <c r="D1069" s="27"/>
      <c r="E1069" s="27">
        <v>420000</v>
      </c>
      <c r="F1069" s="27"/>
      <c r="G1069" s="27">
        <v>98.006</v>
      </c>
      <c r="H1069" s="27">
        <v>118.19799999999999</v>
      </c>
      <c r="I1069" s="27">
        <v>3.6819999999999999</v>
      </c>
      <c r="J1069" s="27">
        <v>15351.448</v>
      </c>
      <c r="K1069" s="27">
        <v>911061</v>
      </c>
      <c r="L1069" s="27">
        <v>1836</v>
      </c>
      <c r="M1069" s="27">
        <v>11.885999999999999</v>
      </c>
      <c r="N1069" s="27">
        <v>254083</v>
      </c>
      <c r="O1069" s="27">
        <v>10672.2</v>
      </c>
      <c r="P1069" s="27">
        <v>2672031</v>
      </c>
      <c r="Q1069" s="27">
        <v>1200</v>
      </c>
      <c r="R1069" s="27">
        <v>11084</v>
      </c>
      <c r="S1069" s="27">
        <v>11.7544</v>
      </c>
      <c r="T1069" s="27">
        <v>114</v>
      </c>
      <c r="U1069" s="27">
        <v>22</v>
      </c>
      <c r="V1069" s="27">
        <v>82.9</v>
      </c>
      <c r="W1069" s="27">
        <v>86.77628</v>
      </c>
      <c r="X1069" s="27"/>
      <c r="Y1069" s="27"/>
      <c r="Z1069" s="27"/>
      <c r="AA1069" s="27">
        <v>309839</v>
      </c>
      <c r="AB1069" s="28"/>
      <c r="AC1069" s="29">
        <v>0</v>
      </c>
      <c r="AD1069" s="30">
        <v>0</v>
      </c>
      <c r="AE1069" s="30">
        <v>110.8</v>
      </c>
      <c r="AF1069" s="31">
        <v>14.2301</v>
      </c>
      <c r="AG1069">
        <f t="shared" si="261"/>
        <v>9023.5078899061609</v>
      </c>
      <c r="AH1069">
        <f>A1069*'Simple Linear Regression'!$B$18+'Simple Linear Regression'!$B$17</f>
        <v>8796.3799525500599</v>
      </c>
      <c r="AI1069">
        <f t="shared" si="262"/>
        <v>9103.6983747999984</v>
      </c>
      <c r="AJ1069">
        <f t="shared" si="263"/>
        <v>9103.6983747999984</v>
      </c>
      <c r="AK1069" s="32">
        <f t="shared" si="277"/>
        <v>9516.1771505315901</v>
      </c>
      <c r="AL1069">
        <f t="shared" si="264"/>
        <v>8974.56968978242</v>
      </c>
      <c r="AM1069" s="32">
        <f t="shared" si="265"/>
        <v>9199.2022025807182</v>
      </c>
      <c r="AN1069" s="33">
        <f t="shared" si="266"/>
        <v>9165.3702448727145</v>
      </c>
      <c r="AO1069" s="33">
        <f t="shared" si="267"/>
        <v>9237.8021063060005</v>
      </c>
      <c r="AP1069" s="33">
        <f t="shared" si="268"/>
        <v>9155.1195700000026</v>
      </c>
      <c r="AQ1069" s="34">
        <f t="shared" si="269"/>
        <v>935533.60600000003</v>
      </c>
      <c r="AR1069" s="34">
        <f t="shared" si="270"/>
        <v>1546440</v>
      </c>
      <c r="AS1069" s="34">
        <f t="shared" si="271"/>
        <v>0</v>
      </c>
      <c r="AT1069" s="34">
        <f t="shared" si="272"/>
        <v>9197.4025943260003</v>
      </c>
      <c r="AU1069" s="34">
        <f t="shared" si="273"/>
        <v>9162.3808275664087</v>
      </c>
      <c r="AV1069" s="34">
        <f t="shared" si="274"/>
        <v>9247.5903725034004</v>
      </c>
      <c r="AW1069" s="34">
        <f t="shared" si="275"/>
        <v>9204.7150877109998</v>
      </c>
      <c r="AX1069" s="34">
        <f t="shared" si="276"/>
        <v>9104.5011941892717</v>
      </c>
    </row>
    <row r="1070" spans="1:50" ht="16.5" customHeight="1" x14ac:dyDescent="0.2">
      <c r="A1070" s="25">
        <v>1069</v>
      </c>
      <c r="B1070" s="26">
        <v>40753</v>
      </c>
      <c r="C1070" s="25">
        <v>9215</v>
      </c>
      <c r="D1070" s="27"/>
      <c r="E1070" s="27">
        <v>411000</v>
      </c>
      <c r="F1070" s="27"/>
      <c r="G1070" s="27">
        <v>97.828000000000003</v>
      </c>
      <c r="H1070" s="27">
        <v>117.69799999999999</v>
      </c>
      <c r="I1070" s="27">
        <v>3.6989999999999998</v>
      </c>
      <c r="J1070" s="27">
        <v>15351.448</v>
      </c>
      <c r="K1070" s="27">
        <v>911061</v>
      </c>
      <c r="L1070" s="27">
        <v>1836</v>
      </c>
      <c r="M1070" s="27">
        <v>11.885999999999999</v>
      </c>
      <c r="N1070" s="27">
        <v>254083</v>
      </c>
      <c r="O1070" s="27">
        <v>10672.2</v>
      </c>
      <c r="P1070" s="27">
        <v>2672031</v>
      </c>
      <c r="Q1070" s="27">
        <v>1200</v>
      </c>
      <c r="R1070" s="27">
        <v>11084</v>
      </c>
      <c r="S1070" s="27">
        <v>11.7544</v>
      </c>
      <c r="T1070" s="27">
        <v>114</v>
      </c>
      <c r="U1070" s="27">
        <v>22</v>
      </c>
      <c r="V1070" s="27">
        <v>82.9</v>
      </c>
      <c r="W1070" s="27">
        <v>86.274600000000007</v>
      </c>
      <c r="X1070" s="27"/>
      <c r="Y1070" s="27"/>
      <c r="Z1070" s="27"/>
      <c r="AA1070" s="27">
        <v>309839</v>
      </c>
      <c r="AB1070" s="28"/>
      <c r="AC1070" s="29">
        <v>0</v>
      </c>
      <c r="AD1070" s="30">
        <v>0</v>
      </c>
      <c r="AE1070" s="30">
        <v>108.7</v>
      </c>
      <c r="AF1070" s="31">
        <v>14.0517</v>
      </c>
      <c r="AG1070">
        <f t="shared" si="261"/>
        <v>9029.5754397601195</v>
      </c>
      <c r="AH1070">
        <f>A1070*'Simple Linear Regression'!$B$18+'Simple Linear Regression'!$B$17</f>
        <v>8797.2329896339652</v>
      </c>
      <c r="AI1070">
        <f t="shared" si="262"/>
        <v>9108.9929847999974</v>
      </c>
      <c r="AJ1070">
        <f t="shared" si="263"/>
        <v>9108.9929847999992</v>
      </c>
      <c r="AK1070" s="32">
        <f t="shared" si="277"/>
        <v>9526.3362951322379</v>
      </c>
      <c r="AL1070">
        <f t="shared" si="264"/>
        <v>8979.9695711561926</v>
      </c>
      <c r="AM1070" s="32">
        <f t="shared" si="265"/>
        <v>9199.6504522877804</v>
      </c>
      <c r="AN1070" s="33">
        <f t="shared" si="266"/>
        <v>9143.6904655509315</v>
      </c>
      <c r="AO1070" s="33">
        <f t="shared" si="267"/>
        <v>9239.9338441670025</v>
      </c>
      <c r="AP1070" s="33">
        <f t="shared" si="268"/>
        <v>9137.908243599999</v>
      </c>
      <c r="AQ1070" s="34">
        <f t="shared" si="269"/>
        <v>939853.01699999999</v>
      </c>
      <c r="AR1070" s="34">
        <f t="shared" si="270"/>
        <v>1520289</v>
      </c>
      <c r="AS1070" s="34">
        <f t="shared" si="271"/>
        <v>0</v>
      </c>
      <c r="AT1070" s="34">
        <f t="shared" si="272"/>
        <v>9177.4102809150008</v>
      </c>
      <c r="AU1070" s="34">
        <f t="shared" si="273"/>
        <v>9144.0374128627409</v>
      </c>
      <c r="AV1070" s="34">
        <f t="shared" si="274"/>
        <v>9215.0501500456412</v>
      </c>
      <c r="AW1070" s="34">
        <f t="shared" si="275"/>
        <v>9184.0679995549981</v>
      </c>
      <c r="AX1070" s="34">
        <f t="shared" si="276"/>
        <v>9085.1737669945196</v>
      </c>
    </row>
    <row r="1071" spans="1:50" ht="16.5" customHeight="1" x14ac:dyDescent="0.2">
      <c r="A1071" s="25">
        <v>1070</v>
      </c>
      <c r="B1071" s="26">
        <v>40760</v>
      </c>
      <c r="C1071" s="25">
        <v>9244</v>
      </c>
      <c r="D1071" s="27"/>
      <c r="E1071" s="27">
        <v>406000</v>
      </c>
      <c r="F1071" s="27"/>
      <c r="G1071" s="27">
        <v>90.853999999999999</v>
      </c>
      <c r="H1071" s="27">
        <v>112.654</v>
      </c>
      <c r="I1071" s="27">
        <v>3.7109999999999999</v>
      </c>
      <c r="J1071" s="27">
        <v>15557.539000000001</v>
      </c>
      <c r="K1071" s="27">
        <v>911061</v>
      </c>
      <c r="L1071" s="27">
        <v>1863</v>
      </c>
      <c r="M1071" s="27">
        <v>11.885999999999999</v>
      </c>
      <c r="N1071" s="27">
        <v>254083</v>
      </c>
      <c r="O1071" s="27">
        <v>10694.8</v>
      </c>
      <c r="P1071" s="27">
        <v>2672031</v>
      </c>
      <c r="Q1071" s="27">
        <v>1200</v>
      </c>
      <c r="R1071" s="27">
        <v>11084</v>
      </c>
      <c r="S1071" s="27">
        <v>11.7544</v>
      </c>
      <c r="T1071" s="27">
        <v>114.7</v>
      </c>
      <c r="U1071" s="27">
        <v>22</v>
      </c>
      <c r="V1071" s="27">
        <v>85.3</v>
      </c>
      <c r="W1071" s="27">
        <v>85.70702</v>
      </c>
      <c r="X1071" s="27"/>
      <c r="Y1071" s="27"/>
      <c r="Z1071" s="27"/>
      <c r="AA1071" s="27">
        <v>309839</v>
      </c>
      <c r="AB1071" s="28"/>
      <c r="AC1071" s="29">
        <v>0</v>
      </c>
      <c r="AD1071" s="30">
        <v>0</v>
      </c>
      <c r="AE1071" s="30">
        <v>118.6</v>
      </c>
      <c r="AF1071" s="31">
        <v>13.8454</v>
      </c>
      <c r="AG1071">
        <f t="shared" si="261"/>
        <v>8978.0985947666795</v>
      </c>
      <c r="AH1071">
        <f>A1071*'Simple Linear Regression'!$B$18+'Simple Linear Regression'!$B$17</f>
        <v>8798.0860267178687</v>
      </c>
      <c r="AI1071">
        <f t="shared" si="262"/>
        <v>9037.7990647999995</v>
      </c>
      <c r="AJ1071">
        <f t="shared" si="263"/>
        <v>9037.7990647999995</v>
      </c>
      <c r="AK1071" s="32">
        <f t="shared" si="277"/>
        <v>9521.7231780525308</v>
      </c>
      <c r="AL1071">
        <f t="shared" si="264"/>
        <v>8944.9503581259123</v>
      </c>
      <c r="AM1071" s="32">
        <f t="shared" si="265"/>
        <v>9208.7845915236394</v>
      </c>
      <c r="AN1071" s="33">
        <f t="shared" si="266"/>
        <v>9110.8426698387339</v>
      </c>
      <c r="AO1071" s="33">
        <f t="shared" si="267"/>
        <v>9221.4954973629992</v>
      </c>
      <c r="AP1071" s="33">
        <f t="shared" si="268"/>
        <v>9119.2922398999981</v>
      </c>
      <c r="AQ1071" s="34">
        <f t="shared" si="269"/>
        <v>942902.01299999992</v>
      </c>
      <c r="AR1071" s="34">
        <f t="shared" si="270"/>
        <v>1506666</v>
      </c>
      <c r="AS1071" s="34">
        <f t="shared" si="271"/>
        <v>0</v>
      </c>
      <c r="AT1071" s="34">
        <f t="shared" si="272"/>
        <v>9098.4751645119995</v>
      </c>
      <c r="AU1071" s="34">
        <f t="shared" si="273"/>
        <v>9086.1247868946848</v>
      </c>
      <c r="AV1071" s="34">
        <f t="shared" si="274"/>
        <v>9130.3732144671612</v>
      </c>
      <c r="AW1071" s="34">
        <f t="shared" si="275"/>
        <v>9104.3335682239995</v>
      </c>
      <c r="AX1071" s="34">
        <f t="shared" si="276"/>
        <v>9026.0952610978638</v>
      </c>
    </row>
    <row r="1072" spans="1:50" ht="16.5" customHeight="1" x14ac:dyDescent="0.2">
      <c r="A1072" s="25">
        <v>1071</v>
      </c>
      <c r="B1072" s="26">
        <v>40767</v>
      </c>
      <c r="C1072" s="25">
        <v>9195</v>
      </c>
      <c r="D1072" s="27"/>
      <c r="E1072" s="27">
        <v>405000</v>
      </c>
      <c r="F1072" s="27"/>
      <c r="G1072" s="27">
        <v>82.861999999999995</v>
      </c>
      <c r="H1072" s="27">
        <v>105.304</v>
      </c>
      <c r="I1072" s="27">
        <v>3.6739999999999999</v>
      </c>
      <c r="J1072" s="27">
        <v>15557.539000000001</v>
      </c>
      <c r="K1072" s="27">
        <v>859897</v>
      </c>
      <c r="L1072" s="27">
        <v>1863</v>
      </c>
      <c r="M1072" s="27">
        <v>11.885999999999999</v>
      </c>
      <c r="N1072" s="27">
        <v>254083</v>
      </c>
      <c r="O1072" s="27">
        <v>10694.8</v>
      </c>
      <c r="P1072" s="27">
        <v>2672031</v>
      </c>
      <c r="Q1072" s="27">
        <v>1200</v>
      </c>
      <c r="R1072" s="27">
        <v>11084</v>
      </c>
      <c r="S1072" s="27">
        <v>11.7544</v>
      </c>
      <c r="T1072" s="27">
        <v>114.7</v>
      </c>
      <c r="U1072" s="27">
        <v>22</v>
      </c>
      <c r="V1072" s="27">
        <v>85.3</v>
      </c>
      <c r="W1072" s="27">
        <v>86.440259999999995</v>
      </c>
      <c r="X1072" s="27"/>
      <c r="Y1072" s="27"/>
      <c r="Z1072" s="27"/>
      <c r="AA1072" s="27">
        <v>309839</v>
      </c>
      <c r="AB1072" s="28"/>
      <c r="AC1072" s="29">
        <v>0</v>
      </c>
      <c r="AD1072" s="30">
        <v>0</v>
      </c>
      <c r="AE1072" s="30">
        <v>95.7</v>
      </c>
      <c r="AF1072" s="31">
        <v>13.616099999999999</v>
      </c>
      <c r="AG1072">
        <f t="shared" si="261"/>
        <v>8978.7587215551193</v>
      </c>
      <c r="AH1072">
        <f>A1072*'Simple Linear Regression'!$B$18+'Simple Linear Regression'!$B$17</f>
        <v>8798.9390638017721</v>
      </c>
      <c r="AI1072">
        <f t="shared" si="262"/>
        <v>9038.387354800001</v>
      </c>
      <c r="AJ1072">
        <f t="shared" si="263"/>
        <v>9038.3873547999992</v>
      </c>
      <c r="AK1072" s="32">
        <f t="shared" si="277"/>
        <v>9536.5015680525303</v>
      </c>
      <c r="AL1072">
        <f t="shared" si="264"/>
        <v>8948.4359751359425</v>
      </c>
      <c r="AM1072" s="32">
        <f t="shared" si="265"/>
        <v>9186.5279616975804</v>
      </c>
      <c r="AN1072" s="33">
        <f t="shared" si="266"/>
        <v>9089.5319804205265</v>
      </c>
      <c r="AO1072" s="33">
        <f t="shared" si="267"/>
        <v>9182.0223208419957</v>
      </c>
      <c r="AP1072" s="33">
        <f t="shared" si="268"/>
        <v>9080.3584224000006</v>
      </c>
      <c r="AQ1072" s="34">
        <f t="shared" si="269"/>
        <v>933500.94200000004</v>
      </c>
      <c r="AR1072" s="34">
        <f t="shared" si="270"/>
        <v>1487970</v>
      </c>
      <c r="AS1072" s="34">
        <f t="shared" si="271"/>
        <v>0</v>
      </c>
      <c r="AT1072" s="34">
        <f t="shared" si="272"/>
        <v>9125.3077823319982</v>
      </c>
      <c r="AU1072" s="34">
        <f t="shared" si="273"/>
        <v>9089.4763099297779</v>
      </c>
      <c r="AV1072" s="34">
        <f t="shared" si="274"/>
        <v>9161.1749583662004</v>
      </c>
      <c r="AW1072" s="34">
        <f t="shared" si="275"/>
        <v>9130.6999621449995</v>
      </c>
      <c r="AX1072" s="34">
        <f t="shared" si="276"/>
        <v>9023.5934036130475</v>
      </c>
    </row>
    <row r="1073" spans="1:50" ht="16.5" customHeight="1" x14ac:dyDescent="0.2">
      <c r="A1073" s="25">
        <v>1072</v>
      </c>
      <c r="B1073" s="26">
        <v>40774</v>
      </c>
      <c r="C1073" s="25">
        <v>9009</v>
      </c>
      <c r="D1073" s="27"/>
      <c r="E1073" s="27">
        <v>409000</v>
      </c>
      <c r="F1073" s="27"/>
      <c r="G1073" s="27">
        <v>85.364000000000004</v>
      </c>
      <c r="H1073" s="27">
        <v>109.536</v>
      </c>
      <c r="I1073" s="27">
        <v>3.6040000000000001</v>
      </c>
      <c r="J1073" s="27">
        <v>15557.539000000001</v>
      </c>
      <c r="K1073" s="27">
        <v>859897</v>
      </c>
      <c r="L1073" s="27">
        <v>1863</v>
      </c>
      <c r="M1073" s="27">
        <v>12.72</v>
      </c>
      <c r="N1073" s="27">
        <v>258350</v>
      </c>
      <c r="O1073" s="27">
        <v>10694.8</v>
      </c>
      <c r="P1073" s="27">
        <v>2672031</v>
      </c>
      <c r="Q1073" s="27">
        <v>1200</v>
      </c>
      <c r="R1073" s="27">
        <v>11084</v>
      </c>
      <c r="S1073" s="27">
        <v>11.7544</v>
      </c>
      <c r="T1073" s="27">
        <v>114.7</v>
      </c>
      <c r="U1073" s="27">
        <v>22</v>
      </c>
      <c r="V1073" s="27">
        <v>85.3</v>
      </c>
      <c r="W1073" s="27">
        <v>87.291380000000004</v>
      </c>
      <c r="X1073" s="27"/>
      <c r="Y1073" s="27"/>
      <c r="Z1073" s="27"/>
      <c r="AA1073" s="27">
        <v>309839</v>
      </c>
      <c r="AB1073" s="28"/>
      <c r="AC1073" s="29">
        <v>0</v>
      </c>
      <c r="AD1073" s="30">
        <v>0</v>
      </c>
      <c r="AE1073" s="30">
        <v>92.8</v>
      </c>
      <c r="AF1073" s="31">
        <v>13.3683</v>
      </c>
      <c r="AG1073">
        <f t="shared" si="261"/>
        <v>9029.4866843735181</v>
      </c>
      <c r="AH1073">
        <f>A1073*'Simple Linear Regression'!$B$18+'Simple Linear Regression'!$B$17</f>
        <v>8799.7921008856774</v>
      </c>
      <c r="AI1073">
        <f t="shared" si="262"/>
        <v>9140.2674720000014</v>
      </c>
      <c r="AJ1073">
        <f t="shared" si="263"/>
        <v>9140.2674719999995</v>
      </c>
      <c r="AK1073" s="32">
        <f t="shared" si="277"/>
        <v>9583.7259763955608</v>
      </c>
      <c r="AL1073">
        <f t="shared" si="264"/>
        <v>8937.6168248780032</v>
      </c>
      <c r="AM1073" s="32">
        <f t="shared" si="265"/>
        <v>9233.8099556419202</v>
      </c>
      <c r="AN1073" s="33">
        <f t="shared" si="266"/>
        <v>9090.1997502443501</v>
      </c>
      <c r="AO1073" s="33">
        <f t="shared" si="267"/>
        <v>9156.2956933999976</v>
      </c>
      <c r="AP1073" s="33">
        <f t="shared" si="268"/>
        <v>9067.883877100001</v>
      </c>
      <c r="AQ1073" s="34">
        <f t="shared" si="269"/>
        <v>931093.4</v>
      </c>
      <c r="AR1073" s="34">
        <f t="shared" si="270"/>
        <v>1474036</v>
      </c>
      <c r="AS1073" s="34">
        <f t="shared" si="271"/>
        <v>0</v>
      </c>
      <c r="AT1073" s="34">
        <f t="shared" si="272"/>
        <v>9158.911959391</v>
      </c>
      <c r="AU1073" s="34">
        <f t="shared" si="273"/>
        <v>9062.9356645692824</v>
      </c>
      <c r="AV1073" s="34">
        <f t="shared" si="274"/>
        <v>9198.4730955593604</v>
      </c>
      <c r="AW1073" s="34">
        <f t="shared" si="275"/>
        <v>9163.412011163</v>
      </c>
      <c r="AX1073" s="34">
        <f t="shared" si="276"/>
        <v>8992.9612015901967</v>
      </c>
    </row>
    <row r="1074" spans="1:50" ht="16.5" customHeight="1" x14ac:dyDescent="0.2">
      <c r="A1074" s="25">
        <v>1073</v>
      </c>
      <c r="B1074" s="26">
        <v>40781</v>
      </c>
      <c r="C1074" s="25">
        <v>9229</v>
      </c>
      <c r="D1074" s="27"/>
      <c r="E1074" s="27">
        <v>415000</v>
      </c>
      <c r="F1074" s="27"/>
      <c r="G1074" s="27">
        <v>85.055999999999997</v>
      </c>
      <c r="H1074" s="27">
        <v>111.05800000000001</v>
      </c>
      <c r="I1074" s="27">
        <v>3.581</v>
      </c>
      <c r="J1074" s="27">
        <v>15557.539000000001</v>
      </c>
      <c r="K1074" s="27">
        <v>859897</v>
      </c>
      <c r="L1074" s="27">
        <v>1863</v>
      </c>
      <c r="M1074" s="27">
        <v>12.72</v>
      </c>
      <c r="N1074" s="27">
        <v>258350</v>
      </c>
      <c r="O1074" s="27">
        <v>10694.8</v>
      </c>
      <c r="P1074" s="27">
        <v>2672031</v>
      </c>
      <c r="Q1074" s="27">
        <v>1200</v>
      </c>
      <c r="R1074" s="27">
        <v>11084</v>
      </c>
      <c r="S1074" s="27">
        <v>11.7295</v>
      </c>
      <c r="T1074" s="27">
        <v>114.7</v>
      </c>
      <c r="U1074" s="27">
        <v>22</v>
      </c>
      <c r="V1074" s="27">
        <v>85.3</v>
      </c>
      <c r="W1074" s="27">
        <v>86.7941</v>
      </c>
      <c r="X1074" s="27"/>
      <c r="Y1074" s="27"/>
      <c r="Z1074" s="27"/>
      <c r="AA1074" s="27">
        <v>309839</v>
      </c>
      <c r="AB1074" s="28"/>
      <c r="AC1074" s="29">
        <v>0</v>
      </c>
      <c r="AD1074" s="30">
        <v>0</v>
      </c>
      <c r="AE1074" s="30">
        <v>98</v>
      </c>
      <c r="AF1074" s="31">
        <v>13.1061</v>
      </c>
      <c r="AG1074">
        <f t="shared" si="261"/>
        <v>9025.4374375122788</v>
      </c>
      <c r="AH1074">
        <f>A1074*'Simple Linear Regression'!$B$18+'Simple Linear Regression'!$B$17</f>
        <v>8800.6451379695809</v>
      </c>
      <c r="AI1074">
        <f t="shared" si="262"/>
        <v>9136.7377320000014</v>
      </c>
      <c r="AJ1074">
        <f t="shared" si="263"/>
        <v>9136.7377319999996</v>
      </c>
      <c r="AK1074" s="32">
        <f t="shared" si="277"/>
        <v>9583.0688110217507</v>
      </c>
      <c r="AL1074">
        <f t="shared" si="264"/>
        <v>8935.8281746845023</v>
      </c>
      <c r="AM1074" s="32">
        <f t="shared" si="265"/>
        <v>9235.0308432043985</v>
      </c>
      <c r="AN1074" s="33">
        <f t="shared" si="266"/>
        <v>9054.5613881690097</v>
      </c>
      <c r="AO1074" s="33">
        <f t="shared" si="267"/>
        <v>9163.8583438499991</v>
      </c>
      <c r="AP1074" s="33">
        <f t="shared" si="268"/>
        <v>9051.3339521000016</v>
      </c>
      <c r="AQ1074" s="34">
        <f t="shared" si="269"/>
        <v>925151.35</v>
      </c>
      <c r="AR1074" s="34">
        <f t="shared" si="270"/>
        <v>1486115</v>
      </c>
      <c r="AS1074" s="34">
        <f t="shared" si="271"/>
        <v>0</v>
      </c>
      <c r="AT1074" s="34">
        <f t="shared" si="272"/>
        <v>9086.3413818359986</v>
      </c>
      <c r="AU1074" s="34">
        <f t="shared" si="273"/>
        <v>9010.7522669251721</v>
      </c>
      <c r="AV1074" s="34">
        <f t="shared" si="274"/>
        <v>9128.0436812484004</v>
      </c>
      <c r="AW1074" s="34">
        <f t="shared" si="275"/>
        <v>9089.7615137069988</v>
      </c>
      <c r="AX1074" s="34">
        <f t="shared" si="276"/>
        <v>8947.5029974245481</v>
      </c>
    </row>
    <row r="1075" spans="1:50" ht="16.5" customHeight="1" x14ac:dyDescent="0.2">
      <c r="A1075" s="25">
        <v>1074</v>
      </c>
      <c r="B1075" s="26">
        <v>40788</v>
      </c>
      <c r="C1075" s="25">
        <v>8956</v>
      </c>
      <c r="D1075" s="27"/>
      <c r="E1075" s="27">
        <v>409000</v>
      </c>
      <c r="F1075" s="27"/>
      <c r="G1075" s="27">
        <v>88.072000000000003</v>
      </c>
      <c r="H1075" s="27">
        <v>116.105</v>
      </c>
      <c r="I1075" s="27">
        <v>3.6269999999999998</v>
      </c>
      <c r="J1075" s="27">
        <v>15557.539000000001</v>
      </c>
      <c r="K1075" s="27">
        <v>859897</v>
      </c>
      <c r="L1075" s="27">
        <v>1863</v>
      </c>
      <c r="M1075" s="27">
        <v>12.72</v>
      </c>
      <c r="N1075" s="27">
        <v>258350</v>
      </c>
      <c r="O1075" s="27">
        <v>10694.8</v>
      </c>
      <c r="P1075" s="27">
        <v>2672031</v>
      </c>
      <c r="Q1075" s="27">
        <v>1200</v>
      </c>
      <c r="R1075" s="27">
        <v>11084</v>
      </c>
      <c r="S1075" s="27">
        <v>11.7295</v>
      </c>
      <c r="T1075" s="27">
        <v>114.7</v>
      </c>
      <c r="U1075" s="27">
        <v>22</v>
      </c>
      <c r="V1075" s="27">
        <v>85.3</v>
      </c>
      <c r="W1075" s="27">
        <v>87.082539999999995</v>
      </c>
      <c r="X1075" s="27"/>
      <c r="Y1075" s="27"/>
      <c r="Z1075" s="27"/>
      <c r="AA1075" s="27">
        <v>309839</v>
      </c>
      <c r="AB1075" s="28"/>
      <c r="AC1075" s="29">
        <v>0</v>
      </c>
      <c r="AD1075" s="30">
        <v>0</v>
      </c>
      <c r="AE1075" s="30">
        <v>98.1</v>
      </c>
      <c r="AF1075" s="31">
        <v>12.833</v>
      </c>
      <c r="AG1075">
        <f t="shared" si="261"/>
        <v>9029.4949912347583</v>
      </c>
      <c r="AH1075">
        <f>A1075*'Simple Linear Regression'!$B$18+'Simple Linear Regression'!$B$17</f>
        <v>8801.4981750534862</v>
      </c>
      <c r="AI1075">
        <f t="shared" si="262"/>
        <v>9140.2674720000014</v>
      </c>
      <c r="AJ1075">
        <f t="shared" si="263"/>
        <v>9140.2674719999995</v>
      </c>
      <c r="AK1075" s="32">
        <f t="shared" si="277"/>
        <v>9585.3546264211018</v>
      </c>
      <c r="AL1075">
        <f t="shared" si="264"/>
        <v>8934.9645990715017</v>
      </c>
      <c r="AM1075" s="32">
        <f t="shared" si="265"/>
        <v>9240.7232509761398</v>
      </c>
      <c r="AN1075" s="33">
        <f t="shared" si="266"/>
        <v>9009.3811851308383</v>
      </c>
      <c r="AO1075" s="33">
        <f t="shared" si="267"/>
        <v>9163.5465929499969</v>
      </c>
      <c r="AP1075" s="33">
        <f t="shared" si="268"/>
        <v>9017.3721096000008</v>
      </c>
      <c r="AQ1075" s="34">
        <f t="shared" si="269"/>
        <v>937035.45</v>
      </c>
      <c r="AR1075" s="34">
        <f t="shared" si="270"/>
        <v>1483443</v>
      </c>
      <c r="AS1075" s="34">
        <f t="shared" si="271"/>
        <v>0</v>
      </c>
      <c r="AT1075" s="34">
        <f t="shared" si="272"/>
        <v>9041.8955004910003</v>
      </c>
      <c r="AU1075" s="34">
        <f t="shared" si="273"/>
        <v>8969.1913590983895</v>
      </c>
      <c r="AV1075" s="34">
        <f t="shared" si="274"/>
        <v>9074.7658434136811</v>
      </c>
      <c r="AW1075" s="34">
        <f t="shared" si="275"/>
        <v>9044.2711021439991</v>
      </c>
      <c r="AX1075" s="34">
        <f t="shared" si="276"/>
        <v>8904.5908304458535</v>
      </c>
    </row>
    <row r="1076" spans="1:50" ht="16.5" customHeight="1" x14ac:dyDescent="0.2">
      <c r="A1076" s="25">
        <v>1075</v>
      </c>
      <c r="B1076" s="26">
        <v>40795</v>
      </c>
      <c r="C1076" s="25">
        <v>8848</v>
      </c>
      <c r="D1076" s="27"/>
      <c r="E1076" s="27">
        <v>414000</v>
      </c>
      <c r="F1076" s="27"/>
      <c r="G1076" s="27">
        <v>87.905000000000001</v>
      </c>
      <c r="H1076" s="27">
        <v>115.97</v>
      </c>
      <c r="I1076" s="27">
        <v>3.6739999999999999</v>
      </c>
      <c r="J1076" s="27">
        <v>15557.539000000001</v>
      </c>
      <c r="K1076" s="27">
        <v>883667</v>
      </c>
      <c r="L1076" s="27">
        <v>1900</v>
      </c>
      <c r="M1076" s="27">
        <v>12.72</v>
      </c>
      <c r="N1076" s="27">
        <v>258350</v>
      </c>
      <c r="O1076" s="27">
        <v>10731.6</v>
      </c>
      <c r="P1076" s="27">
        <v>2672031</v>
      </c>
      <c r="Q1076" s="27">
        <v>1200</v>
      </c>
      <c r="R1076" s="27">
        <v>11084</v>
      </c>
      <c r="S1076" s="27">
        <v>11.7295</v>
      </c>
      <c r="T1076" s="27">
        <v>114.7</v>
      </c>
      <c r="U1076" s="27">
        <v>22</v>
      </c>
      <c r="V1076" s="27">
        <v>89</v>
      </c>
      <c r="W1076" s="27">
        <v>86.929820000000007</v>
      </c>
      <c r="X1076" s="27"/>
      <c r="Y1076" s="27"/>
      <c r="Z1076" s="27"/>
      <c r="AA1076" s="27">
        <v>309839</v>
      </c>
      <c r="AB1076" s="28"/>
      <c r="AC1076" s="29">
        <v>1</v>
      </c>
      <c r="AD1076" s="30">
        <v>2.9</v>
      </c>
      <c r="AE1076" s="30">
        <v>62.7</v>
      </c>
      <c r="AF1076" s="31">
        <v>12.5524</v>
      </c>
      <c r="AG1076">
        <f t="shared" si="261"/>
        <v>8941.5862130711193</v>
      </c>
      <c r="AH1076">
        <f>A1076*'Simple Linear Regression'!$B$18+'Simple Linear Regression'!$B$17</f>
        <v>8802.3512121373897</v>
      </c>
      <c r="AI1076">
        <f t="shared" si="262"/>
        <v>9021.6203620000015</v>
      </c>
      <c r="AJ1076">
        <f t="shared" si="263"/>
        <v>9021.6203619999997</v>
      </c>
      <c r="AK1076" s="32">
        <f t="shared" si="277"/>
        <v>9592.2189352513888</v>
      </c>
      <c r="AL1076">
        <f t="shared" si="264"/>
        <v>8867.5235932930027</v>
      </c>
      <c r="AM1076" s="32">
        <f t="shared" si="265"/>
        <v>9081.1758850546794</v>
      </c>
      <c r="AN1076" s="33">
        <f t="shared" si="266"/>
        <v>8809.037283084519</v>
      </c>
      <c r="AO1076" s="33">
        <f t="shared" si="267"/>
        <v>8900.4025528999973</v>
      </c>
      <c r="AP1076" s="33">
        <f t="shared" si="268"/>
        <v>8782.0987461999975</v>
      </c>
      <c r="AQ1076" s="34">
        <f t="shared" si="269"/>
        <v>949177.9</v>
      </c>
      <c r="AR1076" s="34">
        <f t="shared" si="270"/>
        <v>1521036</v>
      </c>
      <c r="AS1076" s="34">
        <f t="shared" si="271"/>
        <v>12.5524</v>
      </c>
      <c r="AT1076" s="34">
        <f t="shared" si="272"/>
        <v>9020.8627147740008</v>
      </c>
      <c r="AU1076" s="34">
        <f t="shared" si="273"/>
        <v>8897.4024977541776</v>
      </c>
      <c r="AV1076" s="34">
        <f t="shared" si="274"/>
        <v>9084.809467225361</v>
      </c>
      <c r="AW1076" s="34">
        <f t="shared" si="275"/>
        <v>9007.6733095548025</v>
      </c>
      <c r="AX1076" s="34">
        <f t="shared" si="276"/>
        <v>8775.6283121647011</v>
      </c>
    </row>
    <row r="1077" spans="1:50" ht="16.5" customHeight="1" x14ac:dyDescent="0.2">
      <c r="A1077" s="25">
        <v>1076</v>
      </c>
      <c r="B1077" s="26">
        <v>40802</v>
      </c>
      <c r="C1077" s="25">
        <v>8858</v>
      </c>
      <c r="D1077" s="27"/>
      <c r="E1077" s="27">
        <v>429000</v>
      </c>
      <c r="F1077" s="27"/>
      <c r="G1077" s="27">
        <v>88.933999999999997</v>
      </c>
      <c r="H1077" s="27">
        <v>114.98</v>
      </c>
      <c r="I1077" s="27">
        <v>3.661</v>
      </c>
      <c r="J1077" s="27">
        <v>15557.539000000001</v>
      </c>
      <c r="K1077" s="27">
        <v>883667</v>
      </c>
      <c r="L1077" s="27">
        <v>1900</v>
      </c>
      <c r="M1077" s="27">
        <v>12.603999999999999</v>
      </c>
      <c r="N1077" s="27">
        <v>260175</v>
      </c>
      <c r="O1077" s="27">
        <v>10731.6</v>
      </c>
      <c r="P1077" s="27">
        <v>2693088</v>
      </c>
      <c r="Q1077" s="27">
        <v>1200</v>
      </c>
      <c r="R1077" s="27">
        <v>11084</v>
      </c>
      <c r="S1077" s="27">
        <v>11.7295</v>
      </c>
      <c r="T1077" s="27">
        <v>114.7</v>
      </c>
      <c r="U1077" s="27">
        <v>22</v>
      </c>
      <c r="V1077" s="27">
        <v>89</v>
      </c>
      <c r="W1077" s="27">
        <v>88.3005</v>
      </c>
      <c r="X1077" s="27"/>
      <c r="Y1077" s="27"/>
      <c r="Z1077" s="27"/>
      <c r="AA1077" s="27">
        <v>309839</v>
      </c>
      <c r="AB1077" s="28"/>
      <c r="AC1077" s="29">
        <v>0</v>
      </c>
      <c r="AD1077" s="30">
        <v>6.9</v>
      </c>
      <c r="AE1077" s="30">
        <v>56.6</v>
      </c>
      <c r="AF1077" s="31">
        <v>12.266999999999999</v>
      </c>
      <c r="AG1077">
        <f t="shared" si="261"/>
        <v>8954.3385886386786</v>
      </c>
      <c r="AH1077">
        <f>A1077*'Simple Linear Regression'!$B$18+'Simple Linear Regression'!$B$17</f>
        <v>8803.2042492212931</v>
      </c>
      <c r="AI1077">
        <f t="shared" si="262"/>
        <v>9031.5656574000004</v>
      </c>
      <c r="AJ1077">
        <f t="shared" si="263"/>
        <v>9031.5656574000004</v>
      </c>
      <c r="AK1077" s="32">
        <f t="shared" si="277"/>
        <v>9587.3573855411287</v>
      </c>
      <c r="AL1077">
        <f t="shared" si="264"/>
        <v>8851.3355612622472</v>
      </c>
      <c r="AM1077" s="32">
        <f t="shared" si="265"/>
        <v>9228.9651761121404</v>
      </c>
      <c r="AN1077" s="33">
        <f t="shared" si="266"/>
        <v>8912.7584046733391</v>
      </c>
      <c r="AO1077" s="33">
        <f t="shared" si="267"/>
        <v>8984.188246924994</v>
      </c>
      <c r="AP1077" s="33">
        <f t="shared" si="268"/>
        <v>8868.5421374999969</v>
      </c>
      <c r="AQ1077" s="34">
        <f t="shared" si="269"/>
        <v>952500.67500000005</v>
      </c>
      <c r="AR1077" s="34">
        <f t="shared" si="270"/>
        <v>1570569</v>
      </c>
      <c r="AS1077" s="34">
        <f t="shared" si="271"/>
        <v>0</v>
      </c>
      <c r="AT1077" s="34">
        <f t="shared" si="272"/>
        <v>9082.1762947179996</v>
      </c>
      <c r="AU1077" s="34">
        <f t="shared" si="273"/>
        <v>8920.2157542510886</v>
      </c>
      <c r="AV1077" s="34">
        <f t="shared" si="274"/>
        <v>9165.0045136084391</v>
      </c>
      <c r="AW1077" s="34">
        <f t="shared" si="275"/>
        <v>9083.3797531119999</v>
      </c>
      <c r="AX1077" s="34">
        <f t="shared" si="276"/>
        <v>8823.8130094502794</v>
      </c>
    </row>
    <row r="1078" spans="1:50" ht="16.5" customHeight="1" x14ac:dyDescent="0.2">
      <c r="A1078" s="25">
        <v>1077</v>
      </c>
      <c r="B1078" s="26">
        <v>40809</v>
      </c>
      <c r="C1078" s="25">
        <v>8964</v>
      </c>
      <c r="D1078" s="27"/>
      <c r="E1078" s="27">
        <v>422000</v>
      </c>
      <c r="F1078" s="27"/>
      <c r="G1078" s="27">
        <v>83.652000000000001</v>
      </c>
      <c r="H1078" s="27">
        <v>111.98399999999999</v>
      </c>
      <c r="I1078" s="27">
        <v>3.601</v>
      </c>
      <c r="J1078" s="27">
        <v>15557.539000000001</v>
      </c>
      <c r="K1078" s="27">
        <v>883667</v>
      </c>
      <c r="L1078" s="27">
        <v>1900</v>
      </c>
      <c r="M1078" s="27">
        <v>12.603999999999999</v>
      </c>
      <c r="N1078" s="27">
        <v>260175</v>
      </c>
      <c r="O1078" s="27">
        <v>10731.6</v>
      </c>
      <c r="P1078" s="27">
        <v>2693088</v>
      </c>
      <c r="Q1078" s="27">
        <v>1200</v>
      </c>
      <c r="R1078" s="27">
        <v>11084</v>
      </c>
      <c r="S1078" s="27">
        <v>11.7295</v>
      </c>
      <c r="T1078" s="27">
        <v>114.7</v>
      </c>
      <c r="U1078" s="27">
        <v>22</v>
      </c>
      <c r="V1078" s="27">
        <v>89</v>
      </c>
      <c r="W1078" s="27">
        <v>89.215800000000002</v>
      </c>
      <c r="X1078" s="27"/>
      <c r="Y1078" s="27"/>
      <c r="Z1078" s="27"/>
      <c r="AA1078" s="27">
        <v>309839</v>
      </c>
      <c r="AB1078" s="28"/>
      <c r="AC1078" s="29">
        <v>0</v>
      </c>
      <c r="AD1078" s="30">
        <v>10.1</v>
      </c>
      <c r="AE1078" s="30">
        <v>39.1</v>
      </c>
      <c r="AF1078" s="31">
        <v>11.9794</v>
      </c>
      <c r="AG1078">
        <f t="shared" si="261"/>
        <v>8959.0313485658808</v>
      </c>
      <c r="AH1078">
        <f>A1078*'Simple Linear Regression'!$B$18+'Simple Linear Regression'!$B$17</f>
        <v>8804.0572863051984</v>
      </c>
      <c r="AI1078">
        <f t="shared" si="262"/>
        <v>9035.6836874000019</v>
      </c>
      <c r="AJ1078">
        <f t="shared" si="263"/>
        <v>9035.6836874000001</v>
      </c>
      <c r="AK1078" s="32">
        <f t="shared" si="277"/>
        <v>9578.7697324740257</v>
      </c>
      <c r="AL1078">
        <f t="shared" si="264"/>
        <v>8864.4904580272487</v>
      </c>
      <c r="AM1078" s="32">
        <f t="shared" si="265"/>
        <v>9204.0974686400423</v>
      </c>
      <c r="AN1078" s="33">
        <f t="shared" si="266"/>
        <v>8894.5793319149197</v>
      </c>
      <c r="AO1078" s="33">
        <f t="shared" si="267"/>
        <v>8960.8486914249988</v>
      </c>
      <c r="AP1078" s="33">
        <f t="shared" si="268"/>
        <v>8841.2662427000014</v>
      </c>
      <c r="AQ1078" s="34">
        <f t="shared" si="269"/>
        <v>936890.17500000005</v>
      </c>
      <c r="AR1078" s="34">
        <f t="shared" si="270"/>
        <v>1519622</v>
      </c>
      <c r="AS1078" s="34">
        <f t="shared" si="271"/>
        <v>0</v>
      </c>
      <c r="AT1078" s="34">
        <f t="shared" si="272"/>
        <v>9087.0249736400001</v>
      </c>
      <c r="AU1078" s="34">
        <f t="shared" si="273"/>
        <v>8917.0486137679854</v>
      </c>
      <c r="AV1078" s="34">
        <f t="shared" si="274"/>
        <v>9161.9234655297205</v>
      </c>
      <c r="AW1078" s="34">
        <f t="shared" si="275"/>
        <v>9087.3973725619999</v>
      </c>
      <c r="AX1078" s="34">
        <f t="shared" si="276"/>
        <v>8818.8980021937805</v>
      </c>
    </row>
    <row r="1079" spans="1:50" ht="16.5" customHeight="1" x14ac:dyDescent="0.2">
      <c r="A1079" s="25">
        <v>1078</v>
      </c>
      <c r="B1079" s="26">
        <v>40816</v>
      </c>
      <c r="C1079" s="25">
        <v>8959</v>
      </c>
      <c r="D1079" s="27"/>
      <c r="E1079" s="27">
        <v>406000</v>
      </c>
      <c r="F1079" s="27"/>
      <c r="G1079" s="27">
        <v>81.177999999999997</v>
      </c>
      <c r="H1079" s="27">
        <v>107.69199999999999</v>
      </c>
      <c r="I1079" s="27">
        <v>3.5089999999999999</v>
      </c>
      <c r="J1079" s="27">
        <v>15557.539000000001</v>
      </c>
      <c r="K1079" s="27">
        <v>883667</v>
      </c>
      <c r="L1079" s="27">
        <v>1900</v>
      </c>
      <c r="M1079" s="27">
        <v>12.603999999999999</v>
      </c>
      <c r="N1079" s="27">
        <v>260175</v>
      </c>
      <c r="O1079" s="27">
        <v>10731.6</v>
      </c>
      <c r="P1079" s="27">
        <v>2693088</v>
      </c>
      <c r="Q1079" s="27">
        <v>1200</v>
      </c>
      <c r="R1079" s="27">
        <v>11084</v>
      </c>
      <c r="S1079" s="27">
        <v>11.7295</v>
      </c>
      <c r="T1079" s="27">
        <v>114.7</v>
      </c>
      <c r="U1079" s="27">
        <v>22</v>
      </c>
      <c r="V1079" s="27">
        <v>89</v>
      </c>
      <c r="W1079" s="27">
        <v>90.784400000000005</v>
      </c>
      <c r="X1079" s="27"/>
      <c r="Y1079" s="27"/>
      <c r="Z1079" s="27"/>
      <c r="AA1079" s="27">
        <v>309839</v>
      </c>
      <c r="AB1079" s="28"/>
      <c r="AC1079" s="29">
        <v>0</v>
      </c>
      <c r="AD1079" s="30">
        <v>11.8</v>
      </c>
      <c r="AE1079" s="30">
        <v>48.8</v>
      </c>
      <c r="AF1079" s="31">
        <v>11.692</v>
      </c>
      <c r="AG1079">
        <f t="shared" si="261"/>
        <v>8969.7739611209199</v>
      </c>
      <c r="AH1079">
        <f>A1079*'Simple Linear Regression'!$B$18+'Simple Linear Regression'!$B$17</f>
        <v>8804.9103233891019</v>
      </c>
      <c r="AI1079">
        <f t="shared" si="262"/>
        <v>9045.0963274000005</v>
      </c>
      <c r="AJ1079">
        <f t="shared" si="263"/>
        <v>9045.0963274000005</v>
      </c>
      <c r="AK1079" s="32">
        <f t="shared" si="277"/>
        <v>9589.7797171002185</v>
      </c>
      <c r="AL1079">
        <f t="shared" si="264"/>
        <v>8888.5594020002482</v>
      </c>
      <c r="AM1079" s="32">
        <f t="shared" si="265"/>
        <v>9198.2639838409214</v>
      </c>
      <c r="AN1079" s="33">
        <f t="shared" si="266"/>
        <v>8892.6659652017406</v>
      </c>
      <c r="AO1079" s="33">
        <f t="shared" si="267"/>
        <v>9001.9599403249995</v>
      </c>
      <c r="AP1079" s="33">
        <f t="shared" si="268"/>
        <v>8865.0084444999993</v>
      </c>
      <c r="AQ1079" s="34">
        <f t="shared" si="269"/>
        <v>912954.07499999995</v>
      </c>
      <c r="AR1079" s="34">
        <f t="shared" si="270"/>
        <v>1424654</v>
      </c>
      <c r="AS1079" s="34">
        <f t="shared" si="271"/>
        <v>0</v>
      </c>
      <c r="AT1079" s="34">
        <f t="shared" si="272"/>
        <v>9005.7471024520019</v>
      </c>
      <c r="AU1079" s="34">
        <f t="shared" si="273"/>
        <v>8877.7065408933668</v>
      </c>
      <c r="AV1079" s="34">
        <f t="shared" si="274"/>
        <v>9050.5468838780398</v>
      </c>
      <c r="AW1079" s="34">
        <f t="shared" si="275"/>
        <v>9004.7956785879996</v>
      </c>
      <c r="AX1079" s="34">
        <f t="shared" si="276"/>
        <v>8792.7681405184776</v>
      </c>
    </row>
    <row r="1080" spans="1:50" ht="16.5" customHeight="1" x14ac:dyDescent="0.2">
      <c r="A1080" s="25">
        <v>1079</v>
      </c>
      <c r="B1080" s="26">
        <v>40823</v>
      </c>
      <c r="C1080" s="25">
        <v>9010</v>
      </c>
      <c r="D1080" s="27"/>
      <c r="E1080" s="27">
        <v>405000</v>
      </c>
      <c r="F1080" s="27"/>
      <c r="G1080" s="27">
        <v>79.433999999999997</v>
      </c>
      <c r="H1080" s="27">
        <v>104.032</v>
      </c>
      <c r="I1080" s="27">
        <v>3.4329999999999998</v>
      </c>
      <c r="J1080" s="27">
        <v>15557.539000000001</v>
      </c>
      <c r="K1080" s="27">
        <v>883667</v>
      </c>
      <c r="L1080" s="27">
        <v>1957</v>
      </c>
      <c r="M1080" s="27">
        <v>12.603999999999999</v>
      </c>
      <c r="N1080" s="27">
        <v>260175</v>
      </c>
      <c r="O1080" s="27">
        <v>10750.3</v>
      </c>
      <c r="P1080" s="27">
        <v>2693088</v>
      </c>
      <c r="Q1080" s="27">
        <v>1200</v>
      </c>
      <c r="R1080" s="27">
        <v>11084</v>
      </c>
      <c r="S1080" s="27">
        <v>11.7295</v>
      </c>
      <c r="T1080" s="27">
        <v>114.7</v>
      </c>
      <c r="U1080" s="27">
        <v>22</v>
      </c>
      <c r="V1080" s="27">
        <v>90.2</v>
      </c>
      <c r="W1080" s="27">
        <v>91.399339999999995</v>
      </c>
      <c r="X1080" s="27"/>
      <c r="Y1080" s="27"/>
      <c r="Z1080" s="27"/>
      <c r="AA1080" s="27">
        <v>309839</v>
      </c>
      <c r="AB1080" s="28"/>
      <c r="AC1080" s="29">
        <v>0</v>
      </c>
      <c r="AD1080" s="30">
        <v>28.4</v>
      </c>
      <c r="AE1080" s="30">
        <v>20.9</v>
      </c>
      <c r="AF1080" s="31">
        <v>11.4071</v>
      </c>
      <c r="AG1080">
        <f t="shared" si="261"/>
        <v>8942.9956878580397</v>
      </c>
      <c r="AH1080">
        <f>A1080*'Simple Linear Regression'!$B$18+'Simple Linear Regression'!$B$17</f>
        <v>8805.7633604730054</v>
      </c>
      <c r="AI1080">
        <f t="shared" si="262"/>
        <v>9021.9127074000007</v>
      </c>
      <c r="AJ1080">
        <f t="shared" si="263"/>
        <v>9021.9127074000007</v>
      </c>
      <c r="AK1080" s="32">
        <f t="shared" si="277"/>
        <v>9579.9906446219593</v>
      </c>
      <c r="AL1080">
        <f t="shared" si="264"/>
        <v>8880.4850293692525</v>
      </c>
      <c r="AM1080" s="32">
        <f t="shared" si="265"/>
        <v>9146.6913872612604</v>
      </c>
      <c r="AN1080" s="33">
        <f t="shared" si="266"/>
        <v>8873.9583735650103</v>
      </c>
      <c r="AO1080" s="33">
        <f t="shared" si="267"/>
        <v>8918.1272220249994</v>
      </c>
      <c r="AP1080" s="33">
        <f t="shared" si="268"/>
        <v>8812.7191473999992</v>
      </c>
      <c r="AQ1080" s="34">
        <f t="shared" si="269"/>
        <v>893180.77499999991</v>
      </c>
      <c r="AR1080" s="34">
        <f t="shared" si="270"/>
        <v>1390365</v>
      </c>
      <c r="AS1080" s="34">
        <f t="shared" si="271"/>
        <v>0</v>
      </c>
      <c r="AT1080" s="34">
        <f t="shared" si="272"/>
        <v>9052.1393688870012</v>
      </c>
      <c r="AU1080" s="34">
        <f t="shared" si="273"/>
        <v>8894.8462988795054</v>
      </c>
      <c r="AV1080" s="34">
        <f t="shared" si="274"/>
        <v>9106.0774173434002</v>
      </c>
      <c r="AW1080" s="34">
        <f t="shared" si="275"/>
        <v>9050.5119625709995</v>
      </c>
      <c r="AX1080" s="34">
        <f t="shared" si="276"/>
        <v>8798.4895635135745</v>
      </c>
    </row>
    <row r="1081" spans="1:50" ht="16.5" customHeight="1" x14ac:dyDescent="0.2">
      <c r="A1081" s="25">
        <v>1080</v>
      </c>
      <c r="B1081" s="26">
        <v>40830</v>
      </c>
      <c r="C1081" s="25">
        <v>8598</v>
      </c>
      <c r="D1081" s="27"/>
      <c r="E1081" s="27">
        <v>410000</v>
      </c>
      <c r="F1081" s="27"/>
      <c r="G1081" s="27">
        <v>85.347999999999999</v>
      </c>
      <c r="H1081" s="27">
        <v>111.586</v>
      </c>
      <c r="I1081" s="27">
        <v>3.4169999999999998</v>
      </c>
      <c r="J1081" s="27">
        <v>15557.539000000001</v>
      </c>
      <c r="K1081" s="27">
        <v>864402</v>
      </c>
      <c r="L1081" s="27">
        <v>1957</v>
      </c>
      <c r="M1081" s="27">
        <v>12.603999999999999</v>
      </c>
      <c r="N1081" s="27">
        <v>260175</v>
      </c>
      <c r="O1081" s="27">
        <v>10750.3</v>
      </c>
      <c r="P1081" s="27">
        <v>2693088</v>
      </c>
      <c r="Q1081" s="27">
        <v>1200</v>
      </c>
      <c r="R1081" s="27">
        <v>11084</v>
      </c>
      <c r="S1081" s="27">
        <v>11.7295</v>
      </c>
      <c r="T1081" s="27">
        <v>114.7</v>
      </c>
      <c r="U1081" s="27">
        <v>22</v>
      </c>
      <c r="V1081" s="27">
        <v>90.2</v>
      </c>
      <c r="W1081" s="27">
        <v>92.195480000000003</v>
      </c>
      <c r="X1081" s="27"/>
      <c r="Y1081" s="27"/>
      <c r="Z1081" s="27"/>
      <c r="AA1081" s="27">
        <v>309839</v>
      </c>
      <c r="AB1081" s="28"/>
      <c r="AC1081" s="29">
        <v>0</v>
      </c>
      <c r="AD1081" s="30">
        <v>7.3</v>
      </c>
      <c r="AE1081" s="30">
        <v>25.2</v>
      </c>
      <c r="AF1081" s="31">
        <v>11.1274</v>
      </c>
      <c r="AG1081">
        <f t="shared" si="261"/>
        <v>8939.6224591719583</v>
      </c>
      <c r="AH1081">
        <f>A1081*'Simple Linear Regression'!$B$18+'Simple Linear Regression'!$B$17</f>
        <v>8806.6163975569107</v>
      </c>
      <c r="AI1081">
        <f t="shared" si="262"/>
        <v>9018.9712574000005</v>
      </c>
      <c r="AJ1081">
        <f t="shared" si="263"/>
        <v>9018.9712574000005</v>
      </c>
      <c r="AK1081" s="32">
        <f t="shared" si="277"/>
        <v>9583.7273069286693</v>
      </c>
      <c r="AL1081">
        <f t="shared" si="264"/>
        <v>8878.9106659732479</v>
      </c>
      <c r="AM1081" s="32">
        <f t="shared" si="265"/>
        <v>9174.3581416725792</v>
      </c>
      <c r="AN1081" s="33">
        <f t="shared" si="266"/>
        <v>8834.8771634949208</v>
      </c>
      <c r="AO1081" s="33">
        <f t="shared" si="267"/>
        <v>8953.2121792250018</v>
      </c>
      <c r="AP1081" s="33">
        <f t="shared" si="268"/>
        <v>8815.4559810999999</v>
      </c>
      <c r="AQ1081" s="34">
        <f t="shared" si="269"/>
        <v>889017.97499999998</v>
      </c>
      <c r="AR1081" s="34">
        <f t="shared" si="270"/>
        <v>1400970</v>
      </c>
      <c r="AS1081" s="34">
        <f t="shared" si="271"/>
        <v>0</v>
      </c>
      <c r="AT1081" s="34">
        <f t="shared" si="272"/>
        <v>8950.1728242780009</v>
      </c>
      <c r="AU1081" s="34">
        <f t="shared" si="273"/>
        <v>8822.191680944743</v>
      </c>
      <c r="AV1081" s="34">
        <f t="shared" si="274"/>
        <v>9002.7953117962006</v>
      </c>
      <c r="AW1081" s="34">
        <f t="shared" si="275"/>
        <v>8947.6282008039998</v>
      </c>
      <c r="AX1081" s="34">
        <f t="shared" si="276"/>
        <v>8736.7998142171746</v>
      </c>
    </row>
    <row r="1082" spans="1:50" ht="16.5" customHeight="1" x14ac:dyDescent="0.2">
      <c r="A1082" s="25">
        <v>1081</v>
      </c>
      <c r="B1082" s="26">
        <v>40837</v>
      </c>
      <c r="C1082" s="25">
        <v>8501</v>
      </c>
      <c r="D1082" s="27"/>
      <c r="E1082" s="27">
        <v>395000</v>
      </c>
      <c r="F1082" s="27"/>
      <c r="G1082" s="27">
        <v>86.817999999999998</v>
      </c>
      <c r="H1082" s="27">
        <v>111.47199999999999</v>
      </c>
      <c r="I1082" s="27">
        <v>3.476</v>
      </c>
      <c r="J1082" s="27">
        <v>15557.539000000001</v>
      </c>
      <c r="K1082" s="27">
        <v>864402</v>
      </c>
      <c r="L1082" s="27">
        <v>1957</v>
      </c>
      <c r="M1082" s="27">
        <v>13.356</v>
      </c>
      <c r="N1082" s="27">
        <v>260526</v>
      </c>
      <c r="O1082" s="27">
        <v>10750.3</v>
      </c>
      <c r="P1082" s="27">
        <v>2693088</v>
      </c>
      <c r="Q1082" s="27">
        <v>1200</v>
      </c>
      <c r="R1082" s="27">
        <v>11084</v>
      </c>
      <c r="S1082" s="27">
        <v>11.7295</v>
      </c>
      <c r="T1082" s="27">
        <v>114.7</v>
      </c>
      <c r="U1082" s="27">
        <v>22</v>
      </c>
      <c r="V1082" s="27">
        <v>90.2</v>
      </c>
      <c r="W1082" s="27">
        <v>90.531475</v>
      </c>
      <c r="X1082" s="27"/>
      <c r="Y1082" s="27"/>
      <c r="Z1082" s="27"/>
      <c r="AA1082" s="27">
        <v>309839</v>
      </c>
      <c r="AB1082" s="28"/>
      <c r="AC1082" s="29">
        <v>0</v>
      </c>
      <c r="AD1082" s="30">
        <v>39.9</v>
      </c>
      <c r="AE1082" s="30">
        <v>12.6</v>
      </c>
      <c r="AF1082" s="31">
        <v>10.855700000000001</v>
      </c>
      <c r="AG1082">
        <f t="shared" si="261"/>
        <v>8954.142642286879</v>
      </c>
      <c r="AH1082">
        <f>A1082*'Simple Linear Regression'!$B$18+'Simple Linear Regression'!$B$17</f>
        <v>8807.4694346408141</v>
      </c>
      <c r="AI1082">
        <f t="shared" si="262"/>
        <v>9073.6852839999992</v>
      </c>
      <c r="AJ1082">
        <f t="shared" si="263"/>
        <v>9073.6852839999992</v>
      </c>
      <c r="AK1082" s="32">
        <f t="shared" si="277"/>
        <v>9507.119377778281</v>
      </c>
      <c r="AL1082">
        <f t="shared" si="264"/>
        <v>8881.5310525663208</v>
      </c>
      <c r="AM1082" s="32">
        <f t="shared" si="265"/>
        <v>9135.9593704715389</v>
      </c>
      <c r="AN1082" s="33">
        <f t="shared" si="266"/>
        <v>8795.8256820412826</v>
      </c>
      <c r="AO1082" s="33">
        <f t="shared" si="267"/>
        <v>8887.7542815759989</v>
      </c>
      <c r="AP1082" s="33">
        <f t="shared" si="268"/>
        <v>8730.0127440999986</v>
      </c>
      <c r="AQ1082" s="34">
        <f t="shared" si="269"/>
        <v>905588.37600000005</v>
      </c>
      <c r="AR1082" s="34">
        <f t="shared" si="270"/>
        <v>1373020</v>
      </c>
      <c r="AS1082" s="34">
        <f t="shared" si="271"/>
        <v>0</v>
      </c>
      <c r="AT1082" s="34">
        <f t="shared" si="272"/>
        <v>9006.8564164130003</v>
      </c>
      <c r="AU1082" s="34">
        <f t="shared" si="273"/>
        <v>8837.7732802151404</v>
      </c>
      <c r="AV1082" s="34">
        <f t="shared" si="274"/>
        <v>9049.1604686731989</v>
      </c>
      <c r="AW1082" s="34">
        <f t="shared" si="275"/>
        <v>9003.153682840999</v>
      </c>
      <c r="AX1082" s="34">
        <f t="shared" si="276"/>
        <v>8735.1151100792831</v>
      </c>
    </row>
    <row r="1083" spans="1:50" ht="16.5" customHeight="1" x14ac:dyDescent="0.2">
      <c r="A1083" s="25">
        <v>1082</v>
      </c>
      <c r="B1083" s="26">
        <v>40844</v>
      </c>
      <c r="C1083" s="25">
        <v>8518</v>
      </c>
      <c r="D1083" s="27"/>
      <c r="E1083" s="27">
        <v>403000</v>
      </c>
      <c r="F1083" s="27"/>
      <c r="G1083" s="27">
        <v>92.316000000000003</v>
      </c>
      <c r="H1083" s="27">
        <v>111.334</v>
      </c>
      <c r="I1083" s="27">
        <v>3.4620000000000002</v>
      </c>
      <c r="J1083" s="27">
        <v>15557.539000000001</v>
      </c>
      <c r="K1083" s="27">
        <v>864402</v>
      </c>
      <c r="L1083" s="27">
        <v>1957</v>
      </c>
      <c r="M1083" s="27">
        <v>13.356</v>
      </c>
      <c r="N1083" s="27">
        <v>260526</v>
      </c>
      <c r="O1083" s="27">
        <v>10750.3</v>
      </c>
      <c r="P1083" s="27">
        <v>2693088</v>
      </c>
      <c r="Q1083" s="27">
        <v>1200</v>
      </c>
      <c r="R1083" s="27">
        <v>11084</v>
      </c>
      <c r="S1083" s="27">
        <v>11.7295</v>
      </c>
      <c r="T1083" s="27">
        <v>114.7</v>
      </c>
      <c r="U1083" s="27">
        <v>22</v>
      </c>
      <c r="V1083" s="27">
        <v>90.2</v>
      </c>
      <c r="W1083" s="27">
        <v>90.513999999999996</v>
      </c>
      <c r="X1083" s="27"/>
      <c r="Y1083" s="27"/>
      <c r="Z1083" s="27"/>
      <c r="AA1083" s="27">
        <v>309839</v>
      </c>
      <c r="AB1083" s="28"/>
      <c r="AC1083" s="29">
        <v>0</v>
      </c>
      <c r="AD1083" s="30">
        <v>50.8</v>
      </c>
      <c r="AE1083" s="30">
        <v>14</v>
      </c>
      <c r="AF1083" s="31">
        <v>10.5953</v>
      </c>
      <c r="AG1083">
        <f t="shared" si="261"/>
        <v>8948.7496659365588</v>
      </c>
      <c r="AH1083">
        <f>A1083*'Simple Linear Regression'!$B$18+'Simple Linear Regression'!$B$17</f>
        <v>8808.3224717247194</v>
      </c>
      <c r="AI1083">
        <f t="shared" si="262"/>
        <v>9068.9789639999999</v>
      </c>
      <c r="AJ1083">
        <f t="shared" si="263"/>
        <v>9068.9789639999999</v>
      </c>
      <c r="AK1083" s="32">
        <f t="shared" si="277"/>
        <v>9520.4786639380181</v>
      </c>
      <c r="AL1083">
        <f t="shared" si="264"/>
        <v>8877.5178013908444</v>
      </c>
      <c r="AM1083" s="32">
        <f t="shared" si="265"/>
        <v>9121.7546485776002</v>
      </c>
      <c r="AN1083" s="33">
        <f t="shared" si="266"/>
        <v>8756.3282341502018</v>
      </c>
      <c r="AO1083" s="33">
        <f t="shared" si="267"/>
        <v>8870.9847164119983</v>
      </c>
      <c r="AP1083" s="33">
        <f t="shared" si="268"/>
        <v>8695.2071621000014</v>
      </c>
      <c r="AQ1083" s="34">
        <f t="shared" si="269"/>
        <v>901941.0120000001</v>
      </c>
      <c r="AR1083" s="34">
        <f t="shared" si="270"/>
        <v>1395186</v>
      </c>
      <c r="AS1083" s="34">
        <f t="shared" si="271"/>
        <v>0</v>
      </c>
      <c r="AT1083" s="34">
        <f t="shared" si="272"/>
        <v>8961.8944845789993</v>
      </c>
      <c r="AU1083" s="34">
        <f t="shared" si="273"/>
        <v>8800.3875874997702</v>
      </c>
      <c r="AV1083" s="34">
        <f t="shared" si="274"/>
        <v>9011.1052927993624</v>
      </c>
      <c r="AW1083" s="34">
        <f t="shared" si="275"/>
        <v>8957.0811117229987</v>
      </c>
      <c r="AX1083" s="34">
        <f t="shared" si="276"/>
        <v>8699.530440337956</v>
      </c>
    </row>
    <row r="1084" spans="1:50" ht="16.5" customHeight="1" x14ac:dyDescent="0.2">
      <c r="A1084" s="25">
        <v>1083</v>
      </c>
      <c r="B1084" s="26">
        <v>40851</v>
      </c>
      <c r="C1084" s="25">
        <v>8671</v>
      </c>
      <c r="D1084" s="27"/>
      <c r="E1084" s="27">
        <v>399000</v>
      </c>
      <c r="F1084" s="27"/>
      <c r="G1084" s="27">
        <v>93.244</v>
      </c>
      <c r="H1084" s="27">
        <v>109.84</v>
      </c>
      <c r="I1084" s="27">
        <v>3.452</v>
      </c>
      <c r="J1084" s="27">
        <v>15557.539000000001</v>
      </c>
      <c r="K1084" s="27">
        <v>864402</v>
      </c>
      <c r="L1084" s="27">
        <v>1957</v>
      </c>
      <c r="M1084" s="27">
        <v>13.356</v>
      </c>
      <c r="N1084" s="27">
        <v>260526</v>
      </c>
      <c r="O1084" s="27">
        <v>10750.3</v>
      </c>
      <c r="P1084" s="27">
        <v>2693088</v>
      </c>
      <c r="Q1084" s="27">
        <v>1200</v>
      </c>
      <c r="R1084" s="27">
        <v>11084</v>
      </c>
      <c r="S1084" s="27">
        <v>11.7295</v>
      </c>
      <c r="T1084" s="27">
        <v>114.7</v>
      </c>
      <c r="U1084" s="27">
        <v>22</v>
      </c>
      <c r="V1084" s="27">
        <v>90.2</v>
      </c>
      <c r="W1084" s="27">
        <v>89.463660000000004</v>
      </c>
      <c r="X1084" s="27"/>
      <c r="Y1084" s="27"/>
      <c r="Z1084" s="27"/>
      <c r="AA1084" s="27">
        <v>309839</v>
      </c>
      <c r="AB1084" s="28"/>
      <c r="AC1084" s="29">
        <v>0</v>
      </c>
      <c r="AD1084" s="30">
        <v>84.6</v>
      </c>
      <c r="AE1084" s="30">
        <v>2.9</v>
      </c>
      <c r="AF1084" s="31">
        <v>10.3499</v>
      </c>
      <c r="AG1084">
        <f t="shared" si="261"/>
        <v>8951.4400142577597</v>
      </c>
      <c r="AH1084">
        <f>A1084*'Simple Linear Regression'!$B$18+'Simple Linear Regression'!$B$17</f>
        <v>8809.1755088086229</v>
      </c>
      <c r="AI1084">
        <f t="shared" si="262"/>
        <v>9071.3321240000005</v>
      </c>
      <c r="AJ1084">
        <f t="shared" si="263"/>
        <v>9071.3321239999987</v>
      </c>
      <c r="AK1084" s="32">
        <f t="shared" si="277"/>
        <v>9512.9571897339192</v>
      </c>
      <c r="AL1084">
        <f t="shared" si="264"/>
        <v>8881.8411831226404</v>
      </c>
      <c r="AM1084" s="32">
        <f t="shared" si="265"/>
        <v>9069.8233635922606</v>
      </c>
      <c r="AN1084" s="33">
        <f t="shared" si="266"/>
        <v>8728.1747726236226</v>
      </c>
      <c r="AO1084" s="33">
        <f t="shared" si="267"/>
        <v>8808.5650441519956</v>
      </c>
      <c r="AP1084" s="33">
        <f t="shared" si="268"/>
        <v>8629.6864459000008</v>
      </c>
      <c r="AQ1084" s="34">
        <f t="shared" si="269"/>
        <v>899335.75199999998</v>
      </c>
      <c r="AR1084" s="34">
        <f t="shared" si="270"/>
        <v>1377348</v>
      </c>
      <c r="AS1084" s="34">
        <f t="shared" si="271"/>
        <v>0</v>
      </c>
      <c r="AT1084" s="34">
        <f t="shared" si="272"/>
        <v>9000.6507818569989</v>
      </c>
      <c r="AU1084" s="34">
        <f t="shared" si="273"/>
        <v>8815.527259607079</v>
      </c>
      <c r="AV1084" s="34">
        <f t="shared" si="274"/>
        <v>9049.8791515264802</v>
      </c>
      <c r="AW1084" s="34">
        <f t="shared" si="275"/>
        <v>8994.7530561629992</v>
      </c>
      <c r="AX1084" s="34">
        <f t="shared" si="276"/>
        <v>8704.3167800455758</v>
      </c>
    </row>
    <row r="1085" spans="1:50" ht="16.5" customHeight="1" x14ac:dyDescent="0.2">
      <c r="A1085" s="25">
        <v>1084</v>
      </c>
      <c r="B1085" s="26">
        <v>40858</v>
      </c>
      <c r="C1085" s="25">
        <v>8625</v>
      </c>
      <c r="D1085" s="27"/>
      <c r="E1085" s="27">
        <v>392000</v>
      </c>
      <c r="F1085" s="27"/>
      <c r="G1085" s="27">
        <v>96.965999999999994</v>
      </c>
      <c r="H1085" s="27">
        <v>114.68</v>
      </c>
      <c r="I1085" s="27">
        <v>3.4239999999999999</v>
      </c>
      <c r="J1085" s="27">
        <v>15647.68</v>
      </c>
      <c r="K1085" s="27">
        <v>827658</v>
      </c>
      <c r="L1085" s="27">
        <v>1978</v>
      </c>
      <c r="M1085" s="27">
        <v>13.356</v>
      </c>
      <c r="N1085" s="27">
        <v>260526</v>
      </c>
      <c r="O1085" s="27">
        <v>10783.2</v>
      </c>
      <c r="P1085" s="27">
        <v>2693088</v>
      </c>
      <c r="Q1085" s="27">
        <v>1200</v>
      </c>
      <c r="R1085" s="27">
        <v>11084</v>
      </c>
      <c r="S1085" s="27">
        <v>11.7295</v>
      </c>
      <c r="T1085" s="27">
        <v>115.1</v>
      </c>
      <c r="U1085" s="27">
        <v>22</v>
      </c>
      <c r="V1085" s="27">
        <v>90.3</v>
      </c>
      <c r="W1085" s="27">
        <v>90.158079999999998</v>
      </c>
      <c r="X1085" s="27"/>
      <c r="Y1085" s="27"/>
      <c r="Z1085" s="27"/>
      <c r="AA1085" s="27">
        <v>309839</v>
      </c>
      <c r="AB1085" s="28"/>
      <c r="AC1085" s="29">
        <v>0</v>
      </c>
      <c r="AD1085" s="30">
        <v>87.5</v>
      </c>
      <c r="AE1085" s="30">
        <v>5.0999999999999996</v>
      </c>
      <c r="AF1085" s="31">
        <v>10.1236</v>
      </c>
      <c r="AG1085">
        <f t="shared" si="261"/>
        <v>8953.8589720151194</v>
      </c>
      <c r="AH1085">
        <f>A1085*'Simple Linear Regression'!$B$18+'Simple Linear Regression'!$B$17</f>
        <v>8810.0285458925264</v>
      </c>
      <c r="AI1085">
        <f t="shared" si="262"/>
        <v>9078.435974</v>
      </c>
      <c r="AJ1085">
        <f t="shared" si="263"/>
        <v>9078.435974</v>
      </c>
      <c r="AK1085" s="32">
        <f t="shared" si="277"/>
        <v>9515.4112643601093</v>
      </c>
      <c r="AL1085">
        <f t="shared" si="264"/>
        <v>8889.2618087716837</v>
      </c>
      <c r="AM1085" s="32">
        <f t="shared" si="265"/>
        <v>9064.4967494418379</v>
      </c>
      <c r="AN1085" s="33">
        <f t="shared" si="266"/>
        <v>8707.7889838672872</v>
      </c>
      <c r="AO1085" s="33">
        <f t="shared" si="267"/>
        <v>8816.5542438240045</v>
      </c>
      <c r="AP1085" s="33">
        <f t="shared" si="268"/>
        <v>8622.3850078000032</v>
      </c>
      <c r="AQ1085" s="34">
        <f t="shared" si="269"/>
        <v>892041.02399999998</v>
      </c>
      <c r="AR1085" s="34">
        <f t="shared" si="270"/>
        <v>1342208</v>
      </c>
      <c r="AS1085" s="34">
        <f t="shared" si="271"/>
        <v>0</v>
      </c>
      <c r="AT1085" s="34">
        <f t="shared" si="272"/>
        <v>8956.1119007640009</v>
      </c>
      <c r="AU1085" s="34">
        <f t="shared" si="273"/>
        <v>8786.4539295773448</v>
      </c>
      <c r="AV1085" s="34">
        <f t="shared" si="274"/>
        <v>8993.971075052079</v>
      </c>
      <c r="AW1085" s="34">
        <f t="shared" si="275"/>
        <v>8949.2765324219981</v>
      </c>
      <c r="AX1085" s="34">
        <f t="shared" si="276"/>
        <v>8679.2305599589126</v>
      </c>
    </row>
    <row r="1086" spans="1:50" ht="16.5" customHeight="1" x14ac:dyDescent="0.2">
      <c r="A1086" s="25">
        <v>1085</v>
      </c>
      <c r="B1086" s="26">
        <v>40865</v>
      </c>
      <c r="C1086" s="25">
        <v>8592</v>
      </c>
      <c r="D1086" s="27"/>
      <c r="E1086" s="27">
        <v>383000</v>
      </c>
      <c r="F1086" s="27"/>
      <c r="G1086" s="27">
        <v>99.317999999999998</v>
      </c>
      <c r="H1086" s="27">
        <v>110.69</v>
      </c>
      <c r="I1086" s="27">
        <v>3.4359999999999999</v>
      </c>
      <c r="J1086" s="27">
        <v>15647.68</v>
      </c>
      <c r="K1086" s="27">
        <v>827658</v>
      </c>
      <c r="L1086" s="27">
        <v>1978</v>
      </c>
      <c r="M1086" s="27">
        <v>13.73</v>
      </c>
      <c r="N1086" s="27">
        <v>242062</v>
      </c>
      <c r="O1086" s="27">
        <v>10783.2</v>
      </c>
      <c r="P1086" s="27">
        <v>2693088</v>
      </c>
      <c r="Q1086" s="27">
        <v>1200</v>
      </c>
      <c r="R1086" s="27">
        <v>11084</v>
      </c>
      <c r="S1086" s="27">
        <v>11.7295</v>
      </c>
      <c r="T1086" s="27">
        <v>115.1</v>
      </c>
      <c r="U1086" s="27">
        <v>22</v>
      </c>
      <c r="V1086" s="27">
        <v>90.3</v>
      </c>
      <c r="W1086" s="27">
        <v>90.528274999999994</v>
      </c>
      <c r="X1086" s="27"/>
      <c r="Y1086" s="27"/>
      <c r="Z1086" s="27"/>
      <c r="AA1086" s="27">
        <v>309839</v>
      </c>
      <c r="AB1086" s="28"/>
      <c r="AC1086" s="29">
        <v>0</v>
      </c>
      <c r="AD1086" s="30">
        <v>77.8</v>
      </c>
      <c r="AE1086" s="30">
        <v>6.5</v>
      </c>
      <c r="AF1086" s="31">
        <v>9.9209999999999994</v>
      </c>
      <c r="AG1086">
        <f t="shared" si="261"/>
        <v>8728.6500065896798</v>
      </c>
      <c r="AH1086">
        <f>A1086*'Simple Linear Regression'!$B$18+'Simple Linear Regression'!$B$17</f>
        <v>8810.8815829764317</v>
      </c>
      <c r="AI1086">
        <f t="shared" si="262"/>
        <v>8850.1724377999999</v>
      </c>
      <c r="AJ1086">
        <f t="shared" si="263"/>
        <v>8850.1724378000017</v>
      </c>
      <c r="AK1086" s="32">
        <f t="shared" si="277"/>
        <v>9537.1724372130066</v>
      </c>
      <c r="AL1086">
        <f t="shared" si="264"/>
        <v>8920.8818243722399</v>
      </c>
      <c r="AM1086" s="32">
        <f t="shared" si="265"/>
        <v>8827.8398758049007</v>
      </c>
      <c r="AN1086" s="33">
        <f t="shared" si="266"/>
        <v>8597.1313671864373</v>
      </c>
      <c r="AO1086" s="33">
        <f t="shared" si="267"/>
        <v>8898.397817432</v>
      </c>
      <c r="AP1086" s="33">
        <f t="shared" si="268"/>
        <v>8622.4504223999975</v>
      </c>
      <c r="AQ1086" s="34">
        <f t="shared" si="269"/>
        <v>831725.03200000001</v>
      </c>
      <c r="AR1086" s="34">
        <f t="shared" si="270"/>
        <v>1315988</v>
      </c>
      <c r="AS1086" s="34">
        <f t="shared" si="271"/>
        <v>0</v>
      </c>
      <c r="AT1086" s="34">
        <f t="shared" si="272"/>
        <v>8557.9764287860016</v>
      </c>
      <c r="AU1086" s="34">
        <f t="shared" si="273"/>
        <v>8686.951310847855</v>
      </c>
      <c r="AV1086" s="34">
        <f t="shared" si="274"/>
        <v>8572.8315553348802</v>
      </c>
      <c r="AW1086" s="34">
        <f t="shared" si="275"/>
        <v>8550.4410126499988</v>
      </c>
      <c r="AX1086" s="34">
        <f t="shared" si="276"/>
        <v>8622.630920600217</v>
      </c>
    </row>
    <row r="1087" spans="1:50" ht="16.5" customHeight="1" x14ac:dyDescent="0.2">
      <c r="A1087" s="25">
        <v>1086</v>
      </c>
      <c r="B1087" s="26">
        <v>40872</v>
      </c>
      <c r="C1087" s="25">
        <v>8769</v>
      </c>
      <c r="D1087" s="27"/>
      <c r="E1087" s="27">
        <v>385000</v>
      </c>
      <c r="F1087" s="27"/>
      <c r="G1087" s="27">
        <v>96.89</v>
      </c>
      <c r="H1087" s="27">
        <v>106.66500000000001</v>
      </c>
      <c r="I1087" s="27">
        <v>3.3679999999999999</v>
      </c>
      <c r="J1087" s="27">
        <v>15647.68</v>
      </c>
      <c r="K1087" s="27">
        <v>827658</v>
      </c>
      <c r="L1087" s="27">
        <v>1978</v>
      </c>
      <c r="M1087" s="27">
        <v>13.73</v>
      </c>
      <c r="N1087" s="27">
        <v>242062</v>
      </c>
      <c r="O1087" s="27">
        <v>10783.2</v>
      </c>
      <c r="P1087" s="27">
        <v>2693088</v>
      </c>
      <c r="Q1087" s="27">
        <v>1200</v>
      </c>
      <c r="R1087" s="27">
        <v>11084</v>
      </c>
      <c r="S1087" s="27">
        <v>11.661199999999999</v>
      </c>
      <c r="T1087" s="27">
        <v>115.1</v>
      </c>
      <c r="U1087" s="27">
        <v>22</v>
      </c>
      <c r="V1087" s="27">
        <v>90.3</v>
      </c>
      <c r="W1087" s="27">
        <v>91.100620000000006</v>
      </c>
      <c r="X1087" s="27"/>
      <c r="Y1087" s="27"/>
      <c r="Z1087" s="27"/>
      <c r="AA1087" s="27">
        <v>309839</v>
      </c>
      <c r="AB1087" s="28"/>
      <c r="AC1087" s="29">
        <v>1</v>
      </c>
      <c r="AD1087" s="30">
        <v>87.3</v>
      </c>
      <c r="AE1087" s="30">
        <v>7</v>
      </c>
      <c r="AF1087" s="31">
        <v>9.7469000000000001</v>
      </c>
      <c r="AG1087">
        <f t="shared" si="261"/>
        <v>8727.2784671738391</v>
      </c>
      <c r="AH1087">
        <f>A1087*'Simple Linear Regression'!$B$18+'Simple Linear Regression'!$B$17</f>
        <v>8811.7346200603351</v>
      </c>
      <c r="AI1087">
        <f t="shared" si="262"/>
        <v>8848.9958578000005</v>
      </c>
      <c r="AJ1087">
        <f t="shared" si="263"/>
        <v>8848.9958578000005</v>
      </c>
      <c r="AK1087" s="32">
        <f t="shared" si="277"/>
        <v>9548.8078441459074</v>
      </c>
      <c r="AL1087">
        <f t="shared" si="264"/>
        <v>8916.5714013171219</v>
      </c>
      <c r="AM1087" s="32">
        <f t="shared" si="265"/>
        <v>8673.8433347134996</v>
      </c>
      <c r="AN1087" s="33">
        <f t="shared" si="266"/>
        <v>8444.7858222239702</v>
      </c>
      <c r="AO1087" s="33">
        <f t="shared" si="267"/>
        <v>8758.6347640159984</v>
      </c>
      <c r="AP1087" s="33">
        <f t="shared" si="268"/>
        <v>8487.8335776999993</v>
      </c>
      <c r="AQ1087" s="34">
        <f t="shared" si="269"/>
        <v>815264.81599999999</v>
      </c>
      <c r="AR1087" s="34">
        <f t="shared" si="270"/>
        <v>1296680</v>
      </c>
      <c r="AS1087" s="34">
        <f t="shared" si="271"/>
        <v>9.7469000000000001</v>
      </c>
      <c r="AT1087" s="34">
        <f t="shared" si="272"/>
        <v>8462.4409613490006</v>
      </c>
      <c r="AU1087" s="34">
        <f t="shared" si="273"/>
        <v>8600.1316508885866</v>
      </c>
      <c r="AV1087" s="34">
        <f t="shared" si="274"/>
        <v>8478.8623686628016</v>
      </c>
      <c r="AW1087" s="34">
        <f t="shared" si="275"/>
        <v>8494.5767708622989</v>
      </c>
      <c r="AX1087" s="34">
        <f t="shared" si="276"/>
        <v>8509.6977055550069</v>
      </c>
    </row>
    <row r="1088" spans="1:50" ht="16.5" customHeight="1" x14ac:dyDescent="0.2">
      <c r="A1088" s="25">
        <v>1087</v>
      </c>
      <c r="B1088" s="26">
        <v>40879</v>
      </c>
      <c r="C1088" s="25">
        <v>8574</v>
      </c>
      <c r="D1088" s="27"/>
      <c r="E1088" s="27">
        <v>397000</v>
      </c>
      <c r="F1088" s="27"/>
      <c r="G1088" s="27">
        <v>99.906000000000006</v>
      </c>
      <c r="H1088" s="27">
        <v>110.054</v>
      </c>
      <c r="I1088" s="27">
        <v>3.3069999999999999</v>
      </c>
      <c r="J1088" s="27">
        <v>15647.68</v>
      </c>
      <c r="K1088" s="27">
        <v>827658</v>
      </c>
      <c r="L1088" s="27">
        <v>1978</v>
      </c>
      <c r="M1088" s="27">
        <v>13.73</v>
      </c>
      <c r="N1088" s="27">
        <v>242062</v>
      </c>
      <c r="O1088" s="27">
        <v>10783.2</v>
      </c>
      <c r="P1088" s="27">
        <v>2693088</v>
      </c>
      <c r="Q1088" s="27">
        <v>1200</v>
      </c>
      <c r="R1088" s="27">
        <v>11084</v>
      </c>
      <c r="S1088" s="27">
        <v>11.661199999999999</v>
      </c>
      <c r="T1088" s="27">
        <v>115.1</v>
      </c>
      <c r="U1088" s="27">
        <v>22</v>
      </c>
      <c r="V1088" s="27">
        <v>90.3</v>
      </c>
      <c r="W1088" s="27">
        <v>92.477225000000004</v>
      </c>
      <c r="X1088" s="27"/>
      <c r="Y1088" s="27"/>
      <c r="Z1088" s="27"/>
      <c r="AA1088" s="27">
        <v>309839</v>
      </c>
      <c r="AB1088" s="28"/>
      <c r="AC1088" s="29">
        <v>0</v>
      </c>
      <c r="AD1088" s="30">
        <v>105</v>
      </c>
      <c r="AE1088" s="30">
        <v>0.1</v>
      </c>
      <c r="AF1088" s="31">
        <v>9.6059000000000001</v>
      </c>
      <c r="AG1088">
        <f t="shared" si="261"/>
        <v>8719.1745559331612</v>
      </c>
      <c r="AH1088">
        <f>A1088*'Simple Linear Regression'!$B$18+'Simple Linear Regression'!$B$17</f>
        <v>8812.5876571442404</v>
      </c>
      <c r="AI1088">
        <f t="shared" si="262"/>
        <v>8841.9363778000006</v>
      </c>
      <c r="AJ1088">
        <f t="shared" si="263"/>
        <v>8841.9363778000006</v>
      </c>
      <c r="AK1088" s="32">
        <f t="shared" si="277"/>
        <v>9555.6240033855174</v>
      </c>
      <c r="AL1088">
        <f t="shared" si="264"/>
        <v>8905.1508552823816</v>
      </c>
      <c r="AM1088" s="32">
        <f t="shared" si="265"/>
        <v>8773.2469874439412</v>
      </c>
      <c r="AN1088" s="33">
        <f t="shared" si="266"/>
        <v>8575.3999216708689</v>
      </c>
      <c r="AO1088" s="33">
        <f t="shared" si="267"/>
        <v>8829.6453693340009</v>
      </c>
      <c r="AP1088" s="33">
        <f t="shared" si="268"/>
        <v>8592.5904539000003</v>
      </c>
      <c r="AQ1088" s="34">
        <f t="shared" si="269"/>
        <v>800499.03399999999</v>
      </c>
      <c r="AR1088" s="34">
        <f t="shared" si="270"/>
        <v>1312879</v>
      </c>
      <c r="AS1088" s="34">
        <f t="shared" si="271"/>
        <v>0</v>
      </c>
      <c r="AT1088" s="34">
        <f t="shared" si="272"/>
        <v>8536.7341993259997</v>
      </c>
      <c r="AU1088" s="34">
        <f t="shared" si="273"/>
        <v>8653.8990048250835</v>
      </c>
      <c r="AV1088" s="34">
        <f t="shared" si="274"/>
        <v>8566.3152714150401</v>
      </c>
      <c r="AW1088" s="34">
        <f t="shared" si="275"/>
        <v>8527.8526746669995</v>
      </c>
      <c r="AX1088" s="34">
        <f t="shared" si="276"/>
        <v>8590.6024139260408</v>
      </c>
    </row>
    <row r="1089" spans="1:50" ht="16.5" customHeight="1" x14ac:dyDescent="0.2">
      <c r="A1089" s="25">
        <v>1088</v>
      </c>
      <c r="B1089" s="26">
        <v>40886</v>
      </c>
      <c r="C1089" s="25">
        <v>8666</v>
      </c>
      <c r="D1089" s="27"/>
      <c r="E1089" s="27">
        <v>387000</v>
      </c>
      <c r="F1089" s="27"/>
      <c r="G1089" s="27">
        <v>100.078</v>
      </c>
      <c r="H1089" s="27">
        <v>109.31</v>
      </c>
      <c r="I1089" s="27">
        <v>3.29</v>
      </c>
      <c r="J1089" s="27">
        <v>15647.68</v>
      </c>
      <c r="K1089" s="27">
        <v>827658</v>
      </c>
      <c r="L1089" s="27">
        <v>2017</v>
      </c>
      <c r="M1089" s="27">
        <v>13.73</v>
      </c>
      <c r="N1089" s="27">
        <v>242062</v>
      </c>
      <c r="O1089" s="27">
        <v>10802.9</v>
      </c>
      <c r="P1089" s="27">
        <v>2693088</v>
      </c>
      <c r="Q1089" s="27">
        <v>1200</v>
      </c>
      <c r="R1089" s="27">
        <v>11084</v>
      </c>
      <c r="S1089" s="27">
        <v>11.661199999999999</v>
      </c>
      <c r="T1089" s="27">
        <v>115.1</v>
      </c>
      <c r="U1089" s="27">
        <v>22</v>
      </c>
      <c r="V1089" s="27">
        <v>88.7</v>
      </c>
      <c r="W1089" s="27">
        <v>91.753519999999995</v>
      </c>
      <c r="X1089" s="27"/>
      <c r="Y1089" s="27"/>
      <c r="Z1089" s="27"/>
      <c r="AA1089" s="27">
        <v>309839</v>
      </c>
      <c r="AB1089" s="28"/>
      <c r="AC1089" s="29">
        <v>0</v>
      </c>
      <c r="AD1089" s="30">
        <v>131.19999999999999</v>
      </c>
      <c r="AE1089" s="30">
        <v>0.7</v>
      </c>
      <c r="AF1089" s="31">
        <v>9.5021000000000004</v>
      </c>
      <c r="AG1089">
        <f t="shared" si="261"/>
        <v>8762.4690687511993</v>
      </c>
      <c r="AH1089">
        <f>A1089*'Simple Linear Regression'!$B$18+'Simple Linear Regression'!$B$17</f>
        <v>8813.4406942281439</v>
      </c>
      <c r="AI1089">
        <f t="shared" si="262"/>
        <v>8914.6649078000009</v>
      </c>
      <c r="AJ1089">
        <f t="shared" si="263"/>
        <v>8914.6649077999991</v>
      </c>
      <c r="AK1089" s="32">
        <f t="shared" si="277"/>
        <v>9557.7435316844203</v>
      </c>
      <c r="AL1089">
        <f t="shared" si="264"/>
        <v>8937.0644625185996</v>
      </c>
      <c r="AM1089" s="32">
        <f t="shared" si="265"/>
        <v>8738.9939512741803</v>
      </c>
      <c r="AN1089" s="33">
        <f t="shared" si="266"/>
        <v>8574.0250333344084</v>
      </c>
      <c r="AO1089" s="33">
        <f t="shared" si="267"/>
        <v>8828.5748209800022</v>
      </c>
      <c r="AP1089" s="33">
        <f t="shared" si="268"/>
        <v>8565.145804900003</v>
      </c>
      <c r="AQ1089" s="34">
        <f t="shared" si="269"/>
        <v>796383.98</v>
      </c>
      <c r="AR1089" s="34">
        <f t="shared" si="270"/>
        <v>1273230</v>
      </c>
      <c r="AS1089" s="34">
        <f t="shared" si="271"/>
        <v>0</v>
      </c>
      <c r="AT1089" s="34">
        <f t="shared" si="272"/>
        <v>8565.6077954409993</v>
      </c>
      <c r="AU1089" s="34">
        <f t="shared" si="273"/>
        <v>8675.9609253095168</v>
      </c>
      <c r="AV1089" s="34">
        <f t="shared" si="274"/>
        <v>8581.1630665827997</v>
      </c>
      <c r="AW1089" s="34">
        <f t="shared" si="275"/>
        <v>8555.9214931829993</v>
      </c>
      <c r="AX1089" s="34">
        <f t="shared" si="276"/>
        <v>8612.3953833637424</v>
      </c>
    </row>
    <row r="1090" spans="1:50" ht="16.5" customHeight="1" x14ac:dyDescent="0.2">
      <c r="A1090" s="25">
        <v>1089</v>
      </c>
      <c r="B1090" s="26">
        <v>40893</v>
      </c>
      <c r="C1090" s="25">
        <v>8879</v>
      </c>
      <c r="D1090" s="27"/>
      <c r="E1090" s="27">
        <v>368000</v>
      </c>
      <c r="F1090" s="27"/>
      <c r="G1090" s="27">
        <v>96.063999999999993</v>
      </c>
      <c r="H1090" s="27">
        <v>106.262</v>
      </c>
      <c r="I1090" s="27">
        <v>3.286</v>
      </c>
      <c r="J1090" s="27">
        <v>15647.68</v>
      </c>
      <c r="K1090" s="27">
        <v>846358</v>
      </c>
      <c r="L1090" s="27">
        <v>2017</v>
      </c>
      <c r="M1090" s="27">
        <v>13.743</v>
      </c>
      <c r="N1090" s="27">
        <v>251906</v>
      </c>
      <c r="O1090" s="27">
        <v>10802.9</v>
      </c>
      <c r="P1090" s="27">
        <v>2720060</v>
      </c>
      <c r="Q1090" s="27">
        <v>1200</v>
      </c>
      <c r="R1090" s="27">
        <v>11084</v>
      </c>
      <c r="S1090" s="27">
        <v>11.661199999999999</v>
      </c>
      <c r="T1090" s="27">
        <v>115.1</v>
      </c>
      <c r="U1090" s="27">
        <v>22</v>
      </c>
      <c r="V1090" s="27">
        <v>88.7</v>
      </c>
      <c r="W1090" s="27">
        <v>91.380740000000003</v>
      </c>
      <c r="X1090" s="27"/>
      <c r="Y1090" s="27"/>
      <c r="Z1090" s="27"/>
      <c r="AA1090" s="27">
        <v>309839</v>
      </c>
      <c r="AB1090" s="28"/>
      <c r="AC1090" s="29">
        <v>0</v>
      </c>
      <c r="AD1090" s="30">
        <v>132.69999999999999</v>
      </c>
      <c r="AE1090" s="30">
        <v>1.6</v>
      </c>
      <c r="AF1090" s="31">
        <v>9.4390000000000001</v>
      </c>
      <c r="AG1090">
        <f t="shared" ref="AG1090:AG1153" si="278">6753.47943187+0.36116788*I1090+0.01252571*N1090-22.85359542*V1090+0.00407811*AA1090-0.00067349*E1090</f>
        <v>8898.5670233196797</v>
      </c>
      <c r="AH1090">
        <f>A1090*'Simple Linear Regression'!$B$18+'Simple Linear Regression'!$B$17</f>
        <v>8814.2937313120474</v>
      </c>
      <c r="AI1090">
        <f t="shared" ref="AI1090:AI1153" si="279">7491.3971+0.0137554*N1090-0.00058829*E1090-34.3283*V1090+0.30565*L1090+54.6031*M1090</f>
        <v>9061.9604156999994</v>
      </c>
      <c r="AJ1090">
        <f t="shared" ref="AJ1090:AJ1153" si="280">7491.3971-0.00058829*E1090+0.30565*L1090+54.6031*M1090+0.0137554*N1090-34.3283*V1090</f>
        <v>9061.9604156999994</v>
      </c>
      <c r="AK1090" s="32">
        <f t="shared" si="277"/>
        <v>9483.1671135607376</v>
      </c>
      <c r="AL1090">
        <f t="shared" ref="AL1090:AL1153" si="281">2192.59+2373.87*I1090+0.0316653*N1090-15.7623*V1090+0.00202406*AA1090-0.000740146*E1090-0.00963493*(I1090*N1090)</f>
        <v>8951.0091908981194</v>
      </c>
      <c r="AM1090" s="32">
        <f t="shared" ref="AM1090:AM1153" si="282">5205.907083+122.0638992*I1090+13.609808*(N1090/1000)-1.245906883*AD1090+0.7746840854*AE1090-134.2474226*AC1090-1547.125689*IF(AND(B1090&gt;=DATE(2020,3,20),B1090&lt;=DATE(2020,6,26)),1,0)</f>
        <v>8871.3090009817388</v>
      </c>
      <c r="AN1090" s="33">
        <f t="shared" ref="AN1090:AN1153" si="283">7707.2178-144.397321*AC1090+139.5614087*AF1090-0.0008594506251*E1090-265.7105668*I1090-0.02506176117*J1090+0.004708026652*N1090</f>
        <v>8628.956926951827</v>
      </c>
      <c r="AO1090" s="33">
        <f t="shared" ref="AO1090:AO1153" si="284">IF(N1090="","",2190.39 + 2739.06*I1090 + 0.034693*N1090 - 16.722*V1090 - 0.000802*E1090 - 1.3691*AD1090 + 1.8691*AE1090 - 121.7*AC1090 + 209.88*IF(AND(B1090&gt;=DATE(2020,3,20),B1090&lt;=DATE(2020,6,26)),1,0) - 0.011049*(I1090*N1090))</f>
        <v>8827.2949393159979</v>
      </c>
      <c r="AP1090" s="33">
        <f t="shared" ref="AP1090:AP1153" si="285">IF(B1090&lt;DATE(2008,1,1),"",3929.06 + 1212.53*I1090 - 0.0003097*N1090 + 59.426*V1090 - 0.0006734*E1090 - 1.036*AD1090 + 1.2076*AE1090 + 94.923*AF1090 - 131.43*AC1090 - 759.61*IF(AND(B1090&gt;=DATE(2020,3,20),B1090&lt;=DATE(2020,6,26)),1,0) - 17.324*(I1090*V1090))</f>
        <v>8569.7313520000007</v>
      </c>
      <c r="AQ1090" s="34">
        <f t="shared" ref="AQ1090:AQ1153" si="286">IF(N1090="","",I1090*N1090)</f>
        <v>827763.11600000004</v>
      </c>
      <c r="AR1090" s="34">
        <f t="shared" ref="AR1090:AR1153" si="287">I1090*E1090</f>
        <v>1209248</v>
      </c>
      <c r="AS1090" s="34">
        <f t="shared" ref="AS1090:AS1153" si="288">AC1090*AF1090</f>
        <v>0</v>
      </c>
      <c r="AT1090" s="34">
        <f t="shared" ref="AT1090:AT1153" si="289">IF(N1090="","",2413.3773+89.103503*I1090+0.018847679*N1090-5.0917058*V1090-0.00064564578*E1090+1.4315076*AD1090-3.1976817*AE1090-66.972905*AC1090-217.08397*IF(AND(B1090&gt;=DATE(2020,3,20),B1090&lt;=DATE(2020,6,26)),1,0)+190.76803*AF1090)</f>
        <v>8750.2870885020002</v>
      </c>
      <c r="AU1090" s="34">
        <f t="shared" ref="AU1090:AU1153" si="290">IF(N1090="","",-480.76297+2186.3009*I1090+0.033368804*N1090-5.3903106*V1090-0.00073731439*E1090+0.93396876*AD1090-1.6242981*AE1090-61.304389*AC1090-95.472727*IF(AND(B1090&gt;=DATE(2020,3,20),B1090&lt;=DATE(2020,6,26)),1,0)+156.04851*AF1090-0.0087322858*AQ1090)</f>
        <v>8725.788041855445</v>
      </c>
      <c r="AV1090" s="34">
        <f t="shared" ref="AV1090:AV1153" si="291">IF(N1090="","",2518.0489-204.66184*I1090+0.019354281*N1090-2.3328708*V1090-0.0022533804*E1090+1.5259709*AD1090-3.5842757*AE1090-65.580099*AC1090-62.828483*IF(AND(B1090&gt;=DATE(2020,3,20),B1090&lt;=DATE(2020,6,26)),1,0)+200.94286*AF1090+0.00080379976*AR1090)</f>
        <v>8750.274381216479</v>
      </c>
      <c r="AW1090" s="34">
        <f t="shared" ref="AW1090:AW1153" si="292">IF(N1090="","",2361.7153+89.223162*I1090+0.018847054*N1090-5.0210815*V1090-0.0006437347*E1090+1.4213619*AD1090-3.2156123*AE1090+167.41121*AC1090-224.35191*IF(AND(B1090&gt;=DATE(2020,3,20),B1090&lt;=DATE(2020,6,26)),1,0)+194.56435*AF1090-19.897843*AS1090)</f>
        <v>8740.2869407060007</v>
      </c>
      <c r="AX1090" s="34">
        <f t="shared" ref="AX1090:AX1153" si="293">IF(N1090="","",-654.03928+2464.5589*I1090+0.035956453*N1090-8.0754527*V1090-0.00069441316*E1090+0.69511606*AD1090-1.1669613*AE1090-90.724569*AC1090-211.24919*IF(AND(B1090&gt;=DATE(2020,3,20),B1090&lt;=DATE(2020,6,26)),1,0)+147.22132*AF1090-0.010108087*AQ1090)</f>
        <v>8643.2060280909081</v>
      </c>
    </row>
    <row r="1091" spans="1:50" ht="16.5" customHeight="1" x14ac:dyDescent="0.2">
      <c r="A1091" s="25">
        <v>1090</v>
      </c>
      <c r="B1091" s="26">
        <v>40900</v>
      </c>
      <c r="C1091" s="25">
        <v>8923</v>
      </c>
      <c r="D1091" s="27"/>
      <c r="E1091" s="27">
        <v>368000</v>
      </c>
      <c r="F1091" s="27"/>
      <c r="G1091" s="27">
        <v>97.74</v>
      </c>
      <c r="H1091" s="27">
        <v>107.72199999999999</v>
      </c>
      <c r="I1091" s="27">
        <v>3.2290000000000001</v>
      </c>
      <c r="J1091" s="27">
        <v>15647.68</v>
      </c>
      <c r="K1091" s="27">
        <v>846358</v>
      </c>
      <c r="L1091" s="27">
        <v>2017</v>
      </c>
      <c r="M1091" s="27">
        <v>13.743</v>
      </c>
      <c r="N1091" s="27">
        <v>251906</v>
      </c>
      <c r="O1091" s="27">
        <v>10802.9</v>
      </c>
      <c r="P1091" s="27">
        <v>2720060</v>
      </c>
      <c r="Q1091" s="27">
        <v>1200</v>
      </c>
      <c r="R1091" s="27">
        <v>11084</v>
      </c>
      <c r="S1091" s="27">
        <v>11.661199999999999</v>
      </c>
      <c r="T1091" s="27">
        <v>115.1</v>
      </c>
      <c r="U1091" s="27">
        <v>22</v>
      </c>
      <c r="V1091" s="27">
        <v>88.7</v>
      </c>
      <c r="W1091" s="27">
        <v>92.762339999999995</v>
      </c>
      <c r="X1091" s="27"/>
      <c r="Y1091" s="27"/>
      <c r="Z1091" s="27"/>
      <c r="AA1091" s="27">
        <v>309839</v>
      </c>
      <c r="AB1091" s="28"/>
      <c r="AC1091" s="29">
        <v>0</v>
      </c>
      <c r="AD1091" s="30">
        <v>130.30000000000001</v>
      </c>
      <c r="AE1091" s="30">
        <v>0</v>
      </c>
      <c r="AF1091" s="31">
        <v>9.4187999999999992</v>
      </c>
      <c r="AG1091">
        <f t="shared" si="278"/>
        <v>8898.5464367505192</v>
      </c>
      <c r="AH1091">
        <f>A1091*'Simple Linear Regression'!$B$18+'Simple Linear Regression'!$B$17</f>
        <v>8815.1467683959527</v>
      </c>
      <c r="AI1091">
        <f t="shared" si="279"/>
        <v>9061.9604156999994</v>
      </c>
      <c r="AJ1091">
        <f t="shared" si="280"/>
        <v>9061.9604156999994</v>
      </c>
      <c r="AK1091" s="32">
        <f t="shared" si="277"/>
        <v>9477.0652781869267</v>
      </c>
      <c r="AL1091">
        <f t="shared" si="281"/>
        <v>8954.0431114631829</v>
      </c>
      <c r="AM1091" s="32">
        <f t="shared" si="282"/>
        <v>8866.1020407098986</v>
      </c>
      <c r="AN1091" s="33">
        <f t="shared" si="283"/>
        <v>8641.2832888036864</v>
      </c>
      <c r="AO1091" s="33">
        <f t="shared" si="284"/>
        <v>8830.1124347740024</v>
      </c>
      <c r="AP1091" s="33">
        <f t="shared" si="285"/>
        <v>8586.8423490000005</v>
      </c>
      <c r="AQ1091" s="34">
        <f t="shared" si="286"/>
        <v>813404.47400000005</v>
      </c>
      <c r="AR1091" s="34">
        <f t="shared" si="287"/>
        <v>1188272</v>
      </c>
      <c r="AS1091" s="34">
        <f t="shared" si="288"/>
        <v>0</v>
      </c>
      <c r="AT1091" s="34">
        <f t="shared" si="289"/>
        <v>8743.0353471050003</v>
      </c>
      <c r="AU1091" s="34">
        <f t="shared" si="290"/>
        <v>8723.7578282333325</v>
      </c>
      <c r="AV1091" s="34">
        <f t="shared" si="291"/>
        <v>8743.0930675187192</v>
      </c>
      <c r="AW1091" s="34">
        <f t="shared" si="292"/>
        <v>8733.0047317219996</v>
      </c>
      <c r="AX1091" s="34">
        <f t="shared" si="293"/>
        <v>8645.0895622007611</v>
      </c>
    </row>
    <row r="1092" spans="1:50" ht="16.5" customHeight="1" x14ac:dyDescent="0.2">
      <c r="A1092" s="25">
        <v>1091</v>
      </c>
      <c r="B1092" s="26">
        <v>40907</v>
      </c>
      <c r="C1092" s="25">
        <v>8556</v>
      </c>
      <c r="D1092" s="27"/>
      <c r="E1092" s="27">
        <v>386000</v>
      </c>
      <c r="F1092" s="27"/>
      <c r="G1092" s="27">
        <v>99.81</v>
      </c>
      <c r="H1092" s="27">
        <v>107.506666666667</v>
      </c>
      <c r="I1092" s="27">
        <v>3.258</v>
      </c>
      <c r="J1092" s="27">
        <v>15647.68</v>
      </c>
      <c r="K1092" s="27">
        <v>846358</v>
      </c>
      <c r="L1092" s="27">
        <v>2017</v>
      </c>
      <c r="M1092" s="27">
        <v>13.743</v>
      </c>
      <c r="N1092" s="27">
        <v>251906</v>
      </c>
      <c r="O1092" s="27">
        <v>10802.9</v>
      </c>
      <c r="P1092" s="27">
        <v>2720060</v>
      </c>
      <c r="Q1092" s="27">
        <v>1200</v>
      </c>
      <c r="R1092" s="27">
        <v>11084</v>
      </c>
      <c r="S1092" s="27">
        <v>11.661199999999999</v>
      </c>
      <c r="T1092" s="27">
        <v>115.1</v>
      </c>
      <c r="U1092" s="27">
        <v>22</v>
      </c>
      <c r="V1092" s="27">
        <v>88.7</v>
      </c>
      <c r="W1092" s="27">
        <v>92.520939999999996</v>
      </c>
      <c r="X1092" s="27"/>
      <c r="Y1092" s="27"/>
      <c r="Z1092" s="27"/>
      <c r="AA1092" s="27">
        <v>309839</v>
      </c>
      <c r="AB1092" s="28"/>
      <c r="AC1092" s="29">
        <v>1</v>
      </c>
      <c r="AD1092" s="30">
        <v>147.69999999999999</v>
      </c>
      <c r="AE1092" s="30">
        <v>0</v>
      </c>
      <c r="AF1092" s="31">
        <v>9.4420999999999999</v>
      </c>
      <c r="AG1092">
        <f t="shared" si="278"/>
        <v>8886.4340906190391</v>
      </c>
      <c r="AH1092">
        <f>A1092*'Simple Linear Regression'!$B$18+'Simple Linear Regression'!$B$17</f>
        <v>8815.9998054798561</v>
      </c>
      <c r="AI1092">
        <f t="shared" si="279"/>
        <v>9051.3711956999996</v>
      </c>
      <c r="AJ1092">
        <f t="shared" si="280"/>
        <v>9051.3711956999996</v>
      </c>
      <c r="AK1092" s="32">
        <f t="shared" si="277"/>
        <v>9506.1014089728578</v>
      </c>
      <c r="AL1092">
        <f t="shared" si="281"/>
        <v>8939.1769098423611</v>
      </c>
      <c r="AM1092" s="32">
        <f t="shared" si="282"/>
        <v>8713.7156914224997</v>
      </c>
      <c r="AN1092" s="33">
        <f t="shared" si="283"/>
        <v>8476.9620309373968</v>
      </c>
      <c r="AO1092" s="33">
        <f t="shared" si="284"/>
        <v>8668.8708623480034</v>
      </c>
      <c r="AP1092" s="33">
        <f t="shared" si="285"/>
        <v>8418.0772997000004</v>
      </c>
      <c r="AQ1092" s="34">
        <f t="shared" si="286"/>
        <v>820709.74800000002</v>
      </c>
      <c r="AR1092" s="34">
        <f t="shared" si="287"/>
        <v>1257588</v>
      </c>
      <c r="AS1092" s="34">
        <f t="shared" si="288"/>
        <v>9.4420999999999999</v>
      </c>
      <c r="AT1092" s="34">
        <f t="shared" si="289"/>
        <v>8696.3779469910005</v>
      </c>
      <c r="AU1092" s="34">
        <f t="shared" si="290"/>
        <v>8668.6797526050232</v>
      </c>
      <c r="AV1092" s="34">
        <f t="shared" si="291"/>
        <v>8717.9669744208804</v>
      </c>
      <c r="AW1092" s="34">
        <f t="shared" si="292"/>
        <v>8732.8038118447002</v>
      </c>
      <c r="AX1092" s="34">
        <f t="shared" si="293"/>
        <v>8555.0206954699242</v>
      </c>
    </row>
    <row r="1093" spans="1:50" ht="16.5" customHeight="1" x14ac:dyDescent="0.2">
      <c r="A1093" s="25">
        <v>1092</v>
      </c>
      <c r="B1093" s="26">
        <v>40914</v>
      </c>
      <c r="C1093" s="25">
        <v>8179</v>
      </c>
      <c r="D1093" s="27"/>
      <c r="E1093" s="27">
        <v>376000</v>
      </c>
      <c r="F1093" s="27"/>
      <c r="G1093" s="27">
        <v>102.3875</v>
      </c>
      <c r="H1093" s="27">
        <v>112.51</v>
      </c>
      <c r="I1093" s="27">
        <v>3.2989999999999999</v>
      </c>
      <c r="J1093" s="27">
        <v>15647.68</v>
      </c>
      <c r="K1093" s="27">
        <v>846358</v>
      </c>
      <c r="L1093" s="27">
        <v>2011</v>
      </c>
      <c r="M1093" s="27">
        <v>13.743</v>
      </c>
      <c r="N1093" s="27">
        <v>251906</v>
      </c>
      <c r="O1093" s="27">
        <v>10806.8</v>
      </c>
      <c r="P1093" s="27">
        <v>2720060</v>
      </c>
      <c r="Q1093" s="27">
        <v>1200</v>
      </c>
      <c r="R1093" s="27">
        <v>11084</v>
      </c>
      <c r="S1093" s="27">
        <v>11.661199999999999</v>
      </c>
      <c r="T1093" s="27">
        <v>115.1</v>
      </c>
      <c r="U1093" s="27">
        <v>22</v>
      </c>
      <c r="V1093" s="27">
        <v>84.9</v>
      </c>
      <c r="W1093" s="27">
        <v>92.604275000000001</v>
      </c>
      <c r="X1093" s="27"/>
      <c r="Y1093" s="27"/>
      <c r="Z1093" s="27"/>
      <c r="AA1093" s="27">
        <v>309839</v>
      </c>
      <c r="AB1093" s="28"/>
      <c r="AC1093" s="29">
        <v>1</v>
      </c>
      <c r="AD1093" s="30">
        <v>138.6</v>
      </c>
      <c r="AE1093" s="30">
        <v>0.3</v>
      </c>
      <c r="AF1093" s="31">
        <v>9.5082000000000004</v>
      </c>
      <c r="AG1093">
        <f t="shared" si="278"/>
        <v>8980.0274610981214</v>
      </c>
      <c r="AH1093">
        <f>A1093*'Simple Linear Regression'!$B$18+'Simple Linear Regression'!$B$17</f>
        <v>8816.8528425637596</v>
      </c>
      <c r="AI1093">
        <f t="shared" si="279"/>
        <v>9185.8677356999997</v>
      </c>
      <c r="AJ1093">
        <f t="shared" si="280"/>
        <v>9185.8677356999979</v>
      </c>
      <c r="AK1093" s="32">
        <f t="shared" si="277"/>
        <v>9504.1466865313105</v>
      </c>
      <c r="AL1093">
        <f t="shared" si="281"/>
        <v>9004.2928161025811</v>
      </c>
      <c r="AM1093" s="32">
        <f t="shared" si="282"/>
        <v>8730.2904691506228</v>
      </c>
      <c r="AN1093" s="33">
        <f t="shared" si="283"/>
        <v>8483.8874130646655</v>
      </c>
      <c r="AO1093" s="33">
        <f t="shared" si="284"/>
        <v>8751.639777194001</v>
      </c>
      <c r="AP1093" s="33">
        <f t="shared" si="285"/>
        <v>8418.9454579999983</v>
      </c>
      <c r="AQ1093" s="34">
        <f t="shared" si="286"/>
        <v>831037.89399999997</v>
      </c>
      <c r="AR1093" s="34">
        <f t="shared" si="287"/>
        <v>1240424</v>
      </c>
      <c r="AS1093" s="34">
        <f t="shared" si="288"/>
        <v>9.5082000000000004</v>
      </c>
      <c r="AT1093" s="34">
        <f t="shared" si="289"/>
        <v>8724.4598735670006</v>
      </c>
      <c r="AU1093" s="34">
        <f t="shared" si="290"/>
        <v>8697.3144923938962</v>
      </c>
      <c r="AV1093" s="34">
        <f t="shared" si="291"/>
        <v>8725.4988380862414</v>
      </c>
      <c r="AW1093" s="34">
        <f t="shared" si="292"/>
        <v>8759.6257973193988</v>
      </c>
      <c r="AX1093" s="34">
        <f t="shared" si="293"/>
        <v>8592.3563486292223</v>
      </c>
    </row>
    <row r="1094" spans="1:50" ht="16.5" customHeight="1" x14ac:dyDescent="0.2">
      <c r="A1094" s="25">
        <v>1093</v>
      </c>
      <c r="B1094" s="26">
        <v>40921</v>
      </c>
      <c r="C1094" s="25">
        <v>7996</v>
      </c>
      <c r="D1094" s="27"/>
      <c r="E1094" s="27">
        <v>391000</v>
      </c>
      <c r="F1094" s="27"/>
      <c r="G1094" s="27">
        <v>100.432</v>
      </c>
      <c r="H1094" s="27">
        <v>111.776</v>
      </c>
      <c r="I1094" s="27">
        <v>3.3820000000000001</v>
      </c>
      <c r="J1094" s="27">
        <v>15647.68</v>
      </c>
      <c r="K1094" s="27">
        <v>894803</v>
      </c>
      <c r="L1094" s="27">
        <v>2011</v>
      </c>
      <c r="M1094" s="27">
        <v>13.743</v>
      </c>
      <c r="N1094" s="27">
        <v>251906</v>
      </c>
      <c r="O1094" s="27">
        <v>10806.8</v>
      </c>
      <c r="P1094" s="27">
        <v>2720060</v>
      </c>
      <c r="Q1094" s="27">
        <v>1200</v>
      </c>
      <c r="R1094" s="27">
        <v>11084</v>
      </c>
      <c r="S1094" s="27">
        <v>11.661199999999999</v>
      </c>
      <c r="T1094" s="27">
        <v>115.1</v>
      </c>
      <c r="U1094" s="27">
        <v>22</v>
      </c>
      <c r="V1094" s="27">
        <v>84.9</v>
      </c>
      <c r="W1094" s="27">
        <v>92.271299999999997</v>
      </c>
      <c r="X1094" s="27"/>
      <c r="Y1094" s="27"/>
      <c r="Z1094" s="27"/>
      <c r="AA1094" s="27">
        <v>309839</v>
      </c>
      <c r="AB1094" s="28"/>
      <c r="AC1094" s="29">
        <v>0</v>
      </c>
      <c r="AD1094" s="30">
        <v>129.6</v>
      </c>
      <c r="AE1094" s="30">
        <v>0.2</v>
      </c>
      <c r="AF1094" s="31">
        <v>9.6146999999999991</v>
      </c>
      <c r="AG1094">
        <f t="shared" si="278"/>
        <v>8969.9550880321603</v>
      </c>
      <c r="AH1094">
        <f>A1094*'Simple Linear Regression'!$B$18+'Simple Linear Regression'!$B$17</f>
        <v>8817.7058796476649</v>
      </c>
      <c r="AI1094">
        <f t="shared" si="279"/>
        <v>9177.0433856999989</v>
      </c>
      <c r="AJ1094">
        <f t="shared" si="280"/>
        <v>9177.0433856999989</v>
      </c>
      <c r="AK1094" s="32">
        <f t="shared" si="277"/>
        <v>9508.477028077632</v>
      </c>
      <c r="AL1094">
        <f t="shared" si="281"/>
        <v>8988.7728119464391</v>
      </c>
      <c r="AM1094" s="32">
        <f t="shared" si="282"/>
        <v>8885.8048889226811</v>
      </c>
      <c r="AN1094" s="33">
        <f t="shared" si="283"/>
        <v>8608.2022876703159</v>
      </c>
      <c r="AO1094" s="33">
        <f t="shared" si="284"/>
        <v>8869.772067492002</v>
      </c>
      <c r="AP1094" s="33">
        <f t="shared" si="285"/>
        <v>8538.1499566999992</v>
      </c>
      <c r="AQ1094" s="34">
        <f t="shared" si="286"/>
        <v>851946.09200000006</v>
      </c>
      <c r="AR1094" s="34">
        <f t="shared" si="287"/>
        <v>1322362</v>
      </c>
      <c r="AS1094" s="34">
        <f t="shared" si="288"/>
        <v>0</v>
      </c>
      <c r="AT1094" s="34">
        <f t="shared" si="289"/>
        <v>8796.8966775810004</v>
      </c>
      <c r="AU1094" s="34">
        <f t="shared" si="290"/>
        <v>8754.8216570299101</v>
      </c>
      <c r="AV1094" s="34">
        <f t="shared" si="291"/>
        <v>8814.1781471611193</v>
      </c>
      <c r="AW1094" s="34">
        <f t="shared" si="292"/>
        <v>8787.4071674829993</v>
      </c>
      <c r="AX1094" s="34">
        <f t="shared" si="293"/>
        <v>8675.4209467019991</v>
      </c>
    </row>
    <row r="1095" spans="1:50" ht="16.5" customHeight="1" x14ac:dyDescent="0.2">
      <c r="A1095" s="25">
        <v>1094</v>
      </c>
      <c r="B1095" s="26">
        <v>40928</v>
      </c>
      <c r="C1095" s="25">
        <v>8098</v>
      </c>
      <c r="D1095" s="27"/>
      <c r="E1095" s="27">
        <v>367000</v>
      </c>
      <c r="F1095" s="27"/>
      <c r="G1095" s="27">
        <v>99.944999999999993</v>
      </c>
      <c r="H1095" s="27">
        <v>109.6</v>
      </c>
      <c r="I1095" s="27">
        <v>3.391</v>
      </c>
      <c r="J1095" s="27">
        <v>15647.68</v>
      </c>
      <c r="K1095" s="27">
        <v>894803</v>
      </c>
      <c r="L1095" s="27">
        <v>2011</v>
      </c>
      <c r="M1095" s="27">
        <v>13.798</v>
      </c>
      <c r="N1095" s="27">
        <v>238535</v>
      </c>
      <c r="O1095" s="27">
        <v>10806.8</v>
      </c>
      <c r="P1095" s="27">
        <v>2720060</v>
      </c>
      <c r="Q1095" s="27">
        <v>1200</v>
      </c>
      <c r="R1095" s="27">
        <v>11084</v>
      </c>
      <c r="S1095" s="27">
        <v>11.661199999999999</v>
      </c>
      <c r="T1095" s="27">
        <v>115.1</v>
      </c>
      <c r="U1095" s="27">
        <v>22</v>
      </c>
      <c r="V1095" s="27">
        <v>84.9</v>
      </c>
      <c r="W1095" s="27">
        <v>92.461560000000006</v>
      </c>
      <c r="X1095" s="27"/>
      <c r="Y1095" s="27"/>
      <c r="Z1095" s="27"/>
      <c r="AA1095" s="27">
        <v>309839</v>
      </c>
      <c r="AB1095" s="28"/>
      <c r="AC1095" s="29">
        <v>0</v>
      </c>
      <c r="AD1095" s="30">
        <v>171.9</v>
      </c>
      <c r="AE1095" s="30">
        <v>2.2000000000000002</v>
      </c>
      <c r="AF1095" s="31">
        <v>9.7583000000000002</v>
      </c>
      <c r="AG1095">
        <f t="shared" si="278"/>
        <v>8818.6408301330812</v>
      </c>
      <c r="AH1095">
        <f>A1095*'Simple Linear Regression'!$B$18+'Simple Linear Regression'!$B$17</f>
        <v>8818.5589167315684</v>
      </c>
      <c r="AI1095">
        <f t="shared" si="279"/>
        <v>9010.2420628</v>
      </c>
      <c r="AJ1095">
        <f t="shared" si="280"/>
        <v>9010.2420628</v>
      </c>
      <c r="AK1095" s="32">
        <f t="shared" si="277"/>
        <v>9518.8906824769801</v>
      </c>
      <c r="AL1095">
        <f t="shared" si="281"/>
        <v>9019.5184984179523</v>
      </c>
      <c r="AM1095" s="32">
        <f t="shared" si="282"/>
        <v>8653.7742282673789</v>
      </c>
      <c r="AN1095" s="33">
        <f t="shared" si="283"/>
        <v>8583.5277014969452</v>
      </c>
      <c r="AO1095" s="33">
        <f t="shared" si="284"/>
        <v>8871.5403729349946</v>
      </c>
      <c r="AP1095" s="33">
        <f t="shared" si="285"/>
        <v>8528.3513997999999</v>
      </c>
      <c r="AQ1095" s="34">
        <f t="shared" si="286"/>
        <v>808872.18500000006</v>
      </c>
      <c r="AR1095" s="34">
        <f t="shared" si="287"/>
        <v>1244497</v>
      </c>
      <c r="AS1095" s="34">
        <f t="shared" si="288"/>
        <v>0</v>
      </c>
      <c r="AT1095" s="34">
        <f t="shared" si="289"/>
        <v>8642.7334891070004</v>
      </c>
      <c r="AU1095" s="34">
        <f t="shared" si="290"/>
        <v>8780.8201470365275</v>
      </c>
      <c r="AV1095" s="34">
        <f t="shared" si="291"/>
        <v>8631.2787730037198</v>
      </c>
      <c r="AW1095" s="34">
        <f t="shared" si="292"/>
        <v>8633.2876741370001</v>
      </c>
      <c r="AX1095" s="34">
        <f t="shared" si="293"/>
        <v>8717.0994272549069</v>
      </c>
    </row>
    <row r="1096" spans="1:50" ht="16.5" customHeight="1" x14ac:dyDescent="0.2">
      <c r="A1096" s="25">
        <v>1095</v>
      </c>
      <c r="B1096" s="26">
        <v>40935</v>
      </c>
      <c r="C1096" s="25">
        <v>8018</v>
      </c>
      <c r="D1096" s="27"/>
      <c r="E1096" s="27">
        <v>381000</v>
      </c>
      <c r="F1096" s="27"/>
      <c r="G1096" s="27">
        <v>99.353999999999999</v>
      </c>
      <c r="H1096" s="27">
        <v>109.18</v>
      </c>
      <c r="I1096" s="27">
        <v>3.3889999999999998</v>
      </c>
      <c r="J1096" s="27">
        <v>15647.68</v>
      </c>
      <c r="K1096" s="27">
        <v>894803</v>
      </c>
      <c r="L1096" s="27">
        <v>2011</v>
      </c>
      <c r="M1096" s="27">
        <v>13.798</v>
      </c>
      <c r="N1096" s="27">
        <v>238535</v>
      </c>
      <c r="O1096" s="27">
        <v>10806.8</v>
      </c>
      <c r="P1096" s="27">
        <v>2720060</v>
      </c>
      <c r="Q1096" s="27">
        <v>1200</v>
      </c>
      <c r="R1096" s="27">
        <v>11084</v>
      </c>
      <c r="S1096" s="27">
        <v>11.661199999999999</v>
      </c>
      <c r="T1096" s="27">
        <v>115.1</v>
      </c>
      <c r="U1096" s="27">
        <v>22</v>
      </c>
      <c r="V1096" s="27">
        <v>84.9</v>
      </c>
      <c r="W1096" s="27">
        <v>91.601550000000003</v>
      </c>
      <c r="X1096" s="27"/>
      <c r="Y1096" s="27"/>
      <c r="Z1096" s="27"/>
      <c r="AA1096" s="27">
        <v>309839</v>
      </c>
      <c r="AB1096" s="28"/>
      <c r="AC1096" s="29">
        <v>0</v>
      </c>
      <c r="AD1096" s="30">
        <v>129.1</v>
      </c>
      <c r="AE1096" s="30">
        <v>1.8</v>
      </c>
      <c r="AF1096" s="31">
        <v>9.9345999999999997</v>
      </c>
      <c r="AG1096">
        <f t="shared" si="278"/>
        <v>8809.2112477973205</v>
      </c>
      <c r="AH1096">
        <f>A1096*'Simple Linear Regression'!$B$18+'Simple Linear Regression'!$B$17</f>
        <v>8819.4119538154737</v>
      </c>
      <c r="AI1096">
        <f t="shared" si="279"/>
        <v>9002.0060028000007</v>
      </c>
      <c r="AJ1096">
        <f t="shared" si="280"/>
        <v>9002.0060028000007</v>
      </c>
      <c r="AK1096" s="32">
        <f t="shared" si="277"/>
        <v>9513.3094963172371</v>
      </c>
      <c r="AL1096">
        <f t="shared" si="281"/>
        <v>9009.0052504730484</v>
      </c>
      <c r="AM1096" s="32">
        <f t="shared" si="282"/>
        <v>8706.54504142722</v>
      </c>
      <c r="AN1096" s="33">
        <f t="shared" si="283"/>
        <v>8596.6314902329541</v>
      </c>
      <c r="AO1096" s="33">
        <f t="shared" si="284"/>
        <v>8917.9552393649919</v>
      </c>
      <c r="AP1096" s="33">
        <f t="shared" si="285"/>
        <v>8580.0330399000013</v>
      </c>
      <c r="AQ1096" s="34">
        <f t="shared" si="286"/>
        <v>808395.11499999999</v>
      </c>
      <c r="AR1096" s="34">
        <f t="shared" si="287"/>
        <v>1291209</v>
      </c>
      <c r="AS1096" s="34">
        <f t="shared" si="288"/>
        <v>0</v>
      </c>
      <c r="AT1096" s="34">
        <f t="shared" si="289"/>
        <v>8607.159192269999</v>
      </c>
      <c r="AU1096" s="34">
        <f t="shared" si="290"/>
        <v>8758.478263988136</v>
      </c>
      <c r="AV1096" s="34">
        <f t="shared" si="291"/>
        <v>8609.2362474508409</v>
      </c>
      <c r="AW1096" s="34">
        <f t="shared" si="292"/>
        <v>8598.8505925179998</v>
      </c>
      <c r="AX1096" s="34">
        <f t="shared" si="293"/>
        <v>8703.9417261479975</v>
      </c>
    </row>
    <row r="1097" spans="1:50" ht="16.5" customHeight="1" x14ac:dyDescent="0.2">
      <c r="A1097" s="25">
        <v>1096</v>
      </c>
      <c r="B1097" s="26">
        <v>40942</v>
      </c>
      <c r="C1097" s="25">
        <v>8039</v>
      </c>
      <c r="D1097" s="27"/>
      <c r="E1097" s="27">
        <v>372000</v>
      </c>
      <c r="F1097" s="27"/>
      <c r="G1097" s="27">
        <v>97.8</v>
      </c>
      <c r="H1097" s="27">
        <v>111.196</v>
      </c>
      <c r="I1097" s="27">
        <v>3.4390000000000001</v>
      </c>
      <c r="J1097" s="27">
        <v>15647.68</v>
      </c>
      <c r="K1097" s="27">
        <v>894803</v>
      </c>
      <c r="L1097" s="27">
        <v>2011</v>
      </c>
      <c r="M1097" s="27">
        <v>13.798</v>
      </c>
      <c r="N1097" s="27">
        <v>238535</v>
      </c>
      <c r="O1097" s="27">
        <v>10806.8</v>
      </c>
      <c r="P1097" s="27">
        <v>2720060</v>
      </c>
      <c r="Q1097" s="27">
        <v>1200</v>
      </c>
      <c r="R1097" s="27">
        <v>11084</v>
      </c>
      <c r="S1097" s="27">
        <v>11.661199999999999</v>
      </c>
      <c r="T1097" s="27">
        <v>115.1</v>
      </c>
      <c r="U1097" s="27">
        <v>22</v>
      </c>
      <c r="V1097" s="27">
        <v>84.9</v>
      </c>
      <c r="W1097" s="27">
        <v>90.819220000000001</v>
      </c>
      <c r="X1097" s="27"/>
      <c r="Y1097" s="27"/>
      <c r="Z1097" s="27"/>
      <c r="AA1097" s="27">
        <v>309839</v>
      </c>
      <c r="AB1097" s="28"/>
      <c r="AC1097" s="29">
        <v>0</v>
      </c>
      <c r="AD1097" s="30">
        <v>123.5</v>
      </c>
      <c r="AE1097" s="30">
        <v>1.3</v>
      </c>
      <c r="AF1097" s="31">
        <v>10.138999999999999</v>
      </c>
      <c r="AG1097">
        <f t="shared" si="278"/>
        <v>8815.290716191319</v>
      </c>
      <c r="AH1097">
        <f>A1097*'Simple Linear Regression'!$B$18+'Simple Linear Regression'!$B$17</f>
        <v>8820.2649908993772</v>
      </c>
      <c r="AI1097">
        <f t="shared" si="279"/>
        <v>9007.3006127999997</v>
      </c>
      <c r="AJ1097">
        <f t="shared" si="280"/>
        <v>9007.3006128000015</v>
      </c>
      <c r="AK1097" s="32">
        <f t="shared" si="277"/>
        <v>9498.5331799698797</v>
      </c>
      <c r="AL1097">
        <f t="shared" si="281"/>
        <v>9019.4466630955503</v>
      </c>
      <c r="AM1097" s="32">
        <f t="shared" si="282"/>
        <v>8719.2379728893211</v>
      </c>
      <c r="AN1097" s="33">
        <f t="shared" si="283"/>
        <v>8619.6073694571351</v>
      </c>
      <c r="AO1097" s="33">
        <f t="shared" si="284"/>
        <v>8937.079988614998</v>
      </c>
      <c r="AP1097" s="33">
        <f t="shared" si="285"/>
        <v>8597.7798210999972</v>
      </c>
      <c r="AQ1097" s="34">
        <f t="shared" si="286"/>
        <v>820321.86499999999</v>
      </c>
      <c r="AR1097" s="34">
        <f t="shared" si="287"/>
        <v>1279308</v>
      </c>
      <c r="AS1097" s="34">
        <f t="shared" si="288"/>
        <v>0</v>
      </c>
      <c r="AT1097" s="34">
        <f t="shared" si="289"/>
        <v>8650.0005630619999</v>
      </c>
      <c r="AU1097" s="34">
        <f t="shared" si="290"/>
        <v>8797.7595882709848</v>
      </c>
      <c r="AV1097" s="34">
        <f t="shared" si="291"/>
        <v>8644.0369795010774</v>
      </c>
      <c r="AW1097" s="34">
        <f t="shared" si="292"/>
        <v>8642.5224955679987</v>
      </c>
      <c r="AX1097" s="34">
        <f t="shared" si="293"/>
        <v>8739.6456314827465</v>
      </c>
    </row>
    <row r="1098" spans="1:50" ht="16.5" customHeight="1" x14ac:dyDescent="0.2">
      <c r="A1098" s="25">
        <v>1097</v>
      </c>
      <c r="B1098" s="26">
        <v>40949</v>
      </c>
      <c r="C1098" s="25">
        <v>8167</v>
      </c>
      <c r="D1098" s="27"/>
      <c r="E1098" s="27">
        <v>368000</v>
      </c>
      <c r="F1098" s="27"/>
      <c r="G1098" s="27">
        <v>98.56</v>
      </c>
      <c r="H1098" s="27">
        <v>117.208</v>
      </c>
      <c r="I1098" s="27">
        <v>3.4820000000000002</v>
      </c>
      <c r="J1098" s="27">
        <v>15842.259</v>
      </c>
      <c r="K1098" s="27">
        <v>922548</v>
      </c>
      <c r="L1098" s="27">
        <v>2003</v>
      </c>
      <c r="M1098" s="27">
        <v>13.798</v>
      </c>
      <c r="N1098" s="27">
        <v>238535</v>
      </c>
      <c r="O1098" s="27">
        <v>10817.8</v>
      </c>
      <c r="P1098" s="27">
        <v>2720060</v>
      </c>
      <c r="Q1098" s="27">
        <v>1200</v>
      </c>
      <c r="R1098" s="27">
        <v>11084</v>
      </c>
      <c r="S1098" s="27">
        <v>11.661199999999999</v>
      </c>
      <c r="T1098" s="27">
        <v>115.6</v>
      </c>
      <c r="U1098" s="27">
        <v>22</v>
      </c>
      <c r="V1098" s="27">
        <v>87</v>
      </c>
      <c r="W1098" s="27">
        <v>90.170379999999994</v>
      </c>
      <c r="X1098" s="27"/>
      <c r="Y1098" s="27"/>
      <c r="Z1098" s="27"/>
      <c r="AA1098" s="27">
        <v>309839</v>
      </c>
      <c r="AB1098" s="28"/>
      <c r="AC1098" s="29">
        <v>0</v>
      </c>
      <c r="AD1098" s="30">
        <v>138.1</v>
      </c>
      <c r="AE1098" s="30">
        <v>0</v>
      </c>
      <c r="AF1098" s="31">
        <v>10.3668</v>
      </c>
      <c r="AG1098">
        <f t="shared" si="278"/>
        <v>8770.0076560281595</v>
      </c>
      <c r="AH1098">
        <f>A1098*'Simple Linear Regression'!$B$18+'Simple Linear Regression'!$B$17</f>
        <v>8821.1180279832806</v>
      </c>
      <c r="AI1098">
        <f t="shared" si="279"/>
        <v>8935.1191428000002</v>
      </c>
      <c r="AJ1098">
        <f t="shared" si="280"/>
        <v>8935.119142800002</v>
      </c>
      <c r="AK1098" s="32">
        <f t="shared" si="277"/>
        <v>9502.9672246287773</v>
      </c>
      <c r="AL1098">
        <f t="shared" si="281"/>
        <v>8992.5573019109033</v>
      </c>
      <c r="AM1098" s="32">
        <f t="shared" si="282"/>
        <v>8705.2893907520993</v>
      </c>
      <c r="AN1098" s="33">
        <f t="shared" si="283"/>
        <v>8638.5352140602954</v>
      </c>
      <c r="AO1098" s="33">
        <f t="shared" si="284"/>
        <v>8887.203030370003</v>
      </c>
      <c r="AP1098" s="33">
        <f t="shared" si="285"/>
        <v>8592.4135108999981</v>
      </c>
      <c r="AQ1098" s="34">
        <f t="shared" si="286"/>
        <v>830578.87</v>
      </c>
      <c r="AR1098" s="34">
        <f t="shared" si="287"/>
        <v>1281376</v>
      </c>
      <c r="AS1098" s="34">
        <f t="shared" si="288"/>
        <v>0</v>
      </c>
      <c r="AT1098" s="34">
        <f t="shared" si="289"/>
        <v>8714.2359690350004</v>
      </c>
      <c r="AU1098" s="34">
        <f t="shared" si="290"/>
        <v>8845.1284151629552</v>
      </c>
      <c r="AV1098" s="34">
        <f t="shared" si="291"/>
        <v>8713.7267882627584</v>
      </c>
      <c r="AW1098" s="34">
        <f t="shared" si="292"/>
        <v>8707.6436978439997</v>
      </c>
      <c r="AX1098" s="34">
        <f t="shared" si="293"/>
        <v>8772.9649281153088</v>
      </c>
    </row>
    <row r="1099" spans="1:50" ht="16.5" customHeight="1" x14ac:dyDescent="0.2">
      <c r="A1099" s="25">
        <v>1098</v>
      </c>
      <c r="B1099" s="26">
        <v>40956</v>
      </c>
      <c r="C1099" s="25">
        <v>8628</v>
      </c>
      <c r="D1099" s="27"/>
      <c r="E1099" s="27">
        <v>361000</v>
      </c>
      <c r="F1099" s="27"/>
      <c r="G1099" s="27">
        <v>101.726</v>
      </c>
      <c r="H1099" s="27">
        <v>119.794</v>
      </c>
      <c r="I1099" s="27">
        <v>3.5230000000000001</v>
      </c>
      <c r="J1099" s="27">
        <v>15842.259</v>
      </c>
      <c r="K1099" s="27">
        <v>922548</v>
      </c>
      <c r="L1099" s="27">
        <v>2003</v>
      </c>
      <c r="M1099" s="27">
        <v>14.395</v>
      </c>
      <c r="N1099" s="27">
        <v>244810</v>
      </c>
      <c r="O1099" s="27">
        <v>10817.8</v>
      </c>
      <c r="P1099" s="27">
        <v>2720060</v>
      </c>
      <c r="Q1099" s="27">
        <v>1200</v>
      </c>
      <c r="R1099" s="27">
        <v>11084</v>
      </c>
      <c r="S1099" s="27">
        <v>11.661199999999999</v>
      </c>
      <c r="T1099" s="27">
        <v>115.6</v>
      </c>
      <c r="U1099" s="27">
        <v>22</v>
      </c>
      <c r="V1099" s="27">
        <v>87</v>
      </c>
      <c r="W1099" s="27">
        <v>89.754000000000005</v>
      </c>
      <c r="X1099" s="27"/>
      <c r="Y1099" s="27"/>
      <c r="Z1099" s="27"/>
      <c r="AA1099" s="27">
        <v>309839</v>
      </c>
      <c r="AB1099" s="28"/>
      <c r="AC1099" s="29">
        <v>0</v>
      </c>
      <c r="AD1099" s="30">
        <v>158.30000000000001</v>
      </c>
      <c r="AE1099" s="30">
        <v>0.1</v>
      </c>
      <c r="AF1099" s="31">
        <v>10.6135</v>
      </c>
      <c r="AG1099">
        <f t="shared" si="278"/>
        <v>8853.3357241612393</v>
      </c>
      <c r="AH1099">
        <f>A1099*'Simple Linear Regression'!$B$18+'Simple Linear Regression'!$B$17</f>
        <v>8821.9710650671859</v>
      </c>
      <c r="AI1099">
        <f t="shared" si="279"/>
        <v>9058.1503584999991</v>
      </c>
      <c r="AJ1099">
        <f t="shared" si="280"/>
        <v>9058.1503584999991</v>
      </c>
      <c r="AK1099" s="32">
        <f t="shared" si="277"/>
        <v>9462.0068498416786</v>
      </c>
      <c r="AL1099">
        <f t="shared" si="281"/>
        <v>8986.5400508840976</v>
      </c>
      <c r="AM1099" s="32">
        <f t="shared" si="282"/>
        <v>8770.6057051912412</v>
      </c>
      <c r="AN1099" s="33">
        <f t="shared" si="283"/>
        <v>8697.6299019647868</v>
      </c>
      <c r="AO1099" s="33">
        <f t="shared" si="284"/>
        <v>8843.0313441299986</v>
      </c>
      <c r="AP1099" s="33">
        <f t="shared" si="285"/>
        <v>8585.714029499999</v>
      </c>
      <c r="AQ1099" s="34">
        <f t="shared" si="286"/>
        <v>862465.63</v>
      </c>
      <c r="AR1099" s="34">
        <f t="shared" si="287"/>
        <v>1271803</v>
      </c>
      <c r="AS1099" s="34">
        <f t="shared" si="288"/>
        <v>0</v>
      </c>
      <c r="AT1099" s="34">
        <f t="shared" si="289"/>
        <v>8916.337077193999</v>
      </c>
      <c r="AU1099" s="34">
        <f t="shared" si="290"/>
        <v>8928.0738028959495</v>
      </c>
      <c r="AV1099" s="34">
        <f t="shared" si="291"/>
        <v>8914.9014419672803</v>
      </c>
      <c r="AW1099" s="34">
        <f t="shared" si="292"/>
        <v>8910.4622285309997</v>
      </c>
      <c r="AX1099" s="34">
        <f t="shared" si="293"/>
        <v>8832.4294814081895</v>
      </c>
    </row>
    <row r="1100" spans="1:50" ht="16.5" customHeight="1" x14ac:dyDescent="0.2">
      <c r="A1100" s="25">
        <v>1099</v>
      </c>
      <c r="B1100" s="26">
        <v>40963</v>
      </c>
      <c r="C1100" s="25">
        <v>8363</v>
      </c>
      <c r="D1100" s="27"/>
      <c r="E1100" s="27">
        <v>359000</v>
      </c>
      <c r="F1100" s="27"/>
      <c r="G1100" s="27">
        <v>107.175</v>
      </c>
      <c r="H1100" s="27">
        <v>123.33499999999999</v>
      </c>
      <c r="I1100" s="27">
        <v>3.5910000000000002</v>
      </c>
      <c r="J1100" s="27">
        <v>15842.259</v>
      </c>
      <c r="K1100" s="27">
        <v>922548</v>
      </c>
      <c r="L1100" s="27">
        <v>2003</v>
      </c>
      <c r="M1100" s="27">
        <v>14.395</v>
      </c>
      <c r="N1100" s="27">
        <v>244810</v>
      </c>
      <c r="O1100" s="27">
        <v>10817.8</v>
      </c>
      <c r="P1100" s="27">
        <v>2720060</v>
      </c>
      <c r="Q1100" s="27">
        <v>1200</v>
      </c>
      <c r="R1100" s="27">
        <v>11084</v>
      </c>
      <c r="S1100" s="27">
        <v>11.536799999999999</v>
      </c>
      <c r="T1100" s="27">
        <v>115.6</v>
      </c>
      <c r="U1100" s="27">
        <v>22</v>
      </c>
      <c r="V1100" s="27">
        <v>87</v>
      </c>
      <c r="W1100" s="27">
        <v>90.1631</v>
      </c>
      <c r="X1100" s="27"/>
      <c r="Y1100" s="27"/>
      <c r="Z1100" s="27"/>
      <c r="AA1100" s="27">
        <v>309839</v>
      </c>
      <c r="AB1100" s="28"/>
      <c r="AC1100" s="29">
        <v>0</v>
      </c>
      <c r="AD1100" s="30">
        <v>118.5</v>
      </c>
      <c r="AE1100" s="30">
        <v>1.7</v>
      </c>
      <c r="AF1100" s="31">
        <v>10.8748</v>
      </c>
      <c r="AG1100">
        <f t="shared" si="278"/>
        <v>8854.7072635770783</v>
      </c>
      <c r="AH1100">
        <f>A1100*'Simple Linear Regression'!$B$18+'Simple Linear Regression'!$B$17</f>
        <v>8822.8241021510894</v>
      </c>
      <c r="AI1100">
        <f t="shared" si="279"/>
        <v>9059.3269384999985</v>
      </c>
      <c r="AJ1100">
        <f t="shared" si="280"/>
        <v>9059.3269384999985</v>
      </c>
      <c r="AK1100" s="32">
        <f t="shared" si="277"/>
        <v>9461.6703313880007</v>
      </c>
      <c r="AL1100">
        <f t="shared" si="281"/>
        <v>8989.0500523797</v>
      </c>
      <c r="AM1100" s="32">
        <f t="shared" si="282"/>
        <v>8829.7326388168804</v>
      </c>
      <c r="AN1100" s="33">
        <f t="shared" si="283"/>
        <v>8717.7478807658972</v>
      </c>
      <c r="AO1100" s="33">
        <f t="shared" si="284"/>
        <v>8904.4385772099995</v>
      </c>
      <c r="AP1100" s="33">
        <f t="shared" si="285"/>
        <v>8634.9924253999998</v>
      </c>
      <c r="AQ1100" s="34">
        <f t="shared" si="286"/>
        <v>879112.71000000008</v>
      </c>
      <c r="AR1100" s="34">
        <f t="shared" si="287"/>
        <v>1289169</v>
      </c>
      <c r="AS1100" s="34">
        <f t="shared" si="288"/>
        <v>0</v>
      </c>
      <c r="AT1100" s="34">
        <f t="shared" si="289"/>
        <v>8911.4447999969998</v>
      </c>
      <c r="AU1100" s="34">
        <f t="shared" si="290"/>
        <v>8933.8544746354819</v>
      </c>
      <c r="AV1100" s="34">
        <f t="shared" si="291"/>
        <v>8905.4878706574418</v>
      </c>
      <c r="AW1100" s="34">
        <f t="shared" si="292"/>
        <v>8906.941354302</v>
      </c>
      <c r="AX1100" s="34">
        <f t="shared" si="293"/>
        <v>8842.0743536402297</v>
      </c>
    </row>
    <row r="1101" spans="1:50" ht="16.5" customHeight="1" x14ac:dyDescent="0.2">
      <c r="A1101" s="25">
        <v>1100</v>
      </c>
      <c r="B1101" s="26">
        <v>40970</v>
      </c>
      <c r="C1101" s="25">
        <v>8262</v>
      </c>
      <c r="D1101" s="27"/>
      <c r="E1101" s="27">
        <v>365000</v>
      </c>
      <c r="F1101" s="27"/>
      <c r="G1101" s="27">
        <v>107.52</v>
      </c>
      <c r="H1101" s="27">
        <v>124.88</v>
      </c>
      <c r="I1101" s="27">
        <v>3.7210000000000001</v>
      </c>
      <c r="J1101" s="27">
        <v>15842.259</v>
      </c>
      <c r="K1101" s="27">
        <v>922548</v>
      </c>
      <c r="L1101" s="27">
        <v>2003</v>
      </c>
      <c r="M1101" s="27">
        <v>14.395</v>
      </c>
      <c r="N1101" s="27">
        <v>244810</v>
      </c>
      <c r="O1101" s="27">
        <v>10817.8</v>
      </c>
      <c r="P1101" s="27">
        <v>2720060</v>
      </c>
      <c r="Q1101" s="27">
        <v>1200</v>
      </c>
      <c r="R1101" s="27">
        <v>10281</v>
      </c>
      <c r="S1101" s="27">
        <v>11.536799999999999</v>
      </c>
      <c r="T1101" s="27">
        <v>115.6</v>
      </c>
      <c r="U1101" s="27">
        <v>22</v>
      </c>
      <c r="V1101" s="27">
        <v>87</v>
      </c>
      <c r="W1101" s="27">
        <v>90.070025000000001</v>
      </c>
      <c r="X1101" s="27"/>
      <c r="Y1101" s="27"/>
      <c r="Z1101" s="27"/>
      <c r="AA1101" s="27">
        <v>312295</v>
      </c>
      <c r="AB1101" s="28"/>
      <c r="AC1101" s="29">
        <v>0</v>
      </c>
      <c r="AD1101" s="30">
        <v>121</v>
      </c>
      <c r="AE1101" s="30">
        <v>5.2</v>
      </c>
      <c r="AF1101" s="31">
        <v>11.1472</v>
      </c>
      <c r="AG1101">
        <f t="shared" si="278"/>
        <v>8860.7291135614796</v>
      </c>
      <c r="AH1101">
        <f>A1101*'Simple Linear Regression'!$B$18+'Simple Linear Regression'!$B$17</f>
        <v>8823.6771392349947</v>
      </c>
      <c r="AI1101">
        <f t="shared" si="279"/>
        <v>9055.7971984999967</v>
      </c>
      <c r="AJ1101">
        <f t="shared" si="280"/>
        <v>9055.7971985000004</v>
      </c>
      <c r="AK1101" s="32">
        <f t="shared" si="277"/>
        <v>9464.0989905892984</v>
      </c>
      <c r="AL1101">
        <f t="shared" si="281"/>
        <v>8991.5488300107027</v>
      </c>
      <c r="AM1101" s="32">
        <f t="shared" si="282"/>
        <v>8845.1975728042817</v>
      </c>
      <c r="AN1101" s="33">
        <f t="shared" si="283"/>
        <v>8716.0653310611779</v>
      </c>
      <c r="AO1101" s="33">
        <f t="shared" si="284"/>
        <v>8907.1857375100008</v>
      </c>
      <c r="AP1101" s="33">
        <f t="shared" si="285"/>
        <v>8620.1401106000012</v>
      </c>
      <c r="AQ1101" s="34">
        <f t="shared" si="286"/>
        <v>910938.01</v>
      </c>
      <c r="AR1101" s="34">
        <f t="shared" si="287"/>
        <v>1358165</v>
      </c>
      <c r="AS1101" s="34">
        <f t="shared" si="288"/>
        <v>0</v>
      </c>
      <c r="AT1101" s="34">
        <f t="shared" si="289"/>
        <v>8963.506475129001</v>
      </c>
      <c r="AU1101" s="34">
        <f t="shared" si="290"/>
        <v>8974.8995826987448</v>
      </c>
      <c r="AV1101" s="34">
        <f t="shared" si="291"/>
        <v>8966.8273146623997</v>
      </c>
      <c r="AW1101" s="34">
        <f t="shared" si="292"/>
        <v>8959.976047801998</v>
      </c>
      <c r="AX1101" s="34">
        <f t="shared" si="293"/>
        <v>8874.3641436471353</v>
      </c>
    </row>
    <row r="1102" spans="1:50" ht="16.5" customHeight="1" x14ac:dyDescent="0.2">
      <c r="A1102" s="25">
        <v>1101</v>
      </c>
      <c r="B1102" s="26">
        <v>40977</v>
      </c>
      <c r="C1102" s="25">
        <v>8415</v>
      </c>
      <c r="D1102" s="27"/>
      <c r="E1102" s="27">
        <v>375000</v>
      </c>
      <c r="F1102" s="27"/>
      <c r="G1102" s="27">
        <v>106.324</v>
      </c>
      <c r="H1102" s="27">
        <v>126.624</v>
      </c>
      <c r="I1102" s="27">
        <v>3.7930000000000001</v>
      </c>
      <c r="J1102" s="27">
        <v>15842.259</v>
      </c>
      <c r="K1102" s="27">
        <v>922548</v>
      </c>
      <c r="L1102" s="27">
        <v>2003</v>
      </c>
      <c r="M1102" s="27">
        <v>14.395</v>
      </c>
      <c r="N1102" s="27">
        <v>244810</v>
      </c>
      <c r="O1102" s="27">
        <v>10896.8</v>
      </c>
      <c r="P1102" s="27">
        <v>2720060</v>
      </c>
      <c r="Q1102" s="27">
        <v>1200</v>
      </c>
      <c r="R1102" s="27">
        <v>10281</v>
      </c>
      <c r="S1102" s="27">
        <v>11.536799999999999</v>
      </c>
      <c r="T1102" s="27">
        <v>115.6</v>
      </c>
      <c r="U1102" s="27">
        <v>22</v>
      </c>
      <c r="V1102" s="27">
        <v>86.5</v>
      </c>
      <c r="W1102" s="27">
        <v>89.887839999999997</v>
      </c>
      <c r="X1102" s="27"/>
      <c r="Y1102" s="27"/>
      <c r="Z1102" s="27"/>
      <c r="AA1102" s="27">
        <v>312295</v>
      </c>
      <c r="AB1102" s="28"/>
      <c r="AC1102" s="29">
        <v>0</v>
      </c>
      <c r="AD1102" s="30">
        <v>103.7</v>
      </c>
      <c r="AE1102" s="30">
        <v>2.9</v>
      </c>
      <c r="AF1102" s="31">
        <v>11.427300000000001</v>
      </c>
      <c r="AG1102">
        <f t="shared" si="278"/>
        <v>8865.4470153588409</v>
      </c>
      <c r="AH1102">
        <f>A1102*'Simple Linear Regression'!$B$18+'Simple Linear Regression'!$B$17</f>
        <v>8824.5301763188982</v>
      </c>
      <c r="AI1102">
        <f t="shared" si="279"/>
        <v>9067.0784485000004</v>
      </c>
      <c r="AJ1102">
        <f t="shared" si="280"/>
        <v>9067.0784484999986</v>
      </c>
      <c r="AK1102" s="32">
        <f t="shared" si="277"/>
        <v>9475.797678024881</v>
      </c>
      <c r="AL1102">
        <f t="shared" si="281"/>
        <v>8993.1188006531029</v>
      </c>
      <c r="AM1102" s="32">
        <f t="shared" si="282"/>
        <v>8873.7585892261595</v>
      </c>
      <c r="AN1102" s="33">
        <f t="shared" si="283"/>
        <v>8727.4308145774485</v>
      </c>
      <c r="AO1102" s="33">
        <f t="shared" si="284"/>
        <v>8929.3723478299999</v>
      </c>
      <c r="AP1102" s="33">
        <f t="shared" si="285"/>
        <v>8637.0659528999986</v>
      </c>
      <c r="AQ1102" s="34">
        <f t="shared" si="286"/>
        <v>928564.33000000007</v>
      </c>
      <c r="AR1102" s="34">
        <f t="shared" si="287"/>
        <v>1422375</v>
      </c>
      <c r="AS1102" s="34">
        <f t="shared" si="288"/>
        <v>0</v>
      </c>
      <c r="AT1102" s="34">
        <f t="shared" si="289"/>
        <v>9002.0350340780005</v>
      </c>
      <c r="AU1102" s="34">
        <f t="shared" si="290"/>
        <v>9005.0046087894898</v>
      </c>
      <c r="AV1102" s="34">
        <f t="shared" si="291"/>
        <v>9020.4649087980015</v>
      </c>
      <c r="AW1102" s="34">
        <f t="shared" si="292"/>
        <v>8999.7771310709995</v>
      </c>
      <c r="AX1102" s="34">
        <f t="shared" si="293"/>
        <v>8902.6327980312926</v>
      </c>
    </row>
    <row r="1103" spans="1:50" ht="16.5" customHeight="1" x14ac:dyDescent="0.2">
      <c r="A1103" s="25">
        <v>1102</v>
      </c>
      <c r="B1103" s="26">
        <v>40984</v>
      </c>
      <c r="C1103" s="25">
        <v>8379</v>
      </c>
      <c r="D1103" s="27"/>
      <c r="E1103" s="27">
        <v>369000</v>
      </c>
      <c r="F1103" s="27"/>
      <c r="G1103" s="27">
        <v>106.15</v>
      </c>
      <c r="H1103" s="27">
        <v>126.22199999999999</v>
      </c>
      <c r="I1103" s="27">
        <v>3.8290000000000002</v>
      </c>
      <c r="J1103" s="27">
        <v>15842.259</v>
      </c>
      <c r="K1103" s="27">
        <v>865886</v>
      </c>
      <c r="L1103" s="27">
        <v>2003</v>
      </c>
      <c r="M1103" s="27">
        <v>14.975</v>
      </c>
      <c r="N1103" s="27">
        <v>244810</v>
      </c>
      <c r="O1103" s="27">
        <v>10896.8</v>
      </c>
      <c r="P1103" s="27">
        <v>2756225</v>
      </c>
      <c r="Q1103" s="27">
        <v>1200</v>
      </c>
      <c r="R1103" s="27">
        <v>10281</v>
      </c>
      <c r="S1103" s="27">
        <v>11.536799999999999</v>
      </c>
      <c r="T1103" s="27">
        <v>115.6</v>
      </c>
      <c r="U1103" s="27">
        <v>22</v>
      </c>
      <c r="V1103" s="27">
        <v>86.5</v>
      </c>
      <c r="W1103" s="27">
        <v>90.495220000000003</v>
      </c>
      <c r="X1103" s="27"/>
      <c r="Y1103" s="27"/>
      <c r="Z1103" s="27"/>
      <c r="AA1103" s="27">
        <v>312295</v>
      </c>
      <c r="AB1103" s="28"/>
      <c r="AC1103" s="29">
        <v>0</v>
      </c>
      <c r="AD1103" s="30">
        <v>68.2</v>
      </c>
      <c r="AE1103" s="30">
        <v>6.1</v>
      </c>
      <c r="AF1103" s="31">
        <v>11.7125</v>
      </c>
      <c r="AG1103">
        <f t="shared" si="278"/>
        <v>8869.5009574025225</v>
      </c>
      <c r="AH1103">
        <f>A1103*'Simple Linear Regression'!$B$18+'Simple Linear Regression'!$B$17</f>
        <v>8825.3832134028016</v>
      </c>
      <c r="AI1103">
        <f t="shared" si="279"/>
        <v>9102.2779864999993</v>
      </c>
      <c r="AJ1103">
        <f t="shared" si="280"/>
        <v>9102.2779864999993</v>
      </c>
      <c r="AK1103" s="32">
        <f t="shared" si="277"/>
        <v>9450.9803157747501</v>
      </c>
      <c r="AL1103">
        <f t="shared" si="281"/>
        <v>8998.1048169743062</v>
      </c>
      <c r="AM1103" s="32">
        <f t="shared" si="282"/>
        <v>8924.8615730171387</v>
      </c>
      <c r="AN1103" s="33">
        <f t="shared" si="283"/>
        <v>8762.8248516844869</v>
      </c>
      <c r="AO1103" s="33">
        <f t="shared" si="284"/>
        <v>8989.9980729899999</v>
      </c>
      <c r="AP1103" s="33">
        <f t="shared" si="285"/>
        <v>8698.5248565000002</v>
      </c>
      <c r="AQ1103" s="34">
        <f t="shared" si="286"/>
        <v>937377.49</v>
      </c>
      <c r="AR1103" s="34">
        <f t="shared" si="287"/>
        <v>1412901</v>
      </c>
      <c r="AS1103" s="34">
        <f t="shared" si="288"/>
        <v>0</v>
      </c>
      <c r="AT1103" s="34">
        <f t="shared" si="289"/>
        <v>9002.4725757820015</v>
      </c>
      <c r="AU1103" s="34">
        <f t="shared" si="290"/>
        <v>9017.3276857603578</v>
      </c>
      <c r="AV1103" s="34">
        <f t="shared" si="291"/>
        <v>9010.6694205137592</v>
      </c>
      <c r="AW1103" s="34">
        <f t="shared" si="292"/>
        <v>9001.5930189130013</v>
      </c>
      <c r="AX1103" s="34">
        <f t="shared" si="293"/>
        <v>8920.0158335403703</v>
      </c>
    </row>
    <row r="1104" spans="1:50" ht="16.5" customHeight="1" x14ac:dyDescent="0.2">
      <c r="A1104" s="25">
        <v>1103</v>
      </c>
      <c r="B1104" s="26">
        <v>40991</v>
      </c>
      <c r="C1104" s="25">
        <v>8710</v>
      </c>
      <c r="D1104" s="27"/>
      <c r="E1104" s="27">
        <v>368000</v>
      </c>
      <c r="F1104" s="27"/>
      <c r="G1104" s="27">
        <v>106.41</v>
      </c>
      <c r="H1104" s="27">
        <v>124.346</v>
      </c>
      <c r="I1104" s="27">
        <v>3.867</v>
      </c>
      <c r="J1104" s="27">
        <v>15842.259</v>
      </c>
      <c r="K1104" s="27">
        <v>865886</v>
      </c>
      <c r="L1104" s="27">
        <v>2003</v>
      </c>
      <c r="M1104" s="27">
        <v>14.975</v>
      </c>
      <c r="N1104" s="27">
        <v>227527</v>
      </c>
      <c r="O1104" s="27">
        <v>10896.8</v>
      </c>
      <c r="P1104" s="27">
        <v>2756225</v>
      </c>
      <c r="Q1104" s="27">
        <v>1200</v>
      </c>
      <c r="R1104" s="27">
        <v>10281</v>
      </c>
      <c r="S1104" s="27">
        <v>11.536799999999999</v>
      </c>
      <c r="T1104" s="27">
        <v>115.6</v>
      </c>
      <c r="U1104" s="27">
        <v>22</v>
      </c>
      <c r="V1104" s="27">
        <v>86.5</v>
      </c>
      <c r="W1104" s="27">
        <v>90.688839999999999</v>
      </c>
      <c r="X1104" s="27"/>
      <c r="Y1104" s="27"/>
      <c r="Z1104" s="27"/>
      <c r="AA1104" s="27">
        <v>312295</v>
      </c>
      <c r="AB1104" s="28"/>
      <c r="AC1104" s="29">
        <v>0</v>
      </c>
      <c r="AD1104" s="30">
        <v>37.200000000000003</v>
      </c>
      <c r="AE1104" s="30">
        <v>8.8000000000000007</v>
      </c>
      <c r="AF1104" s="31">
        <v>12</v>
      </c>
      <c r="AG1104">
        <f t="shared" si="278"/>
        <v>8653.7063258519611</v>
      </c>
      <c r="AH1104">
        <f>A1104*'Simple Linear Regression'!$B$18+'Simple Linear Regression'!$B$17</f>
        <v>8826.2362504867069</v>
      </c>
      <c r="AI1104">
        <f t="shared" si="279"/>
        <v>8865.1316982999997</v>
      </c>
      <c r="AJ1104">
        <f t="shared" si="280"/>
        <v>8865.1316982999997</v>
      </c>
      <c r="AK1104" s="32">
        <f t="shared" si="277"/>
        <v>9440.4116226948809</v>
      </c>
      <c r="AL1104">
        <f t="shared" si="281"/>
        <v>9096.0837638686316</v>
      </c>
      <c r="AM1104" s="32">
        <f t="shared" si="282"/>
        <v>8734.9964499263187</v>
      </c>
      <c r="AN1104" s="33">
        <f t="shared" si="283"/>
        <v>8712.3423811459197</v>
      </c>
      <c r="AO1104" s="33">
        <f t="shared" si="284"/>
        <v>9178.4292934589957</v>
      </c>
      <c r="AP1104" s="33">
        <f t="shared" si="285"/>
        <v>8756.3498361000002</v>
      </c>
      <c r="AQ1104" s="34">
        <f t="shared" si="286"/>
        <v>879846.90899999999</v>
      </c>
      <c r="AR1104" s="34">
        <f t="shared" si="287"/>
        <v>1423056</v>
      </c>
      <c r="AS1104" s="34">
        <f t="shared" si="288"/>
        <v>0</v>
      </c>
      <c r="AT1104" s="34">
        <f t="shared" si="289"/>
        <v>8682.5950509540016</v>
      </c>
      <c r="AU1104" s="34">
        <f t="shared" si="290"/>
        <v>9038.3301805454066</v>
      </c>
      <c r="AV1104" s="34">
        <f t="shared" si="291"/>
        <v>8679.5966289935586</v>
      </c>
      <c r="AW1104" s="34">
        <f t="shared" si="292"/>
        <v>8683.0864780020001</v>
      </c>
      <c r="AX1104" s="34">
        <f t="shared" si="293"/>
        <v>8992.0789617399187</v>
      </c>
    </row>
    <row r="1105" spans="1:50" ht="16.5" customHeight="1" x14ac:dyDescent="0.2">
      <c r="A1105" s="25">
        <v>1104</v>
      </c>
      <c r="B1105" s="26">
        <v>40998</v>
      </c>
      <c r="C1105" s="25">
        <v>8783</v>
      </c>
      <c r="D1105" s="27"/>
      <c r="E1105" s="27">
        <v>363000</v>
      </c>
      <c r="F1105" s="27"/>
      <c r="G1105" s="27">
        <v>105.122</v>
      </c>
      <c r="H1105" s="27">
        <v>124.43</v>
      </c>
      <c r="I1105" s="27">
        <v>3.9180000000000001</v>
      </c>
      <c r="J1105" s="27">
        <v>15842.259</v>
      </c>
      <c r="K1105" s="27">
        <v>865886</v>
      </c>
      <c r="L1105" s="27">
        <v>2003</v>
      </c>
      <c r="M1105" s="27">
        <v>14.975</v>
      </c>
      <c r="N1105" s="27">
        <v>227527</v>
      </c>
      <c r="O1105" s="27">
        <v>10896.8</v>
      </c>
      <c r="P1105" s="27">
        <v>2756225</v>
      </c>
      <c r="Q1105" s="27">
        <v>1200</v>
      </c>
      <c r="R1105" s="27">
        <v>10281</v>
      </c>
      <c r="S1105" s="27">
        <v>11.536799999999999</v>
      </c>
      <c r="T1105" s="27">
        <v>115.6</v>
      </c>
      <c r="U1105" s="27">
        <v>22</v>
      </c>
      <c r="V1105" s="27">
        <v>86.5</v>
      </c>
      <c r="W1105" s="27">
        <v>90.602540000000005</v>
      </c>
      <c r="X1105" s="27"/>
      <c r="Y1105" s="27"/>
      <c r="Z1105" s="27"/>
      <c r="AA1105" s="27">
        <v>312295</v>
      </c>
      <c r="AB1105" s="28"/>
      <c r="AC1105" s="29">
        <v>0</v>
      </c>
      <c r="AD1105" s="30">
        <v>69.2</v>
      </c>
      <c r="AE1105" s="30">
        <v>7.1</v>
      </c>
      <c r="AF1105" s="31">
        <v>12.2875</v>
      </c>
      <c r="AG1105">
        <f t="shared" si="278"/>
        <v>8657.0921954138394</v>
      </c>
      <c r="AH1105">
        <f>A1105*'Simple Linear Regression'!$B$18+'Simple Linear Regression'!$B$17</f>
        <v>8827.0892875706104</v>
      </c>
      <c r="AI1105">
        <f t="shared" si="279"/>
        <v>8868.0731483</v>
      </c>
      <c r="AJ1105">
        <f t="shared" si="280"/>
        <v>8868.0731483</v>
      </c>
      <c r="AK1105" s="32">
        <f t="shared" si="277"/>
        <v>9443.2498303754001</v>
      </c>
      <c r="AL1105">
        <f t="shared" si="281"/>
        <v>9109.0493212450183</v>
      </c>
      <c r="AM1105" s="32">
        <f t="shared" si="282"/>
        <v>8700.035725584341</v>
      </c>
      <c r="AN1105" s="33">
        <f t="shared" si="283"/>
        <v>8743.2123003658708</v>
      </c>
      <c r="AO1105" s="33">
        <f t="shared" si="284"/>
        <v>9146.9314464859945</v>
      </c>
      <c r="AP1105" s="33">
        <f t="shared" si="285"/>
        <v>8737.2164826000007</v>
      </c>
      <c r="AQ1105" s="34">
        <f t="shared" si="286"/>
        <v>891450.78600000008</v>
      </c>
      <c r="AR1105" s="34">
        <f t="shared" si="287"/>
        <v>1422234</v>
      </c>
      <c r="AS1105" s="34">
        <f t="shared" si="288"/>
        <v>0</v>
      </c>
      <c r="AT1105" s="34">
        <f t="shared" si="289"/>
        <v>8796.4576692220016</v>
      </c>
      <c r="AU1105" s="34">
        <f t="shared" si="290"/>
        <v>9129.7019817583641</v>
      </c>
      <c r="AV1105" s="34">
        <f t="shared" si="291"/>
        <v>8792.4604634908392</v>
      </c>
      <c r="AW1105" s="34">
        <f t="shared" si="292"/>
        <v>8797.7429050989995</v>
      </c>
      <c r="AX1105" s="34">
        <f t="shared" si="293"/>
        <v>9070.5042108166144</v>
      </c>
    </row>
    <row r="1106" spans="1:50" ht="16.5" customHeight="1" x14ac:dyDescent="0.2">
      <c r="A1106" s="25">
        <v>1105</v>
      </c>
      <c r="B1106" s="26">
        <v>41005</v>
      </c>
      <c r="C1106" s="25">
        <v>8681</v>
      </c>
      <c r="D1106" s="27"/>
      <c r="E1106" s="27">
        <v>358000</v>
      </c>
      <c r="F1106" s="27"/>
      <c r="G1106" s="27">
        <v>103.52249999999999</v>
      </c>
      <c r="H1106" s="27">
        <v>123.68666666666699</v>
      </c>
      <c r="I1106" s="27">
        <v>3.9409999999999998</v>
      </c>
      <c r="J1106" s="27">
        <v>15842.259</v>
      </c>
      <c r="K1106" s="27">
        <v>865886</v>
      </c>
      <c r="L1106" s="27">
        <v>1990</v>
      </c>
      <c r="M1106" s="27">
        <v>14.975</v>
      </c>
      <c r="N1106" s="27">
        <v>227527</v>
      </c>
      <c r="O1106" s="27">
        <v>10987.2</v>
      </c>
      <c r="P1106" s="27">
        <v>2756225</v>
      </c>
      <c r="Q1106" s="27">
        <v>1200</v>
      </c>
      <c r="R1106" s="27">
        <v>10281</v>
      </c>
      <c r="S1106" s="27">
        <v>11.536799999999999</v>
      </c>
      <c r="T1106" s="27">
        <v>115.6</v>
      </c>
      <c r="U1106" s="27">
        <v>22</v>
      </c>
      <c r="V1106" s="27">
        <v>85.6</v>
      </c>
      <c r="W1106" s="27">
        <v>90.479399999999998</v>
      </c>
      <c r="X1106" s="27"/>
      <c r="Y1106" s="27"/>
      <c r="Z1106" s="27"/>
      <c r="AA1106" s="27">
        <v>312295</v>
      </c>
      <c r="AB1106" s="28"/>
      <c r="AC1106" s="29">
        <v>0</v>
      </c>
      <c r="AD1106" s="30">
        <v>65.099999999999994</v>
      </c>
      <c r="AE1106" s="30">
        <v>15.2</v>
      </c>
      <c r="AF1106" s="31">
        <v>12.572699999999999</v>
      </c>
      <c r="AG1106">
        <f t="shared" si="278"/>
        <v>8681.0361881530789</v>
      </c>
      <c r="AH1106">
        <f>A1106*'Simple Linear Regression'!$B$18+'Simple Linear Regression'!$B$17</f>
        <v>8827.9423246545157</v>
      </c>
      <c r="AI1106">
        <f t="shared" si="279"/>
        <v>8897.936618300002</v>
      </c>
      <c r="AJ1106">
        <f t="shared" si="280"/>
        <v>8897.9366183000002</v>
      </c>
      <c r="AK1106" s="32">
        <f t="shared" si="277"/>
        <v>9454.91895250179</v>
      </c>
      <c r="AL1106">
        <f t="shared" si="281"/>
        <v>9131.1143767284902</v>
      </c>
      <c r="AM1106" s="32">
        <f t="shared" si="282"/>
        <v>8714.2263545779806</v>
      </c>
      <c r="AN1106" s="33">
        <f t="shared" si="283"/>
        <v>8781.2011242162098</v>
      </c>
      <c r="AO1106" s="33">
        <f t="shared" si="284"/>
        <v>9191.9218925569967</v>
      </c>
      <c r="AP1106" s="33">
        <f t="shared" si="285"/>
        <v>8783.0698697999978</v>
      </c>
      <c r="AQ1106" s="34">
        <f t="shared" si="286"/>
        <v>896683.90700000001</v>
      </c>
      <c r="AR1106" s="34">
        <f t="shared" si="287"/>
        <v>1410878</v>
      </c>
      <c r="AS1106" s="34">
        <f t="shared" si="288"/>
        <v>0</v>
      </c>
      <c r="AT1106" s="34">
        <f t="shared" si="289"/>
        <v>8828.9544531369993</v>
      </c>
      <c r="AU1106" s="34">
        <f t="shared" si="290"/>
        <v>9170.3465942763796</v>
      </c>
      <c r="AV1106" s="34">
        <f t="shared" si="291"/>
        <v>8814.01156662828</v>
      </c>
      <c r="AW1106" s="34">
        <f t="shared" si="292"/>
        <v>8831.1483938749989</v>
      </c>
      <c r="AX1106" s="34">
        <f t="shared" si="293"/>
        <v>9114.7173544850921</v>
      </c>
    </row>
    <row r="1107" spans="1:50" ht="16.5" customHeight="1" x14ac:dyDescent="0.2">
      <c r="A1107" s="25">
        <v>1106</v>
      </c>
      <c r="B1107" s="26">
        <v>41012</v>
      </c>
      <c r="C1107" s="25">
        <v>8775</v>
      </c>
      <c r="D1107" s="27"/>
      <c r="E1107" s="27">
        <v>387000</v>
      </c>
      <c r="F1107" s="27"/>
      <c r="G1107" s="27">
        <v>102.55200000000001</v>
      </c>
      <c r="H1107" s="27">
        <v>120.8725</v>
      </c>
      <c r="I1107" s="27">
        <v>3.9390000000000001</v>
      </c>
      <c r="J1107" s="27">
        <v>15842.259</v>
      </c>
      <c r="K1107" s="27">
        <v>842335</v>
      </c>
      <c r="L1107" s="27">
        <v>1990</v>
      </c>
      <c r="M1107" s="27">
        <v>14.975</v>
      </c>
      <c r="N1107" s="27">
        <v>227527</v>
      </c>
      <c r="O1107" s="27">
        <v>10987.2</v>
      </c>
      <c r="P1107" s="27">
        <v>2756225</v>
      </c>
      <c r="Q1107" s="27">
        <v>1200</v>
      </c>
      <c r="R1107" s="27">
        <v>10281</v>
      </c>
      <c r="S1107" s="27">
        <v>11.536799999999999</v>
      </c>
      <c r="T1107" s="27">
        <v>115.6</v>
      </c>
      <c r="U1107" s="27">
        <v>22</v>
      </c>
      <c r="V1107" s="27">
        <v>85.6</v>
      </c>
      <c r="W1107" s="27">
        <v>90.616619999999998</v>
      </c>
      <c r="X1107" s="27"/>
      <c r="Y1107" s="27"/>
      <c r="Z1107" s="27"/>
      <c r="AA1107" s="27">
        <v>312295</v>
      </c>
      <c r="AB1107" s="28"/>
      <c r="AC1107" s="29">
        <v>0</v>
      </c>
      <c r="AD1107" s="30">
        <v>61.7</v>
      </c>
      <c r="AE1107" s="30">
        <v>8.6999999999999993</v>
      </c>
      <c r="AF1107" s="31">
        <v>12.8528</v>
      </c>
      <c r="AG1107">
        <f t="shared" si="278"/>
        <v>8661.5042558173209</v>
      </c>
      <c r="AH1107">
        <f>A1107*'Simple Linear Regression'!$B$18+'Simple Linear Regression'!$B$17</f>
        <v>8828.7953617384192</v>
      </c>
      <c r="AI1107">
        <f t="shared" si="279"/>
        <v>8880.876208300002</v>
      </c>
      <c r="AJ1107">
        <f t="shared" si="280"/>
        <v>8880.8762083000001</v>
      </c>
      <c r="AK1107" s="32">
        <f t="shared" si="277"/>
        <v>9451.2299047957295</v>
      </c>
      <c r="AL1107">
        <f t="shared" si="281"/>
        <v>9109.2868161647093</v>
      </c>
      <c r="AM1107" s="32">
        <f t="shared" si="282"/>
        <v>8713.18286362668</v>
      </c>
      <c r="AN1107" s="33">
        <f t="shared" si="283"/>
        <v>8795.8996277987826</v>
      </c>
      <c r="AO1107" s="33">
        <f t="shared" si="284"/>
        <v>9160.7194542030011</v>
      </c>
      <c r="AP1107" s="33">
        <f t="shared" si="285"/>
        <v>8786.3430109000001</v>
      </c>
      <c r="AQ1107" s="34">
        <f t="shared" si="286"/>
        <v>896228.853</v>
      </c>
      <c r="AR1107" s="34">
        <f t="shared" si="287"/>
        <v>1524393</v>
      </c>
      <c r="AS1107" s="34">
        <f t="shared" si="288"/>
        <v>0</v>
      </c>
      <c r="AT1107" s="34">
        <f t="shared" si="289"/>
        <v>8879.4044489240005</v>
      </c>
      <c r="AU1107" s="34">
        <f t="shared" si="290"/>
        <v>9199.6571682658141</v>
      </c>
      <c r="AV1107" s="34">
        <f t="shared" si="291"/>
        <v>8914.7097745406791</v>
      </c>
      <c r="AW1107" s="34">
        <f t="shared" si="292"/>
        <v>8882.8679651759994</v>
      </c>
      <c r="AX1107" s="34">
        <f t="shared" si="293"/>
        <v>9140.7085260447911</v>
      </c>
    </row>
    <row r="1108" spans="1:50" ht="16.5" customHeight="1" x14ac:dyDescent="0.2">
      <c r="A1108" s="25">
        <v>1107</v>
      </c>
      <c r="B1108" s="26">
        <v>41019</v>
      </c>
      <c r="C1108" s="25">
        <v>8496</v>
      </c>
      <c r="D1108" s="27"/>
      <c r="E1108" s="27">
        <v>381000</v>
      </c>
      <c r="F1108" s="27"/>
      <c r="G1108" s="27">
        <v>103.152</v>
      </c>
      <c r="H1108" s="27">
        <v>117.18</v>
      </c>
      <c r="I1108" s="27">
        <v>3.9220000000000002</v>
      </c>
      <c r="J1108" s="27">
        <v>15842.259</v>
      </c>
      <c r="K1108" s="27">
        <v>842335</v>
      </c>
      <c r="L1108" s="27">
        <v>1990</v>
      </c>
      <c r="M1108" s="27">
        <v>14.593999999999999</v>
      </c>
      <c r="N1108" s="27">
        <v>218196</v>
      </c>
      <c r="O1108" s="27">
        <v>10987.2</v>
      </c>
      <c r="P1108" s="27">
        <v>2756225</v>
      </c>
      <c r="Q1108" s="27">
        <v>1200</v>
      </c>
      <c r="R1108" s="27">
        <v>10281</v>
      </c>
      <c r="S1108" s="27">
        <v>11.536799999999999</v>
      </c>
      <c r="T1108" s="27">
        <v>115.6</v>
      </c>
      <c r="U1108" s="27">
        <v>22</v>
      </c>
      <c r="V1108" s="27">
        <v>85.6</v>
      </c>
      <c r="W1108" s="27">
        <v>91.047439999999995</v>
      </c>
      <c r="X1108" s="27"/>
      <c r="Y1108" s="27"/>
      <c r="Z1108" s="27"/>
      <c r="AA1108" s="27">
        <v>312295</v>
      </c>
      <c r="AB1108" s="28"/>
      <c r="AC1108" s="29">
        <v>0</v>
      </c>
      <c r="AD1108" s="30">
        <v>30.1</v>
      </c>
      <c r="AE1108" s="30">
        <v>12.2</v>
      </c>
      <c r="AF1108" s="31">
        <v>13.1252</v>
      </c>
      <c r="AG1108">
        <f t="shared" si="278"/>
        <v>8548.6616559533613</v>
      </c>
      <c r="AH1108">
        <f>A1108*'Simple Linear Regression'!$B$18+'Simple Linear Regression'!$B$17</f>
        <v>8829.6483988223226</v>
      </c>
      <c r="AI1108">
        <f t="shared" si="279"/>
        <v>8735.2505298000015</v>
      </c>
      <c r="AJ1108">
        <f t="shared" si="280"/>
        <v>8735.2505297999996</v>
      </c>
      <c r="AK1108" s="32">
        <f t="shared" si="277"/>
        <v>9530.6816316061195</v>
      </c>
      <c r="AL1108">
        <f t="shared" si="281"/>
        <v>9167.772153909842</v>
      </c>
      <c r="AM1108" s="32">
        <f t="shared" si="282"/>
        <v>8626.1967106939792</v>
      </c>
      <c r="AN1108" s="33">
        <f t="shared" si="283"/>
        <v>8799.659342225048</v>
      </c>
      <c r="AO1108" s="33">
        <f t="shared" si="284"/>
        <v>9292.1407551119937</v>
      </c>
      <c r="AP1108" s="33">
        <f t="shared" si="285"/>
        <v>8860.6913215999994</v>
      </c>
      <c r="AQ1108" s="34">
        <f t="shared" si="286"/>
        <v>855764.71200000006</v>
      </c>
      <c r="AR1108" s="34">
        <f t="shared" si="287"/>
        <v>1494282</v>
      </c>
      <c r="AS1108" s="34">
        <f t="shared" si="288"/>
        <v>0</v>
      </c>
      <c r="AT1108" s="34">
        <f t="shared" si="289"/>
        <v>8701.4335565660003</v>
      </c>
      <c r="AU1108" s="34">
        <f t="shared" si="290"/>
        <v>9216.2032310033101</v>
      </c>
      <c r="AV1108" s="34">
        <f t="shared" si="291"/>
        <v>8720.8824873103204</v>
      </c>
      <c r="AW1108" s="34">
        <f t="shared" si="292"/>
        <v>8706.1813685979996</v>
      </c>
      <c r="AX1108" s="34">
        <f t="shared" si="293"/>
        <v>9190.5359538920566</v>
      </c>
    </row>
    <row r="1109" spans="1:50" ht="16.5" customHeight="1" x14ac:dyDescent="0.2">
      <c r="A1109" s="25">
        <v>1108</v>
      </c>
      <c r="B1109" s="26">
        <v>41026</v>
      </c>
      <c r="C1109" s="25">
        <v>8692</v>
      </c>
      <c r="D1109" s="27"/>
      <c r="E1109" s="27">
        <v>387000</v>
      </c>
      <c r="F1109" s="27"/>
      <c r="G1109" s="27">
        <v>103.78400000000001</v>
      </c>
      <c r="H1109" s="27">
        <v>118.096</v>
      </c>
      <c r="I1109" s="27">
        <v>3.87</v>
      </c>
      <c r="J1109" s="27">
        <v>15842.259</v>
      </c>
      <c r="K1109" s="27">
        <v>842335</v>
      </c>
      <c r="L1109" s="27">
        <v>1990</v>
      </c>
      <c r="M1109" s="27">
        <v>14.593999999999999</v>
      </c>
      <c r="N1109" s="27">
        <v>218196</v>
      </c>
      <c r="O1109" s="27">
        <v>10987.2</v>
      </c>
      <c r="P1109" s="27">
        <v>2756225</v>
      </c>
      <c r="Q1109" s="27">
        <v>1200</v>
      </c>
      <c r="R1109" s="27">
        <v>10281</v>
      </c>
      <c r="S1109" s="27">
        <v>11.536799999999999</v>
      </c>
      <c r="T1109" s="27">
        <v>115.6</v>
      </c>
      <c r="U1109" s="27">
        <v>22</v>
      </c>
      <c r="V1109" s="27">
        <v>85.6</v>
      </c>
      <c r="W1109" s="27">
        <v>90.964820000000003</v>
      </c>
      <c r="X1109" s="27"/>
      <c r="Y1109" s="27"/>
      <c r="Z1109" s="27"/>
      <c r="AA1109" s="27">
        <v>312295</v>
      </c>
      <c r="AB1109" s="28"/>
      <c r="AC1109" s="29">
        <v>0</v>
      </c>
      <c r="AD1109" s="30">
        <v>55.8</v>
      </c>
      <c r="AE1109" s="30">
        <v>9.1999999999999993</v>
      </c>
      <c r="AF1109" s="31">
        <v>13.3865</v>
      </c>
      <c r="AG1109">
        <f t="shared" si="278"/>
        <v>8544.6019352236017</v>
      </c>
      <c r="AH1109">
        <f>A1109*'Simple Linear Regression'!$B$18+'Simple Linear Regression'!$B$17</f>
        <v>8830.5014359062279</v>
      </c>
      <c r="AI1109">
        <f t="shared" si="279"/>
        <v>8731.7207898000015</v>
      </c>
      <c r="AJ1109">
        <f t="shared" si="280"/>
        <v>8731.7207898000015</v>
      </c>
      <c r="AK1109" s="32">
        <f t="shared" si="277"/>
        <v>9535.6532669926983</v>
      </c>
      <c r="AL1109">
        <f t="shared" si="281"/>
        <v>9149.2098035964009</v>
      </c>
      <c r="AM1109" s="32">
        <f t="shared" si="282"/>
        <v>8585.5055287862779</v>
      </c>
      <c r="AN1109" s="33">
        <f t="shared" si="283"/>
        <v>8844.7869840413605</v>
      </c>
      <c r="AO1109" s="33">
        <f t="shared" si="284"/>
        <v>9229.4685405200016</v>
      </c>
      <c r="AP1109" s="33">
        <f t="shared" si="285"/>
        <v>8865.2673302999974</v>
      </c>
      <c r="AQ1109" s="34">
        <f t="shared" si="286"/>
        <v>844418.52</v>
      </c>
      <c r="AR1109" s="34">
        <f t="shared" si="287"/>
        <v>1497690</v>
      </c>
      <c r="AS1109" s="34">
        <f t="shared" si="288"/>
        <v>0</v>
      </c>
      <c r="AT1109" s="34">
        <f t="shared" si="289"/>
        <v>8789.1567763889998</v>
      </c>
      <c r="AU1109" s="34">
        <f t="shared" si="290"/>
        <v>9266.8212562439858</v>
      </c>
      <c r="AV1109" s="34">
        <f t="shared" si="291"/>
        <v>8823.2206187203992</v>
      </c>
      <c r="AW1109" s="34">
        <f t="shared" si="292"/>
        <v>8794.6948583589983</v>
      </c>
      <c r="AX1109" s="34">
        <f t="shared" si="293"/>
        <v>9232.735005544755</v>
      </c>
    </row>
    <row r="1110" spans="1:50" ht="16.5" customHeight="1" x14ac:dyDescent="0.2">
      <c r="A1110" s="25">
        <v>1109</v>
      </c>
      <c r="B1110" s="26">
        <v>41033</v>
      </c>
      <c r="C1110" s="25">
        <v>8864</v>
      </c>
      <c r="D1110" s="27"/>
      <c r="E1110" s="27">
        <v>372000</v>
      </c>
      <c r="F1110" s="27"/>
      <c r="G1110" s="27">
        <v>103.47199999999999</v>
      </c>
      <c r="H1110" s="27">
        <v>116.67400000000001</v>
      </c>
      <c r="I1110" s="27">
        <v>3.83</v>
      </c>
      <c r="J1110" s="27">
        <v>15842.259</v>
      </c>
      <c r="K1110" s="27">
        <v>842335</v>
      </c>
      <c r="L1110" s="27">
        <v>1990</v>
      </c>
      <c r="M1110" s="27">
        <v>14.593999999999999</v>
      </c>
      <c r="N1110" s="27">
        <v>218196</v>
      </c>
      <c r="O1110" s="27">
        <v>10987.2</v>
      </c>
      <c r="P1110" s="27">
        <v>2756225</v>
      </c>
      <c r="Q1110" s="27">
        <v>1200</v>
      </c>
      <c r="R1110" s="27">
        <v>10281</v>
      </c>
      <c r="S1110" s="27">
        <v>11.536799999999999</v>
      </c>
      <c r="T1110" s="27">
        <v>115.6</v>
      </c>
      <c r="U1110" s="27">
        <v>22</v>
      </c>
      <c r="V1110" s="27">
        <v>85.6</v>
      </c>
      <c r="W1110" s="27">
        <v>90.724000000000004</v>
      </c>
      <c r="X1110" s="27"/>
      <c r="Y1110" s="27"/>
      <c r="Z1110" s="27"/>
      <c r="AA1110" s="27">
        <v>312295</v>
      </c>
      <c r="AB1110" s="28"/>
      <c r="AC1110" s="29">
        <v>0</v>
      </c>
      <c r="AD1110" s="30">
        <v>33.799999999999997</v>
      </c>
      <c r="AE1110" s="30">
        <v>29.2</v>
      </c>
      <c r="AF1110" s="31">
        <v>13.6332</v>
      </c>
      <c r="AG1110">
        <f t="shared" si="278"/>
        <v>8554.6898385083987</v>
      </c>
      <c r="AH1110">
        <f>A1110*'Simple Linear Regression'!$B$18+'Simple Linear Regression'!$B$17</f>
        <v>8831.3544729901314</v>
      </c>
      <c r="AI1110">
        <f t="shared" si="279"/>
        <v>8740.5451398000005</v>
      </c>
      <c r="AJ1110">
        <f t="shared" si="280"/>
        <v>8740.5451398000005</v>
      </c>
      <c r="AK1110" s="32">
        <f t="shared" si="277"/>
        <v>9514.4652241258591</v>
      </c>
      <c r="AL1110">
        <f t="shared" si="281"/>
        <v>9149.449321047603</v>
      </c>
      <c r="AM1110" s="32">
        <f t="shared" si="282"/>
        <v>8623.5266059522801</v>
      </c>
      <c r="AN1110" s="33">
        <f t="shared" si="283"/>
        <v>8902.73696561615</v>
      </c>
      <c r="AO1110" s="33">
        <f t="shared" si="284"/>
        <v>9295.8722446799966</v>
      </c>
      <c r="AP1110" s="33">
        <f t="shared" si="285"/>
        <v>8956.5460104000013</v>
      </c>
      <c r="AQ1110" s="34">
        <f t="shared" si="286"/>
        <v>835690.68</v>
      </c>
      <c r="AR1110" s="34">
        <f t="shared" si="287"/>
        <v>1424760</v>
      </c>
      <c r="AS1110" s="34">
        <f t="shared" si="288"/>
        <v>0</v>
      </c>
      <c r="AT1110" s="34">
        <f t="shared" si="289"/>
        <v>8746.8929947699999</v>
      </c>
      <c r="AU1110" s="34">
        <f t="shared" si="290"/>
        <v>9252.1068220876587</v>
      </c>
      <c r="AV1110" s="34">
        <f t="shared" si="291"/>
        <v>8750.9024115855991</v>
      </c>
      <c r="AW1110" s="34">
        <f t="shared" si="292"/>
        <v>8753.1987697240002</v>
      </c>
      <c r="AX1110" s="34">
        <f t="shared" si="293"/>
        <v>9230.4783333108371</v>
      </c>
    </row>
    <row r="1111" spans="1:50" ht="16.5" customHeight="1" x14ac:dyDescent="0.2">
      <c r="A1111" s="25">
        <v>1110</v>
      </c>
      <c r="B1111" s="26">
        <v>41040</v>
      </c>
      <c r="C1111" s="25">
        <v>8971</v>
      </c>
      <c r="D1111" s="27"/>
      <c r="E1111" s="27">
        <v>373000</v>
      </c>
      <c r="F1111" s="27"/>
      <c r="G1111" s="27">
        <v>96.983999999999995</v>
      </c>
      <c r="H1111" s="27">
        <v>111.7775</v>
      </c>
      <c r="I1111" s="27">
        <v>3.79</v>
      </c>
      <c r="J1111" s="27">
        <v>16068.805</v>
      </c>
      <c r="K1111" s="27">
        <v>846470</v>
      </c>
      <c r="L1111" s="27">
        <v>1979</v>
      </c>
      <c r="M1111" s="27">
        <v>14.593999999999999</v>
      </c>
      <c r="N1111" s="27">
        <v>218196</v>
      </c>
      <c r="O1111" s="27">
        <v>10993.9</v>
      </c>
      <c r="P1111" s="27">
        <v>2756225</v>
      </c>
      <c r="Q1111" s="27">
        <v>1200</v>
      </c>
      <c r="R1111" s="27">
        <v>10281</v>
      </c>
      <c r="S1111" s="27">
        <v>11.536799999999999</v>
      </c>
      <c r="T1111" s="27">
        <v>116.3</v>
      </c>
      <c r="U1111" s="27">
        <v>22</v>
      </c>
      <c r="V1111" s="27">
        <v>86.5</v>
      </c>
      <c r="W1111" s="27">
        <v>90.606819999999999</v>
      </c>
      <c r="X1111" s="27"/>
      <c r="Y1111" s="27"/>
      <c r="Z1111" s="27"/>
      <c r="AA1111" s="27">
        <v>312295</v>
      </c>
      <c r="AB1111" s="28"/>
      <c r="AC1111" s="29">
        <v>0</v>
      </c>
      <c r="AD1111" s="30">
        <v>20.6</v>
      </c>
      <c r="AE1111" s="30">
        <v>25.7</v>
      </c>
      <c r="AF1111" s="31">
        <v>13.861000000000001</v>
      </c>
      <c r="AG1111">
        <f t="shared" si="278"/>
        <v>8533.4336659152013</v>
      </c>
      <c r="AH1111">
        <f>A1111*'Simple Linear Regression'!$B$18+'Simple Linear Regression'!$B$17</f>
        <v>8832.2075100740349</v>
      </c>
      <c r="AI1111">
        <f t="shared" si="279"/>
        <v>8705.6992298000005</v>
      </c>
      <c r="AJ1111">
        <f t="shared" si="280"/>
        <v>8705.6992297999986</v>
      </c>
      <c r="AK1111" s="32">
        <f t="shared" si="277"/>
        <v>9525.538694886247</v>
      </c>
      <c r="AL1111">
        <f t="shared" si="281"/>
        <v>9123.6604324988039</v>
      </c>
      <c r="AM1111" s="32">
        <f t="shared" si="282"/>
        <v>8632.3786265409799</v>
      </c>
      <c r="AN1111" s="33">
        <f t="shared" si="283"/>
        <v>8938.6203848188925</v>
      </c>
      <c r="AO1111" s="33">
        <f t="shared" si="284"/>
        <v>9278.4222188399981</v>
      </c>
      <c r="AP1111" s="33">
        <f t="shared" si="285"/>
        <v>8992.152081799999</v>
      </c>
      <c r="AQ1111" s="34">
        <f t="shared" si="286"/>
        <v>826962.84</v>
      </c>
      <c r="AR1111" s="34">
        <f t="shared" si="287"/>
        <v>1413670</v>
      </c>
      <c r="AS1111" s="34">
        <f t="shared" si="288"/>
        <v>0</v>
      </c>
      <c r="AT1111" s="34">
        <f t="shared" si="289"/>
        <v>8773.8536165139994</v>
      </c>
      <c r="AU1111" s="34">
        <f t="shared" si="290"/>
        <v>9264.1846917503281</v>
      </c>
      <c r="AV1111" s="34">
        <f t="shared" si="291"/>
        <v>8783.9987143052003</v>
      </c>
      <c r="AW1111" s="34">
        <f t="shared" si="292"/>
        <v>8781.2815600939975</v>
      </c>
      <c r="AX1111" s="34">
        <f t="shared" si="293"/>
        <v>9240.6012720169201</v>
      </c>
    </row>
    <row r="1112" spans="1:50" ht="16.5" customHeight="1" x14ac:dyDescent="0.2">
      <c r="A1112" s="25">
        <v>1111</v>
      </c>
      <c r="B1112" s="26">
        <v>41047</v>
      </c>
      <c r="C1112" s="25">
        <v>8633</v>
      </c>
      <c r="D1112" s="27"/>
      <c r="E1112" s="27">
        <v>369000</v>
      </c>
      <c r="F1112" s="27"/>
      <c r="G1112" s="27">
        <v>93.108000000000004</v>
      </c>
      <c r="H1112" s="27">
        <v>109.866</v>
      </c>
      <c r="I1112" s="27">
        <v>3.754</v>
      </c>
      <c r="J1112" s="27">
        <v>16068.805</v>
      </c>
      <c r="K1112" s="27">
        <v>846470</v>
      </c>
      <c r="L1112" s="27">
        <v>1979</v>
      </c>
      <c r="M1112" s="27">
        <v>14.769</v>
      </c>
      <c r="N1112" s="27">
        <v>256166</v>
      </c>
      <c r="O1112" s="27">
        <v>10993.9</v>
      </c>
      <c r="P1112" s="27">
        <v>2756225</v>
      </c>
      <c r="Q1112" s="27">
        <v>1200</v>
      </c>
      <c r="R1112" s="27">
        <v>10281</v>
      </c>
      <c r="S1112" s="27">
        <v>11.536799999999999</v>
      </c>
      <c r="T1112" s="27">
        <v>116.3</v>
      </c>
      <c r="U1112" s="27">
        <v>22</v>
      </c>
      <c r="V1112" s="27">
        <v>86.5</v>
      </c>
      <c r="W1112" s="27">
        <v>91.537379999999999</v>
      </c>
      <c r="X1112" s="27"/>
      <c r="Y1112" s="27"/>
      <c r="Z1112" s="27"/>
      <c r="AA1112" s="27">
        <v>312295</v>
      </c>
      <c r="AB1112" s="28"/>
      <c r="AC1112" s="29">
        <v>0</v>
      </c>
      <c r="AD1112" s="30">
        <v>9</v>
      </c>
      <c r="AE1112" s="30">
        <v>21.1</v>
      </c>
      <c r="AF1112" s="31">
        <v>14.0654</v>
      </c>
      <c r="AG1112">
        <f t="shared" si="278"/>
        <v>9011.7158325715227</v>
      </c>
      <c r="AH1112">
        <f>A1112*'Simple Linear Regression'!$B$18+'Simple Linear Regression'!$B$17</f>
        <v>8833.0605471579402</v>
      </c>
      <c r="AI1112">
        <f t="shared" si="279"/>
        <v>9239.9004702999991</v>
      </c>
      <c r="AJ1112">
        <f t="shared" si="280"/>
        <v>9239.9004702999973</v>
      </c>
      <c r="AK1112" s="32">
        <f t="shared" ref="AK1112:AK1175" si="294">11611.58410651-152.38769329*I386+0.00324611*N386-2.92151591*V386-0.00770426*AA386-0.00077781*E386</f>
        <v>9527.2503950158589</v>
      </c>
      <c r="AL1112">
        <f t="shared" si="281"/>
        <v>8945.8191036614844</v>
      </c>
      <c r="AM1112" s="32">
        <f t="shared" si="282"/>
        <v>9155.6377089797406</v>
      </c>
      <c r="AN1112" s="33">
        <f t="shared" si="283"/>
        <v>9158.913891638811</v>
      </c>
      <c r="AO1112" s="33">
        <f t="shared" si="284"/>
        <v>9019.4738729640012</v>
      </c>
      <c r="AP1112" s="33">
        <f t="shared" si="285"/>
        <v>9019.2471299999997</v>
      </c>
      <c r="AQ1112" s="34">
        <f t="shared" si="286"/>
        <v>961647.16399999999</v>
      </c>
      <c r="AR1112" s="34">
        <f t="shared" si="287"/>
        <v>1385226</v>
      </c>
      <c r="AS1112" s="34">
        <f t="shared" si="288"/>
        <v>0</v>
      </c>
      <c r="AT1112" s="34">
        <f t="shared" si="289"/>
        <v>9525.9716781480001</v>
      </c>
      <c r="AU1112" s="34">
        <f t="shared" si="290"/>
        <v>9307.8726439305337</v>
      </c>
      <c r="AV1112" s="34">
        <f t="shared" si="291"/>
        <v>9552.2579577057586</v>
      </c>
      <c r="AW1112" s="34">
        <f t="shared" si="292"/>
        <v>9534.3400771220004</v>
      </c>
      <c r="AX1112" s="34">
        <f t="shared" si="293"/>
        <v>9185.9171736307308</v>
      </c>
    </row>
    <row r="1113" spans="1:50" ht="16.5" customHeight="1" x14ac:dyDescent="0.2">
      <c r="A1113" s="25">
        <v>1112</v>
      </c>
      <c r="B1113" s="26">
        <v>41054</v>
      </c>
      <c r="C1113" s="25">
        <v>8931</v>
      </c>
      <c r="D1113" s="27"/>
      <c r="E1113" s="27">
        <v>371000</v>
      </c>
      <c r="F1113" s="27"/>
      <c r="G1113" s="27">
        <v>90.882000000000005</v>
      </c>
      <c r="H1113" s="27">
        <v>108.14400000000001</v>
      </c>
      <c r="I1113" s="27">
        <v>3.7149999999999999</v>
      </c>
      <c r="J1113" s="27">
        <v>16068.805</v>
      </c>
      <c r="K1113" s="27">
        <v>846470</v>
      </c>
      <c r="L1113" s="27">
        <v>1979</v>
      </c>
      <c r="M1113" s="27">
        <v>14.769</v>
      </c>
      <c r="N1113" s="27">
        <v>256166</v>
      </c>
      <c r="O1113" s="27">
        <v>10993.9</v>
      </c>
      <c r="P1113" s="27">
        <v>2756225</v>
      </c>
      <c r="Q1113" s="27">
        <v>1200</v>
      </c>
      <c r="R1113" s="27">
        <v>10281</v>
      </c>
      <c r="S1113" s="27">
        <v>11.43625613</v>
      </c>
      <c r="T1113" s="27">
        <v>116.3</v>
      </c>
      <c r="U1113" s="27">
        <v>22</v>
      </c>
      <c r="V1113" s="27">
        <v>86.5</v>
      </c>
      <c r="W1113" s="27">
        <v>92.755660000000006</v>
      </c>
      <c r="X1113" s="27"/>
      <c r="Y1113" s="27"/>
      <c r="Z1113" s="27"/>
      <c r="AA1113" s="27">
        <v>312295</v>
      </c>
      <c r="AB1113" s="28"/>
      <c r="AC1113" s="29">
        <v>0</v>
      </c>
      <c r="AD1113" s="30">
        <v>4.9000000000000004</v>
      </c>
      <c r="AE1113" s="30">
        <v>41.1</v>
      </c>
      <c r="AF1113" s="31">
        <v>14.2417</v>
      </c>
      <c r="AG1113">
        <f t="shared" si="278"/>
        <v>9010.3547670242006</v>
      </c>
      <c r="AH1113">
        <f>A1113*'Simple Linear Regression'!$B$18+'Simple Linear Regression'!$B$17</f>
        <v>8833.9135842418436</v>
      </c>
      <c r="AI1113">
        <f t="shared" si="279"/>
        <v>9238.7238902999979</v>
      </c>
      <c r="AJ1113">
        <f t="shared" si="280"/>
        <v>9238.7238902999979</v>
      </c>
      <c r="AK1113" s="32">
        <f t="shared" si="294"/>
        <v>9506.690816562179</v>
      </c>
      <c r="AL1113">
        <f t="shared" si="281"/>
        <v>8948.0153993183012</v>
      </c>
      <c r="AM1113" s="32">
        <f t="shared" si="282"/>
        <v>9171.4791168392403</v>
      </c>
      <c r="AN1113" s="33">
        <f t="shared" si="283"/>
        <v>9192.162378847619</v>
      </c>
      <c r="AO1113" s="33">
        <f t="shared" si="284"/>
        <v>9064.426590189998</v>
      </c>
      <c r="AP1113" s="33">
        <f t="shared" si="285"/>
        <v>9074.1886989000013</v>
      </c>
      <c r="AQ1113" s="34">
        <f t="shared" si="286"/>
        <v>951656.69</v>
      </c>
      <c r="AR1113" s="34">
        <f t="shared" si="287"/>
        <v>1378265</v>
      </c>
      <c r="AS1113" s="34">
        <f t="shared" si="288"/>
        <v>0</v>
      </c>
      <c r="AT1113" s="34">
        <f t="shared" si="289"/>
        <v>9485.0149385000022</v>
      </c>
      <c r="AU1113" s="34">
        <f t="shared" si="290"/>
        <v>9299.5680726929986</v>
      </c>
      <c r="AV1113" s="34">
        <f t="shared" si="291"/>
        <v>9507.621990064401</v>
      </c>
      <c r="AW1113" s="34">
        <f t="shared" si="292"/>
        <v>9493.7347695189983</v>
      </c>
      <c r="AX1113" s="34">
        <f t="shared" si="293"/>
        <v>9189.1610474439694</v>
      </c>
    </row>
    <row r="1114" spans="1:50" ht="16.5" customHeight="1" x14ac:dyDescent="0.2">
      <c r="A1114" s="25">
        <v>1113</v>
      </c>
      <c r="B1114" s="26">
        <v>41061</v>
      </c>
      <c r="C1114" s="25">
        <v>8648</v>
      </c>
      <c r="D1114" s="27"/>
      <c r="E1114" s="27">
        <v>381000</v>
      </c>
      <c r="F1114" s="27"/>
      <c r="G1114" s="27">
        <v>87.057500000000005</v>
      </c>
      <c r="H1114" s="27">
        <v>103.4725</v>
      </c>
      <c r="I1114" s="27">
        <v>3.67</v>
      </c>
      <c r="J1114" s="27">
        <v>16068.805</v>
      </c>
      <c r="K1114" s="27">
        <v>846470</v>
      </c>
      <c r="L1114" s="27">
        <v>1979</v>
      </c>
      <c r="M1114" s="27">
        <v>14.769</v>
      </c>
      <c r="N1114" s="27">
        <v>256166</v>
      </c>
      <c r="O1114" s="27">
        <v>10993.9</v>
      </c>
      <c r="P1114" s="27">
        <v>2756225</v>
      </c>
      <c r="Q1114" s="27">
        <v>1200</v>
      </c>
      <c r="R1114" s="27">
        <v>10281</v>
      </c>
      <c r="S1114" s="27">
        <v>11.43625613</v>
      </c>
      <c r="T1114" s="27">
        <v>116.3</v>
      </c>
      <c r="U1114" s="27">
        <v>22</v>
      </c>
      <c r="V1114" s="27">
        <v>86.5</v>
      </c>
      <c r="W1114" s="27">
        <v>93.568560000000005</v>
      </c>
      <c r="X1114" s="27"/>
      <c r="Y1114" s="27"/>
      <c r="Z1114" s="27"/>
      <c r="AA1114" s="27">
        <v>312295</v>
      </c>
      <c r="AB1114" s="28"/>
      <c r="AC1114" s="29">
        <v>1</v>
      </c>
      <c r="AD1114" s="30">
        <v>6.3</v>
      </c>
      <c r="AE1114" s="30">
        <v>66</v>
      </c>
      <c r="AF1114" s="31">
        <v>14.385300000000001</v>
      </c>
      <c r="AG1114">
        <f t="shared" si="278"/>
        <v>9003.6036144696009</v>
      </c>
      <c r="AH1114">
        <f>A1114*'Simple Linear Regression'!$B$18+'Simple Linear Regression'!$B$17</f>
        <v>8834.7666213257489</v>
      </c>
      <c r="AI1114">
        <f t="shared" si="279"/>
        <v>9232.8409902999992</v>
      </c>
      <c r="AJ1114">
        <f t="shared" si="280"/>
        <v>9232.8409902999974</v>
      </c>
      <c r="AK1114" s="32">
        <f t="shared" si="294"/>
        <v>9485.842334255467</v>
      </c>
      <c r="AL1114">
        <f t="shared" si="281"/>
        <v>8944.8561558454003</v>
      </c>
      <c r="AM1114" s="32">
        <f t="shared" si="282"/>
        <v>9049.2841828654982</v>
      </c>
      <c r="AN1114" s="33">
        <f t="shared" si="283"/>
        <v>9071.1685453919399</v>
      </c>
      <c r="AO1114" s="33">
        <f t="shared" si="284"/>
        <v>8983.4397562199974</v>
      </c>
      <c r="AP1114" s="33">
        <f t="shared" si="285"/>
        <v>8991.1443017000001</v>
      </c>
      <c r="AQ1114" s="34">
        <f t="shared" si="286"/>
        <v>940129.22</v>
      </c>
      <c r="AR1114" s="34">
        <f t="shared" si="287"/>
        <v>1398270</v>
      </c>
      <c r="AS1114" s="34">
        <f t="shared" si="288"/>
        <v>14.385300000000001</v>
      </c>
      <c r="AT1114" s="34">
        <f t="shared" si="289"/>
        <v>9357.3520434830025</v>
      </c>
      <c r="AU1114" s="34">
        <f t="shared" si="290"/>
        <v>9216.4392614939279</v>
      </c>
      <c r="AV1114" s="34">
        <f t="shared" si="291"/>
        <v>9386.541173089201</v>
      </c>
      <c r="AW1114" s="34">
        <f t="shared" si="292"/>
        <v>9314.3177503710995</v>
      </c>
      <c r="AX1114" s="34">
        <f t="shared" si="293"/>
        <v>9090.1646736598632</v>
      </c>
    </row>
    <row r="1115" spans="1:50" ht="16.5" customHeight="1" x14ac:dyDescent="0.2">
      <c r="A1115" s="25">
        <v>1114</v>
      </c>
      <c r="B1115" s="26">
        <v>41068</v>
      </c>
      <c r="C1115" s="25">
        <v>9130</v>
      </c>
      <c r="D1115" s="27"/>
      <c r="E1115" s="27">
        <v>377000</v>
      </c>
      <c r="F1115" s="27"/>
      <c r="G1115" s="27">
        <v>84.433999999999997</v>
      </c>
      <c r="H1115" s="27">
        <v>99.03</v>
      </c>
      <c r="I1115" s="27">
        <v>3.613</v>
      </c>
      <c r="J1115" s="27">
        <v>16068.805</v>
      </c>
      <c r="K1115" s="27">
        <v>846470</v>
      </c>
      <c r="L1115" s="27">
        <v>1962</v>
      </c>
      <c r="M1115" s="27">
        <v>14.769</v>
      </c>
      <c r="N1115" s="27">
        <v>256166</v>
      </c>
      <c r="O1115" s="27">
        <v>11018.5</v>
      </c>
      <c r="P1115" s="27">
        <v>2756225</v>
      </c>
      <c r="Q1115" s="27">
        <v>1200</v>
      </c>
      <c r="R1115" s="27">
        <v>10281</v>
      </c>
      <c r="S1115" s="27">
        <v>11.43625613</v>
      </c>
      <c r="T1115" s="27">
        <v>116.3</v>
      </c>
      <c r="U1115" s="27">
        <v>22</v>
      </c>
      <c r="V1115" s="27">
        <v>85.6</v>
      </c>
      <c r="W1115" s="27">
        <v>94.390124999999998</v>
      </c>
      <c r="X1115" s="27"/>
      <c r="Y1115" s="27"/>
      <c r="Z1115" s="27"/>
      <c r="AA1115" s="27">
        <v>312295</v>
      </c>
      <c r="AB1115" s="28"/>
      <c r="AC1115" s="29">
        <v>0</v>
      </c>
      <c r="AD1115" s="30">
        <v>4.2</v>
      </c>
      <c r="AE1115" s="30">
        <v>42.7</v>
      </c>
      <c r="AF1115" s="31">
        <v>14.4918</v>
      </c>
      <c r="AG1115">
        <f t="shared" si="278"/>
        <v>9026.8452237784386</v>
      </c>
      <c r="AH1115">
        <f>A1115*'Simple Linear Regression'!$B$18+'Simple Linear Regression'!$B$17</f>
        <v>8835.6196584096524</v>
      </c>
      <c r="AI1115">
        <f t="shared" si="279"/>
        <v>9260.8935702999988</v>
      </c>
      <c r="AJ1115">
        <f t="shared" si="280"/>
        <v>9260.8935703000025</v>
      </c>
      <c r="AK1115" s="32">
        <f t="shared" si="294"/>
        <v>9488.3990420141781</v>
      </c>
      <c r="AL1115">
        <f t="shared" si="281"/>
        <v>8967.3762841130592</v>
      </c>
      <c r="AM1115" s="32">
        <f t="shared" si="282"/>
        <v>9161.1402284755786</v>
      </c>
      <c r="AN1115" s="33">
        <f t="shared" si="283"/>
        <v>9249.0124612264899</v>
      </c>
      <c r="AO1115" s="33">
        <f t="shared" si="284"/>
        <v>9087.927769857999</v>
      </c>
      <c r="AP1115" s="33">
        <f t="shared" si="285"/>
        <v>9128.5665440000012</v>
      </c>
      <c r="AQ1115" s="34">
        <f t="shared" si="286"/>
        <v>925527.75800000003</v>
      </c>
      <c r="AR1115" s="34">
        <f t="shared" si="287"/>
        <v>1362101</v>
      </c>
      <c r="AS1115" s="34">
        <f t="shared" si="288"/>
        <v>0</v>
      </c>
      <c r="AT1115" s="34">
        <f t="shared" si="289"/>
        <v>9518.2277799970016</v>
      </c>
      <c r="AU1115" s="34">
        <f t="shared" si="290"/>
        <v>9340.933153224767</v>
      </c>
      <c r="AV1115" s="34">
        <f t="shared" si="291"/>
        <v>9547.5369682797609</v>
      </c>
      <c r="AW1115" s="34">
        <f t="shared" si="292"/>
        <v>9527.81118307</v>
      </c>
      <c r="AX1115" s="34">
        <f t="shared" si="293"/>
        <v>9239.4573187970509</v>
      </c>
    </row>
    <row r="1116" spans="1:50" ht="16.5" customHeight="1" x14ac:dyDescent="0.2">
      <c r="A1116" s="25">
        <v>1115</v>
      </c>
      <c r="B1116" s="26">
        <v>41075</v>
      </c>
      <c r="C1116" s="25">
        <v>8693</v>
      </c>
      <c r="D1116" s="27"/>
      <c r="E1116" s="27">
        <v>383000</v>
      </c>
      <c r="F1116" s="27"/>
      <c r="G1116" s="27">
        <v>83.27</v>
      </c>
      <c r="H1116" s="27">
        <v>97.213999999999999</v>
      </c>
      <c r="I1116" s="27">
        <v>3.5720000000000001</v>
      </c>
      <c r="J1116" s="27">
        <v>16068.805</v>
      </c>
      <c r="K1116" s="27">
        <v>862976</v>
      </c>
      <c r="L1116" s="27">
        <v>1962</v>
      </c>
      <c r="M1116" s="27">
        <v>14.769</v>
      </c>
      <c r="N1116" s="27">
        <v>249394</v>
      </c>
      <c r="O1116" s="27">
        <v>11018.5</v>
      </c>
      <c r="P1116" s="27">
        <v>2791565</v>
      </c>
      <c r="Q1116" s="27">
        <v>1200</v>
      </c>
      <c r="R1116" s="27">
        <v>10281</v>
      </c>
      <c r="S1116" s="27">
        <v>11.43625613</v>
      </c>
      <c r="T1116" s="27">
        <v>116.3</v>
      </c>
      <c r="U1116" s="27">
        <v>22</v>
      </c>
      <c r="V1116" s="27">
        <v>85.6</v>
      </c>
      <c r="W1116" s="27">
        <v>94.229879999999994</v>
      </c>
      <c r="X1116" s="27"/>
      <c r="Y1116" s="27"/>
      <c r="Z1116" s="27"/>
      <c r="AA1116" s="27">
        <v>312295</v>
      </c>
      <c r="AB1116" s="28"/>
      <c r="AC1116" s="29">
        <v>0</v>
      </c>
      <c r="AD1116" s="30">
        <v>0.1</v>
      </c>
      <c r="AE1116" s="30">
        <v>58.3</v>
      </c>
      <c r="AF1116" s="31">
        <v>14.5579</v>
      </c>
      <c r="AG1116">
        <f t="shared" si="278"/>
        <v>8937.9653677753613</v>
      </c>
      <c r="AH1116">
        <f>A1116*'Simple Linear Regression'!$B$18+'Simple Linear Regression'!$B$17</f>
        <v>8836.4726954935559</v>
      </c>
      <c r="AI1116">
        <f t="shared" si="279"/>
        <v>9164.2122614999989</v>
      </c>
      <c r="AJ1116">
        <f t="shared" si="280"/>
        <v>9164.2122615000007</v>
      </c>
      <c r="AK1116" s="32">
        <f t="shared" si="294"/>
        <v>9554.0662983673392</v>
      </c>
      <c r="AL1116">
        <f t="shared" si="281"/>
        <v>8985.4280756957596</v>
      </c>
      <c r="AM1116" s="32">
        <f t="shared" si="282"/>
        <v>9081.1632787849212</v>
      </c>
      <c r="AN1116" s="33">
        <f t="shared" si="283"/>
        <v>9232.0921433424173</v>
      </c>
      <c r="AO1116" s="33">
        <f t="shared" si="284"/>
        <v>9153.9608009679941</v>
      </c>
      <c r="AP1116" s="33">
        <f t="shared" si="285"/>
        <v>9167.0705830999977</v>
      </c>
      <c r="AQ1116" s="34">
        <f t="shared" si="286"/>
        <v>890835.36800000002</v>
      </c>
      <c r="AR1116" s="34">
        <f t="shared" si="287"/>
        <v>1368076</v>
      </c>
      <c r="AS1116" s="34">
        <f t="shared" si="288"/>
        <v>0</v>
      </c>
      <c r="AT1116" s="34">
        <f t="shared" si="289"/>
        <v>9339.9209306089997</v>
      </c>
      <c r="AU1116" s="34">
        <f t="shared" si="290"/>
        <v>9304.9877380968283</v>
      </c>
      <c r="AV1116" s="34">
        <f t="shared" si="291"/>
        <v>9367.2544753897619</v>
      </c>
      <c r="AW1116" s="34">
        <f t="shared" si="292"/>
        <v>9349.527943404999</v>
      </c>
      <c r="AX1116" s="34">
        <f t="shared" si="293"/>
        <v>9230.097278704985</v>
      </c>
    </row>
    <row r="1117" spans="1:50" ht="16.5" customHeight="1" x14ac:dyDescent="0.2">
      <c r="A1117" s="25">
        <v>1116</v>
      </c>
      <c r="B1117" s="26">
        <v>41082</v>
      </c>
      <c r="C1117" s="25">
        <v>8846</v>
      </c>
      <c r="D1117" s="27"/>
      <c r="E1117" s="27">
        <v>384000</v>
      </c>
      <c r="F1117" s="27"/>
      <c r="G1117" s="27">
        <v>81.11</v>
      </c>
      <c r="H1117" s="27">
        <v>92.457999999999998</v>
      </c>
      <c r="I1117" s="27">
        <v>3.5329999999999999</v>
      </c>
      <c r="J1117" s="27">
        <v>16068.805</v>
      </c>
      <c r="K1117" s="27">
        <v>862976</v>
      </c>
      <c r="L1117" s="27">
        <v>1962</v>
      </c>
      <c r="M1117" s="27">
        <v>14.496</v>
      </c>
      <c r="N1117" s="27">
        <v>249394</v>
      </c>
      <c r="O1117" s="27">
        <v>11018.5</v>
      </c>
      <c r="P1117" s="27">
        <v>2791565</v>
      </c>
      <c r="Q1117" s="27">
        <v>1200</v>
      </c>
      <c r="R1117" s="27">
        <v>10281</v>
      </c>
      <c r="S1117" s="27">
        <v>11.43625613</v>
      </c>
      <c r="T1117" s="27">
        <v>116.3</v>
      </c>
      <c r="U1117" s="27">
        <v>22</v>
      </c>
      <c r="V1117" s="27">
        <v>85.6</v>
      </c>
      <c r="W1117" s="27">
        <v>93.854519999999994</v>
      </c>
      <c r="X1117" s="27"/>
      <c r="Y1117" s="27"/>
      <c r="Z1117" s="27"/>
      <c r="AA1117" s="27">
        <v>312295</v>
      </c>
      <c r="AB1117" s="28"/>
      <c r="AC1117" s="29">
        <v>0</v>
      </c>
      <c r="AD1117" s="30">
        <v>1.1000000000000001</v>
      </c>
      <c r="AE1117" s="30">
        <v>76.2</v>
      </c>
      <c r="AF1117" s="31">
        <v>14.581200000000001</v>
      </c>
      <c r="AG1117">
        <f t="shared" si="278"/>
        <v>8937.2777922280402</v>
      </c>
      <c r="AH1117">
        <f>A1117*'Simple Linear Regression'!$B$18+'Simple Linear Regression'!$B$17</f>
        <v>8837.3257325774612</v>
      </c>
      <c r="AI1117">
        <f t="shared" si="279"/>
        <v>9148.7173251999993</v>
      </c>
      <c r="AJ1117">
        <f t="shared" si="280"/>
        <v>9148.7173251999993</v>
      </c>
      <c r="AK1117" s="32">
        <f t="shared" si="294"/>
        <v>9557.1934099008886</v>
      </c>
      <c r="AL1117">
        <f t="shared" si="281"/>
        <v>8985.8198552601425</v>
      </c>
      <c r="AM1117" s="32">
        <f t="shared" si="282"/>
        <v>9089.0237249617785</v>
      </c>
      <c r="AN1117" s="33">
        <f t="shared" si="283"/>
        <v>9244.847185645227</v>
      </c>
      <c r="AO1117" s="33">
        <f t="shared" si="284"/>
        <v>9185.8898689019934</v>
      </c>
      <c r="AP1117" s="33">
        <f t="shared" si="285"/>
        <v>9199.7347006</v>
      </c>
      <c r="AQ1117" s="34">
        <f t="shared" si="286"/>
        <v>881109.00199999998</v>
      </c>
      <c r="AR1117" s="34">
        <f t="shared" si="287"/>
        <v>1356672</v>
      </c>
      <c r="AS1117" s="34">
        <f t="shared" si="288"/>
        <v>0</v>
      </c>
      <c r="AT1117" s="34">
        <f t="shared" si="289"/>
        <v>9284.4381484810001</v>
      </c>
      <c r="AU1117" s="34">
        <f t="shared" si="290"/>
        <v>9279.4130593672289</v>
      </c>
      <c r="AV1117" s="34">
        <f t="shared" si="291"/>
        <v>9305.8657787947195</v>
      </c>
      <c r="AW1117" s="34">
        <f t="shared" si="292"/>
        <v>9293.799756471999</v>
      </c>
      <c r="AX1117" s="34">
        <f t="shared" si="293"/>
        <v>9214.8367877128239</v>
      </c>
    </row>
    <row r="1118" spans="1:50" ht="16.5" customHeight="1" x14ac:dyDescent="0.2">
      <c r="A1118" s="25">
        <v>1117</v>
      </c>
      <c r="B1118" s="26">
        <v>41089</v>
      </c>
      <c r="C1118" s="25">
        <v>9001</v>
      </c>
      <c r="D1118" s="27"/>
      <c r="E1118" s="27">
        <v>380000</v>
      </c>
      <c r="F1118" s="27"/>
      <c r="G1118" s="27">
        <v>80.225999999999999</v>
      </c>
      <c r="H1118" s="27">
        <v>91.225999999999999</v>
      </c>
      <c r="I1118" s="27">
        <v>3.4369999999999998</v>
      </c>
      <c r="J1118" s="27">
        <v>16068.805</v>
      </c>
      <c r="K1118" s="27">
        <v>862976</v>
      </c>
      <c r="L1118" s="27">
        <v>1962</v>
      </c>
      <c r="M1118" s="27">
        <v>14.496</v>
      </c>
      <c r="N1118" s="27">
        <v>249394</v>
      </c>
      <c r="O1118" s="27">
        <v>11018.5</v>
      </c>
      <c r="P1118" s="27">
        <v>2791565</v>
      </c>
      <c r="Q1118" s="27">
        <v>1200</v>
      </c>
      <c r="R1118" s="27">
        <v>10281</v>
      </c>
      <c r="S1118" s="27">
        <v>11.43625613</v>
      </c>
      <c r="T1118" s="27">
        <v>116.3</v>
      </c>
      <c r="U1118" s="27">
        <v>22</v>
      </c>
      <c r="V1118" s="27">
        <v>85.6</v>
      </c>
      <c r="W1118" s="27">
        <v>93.482799999999997</v>
      </c>
      <c r="X1118" s="27"/>
      <c r="Y1118" s="27"/>
      <c r="Z1118" s="27"/>
      <c r="AA1118" s="27">
        <v>312295</v>
      </c>
      <c r="AB1118" s="28"/>
      <c r="AC1118" s="29">
        <v>0</v>
      </c>
      <c r="AD1118" s="30">
        <v>0</v>
      </c>
      <c r="AE1118" s="30">
        <v>95.1</v>
      </c>
      <c r="AF1118" s="31">
        <v>14.561</v>
      </c>
      <c r="AG1118">
        <f t="shared" si="278"/>
        <v>8939.9370801115601</v>
      </c>
      <c r="AH1118">
        <f>A1118*'Simple Linear Regression'!$B$18+'Simple Linear Regression'!$B$17</f>
        <v>8838.1787696613646</v>
      </c>
      <c r="AI1118">
        <f t="shared" si="279"/>
        <v>9151.0704851999999</v>
      </c>
      <c r="AJ1118">
        <f t="shared" si="280"/>
        <v>9151.0704852000017</v>
      </c>
      <c r="AK1118" s="32">
        <f t="shared" si="294"/>
        <v>9543.0086991404987</v>
      </c>
      <c r="AL1118">
        <f t="shared" si="281"/>
        <v>8991.5667175724593</v>
      </c>
      <c r="AM1118" s="32">
        <f t="shared" si="282"/>
        <v>9093.3176174239416</v>
      </c>
      <c r="AN1118" s="33">
        <f t="shared" si="283"/>
        <v>9270.9740621026885</v>
      </c>
      <c r="AO1118" s="33">
        <f t="shared" si="284"/>
        <v>9227.5133222780023</v>
      </c>
      <c r="AP1118" s="33">
        <f t="shared" si="285"/>
        <v>9250.432918399998</v>
      </c>
      <c r="AQ1118" s="34">
        <f t="shared" si="286"/>
        <v>857167.17799999996</v>
      </c>
      <c r="AR1118" s="34">
        <f t="shared" si="287"/>
        <v>1306060</v>
      </c>
      <c r="AS1118" s="34">
        <f t="shared" si="288"/>
        <v>0</v>
      </c>
      <c r="AT1118" s="34">
        <f t="shared" si="289"/>
        <v>9212.6024386169993</v>
      </c>
      <c r="AU1118" s="34">
        <f t="shared" si="290"/>
        <v>9246.665500640529</v>
      </c>
      <c r="AV1118" s="34">
        <f t="shared" si="291"/>
        <v>9220.3644990896009</v>
      </c>
      <c r="AW1118" s="34">
        <f t="shared" si="292"/>
        <v>9221.5405012899992</v>
      </c>
      <c r="AX1118" s="34">
        <f t="shared" si="293"/>
        <v>9197.2287589835141</v>
      </c>
    </row>
    <row r="1119" spans="1:50" ht="16.5" customHeight="1" x14ac:dyDescent="0.2">
      <c r="A1119" s="25">
        <v>1118</v>
      </c>
      <c r="B1119" s="26">
        <v>41096</v>
      </c>
      <c r="C1119" s="25">
        <v>8917</v>
      </c>
      <c r="D1119" s="27"/>
      <c r="E1119" s="27">
        <v>372000</v>
      </c>
      <c r="F1119" s="27"/>
      <c r="G1119" s="27">
        <v>85.734999999999999</v>
      </c>
      <c r="H1119" s="27">
        <v>98.802499999999995</v>
      </c>
      <c r="I1119" s="27">
        <v>3.3559999999999999</v>
      </c>
      <c r="J1119" s="27">
        <v>16068.805</v>
      </c>
      <c r="K1119" s="27">
        <v>862976</v>
      </c>
      <c r="L1119" s="27">
        <v>1977</v>
      </c>
      <c r="M1119" s="27">
        <v>14.496</v>
      </c>
      <c r="N1119" s="27">
        <v>249394</v>
      </c>
      <c r="O1119" s="27">
        <v>11006.8</v>
      </c>
      <c r="P1119" s="27">
        <v>2791565</v>
      </c>
      <c r="Q1119" s="27">
        <v>17800</v>
      </c>
      <c r="R1119" s="27">
        <v>10281</v>
      </c>
      <c r="S1119" s="27">
        <v>11.43625613</v>
      </c>
      <c r="T1119" s="27">
        <v>116.3</v>
      </c>
      <c r="U1119" s="27">
        <v>22</v>
      </c>
      <c r="V1119" s="27">
        <v>86.6</v>
      </c>
      <c r="W1119" s="27">
        <v>93.792860000000005</v>
      </c>
      <c r="X1119" s="27"/>
      <c r="Y1119" s="27"/>
      <c r="Z1119" s="27"/>
      <c r="AA1119" s="27">
        <v>312295</v>
      </c>
      <c r="AB1119" s="28"/>
      <c r="AC1119" s="29">
        <v>1</v>
      </c>
      <c r="AD1119" s="30">
        <v>0</v>
      </c>
      <c r="AE1119" s="30">
        <v>113</v>
      </c>
      <c r="AF1119" s="31">
        <v>14.4979</v>
      </c>
      <c r="AG1119">
        <f t="shared" si="278"/>
        <v>8922.4421500932804</v>
      </c>
      <c r="AH1119">
        <f>A1119*'Simple Linear Regression'!$B$18+'Simple Linear Regression'!$B$17</f>
        <v>8839.0318067452681</v>
      </c>
      <c r="AI1119">
        <f t="shared" si="279"/>
        <v>9126.0332551999982</v>
      </c>
      <c r="AJ1119">
        <f t="shared" si="280"/>
        <v>9126.0332552</v>
      </c>
      <c r="AK1119" s="32">
        <f t="shared" si="294"/>
        <v>9548.2780794476876</v>
      </c>
      <c r="AL1119">
        <f t="shared" si="281"/>
        <v>8984.0765078984823</v>
      </c>
      <c r="AM1119" s="32">
        <f t="shared" si="282"/>
        <v>8963.0498641173999</v>
      </c>
      <c r="AN1119" s="33">
        <f t="shared" si="283"/>
        <v>9146.1685771253178</v>
      </c>
      <c r="AO1119" s="33">
        <f t="shared" si="284"/>
        <v>9130.3002510639981</v>
      </c>
      <c r="AP1119" s="33">
        <f t="shared" si="285"/>
        <v>9163.2059294999999</v>
      </c>
      <c r="AQ1119" s="34">
        <f t="shared" si="286"/>
        <v>836966.26399999997</v>
      </c>
      <c r="AR1119" s="34">
        <f t="shared" si="287"/>
        <v>1248432</v>
      </c>
      <c r="AS1119" s="34">
        <f t="shared" si="288"/>
        <v>14.4979</v>
      </c>
      <c r="AT1119" s="34">
        <f t="shared" si="289"/>
        <v>9069.2096451910002</v>
      </c>
      <c r="AU1119" s="34">
        <f t="shared" si="290"/>
        <v>9146.2575007587475</v>
      </c>
      <c r="AV1119" s="34">
        <f t="shared" si="291"/>
        <v>9063.8967794643195</v>
      </c>
      <c r="AW1119" s="34">
        <f t="shared" si="292"/>
        <v>9023.5400225833</v>
      </c>
      <c r="AX1119" s="34">
        <f t="shared" si="293"/>
        <v>9078.3690952930265</v>
      </c>
    </row>
    <row r="1120" spans="1:50" ht="16.5" customHeight="1" x14ac:dyDescent="0.2">
      <c r="A1120" s="25">
        <v>1119</v>
      </c>
      <c r="B1120" s="26">
        <v>41103</v>
      </c>
      <c r="C1120" s="25">
        <v>8628</v>
      </c>
      <c r="D1120" s="27"/>
      <c r="E1120" s="27">
        <v>360000</v>
      </c>
      <c r="F1120" s="27"/>
      <c r="G1120" s="27">
        <v>85.78</v>
      </c>
      <c r="H1120" s="27">
        <v>99.882000000000005</v>
      </c>
      <c r="I1120" s="27">
        <v>3.411</v>
      </c>
      <c r="J1120" s="27">
        <v>16068.805</v>
      </c>
      <c r="K1120" s="27">
        <v>917178</v>
      </c>
      <c r="L1120" s="27">
        <v>1977</v>
      </c>
      <c r="M1120" s="27">
        <v>14.496</v>
      </c>
      <c r="N1120" s="27">
        <v>249394</v>
      </c>
      <c r="O1120" s="27">
        <v>11006.8</v>
      </c>
      <c r="P1120" s="27">
        <v>2791565</v>
      </c>
      <c r="Q1120" s="27">
        <v>17800</v>
      </c>
      <c r="R1120" s="27">
        <v>10281</v>
      </c>
      <c r="S1120" s="27">
        <v>11.43625613</v>
      </c>
      <c r="T1120" s="27">
        <v>116.3</v>
      </c>
      <c r="U1120" s="27">
        <v>22</v>
      </c>
      <c r="V1120" s="27">
        <v>86.6</v>
      </c>
      <c r="W1120" s="27">
        <v>93.132900000000006</v>
      </c>
      <c r="X1120" s="27"/>
      <c r="Y1120" s="27"/>
      <c r="Z1120" s="27"/>
      <c r="AA1120" s="27">
        <v>312295</v>
      </c>
      <c r="AB1120" s="28"/>
      <c r="AC1120" s="29">
        <v>0</v>
      </c>
      <c r="AD1120" s="30">
        <v>0</v>
      </c>
      <c r="AE1120" s="30">
        <v>98.1</v>
      </c>
      <c r="AF1120" s="31">
        <v>14.3941</v>
      </c>
      <c r="AG1120">
        <f t="shared" si="278"/>
        <v>8930.5438943266818</v>
      </c>
      <c r="AH1120">
        <f>A1120*'Simple Linear Regression'!$B$18+'Simple Linear Regression'!$B$17</f>
        <v>8839.8848438291734</v>
      </c>
      <c r="AI1120">
        <f t="shared" si="279"/>
        <v>9133.0927351999981</v>
      </c>
      <c r="AJ1120">
        <f t="shared" si="280"/>
        <v>9133.0927351999999</v>
      </c>
      <c r="AK1120" s="32">
        <f t="shared" si="294"/>
        <v>9557.7483156074286</v>
      </c>
      <c r="AL1120">
        <f t="shared" si="281"/>
        <v>8991.3619546153823</v>
      </c>
      <c r="AM1120" s="32">
        <f t="shared" si="282"/>
        <v>9092.4680083009407</v>
      </c>
      <c r="AN1120" s="33">
        <f t="shared" si="283"/>
        <v>9271.7787502294577</v>
      </c>
      <c r="AO1120" s="33">
        <f t="shared" si="284"/>
        <v>9232.8674742340008</v>
      </c>
      <c r="AP1120" s="33">
        <f t="shared" si="285"/>
        <v>9259.0454200999993</v>
      </c>
      <c r="AQ1120" s="34">
        <f t="shared" si="286"/>
        <v>850682.93400000001</v>
      </c>
      <c r="AR1120" s="34">
        <f t="shared" si="287"/>
        <v>1227960</v>
      </c>
      <c r="AS1120" s="34">
        <f t="shared" si="288"/>
        <v>0</v>
      </c>
      <c r="AT1120" s="34">
        <f t="shared" si="289"/>
        <v>9176.6747280319996</v>
      </c>
      <c r="AU1120" s="34">
        <f t="shared" si="290"/>
        <v>9224.8825356264642</v>
      </c>
      <c r="AV1120" s="34">
        <f t="shared" si="291"/>
        <v>9161.353492439599</v>
      </c>
      <c r="AW1120" s="34">
        <f t="shared" si="292"/>
        <v>9184.9546846629983</v>
      </c>
      <c r="AX1120" s="34">
        <f t="shared" si="293"/>
        <v>9176.4342183567405</v>
      </c>
    </row>
    <row r="1121" spans="1:50" ht="16.5" customHeight="1" x14ac:dyDescent="0.2">
      <c r="A1121" s="25">
        <v>1120</v>
      </c>
      <c r="B1121" s="26">
        <v>41110</v>
      </c>
      <c r="C1121" s="25">
        <v>8660</v>
      </c>
      <c r="D1121" s="27"/>
      <c r="E1121" s="27">
        <v>390000</v>
      </c>
      <c r="F1121" s="27"/>
      <c r="G1121" s="27">
        <v>90.34</v>
      </c>
      <c r="H1121" s="27">
        <v>105.4</v>
      </c>
      <c r="I1121" s="27">
        <v>3.427</v>
      </c>
      <c r="J1121" s="27">
        <v>16068.805</v>
      </c>
      <c r="K1121" s="27">
        <v>917178</v>
      </c>
      <c r="L1121" s="27">
        <v>1977</v>
      </c>
      <c r="M1121" s="27">
        <v>14.467000000000001</v>
      </c>
      <c r="N1121" s="27">
        <v>260774</v>
      </c>
      <c r="O1121" s="27">
        <v>11006.8</v>
      </c>
      <c r="P1121" s="27">
        <v>2791565</v>
      </c>
      <c r="Q1121" s="27">
        <v>17800</v>
      </c>
      <c r="R1121" s="27">
        <v>10281</v>
      </c>
      <c r="S1121" s="27">
        <v>11.43625613</v>
      </c>
      <c r="T1121" s="27">
        <v>116.3</v>
      </c>
      <c r="U1121" s="27">
        <v>22</v>
      </c>
      <c r="V1121" s="27">
        <v>86.6</v>
      </c>
      <c r="W1121" s="27">
        <v>93.666399999999996</v>
      </c>
      <c r="X1121" s="27"/>
      <c r="Y1121" s="27"/>
      <c r="Z1121" s="27"/>
      <c r="AA1121" s="27">
        <v>312295</v>
      </c>
      <c r="AB1121" s="28"/>
      <c r="AC1121" s="29">
        <v>0</v>
      </c>
      <c r="AD1121" s="30">
        <v>0</v>
      </c>
      <c r="AE1121" s="30">
        <v>98</v>
      </c>
      <c r="AF1121" s="31">
        <v>14.2531</v>
      </c>
      <c r="AG1121">
        <f t="shared" si="278"/>
        <v>9052.887552812761</v>
      </c>
      <c r="AH1121">
        <f>A1121*'Simple Linear Regression'!$B$18+'Simple Linear Regression'!$B$17</f>
        <v>8840.7378809130769</v>
      </c>
      <c r="AI1121">
        <f t="shared" si="279"/>
        <v>9270.3969972999985</v>
      </c>
      <c r="AJ1121">
        <f t="shared" si="280"/>
        <v>9270.3969972999985</v>
      </c>
      <c r="AK1121" s="32">
        <f t="shared" si="294"/>
        <v>9567.7447652004594</v>
      </c>
      <c r="AL1121">
        <f t="shared" si="281"/>
        <v>8953.2891687448609</v>
      </c>
      <c r="AM1121" s="32">
        <f t="shared" si="282"/>
        <v>9249.2231773195981</v>
      </c>
      <c r="AN1121" s="33">
        <f t="shared" si="283"/>
        <v>9275.6430470807172</v>
      </c>
      <c r="AO1121" s="33">
        <f t="shared" si="284"/>
        <v>9172.2601715980036</v>
      </c>
      <c r="AP1121" s="33">
        <f t="shared" si="285"/>
        <v>9217.2104766999983</v>
      </c>
      <c r="AQ1121" s="34">
        <f t="shared" si="286"/>
        <v>893672.49800000002</v>
      </c>
      <c r="AR1121" s="34">
        <f t="shared" si="287"/>
        <v>1336530</v>
      </c>
      <c r="AS1121" s="34">
        <f t="shared" si="288"/>
        <v>0</v>
      </c>
      <c r="AT1121" s="34">
        <f t="shared" si="289"/>
        <v>9346.639073639999</v>
      </c>
      <c r="AU1121" s="34">
        <f t="shared" si="290"/>
        <v>9220.243338481072</v>
      </c>
      <c r="AV1121" s="34">
        <f t="shared" si="291"/>
        <v>9370.0232330328017</v>
      </c>
      <c r="AW1121" s="34">
        <f t="shared" si="292"/>
        <v>9354.4376766549994</v>
      </c>
      <c r="AX1121" s="34">
        <f t="shared" si="293"/>
        <v>9149.0354381026737</v>
      </c>
    </row>
    <row r="1122" spans="1:50" ht="16.5" customHeight="1" x14ac:dyDescent="0.2">
      <c r="A1122" s="25">
        <v>1121</v>
      </c>
      <c r="B1122" s="26">
        <v>41117</v>
      </c>
      <c r="C1122" s="25">
        <v>8820</v>
      </c>
      <c r="D1122" s="27"/>
      <c r="E1122" s="27">
        <v>368000</v>
      </c>
      <c r="F1122" s="27"/>
      <c r="G1122" s="27">
        <v>88.876000000000005</v>
      </c>
      <c r="H1122" s="27">
        <v>104.18</v>
      </c>
      <c r="I1122" s="27">
        <v>3.4940000000000002</v>
      </c>
      <c r="J1122" s="27">
        <v>16068.805</v>
      </c>
      <c r="K1122" s="27">
        <v>917178</v>
      </c>
      <c r="L1122" s="27">
        <v>1977</v>
      </c>
      <c r="M1122" s="27">
        <v>14.467000000000001</v>
      </c>
      <c r="N1122" s="27">
        <v>260774</v>
      </c>
      <c r="O1122" s="27">
        <v>11006.8</v>
      </c>
      <c r="P1122" s="27">
        <v>2791565</v>
      </c>
      <c r="Q1122" s="27">
        <v>17800</v>
      </c>
      <c r="R1122" s="27">
        <v>10281</v>
      </c>
      <c r="S1122" s="27">
        <v>11.43625613</v>
      </c>
      <c r="T1122" s="27">
        <v>116.3</v>
      </c>
      <c r="U1122" s="27">
        <v>22</v>
      </c>
      <c r="V1122" s="27">
        <v>86.6</v>
      </c>
      <c r="W1122" s="27">
        <v>93.245779999999996</v>
      </c>
      <c r="X1122" s="27"/>
      <c r="Y1122" s="27"/>
      <c r="Z1122" s="27"/>
      <c r="AA1122" s="27">
        <v>312295</v>
      </c>
      <c r="AB1122" s="28"/>
      <c r="AC1122" s="29">
        <v>0</v>
      </c>
      <c r="AD1122" s="30">
        <v>0</v>
      </c>
      <c r="AE1122" s="30">
        <v>99.9</v>
      </c>
      <c r="AF1122" s="31">
        <v>14.079000000000001</v>
      </c>
      <c r="AG1122">
        <f t="shared" si="278"/>
        <v>9067.7285310607203</v>
      </c>
      <c r="AH1122">
        <f>A1122*'Simple Linear Regression'!$B$18+'Simple Linear Regression'!$B$17</f>
        <v>8841.5909179969822</v>
      </c>
      <c r="AI1122">
        <f t="shared" si="279"/>
        <v>9283.3393772999989</v>
      </c>
      <c r="AJ1122">
        <f t="shared" si="280"/>
        <v>9283.3393772999989</v>
      </c>
      <c r="AK1122" s="32">
        <f t="shared" si="294"/>
        <v>9573.4783390534885</v>
      </c>
      <c r="AL1122">
        <f t="shared" si="281"/>
        <v>8960.2815419449234</v>
      </c>
      <c r="AM1122" s="32">
        <f t="shared" si="282"/>
        <v>9258.8733583282592</v>
      </c>
      <c r="AN1122" s="33">
        <f t="shared" si="283"/>
        <v>9252.4507116026452</v>
      </c>
      <c r="AO1122" s="33">
        <f t="shared" si="284"/>
        <v>9183.9259225560036</v>
      </c>
      <c r="AP1122" s="33">
        <f t="shared" si="285"/>
        <v>9198.5158196000011</v>
      </c>
      <c r="AQ1122" s="34">
        <f t="shared" si="286"/>
        <v>911144.35600000003</v>
      </c>
      <c r="AR1122" s="34">
        <f t="shared" si="287"/>
        <v>1285792</v>
      </c>
      <c r="AS1122" s="34">
        <f t="shared" si="288"/>
        <v>0</v>
      </c>
      <c r="AT1122" s="34">
        <f t="shared" si="289"/>
        <v>9327.5249062479998</v>
      </c>
      <c r="AU1122" s="34">
        <f t="shared" si="290"/>
        <v>9200.1229458670568</v>
      </c>
      <c r="AV1122" s="34">
        <f t="shared" si="291"/>
        <v>9323.307790573921</v>
      </c>
      <c r="AW1122" s="34">
        <f t="shared" si="292"/>
        <v>9334.5944752039995</v>
      </c>
      <c r="AX1122" s="34">
        <f t="shared" si="293"/>
        <v>9124.9824549250279</v>
      </c>
    </row>
    <row r="1123" spans="1:50" ht="16.5" customHeight="1" x14ac:dyDescent="0.2">
      <c r="A1123" s="25">
        <v>1122</v>
      </c>
      <c r="B1123" s="26">
        <v>41124</v>
      </c>
      <c r="C1123" s="25">
        <v>8839</v>
      </c>
      <c r="D1123" s="27"/>
      <c r="E1123" s="27">
        <v>372000</v>
      </c>
      <c r="F1123" s="27"/>
      <c r="G1123" s="27">
        <v>89.097999999999999</v>
      </c>
      <c r="H1123" s="27">
        <v>107.274</v>
      </c>
      <c r="I1123" s="27">
        <v>3.508</v>
      </c>
      <c r="J1123" s="27">
        <v>16068.805</v>
      </c>
      <c r="K1123" s="27">
        <v>917178</v>
      </c>
      <c r="L1123" s="27">
        <v>1977</v>
      </c>
      <c r="M1123" s="27">
        <v>14.467000000000001</v>
      </c>
      <c r="N1123" s="27">
        <v>260774</v>
      </c>
      <c r="O1123" s="27">
        <v>11006.8</v>
      </c>
      <c r="P1123" s="27">
        <v>2791565</v>
      </c>
      <c r="Q1123" s="27">
        <v>17800</v>
      </c>
      <c r="R1123" s="27">
        <v>10281</v>
      </c>
      <c r="S1123" s="27">
        <v>11.43625613</v>
      </c>
      <c r="T1123" s="27">
        <v>116.3</v>
      </c>
      <c r="U1123" s="27">
        <v>22</v>
      </c>
      <c r="V1123" s="27">
        <v>86.6</v>
      </c>
      <c r="W1123" s="27">
        <v>93.708479999999994</v>
      </c>
      <c r="X1123" s="27"/>
      <c r="Y1123" s="27"/>
      <c r="Z1123" s="27"/>
      <c r="AA1123" s="27">
        <v>312295</v>
      </c>
      <c r="AB1123" s="28"/>
      <c r="AC1123" s="29">
        <v>0</v>
      </c>
      <c r="AD1123" s="30">
        <v>0</v>
      </c>
      <c r="AE1123" s="30">
        <v>95.5</v>
      </c>
      <c r="AF1123" s="31">
        <v>13.8764</v>
      </c>
      <c r="AG1123">
        <f t="shared" si="278"/>
        <v>9065.0396274110408</v>
      </c>
      <c r="AH1123">
        <f>A1123*'Simple Linear Regression'!$B$18+'Simple Linear Regression'!$B$17</f>
        <v>8842.4439550808856</v>
      </c>
      <c r="AI1123">
        <f t="shared" si="279"/>
        <v>9280.9862172999983</v>
      </c>
      <c r="AJ1123">
        <f t="shared" si="280"/>
        <v>9280.9862173000001</v>
      </c>
      <c r="AK1123" s="32">
        <f t="shared" si="294"/>
        <v>9566.1251240762285</v>
      </c>
      <c r="AL1123">
        <f t="shared" si="281"/>
        <v>8955.3795886434418</v>
      </c>
      <c r="AM1123" s="32">
        <f t="shared" si="282"/>
        <v>9257.1736429412995</v>
      </c>
      <c r="AN1123" s="33">
        <f t="shared" si="283"/>
        <v>9217.0178197644273</v>
      </c>
      <c r="AO1123" s="33">
        <f t="shared" si="284"/>
        <v>9170.5026355920018</v>
      </c>
      <c r="AP1123" s="33">
        <f t="shared" si="285"/>
        <v>9167.2491821999993</v>
      </c>
      <c r="AQ1123" s="34">
        <f t="shared" si="286"/>
        <v>914795.19200000004</v>
      </c>
      <c r="AR1123" s="34">
        <f t="shared" si="287"/>
        <v>1304976</v>
      </c>
      <c r="AS1123" s="34">
        <f t="shared" si="288"/>
        <v>0</v>
      </c>
      <c r="AT1123" s="34">
        <f t="shared" si="289"/>
        <v>9301.6099687719998</v>
      </c>
      <c r="AU1123" s="34">
        <f t="shared" si="290"/>
        <v>9171.4332410601273</v>
      </c>
      <c r="AV1123" s="34">
        <f t="shared" si="291"/>
        <v>9301.9088874537592</v>
      </c>
      <c r="AW1123" s="34">
        <f t="shared" si="292"/>
        <v>9307.9986174820006</v>
      </c>
      <c r="AX1123" s="34">
        <f t="shared" si="293"/>
        <v>9095.1132492622964</v>
      </c>
    </row>
    <row r="1124" spans="1:50" ht="16.5" customHeight="1" x14ac:dyDescent="0.2">
      <c r="A1124" s="25">
        <v>1123</v>
      </c>
      <c r="B1124" s="26">
        <v>41131</v>
      </c>
      <c r="C1124" s="25">
        <v>9308</v>
      </c>
      <c r="D1124" s="27"/>
      <c r="E1124" s="27">
        <v>371000</v>
      </c>
      <c r="F1124" s="27"/>
      <c r="G1124" s="27">
        <v>93.14</v>
      </c>
      <c r="H1124" s="27">
        <v>112.494</v>
      </c>
      <c r="I1124" s="27">
        <v>3.645</v>
      </c>
      <c r="J1124" s="27">
        <v>16207.115</v>
      </c>
      <c r="K1124" s="27">
        <v>873017</v>
      </c>
      <c r="L1124" s="27">
        <v>1972</v>
      </c>
      <c r="M1124" s="27">
        <v>14.467000000000001</v>
      </c>
      <c r="N1124" s="27">
        <v>260774</v>
      </c>
      <c r="O1124" s="27">
        <v>10989.8</v>
      </c>
      <c r="P1124" s="27">
        <v>2791565</v>
      </c>
      <c r="Q1124" s="27">
        <v>17800</v>
      </c>
      <c r="R1124" s="27">
        <v>10281</v>
      </c>
      <c r="S1124" s="27">
        <v>11.43625613</v>
      </c>
      <c r="T1124" s="27">
        <v>116.8</v>
      </c>
      <c r="U1124" s="27">
        <v>22</v>
      </c>
      <c r="V1124" s="27">
        <v>90.6</v>
      </c>
      <c r="W1124" s="27">
        <v>92.963359999999994</v>
      </c>
      <c r="X1124" s="27"/>
      <c r="Y1124" s="27"/>
      <c r="Z1124" s="27"/>
      <c r="AA1124" s="27">
        <v>312295</v>
      </c>
      <c r="AB1124" s="28"/>
      <c r="AC1124" s="29">
        <v>0</v>
      </c>
      <c r="AD1124" s="30">
        <v>0</v>
      </c>
      <c r="AE1124" s="30">
        <v>100.4</v>
      </c>
      <c r="AF1124" s="31">
        <v>13.6501</v>
      </c>
      <c r="AG1124">
        <f t="shared" si="278"/>
        <v>8974.3482157306007</v>
      </c>
      <c r="AH1124">
        <f>A1124*'Simple Linear Regression'!$B$18+'Simple Linear Regression'!$B$17</f>
        <v>8843.2969921647891</v>
      </c>
      <c r="AI1124">
        <f t="shared" si="279"/>
        <v>9142.7330572999999</v>
      </c>
      <c r="AJ1124">
        <f t="shared" si="280"/>
        <v>9142.7330572999999</v>
      </c>
      <c r="AK1124" s="32">
        <f t="shared" si="294"/>
        <v>9564.706020235968</v>
      </c>
      <c r="AL1124">
        <f t="shared" si="281"/>
        <v>8874.0728493361003</v>
      </c>
      <c r="AM1124" s="32">
        <f t="shared" si="282"/>
        <v>9277.6923491501602</v>
      </c>
      <c r="AN1124" s="33">
        <f t="shared" si="283"/>
        <v>9146.4258837616908</v>
      </c>
      <c r="AO1124" s="33">
        <f t="shared" si="284"/>
        <v>9094.0894517300003</v>
      </c>
      <c r="AP1124" s="33">
        <f t="shared" si="285"/>
        <v>9098.0600364999991</v>
      </c>
      <c r="AQ1124" s="34">
        <f t="shared" si="286"/>
        <v>950521.23</v>
      </c>
      <c r="AR1124" s="34">
        <f t="shared" si="287"/>
        <v>1352295</v>
      </c>
      <c r="AS1124" s="34">
        <f t="shared" si="288"/>
        <v>0</v>
      </c>
      <c r="AT1124" s="34">
        <f t="shared" si="289"/>
        <v>9235.2565257440001</v>
      </c>
      <c r="AU1124" s="34">
        <f t="shared" si="290"/>
        <v>9094.8897235294698</v>
      </c>
      <c r="AV1124" s="34">
        <f t="shared" si="291"/>
        <v>9241.7907932691996</v>
      </c>
      <c r="AW1124" s="34">
        <f t="shared" si="292"/>
        <v>9240.9951867009986</v>
      </c>
      <c r="AX1124" s="34">
        <f t="shared" si="293"/>
        <v>9000.9942255669885</v>
      </c>
    </row>
    <row r="1125" spans="1:50" ht="16.5" customHeight="1" x14ac:dyDescent="0.2">
      <c r="A1125" s="25">
        <v>1124</v>
      </c>
      <c r="B1125" s="26">
        <v>41138</v>
      </c>
      <c r="C1125" s="25">
        <v>9081</v>
      </c>
      <c r="D1125" s="27"/>
      <c r="E1125" s="27">
        <v>369000</v>
      </c>
      <c r="F1125" s="27"/>
      <c r="G1125" s="27">
        <v>94.433999999999997</v>
      </c>
      <c r="H1125" s="27">
        <v>115.042</v>
      </c>
      <c r="I1125" s="27">
        <v>3.7210000000000001</v>
      </c>
      <c r="J1125" s="27">
        <v>16207.115</v>
      </c>
      <c r="K1125" s="27">
        <v>873017</v>
      </c>
      <c r="L1125" s="27">
        <v>1972</v>
      </c>
      <c r="M1125" s="27">
        <v>14.38</v>
      </c>
      <c r="N1125" s="27">
        <v>260376</v>
      </c>
      <c r="O1125" s="27">
        <v>10989.8</v>
      </c>
      <c r="P1125" s="27">
        <v>2791565</v>
      </c>
      <c r="Q1125" s="27">
        <v>17800</v>
      </c>
      <c r="R1125" s="27">
        <v>10281</v>
      </c>
      <c r="S1125" s="27">
        <v>11.43625613</v>
      </c>
      <c r="T1125" s="27">
        <v>116.8</v>
      </c>
      <c r="U1125" s="27">
        <v>22</v>
      </c>
      <c r="V1125" s="27">
        <v>90.6</v>
      </c>
      <c r="W1125" s="27">
        <v>92.521199999999993</v>
      </c>
      <c r="X1125" s="27"/>
      <c r="Y1125" s="27"/>
      <c r="Z1125" s="27"/>
      <c r="AA1125" s="27">
        <v>312295</v>
      </c>
      <c r="AB1125" s="28"/>
      <c r="AC1125" s="29">
        <v>0</v>
      </c>
      <c r="AD1125" s="30">
        <v>0</v>
      </c>
      <c r="AE1125" s="30">
        <v>92.4</v>
      </c>
      <c r="AF1125" s="31">
        <v>13.4047</v>
      </c>
      <c r="AG1125">
        <f t="shared" si="278"/>
        <v>8970.7374119094802</v>
      </c>
      <c r="AH1125">
        <f>A1125*'Simple Linear Regression'!$B$18+'Simple Linear Regression'!$B$17</f>
        <v>8844.1500292486944</v>
      </c>
      <c r="AI1125">
        <f t="shared" si="279"/>
        <v>9133.6845184000013</v>
      </c>
      <c r="AJ1125">
        <f t="shared" si="280"/>
        <v>9133.6845183999976</v>
      </c>
      <c r="AK1125" s="32">
        <f t="shared" si="294"/>
        <v>9608.8603879124203</v>
      </c>
      <c r="AL1125">
        <f t="shared" si="281"/>
        <v>8866.6804166767215</v>
      </c>
      <c r="AM1125" s="32">
        <f t="shared" si="282"/>
        <v>9275.3550292221607</v>
      </c>
      <c r="AN1125" s="33">
        <f t="shared" si="283"/>
        <v>9091.8286176326164</v>
      </c>
      <c r="AO1125" s="33">
        <f t="shared" si="284"/>
        <v>9072.4863162959973</v>
      </c>
      <c r="AP1125" s="33">
        <f t="shared" si="285"/>
        <v>9039.4413384999989</v>
      </c>
      <c r="AQ1125" s="34">
        <f t="shared" si="286"/>
        <v>968859.09600000002</v>
      </c>
      <c r="AR1125" s="34">
        <f t="shared" si="287"/>
        <v>1373049</v>
      </c>
      <c r="AS1125" s="34">
        <f t="shared" si="288"/>
        <v>0</v>
      </c>
      <c r="AT1125" s="34">
        <f t="shared" si="289"/>
        <v>9214.5852863279997</v>
      </c>
      <c r="AU1125" s="34">
        <f t="shared" si="290"/>
        <v>9063.8110302893674</v>
      </c>
      <c r="AV1125" s="34">
        <f t="shared" si="291"/>
        <v>9219.0851383662412</v>
      </c>
      <c r="AW1125" s="34">
        <f t="shared" si="292"/>
        <v>9219.5412958309989</v>
      </c>
      <c r="AX1125" s="34">
        <f t="shared" si="293"/>
        <v>8963.2256935426522</v>
      </c>
    </row>
    <row r="1126" spans="1:50" ht="16.5" customHeight="1" x14ac:dyDescent="0.2">
      <c r="A1126" s="25">
        <v>1125</v>
      </c>
      <c r="B1126" s="26">
        <v>41145</v>
      </c>
      <c r="C1126" s="25">
        <v>9064</v>
      </c>
      <c r="D1126" s="27"/>
      <c r="E1126" s="27">
        <v>376000</v>
      </c>
      <c r="F1126" s="27"/>
      <c r="G1126" s="27">
        <v>96.224000000000004</v>
      </c>
      <c r="H1126" s="27">
        <v>116.102</v>
      </c>
      <c r="I1126" s="27">
        <v>3.7440000000000002</v>
      </c>
      <c r="J1126" s="27">
        <v>16207.115</v>
      </c>
      <c r="K1126" s="27">
        <v>873017</v>
      </c>
      <c r="L1126" s="27">
        <v>1972</v>
      </c>
      <c r="M1126" s="27">
        <v>14.38</v>
      </c>
      <c r="N1126" s="27">
        <v>260376</v>
      </c>
      <c r="O1126" s="27">
        <v>10989.8</v>
      </c>
      <c r="P1126" s="27">
        <v>2791565</v>
      </c>
      <c r="Q1126" s="27">
        <v>17800</v>
      </c>
      <c r="R1126" s="27">
        <v>10281</v>
      </c>
      <c r="S1126" s="27">
        <v>11.384</v>
      </c>
      <c r="T1126" s="27">
        <v>116.8</v>
      </c>
      <c r="U1126" s="27">
        <v>22</v>
      </c>
      <c r="V1126" s="27">
        <v>90.6</v>
      </c>
      <c r="W1126" s="27">
        <v>92.635840000000002</v>
      </c>
      <c r="X1126" s="27"/>
      <c r="Y1126" s="27"/>
      <c r="Z1126" s="27"/>
      <c r="AA1126" s="27">
        <v>312295</v>
      </c>
      <c r="AB1126" s="28"/>
      <c r="AC1126" s="29">
        <v>0</v>
      </c>
      <c r="AD1126" s="30">
        <v>0</v>
      </c>
      <c r="AE1126" s="30">
        <v>73.099999999999994</v>
      </c>
      <c r="AF1126" s="31">
        <v>13.144299999999999</v>
      </c>
      <c r="AG1126">
        <f t="shared" si="278"/>
        <v>8966.0312887707205</v>
      </c>
      <c r="AH1126">
        <f>A1126*'Simple Linear Regression'!$B$18+'Simple Linear Regression'!$B$17</f>
        <v>8845.0030663325979</v>
      </c>
      <c r="AI1126">
        <f t="shared" si="279"/>
        <v>9129.5664884000016</v>
      </c>
      <c r="AJ1126">
        <f t="shared" si="280"/>
        <v>9129.5664883999998</v>
      </c>
      <c r="AK1126" s="32">
        <f t="shared" si="294"/>
        <v>9606.2539255929387</v>
      </c>
      <c r="AL1126">
        <f t="shared" si="281"/>
        <v>8858.3982004020836</v>
      </c>
      <c r="AM1126" s="32">
        <f t="shared" si="282"/>
        <v>9263.2110960555401</v>
      </c>
      <c r="AN1126" s="33">
        <f t="shared" si="283"/>
        <v>9043.3593293950362</v>
      </c>
      <c r="AO1126" s="33">
        <f t="shared" si="284"/>
        <v>9027.6284945439984</v>
      </c>
      <c r="AP1126" s="33">
        <f t="shared" si="285"/>
        <v>8978.4913481000003</v>
      </c>
      <c r="AQ1126" s="34">
        <f t="shared" si="286"/>
        <v>974847.74400000006</v>
      </c>
      <c r="AR1126" s="34">
        <f t="shared" si="287"/>
        <v>1407744</v>
      </c>
      <c r="AS1126" s="34">
        <f t="shared" si="288"/>
        <v>0</v>
      </c>
      <c r="AT1126" s="34">
        <f t="shared" si="289"/>
        <v>9224.154408235001</v>
      </c>
      <c r="AU1126" s="34">
        <f t="shared" si="290"/>
        <v>9047.354085693767</v>
      </c>
      <c r="AV1126" s="34">
        <f t="shared" si="291"/>
        <v>9243.3430861854395</v>
      </c>
      <c r="AW1126" s="34">
        <f t="shared" si="292"/>
        <v>9228.4840463069995</v>
      </c>
      <c r="AX1126" s="34">
        <f t="shared" si="293"/>
        <v>8938.7018024882709</v>
      </c>
    </row>
    <row r="1127" spans="1:50" ht="16.5" customHeight="1" x14ac:dyDescent="0.2">
      <c r="A1127" s="25">
        <v>1126</v>
      </c>
      <c r="B1127" s="26">
        <v>41152</v>
      </c>
      <c r="C1127" s="25">
        <v>9177</v>
      </c>
      <c r="D1127" s="27"/>
      <c r="E1127" s="27">
        <v>377000</v>
      </c>
      <c r="F1127" s="27"/>
      <c r="G1127" s="27">
        <v>95.683999999999997</v>
      </c>
      <c r="H1127" s="27">
        <v>113.02</v>
      </c>
      <c r="I1127" s="27">
        <v>3.7759999999999998</v>
      </c>
      <c r="J1127" s="27">
        <v>16207.115</v>
      </c>
      <c r="K1127" s="27">
        <v>873017</v>
      </c>
      <c r="L1127" s="27">
        <v>1972</v>
      </c>
      <c r="M1127" s="27">
        <v>14.38</v>
      </c>
      <c r="N1127" s="27">
        <v>260376</v>
      </c>
      <c r="O1127" s="27">
        <v>10989.8</v>
      </c>
      <c r="P1127" s="27">
        <v>2791565</v>
      </c>
      <c r="Q1127" s="27">
        <v>17800</v>
      </c>
      <c r="R1127" s="27">
        <v>10281</v>
      </c>
      <c r="S1127" s="27">
        <v>11.384</v>
      </c>
      <c r="T1127" s="27">
        <v>116.8</v>
      </c>
      <c r="U1127" s="27">
        <v>20</v>
      </c>
      <c r="V1127" s="27">
        <v>90.6</v>
      </c>
      <c r="W1127" s="27">
        <v>92.350399999999993</v>
      </c>
      <c r="X1127" s="27"/>
      <c r="Y1127" s="27"/>
      <c r="Z1127" s="27"/>
      <c r="AA1127" s="27">
        <v>312295</v>
      </c>
      <c r="AB1127" s="28"/>
      <c r="AC1127" s="29">
        <v>0</v>
      </c>
      <c r="AD1127" s="30">
        <v>0</v>
      </c>
      <c r="AE1127" s="30">
        <v>93.8</v>
      </c>
      <c r="AF1127" s="31">
        <v>12.8726</v>
      </c>
      <c r="AG1127">
        <f t="shared" si="278"/>
        <v>8965.369356142879</v>
      </c>
      <c r="AH1127">
        <f>A1127*'Simple Linear Regression'!$B$18+'Simple Linear Regression'!$B$17</f>
        <v>8845.8561034165032</v>
      </c>
      <c r="AI1127">
        <f t="shared" si="279"/>
        <v>9128.9781984000001</v>
      </c>
      <c r="AJ1127">
        <f t="shared" si="280"/>
        <v>9128.9781984000001</v>
      </c>
      <c r="AK1127" s="32">
        <f t="shared" si="294"/>
        <v>9614.8098355929396</v>
      </c>
      <c r="AL1127">
        <f t="shared" si="281"/>
        <v>8853.343349324321</v>
      </c>
      <c r="AM1127" s="32">
        <f t="shared" si="282"/>
        <v>9283.1531013977201</v>
      </c>
      <c r="AN1127" s="33">
        <f t="shared" si="283"/>
        <v>8996.0783058885463</v>
      </c>
      <c r="AO1127" s="33">
        <f t="shared" si="284"/>
        <v>9061.1061629760006</v>
      </c>
      <c r="AP1127" s="33">
        <f t="shared" si="285"/>
        <v>8965.599908199998</v>
      </c>
      <c r="AQ1127" s="34">
        <f t="shared" si="286"/>
        <v>983179.77599999995</v>
      </c>
      <c r="AR1127" s="34">
        <f t="shared" si="287"/>
        <v>1423552</v>
      </c>
      <c r="AS1127" s="34">
        <f t="shared" si="288"/>
        <v>0</v>
      </c>
      <c r="AT1127" s="34">
        <f t="shared" si="289"/>
        <v>9108.33638961</v>
      </c>
      <c r="AU1127" s="34">
        <f t="shared" si="290"/>
        <v>8967.7993645480219</v>
      </c>
      <c r="AV1127" s="34">
        <f t="shared" si="291"/>
        <v>9118.4563114595203</v>
      </c>
      <c r="AW1127" s="34">
        <f t="shared" si="292"/>
        <v>9111.2691442859996</v>
      </c>
      <c r="AX1127" s="34">
        <f t="shared" si="293"/>
        <v>8868.496238231488</v>
      </c>
    </row>
    <row r="1128" spans="1:50" ht="16.5" customHeight="1" x14ac:dyDescent="0.2">
      <c r="A1128" s="25">
        <v>1127</v>
      </c>
      <c r="B1128" s="26">
        <v>41159</v>
      </c>
      <c r="C1128" s="25">
        <v>8695</v>
      </c>
      <c r="D1128" s="27"/>
      <c r="E1128" s="27">
        <v>371000</v>
      </c>
      <c r="F1128" s="27"/>
      <c r="G1128" s="27">
        <v>95.674999999999997</v>
      </c>
      <c r="H1128" s="27">
        <v>114.11</v>
      </c>
      <c r="I1128" s="27">
        <v>3.843</v>
      </c>
      <c r="J1128" s="27">
        <v>16207.115</v>
      </c>
      <c r="K1128" s="27">
        <v>873017</v>
      </c>
      <c r="L1128" s="27">
        <v>1944</v>
      </c>
      <c r="M1128" s="27">
        <v>14.38</v>
      </c>
      <c r="N1128" s="27">
        <v>260376</v>
      </c>
      <c r="O1128" s="27">
        <v>11016.8</v>
      </c>
      <c r="P1128" s="27">
        <v>2791565</v>
      </c>
      <c r="Q1128" s="27">
        <v>17800</v>
      </c>
      <c r="R1128" s="27">
        <v>10281</v>
      </c>
      <c r="S1128" s="27">
        <v>11.384</v>
      </c>
      <c r="T1128" s="27">
        <v>116.8</v>
      </c>
      <c r="U1128" s="27">
        <v>20</v>
      </c>
      <c r="V1128" s="27">
        <v>92.5</v>
      </c>
      <c r="W1128" s="27">
        <v>92.338139999999996</v>
      </c>
      <c r="X1128" s="27"/>
      <c r="Y1128" s="27"/>
      <c r="Z1128" s="27"/>
      <c r="AA1128" s="27">
        <v>312295</v>
      </c>
      <c r="AB1128" s="28"/>
      <c r="AC1128" s="29">
        <v>1</v>
      </c>
      <c r="AD1128" s="30">
        <v>0</v>
      </c>
      <c r="AE1128" s="30">
        <v>92.1</v>
      </c>
      <c r="AF1128" s="31">
        <v>12.5929</v>
      </c>
      <c r="AG1128">
        <f t="shared" si="278"/>
        <v>8926.0126630928407</v>
      </c>
      <c r="AH1128">
        <f>A1128*'Simple Linear Regression'!$B$18+'Simple Linear Regression'!$B$17</f>
        <v>8846.7091405004066</v>
      </c>
      <c r="AI1128">
        <f t="shared" si="279"/>
        <v>9058.7259684000001</v>
      </c>
      <c r="AJ1128">
        <f t="shared" si="280"/>
        <v>9058.7259684000001</v>
      </c>
      <c r="AK1128" s="32">
        <f t="shared" si="294"/>
        <v>9607.5332655354887</v>
      </c>
      <c r="AL1128">
        <f t="shared" si="281"/>
        <v>8818.8019415677609</v>
      </c>
      <c r="AM1128" s="32">
        <f t="shared" si="282"/>
        <v>9155.7669970989391</v>
      </c>
      <c r="AN1128" s="33">
        <f t="shared" si="283"/>
        <v>8799.9997546501563</v>
      </c>
      <c r="AO1128" s="33">
        <f t="shared" si="284"/>
        <v>8900.033986567998</v>
      </c>
      <c r="AP1128" s="33">
        <f t="shared" si="285"/>
        <v>8772.1015394999995</v>
      </c>
      <c r="AQ1128" s="34">
        <f t="shared" si="286"/>
        <v>1000624.968</v>
      </c>
      <c r="AR1128" s="34">
        <f t="shared" si="287"/>
        <v>1425753</v>
      </c>
      <c r="AS1128" s="34">
        <f t="shared" si="288"/>
        <v>12.5929</v>
      </c>
      <c r="AT1128" s="34">
        <f t="shared" si="289"/>
        <v>8993.6112938700007</v>
      </c>
      <c r="AU1128" s="34">
        <f t="shared" si="290"/>
        <v>8853.9375681911424</v>
      </c>
      <c r="AV1128" s="34">
        <f t="shared" si="291"/>
        <v>8999.9104110792796</v>
      </c>
      <c r="AW1128" s="34">
        <f t="shared" si="292"/>
        <v>8979.4560045902999</v>
      </c>
      <c r="AX1128" s="34">
        <f t="shared" si="293"/>
        <v>8716.1887468997793</v>
      </c>
    </row>
    <row r="1129" spans="1:50" ht="16.5" customHeight="1" x14ac:dyDescent="0.2">
      <c r="A1129" s="25">
        <v>1128</v>
      </c>
      <c r="B1129" s="26">
        <v>41166</v>
      </c>
      <c r="C1129" s="25">
        <v>8632</v>
      </c>
      <c r="D1129" s="27"/>
      <c r="E1129" s="27">
        <v>393000</v>
      </c>
      <c r="F1129" s="27"/>
      <c r="G1129" s="27">
        <v>97.561999999999998</v>
      </c>
      <c r="H1129" s="27">
        <v>115.408</v>
      </c>
      <c r="I1129" s="27">
        <v>3.847</v>
      </c>
      <c r="J1129" s="27">
        <v>16207.115</v>
      </c>
      <c r="K1129" s="27">
        <v>903501</v>
      </c>
      <c r="L1129" s="27">
        <v>1944</v>
      </c>
      <c r="M1129" s="27">
        <v>14.38</v>
      </c>
      <c r="N1129" s="27">
        <v>260376</v>
      </c>
      <c r="O1129" s="27">
        <v>11016.8</v>
      </c>
      <c r="P1129" s="27">
        <v>2829849</v>
      </c>
      <c r="Q1129" s="27">
        <v>17800</v>
      </c>
      <c r="R1129" s="27">
        <v>10281</v>
      </c>
      <c r="S1129" s="27">
        <v>11.384</v>
      </c>
      <c r="T1129" s="27">
        <v>116.8</v>
      </c>
      <c r="U1129" s="27">
        <v>20</v>
      </c>
      <c r="V1129" s="27">
        <v>92.5</v>
      </c>
      <c r="W1129" s="27">
        <v>91.882149999999996</v>
      </c>
      <c r="X1129" s="27"/>
      <c r="Y1129" s="27"/>
      <c r="Z1129" s="27"/>
      <c r="AA1129" s="27">
        <v>312295</v>
      </c>
      <c r="AB1129" s="28"/>
      <c r="AC1129" s="29">
        <v>0</v>
      </c>
      <c r="AD1129" s="30">
        <v>1.2</v>
      </c>
      <c r="AE1129" s="30">
        <v>54.1</v>
      </c>
      <c r="AF1129" s="31">
        <v>12.308</v>
      </c>
      <c r="AG1129">
        <f t="shared" si="278"/>
        <v>8911.197327764361</v>
      </c>
      <c r="AH1129">
        <f>A1129*'Simple Linear Regression'!$B$18+'Simple Linear Regression'!$B$17</f>
        <v>8847.5621775843101</v>
      </c>
      <c r="AI1129">
        <f t="shared" si="279"/>
        <v>9045.7835884000015</v>
      </c>
      <c r="AJ1129">
        <f t="shared" si="280"/>
        <v>9045.7835883999996</v>
      </c>
      <c r="AK1129" s="32">
        <f t="shared" si="294"/>
        <v>9587.0944083456197</v>
      </c>
      <c r="AL1129">
        <f t="shared" si="281"/>
        <v>8801.9793914330385</v>
      </c>
      <c r="AM1129" s="32">
        <f t="shared" si="282"/>
        <v>9259.5695917909379</v>
      </c>
      <c r="AN1129" s="33">
        <f t="shared" si="283"/>
        <v>8884.6652742921269</v>
      </c>
      <c r="AO1129" s="33">
        <f t="shared" si="284"/>
        <v>8930.8699288720018</v>
      </c>
      <c r="AP1129" s="33">
        <f t="shared" si="285"/>
        <v>8812.9814167999975</v>
      </c>
      <c r="AQ1129" s="34">
        <f t="shared" si="286"/>
        <v>1001666.472</v>
      </c>
      <c r="AR1129" s="34">
        <f t="shared" si="287"/>
        <v>1511871</v>
      </c>
      <c r="AS1129" s="34">
        <f t="shared" si="288"/>
        <v>0</v>
      </c>
      <c r="AT1129" s="34">
        <f t="shared" si="289"/>
        <v>9115.6163076950015</v>
      </c>
      <c r="AU1129" s="34">
        <f t="shared" si="290"/>
        <v>8917.0574034343063</v>
      </c>
      <c r="AV1129" s="34">
        <f t="shared" si="291"/>
        <v>9165.1041425169587</v>
      </c>
      <c r="AW1129" s="34">
        <f t="shared" si="292"/>
        <v>9117.2785893179989</v>
      </c>
      <c r="AX1129" s="34">
        <f t="shared" si="293"/>
        <v>8794.2021635409365</v>
      </c>
    </row>
    <row r="1130" spans="1:50" ht="16.5" customHeight="1" x14ac:dyDescent="0.2">
      <c r="A1130" s="25">
        <v>1129</v>
      </c>
      <c r="B1130" s="26">
        <v>41173</v>
      </c>
      <c r="C1130" s="25">
        <v>8770</v>
      </c>
      <c r="D1130" s="27"/>
      <c r="E1130" s="27">
        <v>392000</v>
      </c>
      <c r="F1130" s="27"/>
      <c r="G1130" s="27">
        <v>93.701999999999998</v>
      </c>
      <c r="H1130" s="27">
        <v>111.83199999999999</v>
      </c>
      <c r="I1130" s="27">
        <v>3.8780000000000001</v>
      </c>
      <c r="J1130" s="27">
        <v>16207.115</v>
      </c>
      <c r="K1130" s="27">
        <v>903501</v>
      </c>
      <c r="L1130" s="27">
        <v>1944</v>
      </c>
      <c r="M1130" s="27">
        <v>14.444000000000001</v>
      </c>
      <c r="N1130" s="27">
        <v>260244</v>
      </c>
      <c r="O1130" s="27">
        <v>11016.8</v>
      </c>
      <c r="P1130" s="27">
        <v>2829849</v>
      </c>
      <c r="Q1130" s="27">
        <v>17800</v>
      </c>
      <c r="R1130" s="27">
        <v>10281</v>
      </c>
      <c r="S1130" s="27">
        <v>11.384</v>
      </c>
      <c r="T1130" s="27">
        <v>116.8</v>
      </c>
      <c r="U1130" s="27">
        <v>20</v>
      </c>
      <c r="V1130" s="27">
        <v>92.5</v>
      </c>
      <c r="W1130" s="27">
        <v>90.904439999999994</v>
      </c>
      <c r="X1130" s="27"/>
      <c r="Y1130" s="27"/>
      <c r="Z1130" s="27"/>
      <c r="AA1130" s="27">
        <v>312295</v>
      </c>
      <c r="AB1130" s="28"/>
      <c r="AC1130" s="29">
        <v>0</v>
      </c>
      <c r="AD1130" s="30">
        <v>6.2</v>
      </c>
      <c r="AE1130" s="30">
        <v>44.6</v>
      </c>
      <c r="AF1130" s="31">
        <v>12.0206</v>
      </c>
      <c r="AG1130">
        <f t="shared" si="278"/>
        <v>8910.2286202486412</v>
      </c>
      <c r="AH1130">
        <f>A1130*'Simple Linear Regression'!$B$18+'Simple Linear Regression'!$B$17</f>
        <v>8848.4152146682154</v>
      </c>
      <c r="AI1130">
        <f t="shared" si="279"/>
        <v>9048.0507640000014</v>
      </c>
      <c r="AJ1130">
        <f t="shared" si="280"/>
        <v>9048.0507640000014</v>
      </c>
      <c r="AK1130" s="32">
        <f t="shared" si="294"/>
        <v>9585.9959514254879</v>
      </c>
      <c r="AL1130">
        <f t="shared" si="281"/>
        <v>8799.2919294162366</v>
      </c>
      <c r="AM1130" s="32">
        <f t="shared" si="282"/>
        <v>9247.96804478384</v>
      </c>
      <c r="AN1130" s="33">
        <f t="shared" si="283"/>
        <v>8836.5562889679823</v>
      </c>
      <c r="AO1130" s="33">
        <f t="shared" si="284"/>
        <v>8903.8735746319999</v>
      </c>
      <c r="AP1130" s="33">
        <f t="shared" si="285"/>
        <v>8757.6744870000002</v>
      </c>
      <c r="AQ1130" s="34">
        <f t="shared" si="286"/>
        <v>1009226.2320000001</v>
      </c>
      <c r="AR1130" s="34">
        <f t="shared" si="287"/>
        <v>1520176</v>
      </c>
      <c r="AS1130" s="34">
        <f t="shared" si="288"/>
        <v>0</v>
      </c>
      <c r="AT1130" s="34">
        <f t="shared" si="289"/>
        <v>9099.2450507680005</v>
      </c>
      <c r="AU1130" s="34">
        <f t="shared" si="290"/>
        <v>8890.4037126728981</v>
      </c>
      <c r="AV1130" s="34">
        <f t="shared" si="291"/>
        <v>9149.0632934777586</v>
      </c>
      <c r="AW1130" s="34">
        <f t="shared" si="292"/>
        <v>9099.9377630719991</v>
      </c>
      <c r="AX1130" s="34">
        <f t="shared" si="293"/>
        <v>8762.3872443078126</v>
      </c>
    </row>
    <row r="1131" spans="1:50" ht="16.5" customHeight="1" x14ac:dyDescent="0.2">
      <c r="A1131" s="25">
        <v>1130</v>
      </c>
      <c r="B1131" s="26">
        <v>41180</v>
      </c>
      <c r="C1131" s="25">
        <v>8633</v>
      </c>
      <c r="D1131" s="27"/>
      <c r="E1131" s="27">
        <v>377000</v>
      </c>
      <c r="F1131" s="27"/>
      <c r="G1131" s="27">
        <v>91.347999999999999</v>
      </c>
      <c r="H1131" s="27">
        <v>110.354</v>
      </c>
      <c r="I1131" s="27">
        <v>3.8260000000000001</v>
      </c>
      <c r="J1131" s="27">
        <v>16207.115</v>
      </c>
      <c r="K1131" s="27">
        <v>903501</v>
      </c>
      <c r="L1131" s="27">
        <v>1944</v>
      </c>
      <c r="M1131" s="27">
        <v>14.444000000000001</v>
      </c>
      <c r="N1131" s="27">
        <v>260244</v>
      </c>
      <c r="O1131" s="27">
        <v>11016.8</v>
      </c>
      <c r="P1131" s="27">
        <v>2829849</v>
      </c>
      <c r="Q1131" s="27">
        <v>17800</v>
      </c>
      <c r="R1131" s="27">
        <v>10281</v>
      </c>
      <c r="S1131" s="27">
        <v>11.384</v>
      </c>
      <c r="T1131" s="27">
        <v>116.8</v>
      </c>
      <c r="U1131" s="27">
        <v>20</v>
      </c>
      <c r="V1131" s="27">
        <v>92.5</v>
      </c>
      <c r="W1131" s="27">
        <v>90.509699999999995</v>
      </c>
      <c r="X1131" s="27"/>
      <c r="Y1131" s="27"/>
      <c r="Z1131" s="27"/>
      <c r="AA1131" s="27">
        <v>312295</v>
      </c>
      <c r="AB1131" s="28"/>
      <c r="AC1131" s="29">
        <v>0</v>
      </c>
      <c r="AD1131" s="30">
        <v>13.7</v>
      </c>
      <c r="AE1131" s="30">
        <v>41.6</v>
      </c>
      <c r="AF1131" s="31">
        <v>11.733000000000001</v>
      </c>
      <c r="AG1131">
        <f t="shared" si="278"/>
        <v>8920.3121895188815</v>
      </c>
      <c r="AH1131">
        <f>A1131*'Simple Linear Regression'!$B$18+'Simple Linear Regression'!$B$17</f>
        <v>8849.2682517521189</v>
      </c>
      <c r="AI1131">
        <f t="shared" si="279"/>
        <v>9056.8751140000004</v>
      </c>
      <c r="AJ1131">
        <f t="shared" si="280"/>
        <v>9056.8751140000004</v>
      </c>
      <c r="AK1131" s="32">
        <f t="shared" si="294"/>
        <v>9593.6057921986485</v>
      </c>
      <c r="AL1131">
        <f t="shared" si="281"/>
        <v>8817.3393810080779</v>
      </c>
      <c r="AM1131" s="32">
        <f t="shared" si="282"/>
        <v>9229.9523681467399</v>
      </c>
      <c r="AN1131" s="33">
        <f t="shared" si="283"/>
        <v>8823.1271366759647</v>
      </c>
      <c r="AO1131" s="33">
        <f t="shared" si="284"/>
        <v>8907.1195743440057</v>
      </c>
      <c r="AP1131" s="33">
        <f t="shared" si="285"/>
        <v>8749.359712200001</v>
      </c>
      <c r="AQ1131" s="34">
        <f t="shared" si="286"/>
        <v>995693.54399999999</v>
      </c>
      <c r="AR1131" s="34">
        <f t="shared" si="287"/>
        <v>1442402</v>
      </c>
      <c r="AS1131" s="34">
        <f t="shared" si="288"/>
        <v>0</v>
      </c>
      <c r="AT1131" s="34">
        <f t="shared" si="289"/>
        <v>9069.7608219840004</v>
      </c>
      <c r="AU1131" s="34">
        <f t="shared" si="290"/>
        <v>8872.9451895051261</v>
      </c>
      <c r="AV1131" s="34">
        <f t="shared" si="291"/>
        <v>9095.3981349375208</v>
      </c>
      <c r="AW1131" s="34">
        <f t="shared" si="292"/>
        <v>9069.3045232379991</v>
      </c>
      <c r="AX1131" s="34">
        <f t="shared" si="293"/>
        <v>8747.8093692736729</v>
      </c>
    </row>
    <row r="1132" spans="1:50" ht="16.5" customHeight="1" x14ac:dyDescent="0.2">
      <c r="A1132" s="25">
        <v>1131</v>
      </c>
      <c r="B1132" s="26">
        <v>41187</v>
      </c>
      <c r="C1132" s="25">
        <v>8587</v>
      </c>
      <c r="D1132" s="27"/>
      <c r="E1132" s="27">
        <v>376000</v>
      </c>
      <c r="F1132" s="27"/>
      <c r="G1132" s="27">
        <v>90.813999999999993</v>
      </c>
      <c r="H1132" s="27">
        <v>111.408</v>
      </c>
      <c r="I1132" s="27">
        <v>3.8039999999999998</v>
      </c>
      <c r="J1132" s="27">
        <v>16207.115</v>
      </c>
      <c r="K1132" s="27">
        <v>903501</v>
      </c>
      <c r="L1132" s="27">
        <v>1944</v>
      </c>
      <c r="M1132" s="27">
        <v>14.444000000000001</v>
      </c>
      <c r="N1132" s="27">
        <v>260244</v>
      </c>
      <c r="O1132" s="27">
        <v>11016.8</v>
      </c>
      <c r="P1132" s="27">
        <v>2829849</v>
      </c>
      <c r="Q1132" s="27">
        <v>17800</v>
      </c>
      <c r="R1132" s="27">
        <v>10281</v>
      </c>
      <c r="S1132" s="27">
        <v>11.384</v>
      </c>
      <c r="T1132" s="27">
        <v>116.8</v>
      </c>
      <c r="U1132" s="27">
        <v>20</v>
      </c>
      <c r="V1132" s="27">
        <v>92.5</v>
      </c>
      <c r="W1132" s="27">
        <v>90.804900000000004</v>
      </c>
      <c r="X1132" s="27"/>
      <c r="Y1132" s="27"/>
      <c r="Z1132" s="27"/>
      <c r="AA1132" s="27">
        <v>312295</v>
      </c>
      <c r="AB1132" s="28"/>
      <c r="AC1132" s="29">
        <v>0</v>
      </c>
      <c r="AD1132" s="30">
        <v>11.9</v>
      </c>
      <c r="AE1132" s="30">
        <v>32.200000000000003</v>
      </c>
      <c r="AF1132" s="31">
        <v>11.4476</v>
      </c>
      <c r="AG1132">
        <f t="shared" si="278"/>
        <v>8920.9777338255226</v>
      </c>
      <c r="AH1132">
        <f>A1132*'Simple Linear Regression'!$B$18+'Simple Linear Regression'!$B$17</f>
        <v>8850.1212888360242</v>
      </c>
      <c r="AI1132">
        <f t="shared" si="279"/>
        <v>9057.4634040000019</v>
      </c>
      <c r="AJ1132">
        <f t="shared" si="280"/>
        <v>9057.4634040000001</v>
      </c>
      <c r="AK1132" s="32">
        <f t="shared" si="294"/>
        <v>9593.1004795281005</v>
      </c>
      <c r="AL1132">
        <f t="shared" si="281"/>
        <v>8821.0179069123224</v>
      </c>
      <c r="AM1132" s="32">
        <f t="shared" si="282"/>
        <v>9222.2275643509802</v>
      </c>
      <c r="AN1132" s="33">
        <f t="shared" si="283"/>
        <v>8790.0013937276835</v>
      </c>
      <c r="AO1132" s="33">
        <f t="shared" si="284"/>
        <v>8895.8166853759976</v>
      </c>
      <c r="AP1132" s="33">
        <f t="shared" si="285"/>
        <v>8722.034128000003</v>
      </c>
      <c r="AQ1132" s="34">
        <f t="shared" si="286"/>
        <v>989968.17599999998</v>
      </c>
      <c r="AR1132" s="34">
        <f t="shared" si="287"/>
        <v>1430304</v>
      </c>
      <c r="AS1132" s="34">
        <f t="shared" si="288"/>
        <v>0</v>
      </c>
      <c r="AT1132" s="34">
        <f t="shared" si="289"/>
        <v>9041.4824892360011</v>
      </c>
      <c r="AU1132" s="34">
        <f t="shared" si="290"/>
        <v>8844.6304473993005</v>
      </c>
      <c r="AV1132" s="34">
        <f t="shared" si="291"/>
        <v>9066.0260580370395</v>
      </c>
      <c r="AW1132" s="34">
        <f t="shared" si="292"/>
        <v>9040.1249870840002</v>
      </c>
      <c r="AX1132" s="34">
        <f t="shared" si="293"/>
        <v>8719.8572670686863</v>
      </c>
    </row>
    <row r="1133" spans="1:50" ht="16.5" customHeight="1" x14ac:dyDescent="0.2">
      <c r="A1133" s="25">
        <v>1132</v>
      </c>
      <c r="B1133" s="26">
        <v>41194</v>
      </c>
      <c r="C1133" s="25">
        <v>8729</v>
      </c>
      <c r="D1133" s="27"/>
      <c r="E1133" s="27">
        <v>350000</v>
      </c>
      <c r="F1133" s="27"/>
      <c r="G1133" s="27">
        <v>91.421999999999997</v>
      </c>
      <c r="H1133" s="27">
        <v>114.876</v>
      </c>
      <c r="I1133" s="27">
        <v>3.85</v>
      </c>
      <c r="J1133" s="27">
        <v>16207.115</v>
      </c>
      <c r="K1133" s="27">
        <v>854634</v>
      </c>
      <c r="L1133" s="27">
        <v>1913</v>
      </c>
      <c r="M1133" s="27">
        <v>14.444000000000001</v>
      </c>
      <c r="N1133" s="27">
        <v>260244</v>
      </c>
      <c r="O1133" s="27">
        <v>11056</v>
      </c>
      <c r="P1133" s="27">
        <v>2829849</v>
      </c>
      <c r="Q1133" s="27">
        <v>17800</v>
      </c>
      <c r="R1133" s="27">
        <v>10281</v>
      </c>
      <c r="S1133" s="27">
        <v>11.384</v>
      </c>
      <c r="T1133" s="27">
        <v>116.8</v>
      </c>
      <c r="U1133" s="27">
        <v>20</v>
      </c>
      <c r="V1133" s="27">
        <v>92.5</v>
      </c>
      <c r="W1133" s="27">
        <v>90.599199999999996</v>
      </c>
      <c r="X1133" s="27"/>
      <c r="Y1133" s="27"/>
      <c r="Z1133" s="27"/>
      <c r="AA1133" s="27">
        <v>312295</v>
      </c>
      <c r="AB1133" s="28"/>
      <c r="AC1133" s="29">
        <v>0</v>
      </c>
      <c r="AD1133" s="30">
        <v>48.6</v>
      </c>
      <c r="AE1133" s="30">
        <v>13.2</v>
      </c>
      <c r="AF1133" s="31">
        <v>11.167</v>
      </c>
      <c r="AG1133">
        <f t="shared" si="278"/>
        <v>8938.505087548001</v>
      </c>
      <c r="AH1133">
        <f>A1133*'Simple Linear Regression'!$B$18+'Simple Linear Regression'!$B$17</f>
        <v>8850.9743259199277</v>
      </c>
      <c r="AI1133">
        <f t="shared" si="279"/>
        <v>9063.2837940000009</v>
      </c>
      <c r="AJ1133">
        <f t="shared" si="280"/>
        <v>9063.2837940000009</v>
      </c>
      <c r="AK1133" s="32">
        <f t="shared" si="294"/>
        <v>9587.1827749146796</v>
      </c>
      <c r="AL1133">
        <f t="shared" si="281"/>
        <v>8834.1178176579979</v>
      </c>
      <c r="AM1133" s="32">
        <f t="shared" si="282"/>
        <v>9167.3987234854812</v>
      </c>
      <c r="AN1133" s="33">
        <f t="shared" si="283"/>
        <v>8760.9634926262643</v>
      </c>
      <c r="AO1133" s="33">
        <f t="shared" si="284"/>
        <v>8824.6365213999961</v>
      </c>
      <c r="AP1133" s="33">
        <f t="shared" si="285"/>
        <v>8634.0042942</v>
      </c>
      <c r="AQ1133" s="34">
        <f t="shared" si="286"/>
        <v>1001939.4</v>
      </c>
      <c r="AR1133" s="34">
        <f t="shared" si="287"/>
        <v>1347500</v>
      </c>
      <c r="AS1133" s="34">
        <f t="shared" si="288"/>
        <v>0</v>
      </c>
      <c r="AT1133" s="34">
        <f t="shared" si="289"/>
        <v>9122.1308126559998</v>
      </c>
      <c r="AU1133" s="34">
        <f t="shared" si="290"/>
        <v>8881.1854190814829</v>
      </c>
      <c r="AV1133" s="34">
        <f t="shared" si="291"/>
        <v>9116.3614722839993</v>
      </c>
      <c r="AW1133" s="34">
        <f t="shared" si="292"/>
        <v>9119.6322135560004</v>
      </c>
      <c r="AX1133" s="34">
        <f t="shared" si="293"/>
        <v>8736.6482666501979</v>
      </c>
    </row>
    <row r="1134" spans="1:50" ht="16.5" customHeight="1" x14ac:dyDescent="0.2">
      <c r="A1134" s="25">
        <v>1133</v>
      </c>
      <c r="B1134" s="26">
        <v>41201</v>
      </c>
      <c r="C1134" s="25">
        <v>8493</v>
      </c>
      <c r="D1134" s="27"/>
      <c r="E1134" s="27">
        <v>386000</v>
      </c>
      <c r="F1134" s="27"/>
      <c r="G1134" s="27">
        <v>91.59</v>
      </c>
      <c r="H1134" s="27">
        <v>113.592</v>
      </c>
      <c r="I1134" s="27">
        <v>3.819</v>
      </c>
      <c r="J1134" s="27">
        <v>16207.115</v>
      </c>
      <c r="K1134" s="27">
        <v>854634</v>
      </c>
      <c r="L1134" s="27">
        <v>1913</v>
      </c>
      <c r="M1134" s="27">
        <v>15.099</v>
      </c>
      <c r="N1134" s="27">
        <v>264379</v>
      </c>
      <c r="O1134" s="27">
        <v>11056</v>
      </c>
      <c r="P1134" s="27">
        <v>2829849</v>
      </c>
      <c r="Q1134" s="27">
        <v>17800</v>
      </c>
      <c r="R1134" s="27">
        <v>10281</v>
      </c>
      <c r="S1134" s="27">
        <v>11.384</v>
      </c>
      <c r="T1134" s="27">
        <v>116.8</v>
      </c>
      <c r="U1134" s="27">
        <v>20</v>
      </c>
      <c r="V1134" s="27">
        <v>92.5</v>
      </c>
      <c r="W1134" s="27">
        <v>90.795074999999997</v>
      </c>
      <c r="X1134" s="27"/>
      <c r="Y1134" s="27"/>
      <c r="Z1134" s="27"/>
      <c r="AA1134" s="27">
        <v>312295</v>
      </c>
      <c r="AB1134" s="28"/>
      <c r="AC1134" s="29">
        <v>0</v>
      </c>
      <c r="AD1134" s="30">
        <v>33.4</v>
      </c>
      <c r="AE1134" s="30">
        <v>22.8</v>
      </c>
      <c r="AF1134" s="31">
        <v>10.8939</v>
      </c>
      <c r="AG1134">
        <f t="shared" si="278"/>
        <v>8966.042062193721</v>
      </c>
      <c r="AH1134">
        <f>A1134*'Simple Linear Regression'!$B$18+'Simple Linear Regression'!$B$17</f>
        <v>8851.8273630038311</v>
      </c>
      <c r="AI1134">
        <f t="shared" si="279"/>
        <v>9134.7489635000002</v>
      </c>
      <c r="AJ1134">
        <f t="shared" si="280"/>
        <v>9134.7489635000002</v>
      </c>
      <c r="AK1134" s="32">
        <f t="shared" si="294"/>
        <v>9517.6131302141603</v>
      </c>
      <c r="AL1134">
        <f t="shared" si="281"/>
        <v>8790.3983982030713</v>
      </c>
      <c r="AM1134" s="32">
        <f t="shared" si="282"/>
        <v>9246.2660505317199</v>
      </c>
      <c r="AN1134" s="33">
        <f t="shared" si="283"/>
        <v>8719.6137671835131</v>
      </c>
      <c r="AO1134" s="33">
        <f t="shared" si="284"/>
        <v>8807.7204093510009</v>
      </c>
      <c r="AP1134" s="33">
        <f t="shared" si="285"/>
        <v>8621.9861133999984</v>
      </c>
      <c r="AQ1134" s="34">
        <f t="shared" si="286"/>
        <v>1009663.401</v>
      </c>
      <c r="AR1134" s="34">
        <f t="shared" si="287"/>
        <v>1474134</v>
      </c>
      <c r="AS1134" s="34">
        <f t="shared" si="288"/>
        <v>0</v>
      </c>
      <c r="AT1134" s="34">
        <f t="shared" si="289"/>
        <v>9069.505099815</v>
      </c>
      <c r="AU1134" s="34">
        <f t="shared" si="290"/>
        <v>8784.9921584369949</v>
      </c>
      <c r="AV1134" s="34">
        <f t="shared" si="291"/>
        <v>9110.9213262008398</v>
      </c>
      <c r="AW1134" s="34">
        <f t="shared" si="292"/>
        <v>9066.0143116789986</v>
      </c>
      <c r="AX1134" s="34">
        <f t="shared" si="293"/>
        <v>8643.878390965112</v>
      </c>
    </row>
    <row r="1135" spans="1:50" ht="16.5" customHeight="1" x14ac:dyDescent="0.2">
      <c r="A1135" s="25">
        <v>1134</v>
      </c>
      <c r="B1135" s="26">
        <v>41208</v>
      </c>
      <c r="C1135" s="25">
        <v>8844</v>
      </c>
      <c r="D1135" s="27"/>
      <c r="E1135" s="27">
        <v>374000</v>
      </c>
      <c r="F1135" s="27"/>
      <c r="G1135" s="27">
        <v>86.353999999999999</v>
      </c>
      <c r="H1135" s="27">
        <v>108.27</v>
      </c>
      <c r="I1135" s="27">
        <v>3.6869999999999998</v>
      </c>
      <c r="J1135" s="27">
        <v>16207.115</v>
      </c>
      <c r="K1135" s="27">
        <v>854634</v>
      </c>
      <c r="L1135" s="27">
        <v>1913</v>
      </c>
      <c r="M1135" s="27">
        <v>15.099</v>
      </c>
      <c r="N1135" s="27">
        <v>264379</v>
      </c>
      <c r="O1135" s="27">
        <v>11056</v>
      </c>
      <c r="P1135" s="27">
        <v>2829849</v>
      </c>
      <c r="Q1135" s="27">
        <v>17800</v>
      </c>
      <c r="R1135" s="27">
        <v>10281</v>
      </c>
      <c r="S1135" s="27">
        <v>11.384</v>
      </c>
      <c r="T1135" s="27">
        <v>116.8</v>
      </c>
      <c r="U1135" s="27">
        <v>20</v>
      </c>
      <c r="V1135" s="27">
        <v>92.5</v>
      </c>
      <c r="W1135" s="27">
        <v>90.524240000000006</v>
      </c>
      <c r="X1135" s="27"/>
      <c r="Y1135" s="27"/>
      <c r="Z1135" s="27"/>
      <c r="AA1135" s="27">
        <v>312295</v>
      </c>
      <c r="AB1135" s="28"/>
      <c r="AC1135" s="29">
        <v>0</v>
      </c>
      <c r="AD1135" s="30">
        <v>27.8</v>
      </c>
      <c r="AE1135" s="30">
        <v>14.6</v>
      </c>
      <c r="AF1135" s="31">
        <v>10.6317</v>
      </c>
      <c r="AG1135">
        <f t="shared" si="278"/>
        <v>8974.0762680335629</v>
      </c>
      <c r="AH1135">
        <f>A1135*'Simple Linear Regression'!$B$18+'Simple Linear Regression'!$B$17</f>
        <v>8852.6804000877364</v>
      </c>
      <c r="AI1135">
        <f t="shared" si="279"/>
        <v>9141.8084435000001</v>
      </c>
      <c r="AJ1135">
        <f t="shared" si="280"/>
        <v>9141.8084435000001</v>
      </c>
      <c r="AK1135" s="32">
        <f t="shared" si="294"/>
        <v>9542.0141440671905</v>
      </c>
      <c r="AL1135">
        <f t="shared" si="281"/>
        <v>8822.1693671211124</v>
      </c>
      <c r="AM1135" s="32">
        <f t="shared" si="282"/>
        <v>9230.7782848818388</v>
      </c>
      <c r="AN1135" s="33">
        <f t="shared" si="283"/>
        <v>8728.4079681411749</v>
      </c>
      <c r="AO1135" s="33">
        <f t="shared" si="284"/>
        <v>8833.7171407229998</v>
      </c>
      <c r="AP1135" s="33">
        <f t="shared" si="285"/>
        <v>8652.5494627999979</v>
      </c>
      <c r="AQ1135" s="34">
        <f t="shared" si="286"/>
        <v>974765.37299999991</v>
      </c>
      <c r="AR1135" s="34">
        <f t="shared" si="287"/>
        <v>1378938</v>
      </c>
      <c r="AS1135" s="34">
        <f t="shared" si="288"/>
        <v>0</v>
      </c>
      <c r="AT1135" s="34">
        <f t="shared" si="289"/>
        <v>9033.6763566930003</v>
      </c>
      <c r="AU1135" s="34">
        <f t="shared" si="290"/>
        <v>8777.160866711396</v>
      </c>
      <c r="AV1135" s="34">
        <f t="shared" si="291"/>
        <v>9056.6171377358805</v>
      </c>
      <c r="AW1135" s="34">
        <f t="shared" si="292"/>
        <v>9029.3552923449988</v>
      </c>
      <c r="AX1135" s="34">
        <f t="shared" si="293"/>
        <v>8646.7168798575494</v>
      </c>
    </row>
    <row r="1136" spans="1:50" ht="16.5" customHeight="1" x14ac:dyDescent="0.2">
      <c r="A1136" s="25">
        <v>1135</v>
      </c>
      <c r="B1136" s="26">
        <v>41215</v>
      </c>
      <c r="C1136" s="25">
        <v>8307</v>
      </c>
      <c r="D1136" s="27"/>
      <c r="E1136" s="27">
        <v>364000</v>
      </c>
      <c r="F1136" s="27"/>
      <c r="G1136" s="27">
        <v>85.87</v>
      </c>
      <c r="H1136" s="27">
        <v>108.85</v>
      </c>
      <c r="I1136" s="27">
        <v>3.5680000000000001</v>
      </c>
      <c r="J1136" s="27">
        <v>16207.115</v>
      </c>
      <c r="K1136" s="27">
        <v>854634</v>
      </c>
      <c r="L1136" s="27">
        <v>1913</v>
      </c>
      <c r="M1136" s="27">
        <v>15.099</v>
      </c>
      <c r="N1136" s="27">
        <v>264379</v>
      </c>
      <c r="O1136" s="27">
        <v>11056</v>
      </c>
      <c r="P1136" s="27">
        <v>2829849</v>
      </c>
      <c r="Q1136" s="27">
        <v>17800</v>
      </c>
      <c r="R1136" s="27">
        <v>10281</v>
      </c>
      <c r="S1136" s="27">
        <v>11.384</v>
      </c>
      <c r="T1136" s="27">
        <v>116.8</v>
      </c>
      <c r="U1136" s="27">
        <v>20</v>
      </c>
      <c r="V1136" s="27">
        <v>92.5</v>
      </c>
      <c r="W1136" s="27">
        <v>91.034840000000003</v>
      </c>
      <c r="X1136" s="27"/>
      <c r="Y1136" s="27"/>
      <c r="Z1136" s="27"/>
      <c r="AA1136" s="27">
        <v>312295</v>
      </c>
      <c r="AB1136" s="28"/>
      <c r="AC1136" s="29">
        <v>0</v>
      </c>
      <c r="AD1136" s="30">
        <v>74.7</v>
      </c>
      <c r="AE1136" s="30">
        <v>8</v>
      </c>
      <c r="AF1136" s="31">
        <v>10.383900000000001</v>
      </c>
      <c r="AG1136">
        <f t="shared" si="278"/>
        <v>8980.7681890558415</v>
      </c>
      <c r="AH1136">
        <f>A1136*'Simple Linear Regression'!$B$18+'Simple Linear Regression'!$B$17</f>
        <v>8853.5334371716399</v>
      </c>
      <c r="AI1136">
        <f t="shared" si="279"/>
        <v>9147.6913435000006</v>
      </c>
      <c r="AJ1136">
        <f t="shared" si="280"/>
        <v>9147.6913435000006</v>
      </c>
      <c r="AK1136" s="32">
        <f t="shared" si="294"/>
        <v>9539.6330994665386</v>
      </c>
      <c r="AL1136">
        <f t="shared" si="281"/>
        <v>8850.2058029790405</v>
      </c>
      <c r="AM1136" s="32">
        <f t="shared" si="282"/>
        <v>9152.7067331006983</v>
      </c>
      <c r="AN1136" s="33">
        <f t="shared" si="283"/>
        <v>8734.0387147655129</v>
      </c>
      <c r="AO1136" s="33">
        <f t="shared" si="284"/>
        <v>8786.8558556720018</v>
      </c>
      <c r="AP1136" s="33">
        <f t="shared" si="285"/>
        <v>8625.605843399997</v>
      </c>
      <c r="AQ1136" s="34">
        <f t="shared" si="286"/>
        <v>943304.272</v>
      </c>
      <c r="AR1136" s="34">
        <f t="shared" si="287"/>
        <v>1298752</v>
      </c>
      <c r="AS1136" s="34">
        <f t="shared" si="288"/>
        <v>0</v>
      </c>
      <c r="AT1136" s="34">
        <f t="shared" si="289"/>
        <v>9070.4995854620011</v>
      </c>
      <c r="AU1136" s="34">
        <f t="shared" si="290"/>
        <v>8814.9462105520652</v>
      </c>
      <c r="AV1136" s="34">
        <f t="shared" si="291"/>
        <v>9084.48282726252</v>
      </c>
      <c r="AW1136" s="34">
        <f t="shared" si="292"/>
        <v>9064.846951427</v>
      </c>
      <c r="AX1136" s="34">
        <f t="shared" si="293"/>
        <v>8682.2114930793341</v>
      </c>
    </row>
    <row r="1137" spans="1:50" ht="16.5" customHeight="1" x14ac:dyDescent="0.2">
      <c r="A1137" s="25">
        <v>1136</v>
      </c>
      <c r="B1137" s="26">
        <v>41222</v>
      </c>
      <c r="C1137" s="25">
        <v>8908</v>
      </c>
      <c r="D1137" s="27"/>
      <c r="E1137" s="27">
        <v>365000</v>
      </c>
      <c r="F1137" s="27"/>
      <c r="G1137" s="27">
        <v>85.981999999999999</v>
      </c>
      <c r="H1137" s="27">
        <v>107.782</v>
      </c>
      <c r="I1137" s="27">
        <v>3.492</v>
      </c>
      <c r="J1137" s="27">
        <v>16319.540999999999</v>
      </c>
      <c r="K1137" s="27">
        <v>851884</v>
      </c>
      <c r="L1137" s="27">
        <v>1859</v>
      </c>
      <c r="M1137" s="27">
        <v>15.099</v>
      </c>
      <c r="N1137" s="27">
        <v>264379</v>
      </c>
      <c r="O1137" s="27">
        <v>11105.3</v>
      </c>
      <c r="P1137" s="27">
        <v>2829849</v>
      </c>
      <c r="Q1137" s="27">
        <v>17800</v>
      </c>
      <c r="R1137" s="27">
        <v>10281</v>
      </c>
      <c r="S1137" s="27">
        <v>11.384</v>
      </c>
      <c r="T1137" s="27">
        <v>117.3</v>
      </c>
      <c r="U1137" s="27">
        <v>20</v>
      </c>
      <c r="V1137" s="27">
        <v>91.1</v>
      </c>
      <c r="W1137" s="27">
        <v>91.187866666666693</v>
      </c>
      <c r="X1137" s="27"/>
      <c r="Y1137" s="27"/>
      <c r="Z1137" s="27"/>
      <c r="AA1137" s="27">
        <v>312295</v>
      </c>
      <c r="AB1137" s="28"/>
      <c r="AC1137" s="29">
        <v>0</v>
      </c>
      <c r="AD1137" s="30">
        <v>91.1</v>
      </c>
      <c r="AE1137" s="30">
        <v>9.1999999999999993</v>
      </c>
      <c r="AF1137" s="31">
        <v>10.1546</v>
      </c>
      <c r="AG1137">
        <f t="shared" si="278"/>
        <v>9012.0622838849595</v>
      </c>
      <c r="AH1137">
        <f>A1137*'Simple Linear Regression'!$B$18+'Simple Linear Regression'!$B$17</f>
        <v>8854.3864742555434</v>
      </c>
      <c r="AI1137">
        <f t="shared" si="279"/>
        <v>9178.6575734999988</v>
      </c>
      <c r="AJ1137">
        <f t="shared" si="280"/>
        <v>9178.6575735000006</v>
      </c>
      <c r="AK1137" s="32">
        <f t="shared" si="294"/>
        <v>9544.5513212913393</v>
      </c>
      <c r="AL1137">
        <f t="shared" si="281"/>
        <v>8884.7115170227607</v>
      </c>
      <c r="AM1137" s="32">
        <f t="shared" si="282"/>
        <v>9123.92662478278</v>
      </c>
      <c r="AN1137" s="33">
        <f t="shared" si="283"/>
        <v>8718.5542426410066</v>
      </c>
      <c r="AO1137" s="33">
        <f t="shared" si="284"/>
        <v>8803.0911670680034</v>
      </c>
      <c r="AP1137" s="33">
        <f t="shared" si="285"/>
        <v>8618.7579307000015</v>
      </c>
      <c r="AQ1137" s="34">
        <f t="shared" si="286"/>
        <v>923211.46799999999</v>
      </c>
      <c r="AR1137" s="34">
        <f t="shared" si="287"/>
        <v>1274580</v>
      </c>
      <c r="AS1137" s="34">
        <f t="shared" si="288"/>
        <v>0</v>
      </c>
      <c r="AT1137" s="34">
        <f t="shared" si="289"/>
        <v>9046.1068588950002</v>
      </c>
      <c r="AU1137" s="34">
        <f t="shared" si="290"/>
        <v>8808.6385762544469</v>
      </c>
      <c r="AV1137" s="34">
        <f t="shared" si="291"/>
        <v>9056.2689121457988</v>
      </c>
      <c r="AW1137" s="34">
        <f t="shared" si="292"/>
        <v>9039.2897654600001</v>
      </c>
      <c r="AX1137" s="34">
        <f t="shared" si="293"/>
        <v>8684.8577493532812</v>
      </c>
    </row>
    <row r="1138" spans="1:50" ht="16.5" customHeight="1" x14ac:dyDescent="0.2">
      <c r="A1138" s="25">
        <v>1137</v>
      </c>
      <c r="B1138" s="26">
        <v>41229</v>
      </c>
      <c r="C1138" s="25">
        <v>8898</v>
      </c>
      <c r="D1138" s="27"/>
      <c r="E1138" s="27">
        <v>446000</v>
      </c>
      <c r="F1138" s="27"/>
      <c r="G1138" s="27">
        <v>85.866</v>
      </c>
      <c r="H1138" s="27">
        <v>109.11799999999999</v>
      </c>
      <c r="I1138" s="27">
        <v>3.4489999999999998</v>
      </c>
      <c r="J1138" s="27">
        <v>16319.540999999999</v>
      </c>
      <c r="K1138" s="27">
        <v>851884</v>
      </c>
      <c r="L1138" s="27">
        <v>1859</v>
      </c>
      <c r="M1138" s="27">
        <v>14.83</v>
      </c>
      <c r="N1138" s="27">
        <v>238867</v>
      </c>
      <c r="O1138" s="27">
        <v>11105.3</v>
      </c>
      <c r="P1138" s="27">
        <v>2829849</v>
      </c>
      <c r="Q1138" s="27">
        <v>17800</v>
      </c>
      <c r="R1138" s="27">
        <v>10281</v>
      </c>
      <c r="S1138" s="27">
        <v>11.384</v>
      </c>
      <c r="T1138" s="27">
        <v>117.3</v>
      </c>
      <c r="U1138" s="27">
        <v>20</v>
      </c>
      <c r="V1138" s="27">
        <v>91.1</v>
      </c>
      <c r="W1138" s="27">
        <v>91.488919999999993</v>
      </c>
      <c r="X1138" s="27"/>
      <c r="Y1138" s="27"/>
      <c r="Z1138" s="27"/>
      <c r="AA1138" s="27">
        <v>312295</v>
      </c>
      <c r="AB1138" s="28"/>
      <c r="AC1138" s="29">
        <v>0</v>
      </c>
      <c r="AD1138" s="30">
        <v>99.7</v>
      </c>
      <c r="AE1138" s="30">
        <v>4</v>
      </c>
      <c r="AF1138" s="31">
        <v>9.9482999999999997</v>
      </c>
      <c r="AG1138">
        <f t="shared" si="278"/>
        <v>8637.938150146123</v>
      </c>
      <c r="AH1138">
        <f>A1138*'Simple Linear Regression'!$B$18+'Simple Linear Regression'!$B$17</f>
        <v>8855.2395113394487</v>
      </c>
      <c r="AI1138">
        <f t="shared" si="279"/>
        <v>8765.3900848000012</v>
      </c>
      <c r="AJ1138">
        <f t="shared" si="280"/>
        <v>8765.3900847999994</v>
      </c>
      <c r="AK1138" s="32">
        <f t="shared" si="294"/>
        <v>9591.6730693509489</v>
      </c>
      <c r="AL1138">
        <f t="shared" si="281"/>
        <v>8872.1569397548119</v>
      </c>
      <c r="AM1138" s="32">
        <f t="shared" si="282"/>
        <v>8756.7212989833006</v>
      </c>
      <c r="AN1138" s="33">
        <f t="shared" si="283"/>
        <v>8511.4616018196702</v>
      </c>
      <c r="AO1138" s="33">
        <f t="shared" si="284"/>
        <v>8811.5878261329999</v>
      </c>
      <c r="AP1138" s="33">
        <f t="shared" si="285"/>
        <v>8553.0663774000022</v>
      </c>
      <c r="AQ1138" s="34">
        <f t="shared" si="286"/>
        <v>823852.28299999994</v>
      </c>
      <c r="AR1138" s="34">
        <f t="shared" si="287"/>
        <v>1538254</v>
      </c>
      <c r="AS1138" s="34">
        <f t="shared" si="288"/>
        <v>0</v>
      </c>
      <c r="AT1138" s="34">
        <f t="shared" si="289"/>
        <v>8498.7195790490005</v>
      </c>
      <c r="AU1138" s="34">
        <f t="shared" si="290"/>
        <v>8655.5187184345195</v>
      </c>
      <c r="AV1138" s="34">
        <f t="shared" si="291"/>
        <v>8591.0273112740397</v>
      </c>
      <c r="AW1138" s="34">
        <f t="shared" si="292"/>
        <v>8491.2908880409996</v>
      </c>
      <c r="AX1138" s="34">
        <f t="shared" si="293"/>
        <v>8591.3189465463784</v>
      </c>
    </row>
    <row r="1139" spans="1:50" ht="16.5" customHeight="1" x14ac:dyDescent="0.2">
      <c r="A1139" s="25">
        <v>1138</v>
      </c>
      <c r="B1139" s="26">
        <v>41236</v>
      </c>
      <c r="C1139" s="25">
        <v>8427</v>
      </c>
      <c r="D1139" s="27"/>
      <c r="E1139" s="27">
        <v>406000</v>
      </c>
      <c r="F1139" s="27"/>
      <c r="G1139" s="27">
        <v>87.4</v>
      </c>
      <c r="H1139" s="27">
        <v>110.255</v>
      </c>
      <c r="I1139" s="27">
        <v>3.4289999999999998</v>
      </c>
      <c r="J1139" s="27">
        <v>16319.540999999999</v>
      </c>
      <c r="K1139" s="27">
        <v>851884</v>
      </c>
      <c r="L1139" s="27">
        <v>1859</v>
      </c>
      <c r="M1139" s="27">
        <v>14.83</v>
      </c>
      <c r="N1139" s="27">
        <v>238867</v>
      </c>
      <c r="O1139" s="27">
        <v>11105.3</v>
      </c>
      <c r="P1139" s="27">
        <v>2829849</v>
      </c>
      <c r="Q1139" s="27">
        <v>17800</v>
      </c>
      <c r="R1139" s="27">
        <v>10281</v>
      </c>
      <c r="S1139" s="27">
        <v>11.31</v>
      </c>
      <c r="T1139" s="27">
        <v>117.3</v>
      </c>
      <c r="U1139" s="27">
        <v>20</v>
      </c>
      <c r="V1139" s="27">
        <v>91.1</v>
      </c>
      <c r="W1139" s="27">
        <v>91.85575</v>
      </c>
      <c r="X1139" s="27"/>
      <c r="Y1139" s="27"/>
      <c r="Z1139" s="27"/>
      <c r="AA1139" s="27">
        <v>312295</v>
      </c>
      <c r="AB1139" s="28"/>
      <c r="AC1139" s="29">
        <v>1</v>
      </c>
      <c r="AD1139" s="30">
        <v>92.4</v>
      </c>
      <c r="AE1139" s="30">
        <v>0.6</v>
      </c>
      <c r="AF1139" s="31">
        <v>9.7698999999999998</v>
      </c>
      <c r="AG1139">
        <f t="shared" si="278"/>
        <v>8664.8705267885216</v>
      </c>
      <c r="AH1139">
        <f>A1139*'Simple Linear Regression'!$B$18+'Simple Linear Regression'!$B$17</f>
        <v>8856.0925484233521</v>
      </c>
      <c r="AI1139">
        <f t="shared" si="279"/>
        <v>8788.9216847999996</v>
      </c>
      <c r="AJ1139">
        <f t="shared" si="280"/>
        <v>8788.9216848000015</v>
      </c>
      <c r="AK1139" s="32">
        <f t="shared" si="294"/>
        <v>9598.047937044239</v>
      </c>
      <c r="AL1139">
        <f t="shared" si="281"/>
        <v>8900.3147162410132</v>
      </c>
      <c r="AM1139" s="32">
        <f t="shared" si="282"/>
        <v>8626.4937927548399</v>
      </c>
      <c r="AN1139" s="33">
        <f t="shared" si="283"/>
        <v>8381.8587618475922</v>
      </c>
      <c r="AO1139" s="33">
        <f t="shared" si="284"/>
        <v>8723.6109457929979</v>
      </c>
      <c r="AP1139" s="33">
        <f t="shared" si="285"/>
        <v>8442.4088022000014</v>
      </c>
      <c r="AQ1139" s="34">
        <f t="shared" si="286"/>
        <v>819074.94299999997</v>
      </c>
      <c r="AR1139" s="34">
        <f t="shared" si="287"/>
        <v>1392174</v>
      </c>
      <c r="AS1139" s="34">
        <f t="shared" si="288"/>
        <v>9.7698999999999998</v>
      </c>
      <c r="AT1139" s="34">
        <f t="shared" si="289"/>
        <v>8422.1795309370009</v>
      </c>
      <c r="AU1139" s="34">
        <f t="shared" si="290"/>
        <v>8592.5635726862893</v>
      </c>
      <c r="AV1139" s="34">
        <f t="shared" si="291"/>
        <v>8467.4553397192394</v>
      </c>
      <c r="AW1139" s="34">
        <f t="shared" si="292"/>
        <v>8454.1139463852996</v>
      </c>
      <c r="AX1139" s="34">
        <f t="shared" si="293"/>
        <v>8499.9985319889565</v>
      </c>
    </row>
    <row r="1140" spans="1:50" ht="16.5" customHeight="1" x14ac:dyDescent="0.2">
      <c r="A1140" s="25">
        <v>1139</v>
      </c>
      <c r="B1140" s="26">
        <v>41243</v>
      </c>
      <c r="C1140" s="25">
        <v>8354</v>
      </c>
      <c r="D1140" s="27"/>
      <c r="E1140" s="27">
        <v>388000</v>
      </c>
      <c r="F1140" s="27"/>
      <c r="G1140" s="27">
        <v>87.274000000000001</v>
      </c>
      <c r="H1140" s="27">
        <v>109.816</v>
      </c>
      <c r="I1140" s="27">
        <v>3.4369999999999998</v>
      </c>
      <c r="J1140" s="27">
        <v>16319.540999999999</v>
      </c>
      <c r="K1140" s="27">
        <v>851884</v>
      </c>
      <c r="L1140" s="27">
        <v>1859</v>
      </c>
      <c r="M1140" s="27">
        <v>14.83</v>
      </c>
      <c r="N1140" s="27">
        <v>238867</v>
      </c>
      <c r="O1140" s="27">
        <v>11105.3</v>
      </c>
      <c r="P1140" s="27">
        <v>2829849</v>
      </c>
      <c r="Q1140" s="27">
        <v>17800</v>
      </c>
      <c r="R1140" s="27">
        <v>10281</v>
      </c>
      <c r="S1140" s="27">
        <v>11.31</v>
      </c>
      <c r="T1140" s="27">
        <v>117.3</v>
      </c>
      <c r="U1140" s="27">
        <v>20</v>
      </c>
      <c r="V1140" s="27">
        <v>91.1</v>
      </c>
      <c r="W1140" s="27">
        <v>91.511849999999995</v>
      </c>
      <c r="X1140" s="27"/>
      <c r="Y1140" s="27"/>
      <c r="Z1140" s="27"/>
      <c r="AA1140" s="27">
        <v>312295</v>
      </c>
      <c r="AB1140" s="28"/>
      <c r="AC1140" s="29">
        <v>0</v>
      </c>
      <c r="AD1140" s="30">
        <v>125.6</v>
      </c>
      <c r="AE1140" s="30">
        <v>1.4</v>
      </c>
      <c r="AF1140" s="31">
        <v>9.6237999999999992</v>
      </c>
      <c r="AG1140">
        <f t="shared" si="278"/>
        <v>8676.9962361315629</v>
      </c>
      <c r="AH1140">
        <f>A1140*'Simple Linear Regression'!$B$18+'Simple Linear Regression'!$B$17</f>
        <v>8856.9455855072574</v>
      </c>
      <c r="AI1140">
        <f t="shared" si="279"/>
        <v>8799.5109047999995</v>
      </c>
      <c r="AJ1140">
        <f t="shared" si="280"/>
        <v>8799.5109047999995</v>
      </c>
      <c r="AK1140" s="32">
        <f t="shared" si="294"/>
        <v>9568.7800608972684</v>
      </c>
      <c r="AL1140">
        <f t="shared" si="281"/>
        <v>8914.2165696465308</v>
      </c>
      <c r="AM1140" s="32">
        <f t="shared" si="282"/>
        <v>8720.973365301159</v>
      </c>
      <c r="AN1140" s="33">
        <f t="shared" si="283"/>
        <v>8519.2105877539198</v>
      </c>
      <c r="AO1140" s="33">
        <f t="shared" si="284"/>
        <v>8816.5866539290037</v>
      </c>
      <c r="AP1140" s="33">
        <f t="shared" si="285"/>
        <v>8535.7371406999991</v>
      </c>
      <c r="AQ1140" s="34">
        <f t="shared" si="286"/>
        <v>820985.87899999996</v>
      </c>
      <c r="AR1140" s="34">
        <f t="shared" si="287"/>
        <v>1333556</v>
      </c>
      <c r="AS1140" s="34">
        <f t="shared" si="288"/>
        <v>0</v>
      </c>
      <c r="AT1140" s="34">
        <f t="shared" si="289"/>
        <v>8518.5835857780003</v>
      </c>
      <c r="AU1140" s="34">
        <f t="shared" si="290"/>
        <v>8674.8528256497812</v>
      </c>
      <c r="AV1140" s="34">
        <f t="shared" si="291"/>
        <v>8543.2789183415607</v>
      </c>
      <c r="AW1140" s="34">
        <f t="shared" si="292"/>
        <v>8509.5945563120003</v>
      </c>
      <c r="AX1140" s="34">
        <f t="shared" si="293"/>
        <v>8604.2583510295281</v>
      </c>
    </row>
    <row r="1141" spans="1:50" ht="16.5" customHeight="1" x14ac:dyDescent="0.2">
      <c r="A1141" s="25">
        <v>1140</v>
      </c>
      <c r="B1141" s="26">
        <v>41250</v>
      </c>
      <c r="C1141" s="25">
        <v>8488</v>
      </c>
      <c r="D1141" s="27"/>
      <c r="E1141" s="27">
        <v>375000</v>
      </c>
      <c r="F1141" s="27"/>
      <c r="G1141" s="27">
        <v>87.001999999999995</v>
      </c>
      <c r="H1141" s="27">
        <v>109.078</v>
      </c>
      <c r="I1141" s="27">
        <v>3.3940000000000001</v>
      </c>
      <c r="J1141" s="27">
        <v>16319.540999999999</v>
      </c>
      <c r="K1141" s="27">
        <v>851884</v>
      </c>
      <c r="L1141" s="27">
        <v>1834</v>
      </c>
      <c r="M1141" s="27">
        <v>14.83</v>
      </c>
      <c r="N1141" s="27">
        <v>238867</v>
      </c>
      <c r="O1141" s="27">
        <v>11137.4</v>
      </c>
      <c r="P1141" s="27">
        <v>2829849</v>
      </c>
      <c r="Q1141" s="27">
        <v>17800</v>
      </c>
      <c r="R1141" s="27">
        <v>10281</v>
      </c>
      <c r="S1141" s="27">
        <v>11.31</v>
      </c>
      <c r="T1141" s="27">
        <v>117.3</v>
      </c>
      <c r="U1141" s="27">
        <v>20</v>
      </c>
      <c r="V1141" s="27">
        <v>87.6</v>
      </c>
      <c r="W1141" s="27">
        <v>91.236779999999996</v>
      </c>
      <c r="X1141" s="27"/>
      <c r="Y1141" s="27"/>
      <c r="Z1141" s="27"/>
      <c r="AA1141" s="27">
        <v>312295</v>
      </c>
      <c r="AB1141" s="28"/>
      <c r="AC1141" s="29">
        <v>0</v>
      </c>
      <c r="AD1141" s="30">
        <v>78.099999999999994</v>
      </c>
      <c r="AE1141" s="30">
        <v>4.8</v>
      </c>
      <c r="AF1141" s="31">
        <v>9.5145</v>
      </c>
      <c r="AG1141">
        <f t="shared" si="278"/>
        <v>8765.7236598827203</v>
      </c>
      <c r="AH1141">
        <f>A1141*'Simple Linear Regression'!$B$18+'Simple Linear Regression'!$B$17</f>
        <v>8857.7986225911609</v>
      </c>
      <c r="AI1141">
        <f t="shared" si="279"/>
        <v>8919.6664748000021</v>
      </c>
      <c r="AJ1141">
        <f t="shared" si="280"/>
        <v>8919.6664747999985</v>
      </c>
      <c r="AK1141" s="32">
        <f t="shared" si="294"/>
        <v>9588.7500721978467</v>
      </c>
      <c r="AL1141">
        <f t="shared" si="281"/>
        <v>8975.8931810918584</v>
      </c>
      <c r="AM1141" s="32">
        <f t="shared" si="282"/>
        <v>8777.5391204684202</v>
      </c>
      <c r="AN1141" s="33">
        <f t="shared" si="283"/>
        <v>8526.5549382817135</v>
      </c>
      <c r="AO1141" s="33">
        <f t="shared" si="284"/>
        <v>8952.6346476979998</v>
      </c>
      <c r="AP1141" s="33">
        <f t="shared" si="285"/>
        <v>8600.957408000002</v>
      </c>
      <c r="AQ1141" s="34">
        <f t="shared" si="286"/>
        <v>810714.598</v>
      </c>
      <c r="AR1141" s="34">
        <f t="shared" si="287"/>
        <v>1272750</v>
      </c>
      <c r="AS1141" s="34">
        <f t="shared" si="288"/>
        <v>0</v>
      </c>
      <c r="AT1141" s="34">
        <f t="shared" si="289"/>
        <v>8441.2468261300019</v>
      </c>
      <c r="AU1141" s="34">
        <f t="shared" si="290"/>
        <v>8632.0425905608954</v>
      </c>
      <c r="AV1141" s="34">
        <f t="shared" si="291"/>
        <v>8434.029312527</v>
      </c>
      <c r="AW1141" s="34">
        <f t="shared" si="292"/>
        <v>8431.9866411709991</v>
      </c>
      <c r="AX1141" s="34">
        <f t="shared" si="293"/>
        <v>8586.3198042629701</v>
      </c>
    </row>
    <row r="1142" spans="1:50" ht="16.5" customHeight="1" x14ac:dyDescent="0.2">
      <c r="A1142" s="25">
        <v>1141</v>
      </c>
      <c r="B1142" s="26">
        <v>41257</v>
      </c>
      <c r="C1142" s="25">
        <v>8618</v>
      </c>
      <c r="D1142" s="27"/>
      <c r="E1142" s="27">
        <v>340000</v>
      </c>
      <c r="F1142" s="27"/>
      <c r="G1142" s="27">
        <v>85.712000000000003</v>
      </c>
      <c r="H1142" s="27">
        <v>109.096</v>
      </c>
      <c r="I1142" s="27">
        <v>3.3490000000000002</v>
      </c>
      <c r="J1142" s="27">
        <v>16319.540999999999</v>
      </c>
      <c r="K1142" s="27">
        <v>896707</v>
      </c>
      <c r="L1142" s="27">
        <v>1834</v>
      </c>
      <c r="M1142" s="27">
        <v>14.83</v>
      </c>
      <c r="N1142" s="27">
        <v>238867</v>
      </c>
      <c r="O1142" s="27">
        <v>11137.4</v>
      </c>
      <c r="P1142" s="27">
        <v>2829849</v>
      </c>
      <c r="Q1142" s="27">
        <v>17800</v>
      </c>
      <c r="R1142" s="27">
        <v>10281</v>
      </c>
      <c r="S1142" s="27">
        <v>11.31</v>
      </c>
      <c r="T1142" s="27">
        <v>117.3</v>
      </c>
      <c r="U1142" s="27">
        <v>20</v>
      </c>
      <c r="V1142" s="27">
        <v>87.6</v>
      </c>
      <c r="W1142" s="27">
        <v>91.006420000000006</v>
      </c>
      <c r="X1142" s="27"/>
      <c r="Y1142" s="27"/>
      <c r="Z1142" s="27"/>
      <c r="AA1142" s="27">
        <v>312295</v>
      </c>
      <c r="AB1142" s="28"/>
      <c r="AC1142" s="29">
        <v>0</v>
      </c>
      <c r="AD1142" s="30">
        <v>122.3</v>
      </c>
      <c r="AE1142" s="30">
        <v>2.7</v>
      </c>
      <c r="AF1142" s="31">
        <v>9.4454999999999991</v>
      </c>
      <c r="AG1142">
        <f t="shared" si="278"/>
        <v>8789.2795573281219</v>
      </c>
      <c r="AH1142">
        <f>A1142*'Simple Linear Regression'!$B$18+'Simple Linear Regression'!$B$17</f>
        <v>8858.6516596750644</v>
      </c>
      <c r="AI1142">
        <f t="shared" si="279"/>
        <v>8940.2566248000021</v>
      </c>
      <c r="AJ1142">
        <f t="shared" si="280"/>
        <v>8940.2566247999985</v>
      </c>
      <c r="AK1142" s="32">
        <f t="shared" si="294"/>
        <v>9520.6426280881078</v>
      </c>
      <c r="AL1142">
        <f t="shared" si="281"/>
        <v>8998.540148185808</v>
      </c>
      <c r="AM1142" s="32">
        <f t="shared" si="282"/>
        <v>8715.3503241964809</v>
      </c>
      <c r="AN1142" s="33">
        <f t="shared" si="283"/>
        <v>8558.9629484659126</v>
      </c>
      <c r="AO1142" s="33">
        <f t="shared" si="284"/>
        <v>8911.7734844329989</v>
      </c>
      <c r="AP1142" s="33">
        <f t="shared" si="285"/>
        <v>8583.3769190000021</v>
      </c>
      <c r="AQ1142" s="34">
        <f t="shared" si="286"/>
        <v>799965.5830000001</v>
      </c>
      <c r="AR1142" s="34">
        <f t="shared" si="287"/>
        <v>1138660</v>
      </c>
      <c r="AS1142" s="34">
        <f t="shared" si="288"/>
        <v>0</v>
      </c>
      <c r="AT1142" s="34">
        <f t="shared" si="289"/>
        <v>8516.6595442149992</v>
      </c>
      <c r="AU1142" s="34">
        <f t="shared" si="290"/>
        <v>8687.2536227713772</v>
      </c>
      <c r="AV1142" s="34">
        <f t="shared" si="291"/>
        <v>8475.4357349185993</v>
      </c>
      <c r="AW1142" s="34">
        <f t="shared" si="292"/>
        <v>8506.6543550409988</v>
      </c>
      <c r="AX1142" s="34">
        <f t="shared" si="293"/>
        <v>8631.3875706492781</v>
      </c>
    </row>
    <row r="1143" spans="1:50" ht="16.5" customHeight="1" x14ac:dyDescent="0.2">
      <c r="A1143" s="25">
        <v>1142</v>
      </c>
      <c r="B1143" s="26">
        <v>41264</v>
      </c>
      <c r="C1143" s="25">
        <v>8608</v>
      </c>
      <c r="D1143" s="27"/>
      <c r="E1143" s="27">
        <v>356000</v>
      </c>
      <c r="F1143" s="27"/>
      <c r="G1143" s="27">
        <v>88.244</v>
      </c>
      <c r="H1143" s="27">
        <v>109.792</v>
      </c>
      <c r="I1143" s="27">
        <v>3.254</v>
      </c>
      <c r="J1143" s="27">
        <v>16319.540999999999</v>
      </c>
      <c r="K1143" s="27">
        <v>896707</v>
      </c>
      <c r="L1143" s="27">
        <v>1834</v>
      </c>
      <c r="M1143" s="27">
        <v>15.456</v>
      </c>
      <c r="N1143" s="27">
        <v>253574</v>
      </c>
      <c r="O1143" s="27">
        <v>11137.4</v>
      </c>
      <c r="P1143" s="27">
        <v>2865788</v>
      </c>
      <c r="Q1143" s="27">
        <v>17800</v>
      </c>
      <c r="R1143" s="27">
        <v>10281</v>
      </c>
      <c r="S1143" s="27">
        <v>11.31</v>
      </c>
      <c r="T1143" s="27">
        <v>117.3</v>
      </c>
      <c r="U1143" s="27">
        <v>20</v>
      </c>
      <c r="V1143" s="27">
        <v>87.6</v>
      </c>
      <c r="W1143" s="27">
        <v>90.813159999999996</v>
      </c>
      <c r="X1143" s="27"/>
      <c r="Y1143" s="27"/>
      <c r="Z1143" s="27"/>
      <c r="AA1143" s="27">
        <v>312295</v>
      </c>
      <c r="AB1143" s="28"/>
      <c r="AC1143" s="29">
        <v>0</v>
      </c>
      <c r="AD1143" s="30">
        <v>121.1</v>
      </c>
      <c r="AE1143" s="30">
        <v>2.9</v>
      </c>
      <c r="AF1143" s="31">
        <v>9.4190000000000005</v>
      </c>
      <c r="AG1143">
        <f t="shared" si="278"/>
        <v>8962.6850233495206</v>
      </c>
      <c r="AH1143">
        <f>A1143*'Simple Linear Regression'!$B$18+'Simple Linear Regression'!$B$17</f>
        <v>8859.5046967589697</v>
      </c>
      <c r="AI1143">
        <f t="shared" si="279"/>
        <v>9167.3261931999987</v>
      </c>
      <c r="AJ1143">
        <f t="shared" si="280"/>
        <v>9167.3261932000005</v>
      </c>
      <c r="AK1143" s="32">
        <f t="shared" si="294"/>
        <v>9524.852325008238</v>
      </c>
      <c r="AL1143">
        <f t="shared" si="281"/>
        <v>8984.4262985257192</v>
      </c>
      <c r="AM1143" s="32">
        <f t="shared" si="282"/>
        <v>8905.5637251051594</v>
      </c>
      <c r="AN1143" s="33">
        <f t="shared" si="283"/>
        <v>8635.9968129507251</v>
      </c>
      <c r="AO1143" s="33">
        <f t="shared" si="284"/>
        <v>8872.938085996002</v>
      </c>
      <c r="AP1143" s="33">
        <f t="shared" si="285"/>
        <v>8595.9969996</v>
      </c>
      <c r="AQ1143" s="34">
        <f t="shared" si="286"/>
        <v>825129.79599999997</v>
      </c>
      <c r="AR1143" s="34">
        <f t="shared" si="287"/>
        <v>1158424</v>
      </c>
      <c r="AS1143" s="34">
        <f t="shared" si="288"/>
        <v>0</v>
      </c>
      <c r="AT1143" s="34">
        <f t="shared" si="289"/>
        <v>8767.6444957480016</v>
      </c>
      <c r="AU1143" s="34">
        <f t="shared" si="290"/>
        <v>8733.1909999643067</v>
      </c>
      <c r="AV1143" s="34">
        <f t="shared" si="291"/>
        <v>8751.4812264322409</v>
      </c>
      <c r="AW1143" s="34">
        <f t="shared" si="292"/>
        <v>8757.5573106139982</v>
      </c>
      <c r="AX1143" s="34">
        <f t="shared" si="293"/>
        <v>8655.6244680577456</v>
      </c>
    </row>
    <row r="1144" spans="1:50" ht="16.5" customHeight="1" x14ac:dyDescent="0.2">
      <c r="A1144" s="25">
        <v>1143</v>
      </c>
      <c r="B1144" s="26">
        <v>41271</v>
      </c>
      <c r="C1144" s="25">
        <v>8518</v>
      </c>
      <c r="D1144" s="27"/>
      <c r="E1144" s="27">
        <v>362000</v>
      </c>
      <c r="F1144" s="27"/>
      <c r="G1144" s="27">
        <v>90.142499999999998</v>
      </c>
      <c r="H1144" s="27">
        <v>109.8125</v>
      </c>
      <c r="I1144" s="27">
        <v>3.2570000000000001</v>
      </c>
      <c r="J1144" s="27">
        <v>16319.540999999999</v>
      </c>
      <c r="K1144" s="27">
        <v>896707</v>
      </c>
      <c r="L1144" s="27">
        <v>1834</v>
      </c>
      <c r="M1144" s="27">
        <v>15.456</v>
      </c>
      <c r="N1144" s="27">
        <v>253574</v>
      </c>
      <c r="O1144" s="27">
        <v>11137.4</v>
      </c>
      <c r="P1144" s="27">
        <v>2865788</v>
      </c>
      <c r="Q1144" s="27">
        <v>17800</v>
      </c>
      <c r="R1144" s="27">
        <v>10281</v>
      </c>
      <c r="S1144" s="27">
        <v>11.31</v>
      </c>
      <c r="T1144" s="27">
        <v>117.3</v>
      </c>
      <c r="U1144" s="27">
        <v>20</v>
      </c>
      <c r="V1144" s="27">
        <v>87.6</v>
      </c>
      <c r="W1144" s="27">
        <v>90.636979999999994</v>
      </c>
      <c r="X1144" s="27"/>
      <c r="Y1144" s="27"/>
      <c r="Z1144" s="27"/>
      <c r="AA1144" s="27">
        <v>312295</v>
      </c>
      <c r="AB1144" s="28"/>
      <c r="AC1144" s="29">
        <v>1</v>
      </c>
      <c r="AD1144" s="30">
        <v>158.1</v>
      </c>
      <c r="AE1144" s="30">
        <v>0.7</v>
      </c>
      <c r="AF1144" s="31">
        <v>9.4361999999999995</v>
      </c>
      <c r="AG1144">
        <f t="shared" si="278"/>
        <v>8958.6451668531608</v>
      </c>
      <c r="AH1144">
        <f>A1144*'Simple Linear Regression'!$B$18+'Simple Linear Regression'!$B$17</f>
        <v>8860.3577338428731</v>
      </c>
      <c r="AI1144">
        <f t="shared" si="279"/>
        <v>9163.7964531999987</v>
      </c>
      <c r="AJ1144">
        <f t="shared" si="280"/>
        <v>9163.7964532000024</v>
      </c>
      <c r="AK1144" s="32">
        <f t="shared" si="294"/>
        <v>9547.850106554557</v>
      </c>
      <c r="AL1144">
        <f t="shared" si="281"/>
        <v>8979.7775293062587</v>
      </c>
      <c r="AM1144" s="32">
        <f t="shared" si="282"/>
        <v>8723.8796345438805</v>
      </c>
      <c r="AN1144" s="33">
        <f t="shared" si="283"/>
        <v>8488.0461127293638</v>
      </c>
      <c r="AO1144" s="33">
        <f t="shared" si="284"/>
        <v>8691.4693286179954</v>
      </c>
      <c r="AP1144" s="33">
        <f t="shared" si="285"/>
        <v>8420.2553979999993</v>
      </c>
      <c r="AQ1144" s="34">
        <f t="shared" si="286"/>
        <v>825890.51800000004</v>
      </c>
      <c r="AR1144" s="34">
        <f t="shared" si="287"/>
        <v>1179034</v>
      </c>
      <c r="AS1144" s="34">
        <f t="shared" si="288"/>
        <v>9.4361999999999995</v>
      </c>
      <c r="AT1144" s="34">
        <f t="shared" si="289"/>
        <v>8760.346917633</v>
      </c>
      <c r="AU1144" s="34">
        <f t="shared" si="290"/>
        <v>8708.1931197179565</v>
      </c>
      <c r="AV1144" s="34">
        <f t="shared" si="291"/>
        <v>8756.1357195978399</v>
      </c>
      <c r="AW1144" s="34">
        <f t="shared" si="292"/>
        <v>8796.6249999633983</v>
      </c>
      <c r="AX1144" s="34">
        <f t="shared" si="293"/>
        <v>8591.2564684229365</v>
      </c>
    </row>
    <row r="1145" spans="1:50" ht="16.5" customHeight="1" x14ac:dyDescent="0.2">
      <c r="A1145" s="25">
        <v>1144</v>
      </c>
      <c r="B1145" s="26">
        <v>41278</v>
      </c>
      <c r="C1145" s="25">
        <v>8010</v>
      </c>
      <c r="D1145" s="27"/>
      <c r="E1145" s="27">
        <v>362000</v>
      </c>
      <c r="F1145" s="27"/>
      <c r="G1145" s="27">
        <v>92.765000000000001</v>
      </c>
      <c r="H1145" s="27">
        <v>112.3475</v>
      </c>
      <c r="I1145" s="27">
        <v>3.298</v>
      </c>
      <c r="J1145" s="27">
        <v>16319.540999999999</v>
      </c>
      <c r="K1145" s="27">
        <v>896707</v>
      </c>
      <c r="L1145" s="27">
        <v>1834</v>
      </c>
      <c r="M1145" s="27">
        <v>15.456</v>
      </c>
      <c r="N1145" s="27">
        <v>253574</v>
      </c>
      <c r="O1145" s="27">
        <v>11137.4</v>
      </c>
      <c r="P1145" s="27">
        <v>2865788</v>
      </c>
      <c r="Q1145" s="27">
        <v>17800</v>
      </c>
      <c r="R1145" s="27">
        <v>10281</v>
      </c>
      <c r="S1145" s="27">
        <v>11.31</v>
      </c>
      <c r="T1145" s="27">
        <v>117.3</v>
      </c>
      <c r="U1145" s="27">
        <v>20</v>
      </c>
      <c r="V1145" s="27">
        <v>87.6</v>
      </c>
      <c r="W1145" s="27">
        <v>91.060400000000001</v>
      </c>
      <c r="X1145" s="27"/>
      <c r="Y1145" s="27"/>
      <c r="Z1145" s="27"/>
      <c r="AA1145" s="27">
        <v>312295</v>
      </c>
      <c r="AB1145" s="28"/>
      <c r="AC1145" s="29">
        <v>1</v>
      </c>
      <c r="AD1145" s="30">
        <v>191.6</v>
      </c>
      <c r="AE1145" s="30">
        <v>0</v>
      </c>
      <c r="AF1145" s="31">
        <v>9.4850999999999992</v>
      </c>
      <c r="AG1145">
        <f t="shared" si="278"/>
        <v>8958.6599747362416</v>
      </c>
      <c r="AH1145">
        <f>A1145*'Simple Linear Regression'!$B$18+'Simple Linear Regression'!$B$17</f>
        <v>8861.2107709267784</v>
      </c>
      <c r="AI1145">
        <f t="shared" si="279"/>
        <v>9163.7964531999987</v>
      </c>
      <c r="AJ1145">
        <f t="shared" si="280"/>
        <v>9163.7964532000024</v>
      </c>
      <c r="AK1145" s="32">
        <f t="shared" si="294"/>
        <v>9538.3917976755874</v>
      </c>
      <c r="AL1145">
        <f t="shared" si="281"/>
        <v>8976.9363219736406</v>
      </c>
      <c r="AM1145" s="32">
        <f t="shared" si="282"/>
        <v>8686.6040949708004</v>
      </c>
      <c r="AN1145" s="33">
        <f t="shared" si="283"/>
        <v>8483.9765323759948</v>
      </c>
      <c r="AO1145" s="33">
        <f t="shared" si="284"/>
        <v>8641.7262644519997</v>
      </c>
      <c r="AP1145" s="33">
        <f t="shared" si="285"/>
        <v>8376.8386642999994</v>
      </c>
      <c r="AQ1145" s="34">
        <f t="shared" si="286"/>
        <v>836287.05200000003</v>
      </c>
      <c r="AR1145" s="34">
        <f t="shared" si="287"/>
        <v>1193876</v>
      </c>
      <c r="AS1145" s="34">
        <f t="shared" si="288"/>
        <v>9.4850999999999992</v>
      </c>
      <c r="AT1145" s="34">
        <f t="shared" si="289"/>
        <v>8823.5225997130001</v>
      </c>
      <c r="AU1145" s="34">
        <f t="shared" si="290"/>
        <v>8747.1016846695384</v>
      </c>
      <c r="AV1145" s="34">
        <f t="shared" si="291"/>
        <v>8823.1297041897615</v>
      </c>
      <c r="AW1145" s="34">
        <f t="shared" si="292"/>
        <v>8858.6908940576996</v>
      </c>
      <c r="AX1145" s="34">
        <f t="shared" si="293"/>
        <v>8618.5166966204761</v>
      </c>
    </row>
    <row r="1146" spans="1:50" ht="16.5" customHeight="1" x14ac:dyDescent="0.2">
      <c r="A1146" s="25">
        <v>1145</v>
      </c>
      <c r="B1146" s="26">
        <v>41285</v>
      </c>
      <c r="C1146" s="25">
        <v>8320</v>
      </c>
      <c r="D1146" s="27"/>
      <c r="E1146" s="27">
        <v>363000</v>
      </c>
      <c r="F1146" s="27"/>
      <c r="G1146" s="27">
        <v>93.38</v>
      </c>
      <c r="H1146" s="27">
        <v>112.372</v>
      </c>
      <c r="I1146" s="27">
        <v>3.2989999999999999</v>
      </c>
      <c r="J1146" s="27">
        <v>16319.540999999999</v>
      </c>
      <c r="K1146" s="27">
        <v>880560</v>
      </c>
      <c r="L1146" s="27">
        <v>1809</v>
      </c>
      <c r="M1146" s="27">
        <v>15.456</v>
      </c>
      <c r="N1146" s="27">
        <v>253574</v>
      </c>
      <c r="O1146" s="27">
        <v>11178.4</v>
      </c>
      <c r="P1146" s="27">
        <v>2865788</v>
      </c>
      <c r="Q1146" s="27">
        <v>17800</v>
      </c>
      <c r="R1146" s="27">
        <v>10281</v>
      </c>
      <c r="S1146" s="27">
        <v>11.31</v>
      </c>
      <c r="T1146" s="27">
        <v>117.3</v>
      </c>
      <c r="U1146" s="27">
        <v>20</v>
      </c>
      <c r="V1146" s="27">
        <v>87.1</v>
      </c>
      <c r="W1146" s="27">
        <v>90.922425000000004</v>
      </c>
      <c r="X1146" s="27"/>
      <c r="Y1146" s="27"/>
      <c r="Z1146" s="27"/>
      <c r="AA1146" s="27">
        <v>312295</v>
      </c>
      <c r="AB1146" s="28"/>
      <c r="AC1146" s="29">
        <v>0</v>
      </c>
      <c r="AD1146" s="30">
        <v>145.9</v>
      </c>
      <c r="AE1146" s="30">
        <v>0</v>
      </c>
      <c r="AF1146" s="31">
        <v>9.5803999999999991</v>
      </c>
      <c r="AG1146">
        <f t="shared" si="278"/>
        <v>8969.4136436141198</v>
      </c>
      <c r="AH1146">
        <f>A1146*'Simple Linear Regression'!$B$18+'Simple Linear Regression'!$B$17</f>
        <v>8862.0638080106819</v>
      </c>
      <c r="AI1146">
        <f t="shared" si="279"/>
        <v>9172.731063199999</v>
      </c>
      <c r="AJ1146">
        <f t="shared" si="280"/>
        <v>9172.7310631999972</v>
      </c>
      <c r="AK1146" s="32">
        <f t="shared" si="294"/>
        <v>9549.5859130621684</v>
      </c>
      <c r="AL1146">
        <f t="shared" si="281"/>
        <v>8984.0080282338204</v>
      </c>
      <c r="AM1146" s="32">
        <f t="shared" si="282"/>
        <v>8877.911526023101</v>
      </c>
      <c r="AN1146" s="33">
        <f t="shared" si="283"/>
        <v>8640.5488944332064</v>
      </c>
      <c r="AO1146" s="33">
        <f t="shared" si="284"/>
        <v>8833.4904553260021</v>
      </c>
      <c r="AP1146" s="33">
        <f t="shared" si="285"/>
        <v>8562.5445117999989</v>
      </c>
      <c r="AQ1146" s="34">
        <f t="shared" si="286"/>
        <v>836540.62599999993</v>
      </c>
      <c r="AR1146" s="34">
        <f t="shared" si="287"/>
        <v>1197537</v>
      </c>
      <c r="AS1146" s="34">
        <f t="shared" si="288"/>
        <v>0</v>
      </c>
      <c r="AT1146" s="34">
        <f t="shared" si="289"/>
        <v>8845.2451112750005</v>
      </c>
      <c r="AU1146" s="34">
        <f t="shared" si="290"/>
        <v>8782.5249855110924</v>
      </c>
      <c r="AV1146" s="34">
        <f t="shared" si="291"/>
        <v>8839.7738916991202</v>
      </c>
      <c r="AW1146" s="34">
        <f t="shared" si="292"/>
        <v>8835.5544876339991</v>
      </c>
      <c r="AX1146" s="34">
        <f t="shared" si="293"/>
        <v>8694.7493775115345</v>
      </c>
    </row>
    <row r="1147" spans="1:50" ht="16.5" customHeight="1" x14ac:dyDescent="0.2">
      <c r="A1147" s="25">
        <v>1146</v>
      </c>
      <c r="B1147" s="26">
        <v>41292</v>
      </c>
      <c r="C1147" s="25">
        <v>8431</v>
      </c>
      <c r="D1147" s="27"/>
      <c r="E1147" s="27">
        <v>344000</v>
      </c>
      <c r="F1147" s="27"/>
      <c r="G1147" s="27">
        <v>94.581999999999994</v>
      </c>
      <c r="H1147" s="27">
        <v>111.346</v>
      </c>
      <c r="I1147" s="27">
        <v>3.3029999999999999</v>
      </c>
      <c r="J1147" s="27">
        <v>16319.540999999999</v>
      </c>
      <c r="K1147" s="27">
        <v>880560</v>
      </c>
      <c r="L1147" s="27">
        <v>1809</v>
      </c>
      <c r="M1147" s="27">
        <v>15.462</v>
      </c>
      <c r="N1147" s="27">
        <v>240361</v>
      </c>
      <c r="O1147" s="27">
        <v>11178.4</v>
      </c>
      <c r="P1147" s="27">
        <v>2865788</v>
      </c>
      <c r="Q1147" s="27">
        <v>17800</v>
      </c>
      <c r="R1147" s="27">
        <v>10281</v>
      </c>
      <c r="S1147" s="27">
        <v>11.31</v>
      </c>
      <c r="T1147" s="27">
        <v>117.3</v>
      </c>
      <c r="U1147" s="27">
        <v>20</v>
      </c>
      <c r="V1147" s="27">
        <v>87.1</v>
      </c>
      <c r="W1147" s="27">
        <v>90.845740000000006</v>
      </c>
      <c r="X1147" s="27"/>
      <c r="Y1147" s="27"/>
      <c r="Z1147" s="27"/>
      <c r="AA1147" s="27">
        <v>312295</v>
      </c>
      <c r="AB1147" s="28"/>
      <c r="AC1147" s="29">
        <v>0</v>
      </c>
      <c r="AD1147" s="30">
        <v>152.69999999999999</v>
      </c>
      <c r="AE1147" s="30">
        <v>1.3</v>
      </c>
      <c r="AF1147" s="31">
        <v>9.7136999999999993</v>
      </c>
      <c r="AG1147">
        <f t="shared" si="278"/>
        <v>8816.7091920556395</v>
      </c>
      <c r="AH1147">
        <f>A1147*'Simple Linear Regression'!$B$18+'Simple Linear Regression'!$B$17</f>
        <v>8862.9168450945854</v>
      </c>
      <c r="AI1147">
        <f t="shared" si="279"/>
        <v>9002.4860915999998</v>
      </c>
      <c r="AJ1147">
        <f t="shared" si="280"/>
        <v>9002.4860915999998</v>
      </c>
      <c r="AK1147" s="32">
        <f t="shared" si="294"/>
        <v>9551.1073183584904</v>
      </c>
      <c r="AL1147">
        <f t="shared" si="281"/>
        <v>8999.8928106618077</v>
      </c>
      <c r="AM1147" s="32">
        <f t="shared" si="282"/>
        <v>8691.1083110225209</v>
      </c>
      <c r="AN1147" s="33">
        <f t="shared" si="283"/>
        <v>8612.21199366974</v>
      </c>
      <c r="AO1147" s="33">
        <f t="shared" si="284"/>
        <v>8865.4054932329982</v>
      </c>
      <c r="AP1147" s="33">
        <f t="shared" si="285"/>
        <v>8585.4239321999976</v>
      </c>
      <c r="AQ1147" s="34">
        <f t="shared" si="286"/>
        <v>793912.38300000003</v>
      </c>
      <c r="AR1147" s="34">
        <f t="shared" si="287"/>
        <v>1136232</v>
      </c>
      <c r="AS1147" s="34">
        <f t="shared" si="288"/>
        <v>0</v>
      </c>
      <c r="AT1147" s="34">
        <f t="shared" si="289"/>
        <v>8639.8410563489997</v>
      </c>
      <c r="AU1147" s="34">
        <f t="shared" si="290"/>
        <v>8761.6598227179402</v>
      </c>
      <c r="AV1147" s="34">
        <f t="shared" si="291"/>
        <v>8609.2671397473205</v>
      </c>
      <c r="AW1147" s="34">
        <f t="shared" si="292"/>
        <v>8630.5366078649986</v>
      </c>
      <c r="AX1147" s="34">
        <f t="shared" si="293"/>
        <v>8696.4331800376785</v>
      </c>
    </row>
    <row r="1148" spans="1:50" ht="16.5" customHeight="1" x14ac:dyDescent="0.2">
      <c r="A1148" s="25">
        <v>1147</v>
      </c>
      <c r="B1148" s="26">
        <v>41299</v>
      </c>
      <c r="C1148" s="25">
        <v>8501</v>
      </c>
      <c r="D1148" s="27"/>
      <c r="E1148" s="27">
        <v>339000</v>
      </c>
      <c r="F1148" s="27"/>
      <c r="G1148" s="27">
        <v>95.412499999999994</v>
      </c>
      <c r="H1148" s="27">
        <v>113.7175</v>
      </c>
      <c r="I1148" s="27">
        <v>3.3149999999999999</v>
      </c>
      <c r="J1148" s="27">
        <v>16319.540999999999</v>
      </c>
      <c r="K1148" s="27">
        <v>880560</v>
      </c>
      <c r="L1148" s="27">
        <v>1809</v>
      </c>
      <c r="M1148" s="27">
        <v>15.462</v>
      </c>
      <c r="N1148" s="27">
        <v>240361</v>
      </c>
      <c r="O1148" s="27">
        <v>11178.4</v>
      </c>
      <c r="P1148" s="27">
        <v>2865788</v>
      </c>
      <c r="Q1148" s="27">
        <v>17800</v>
      </c>
      <c r="R1148" s="27">
        <v>10281</v>
      </c>
      <c r="S1148" s="27">
        <v>11.31</v>
      </c>
      <c r="T1148" s="27">
        <v>117.3</v>
      </c>
      <c r="U1148" s="27">
        <v>20</v>
      </c>
      <c r="V1148" s="27">
        <v>87.1</v>
      </c>
      <c r="W1148" s="27">
        <v>90.603679999999997</v>
      </c>
      <c r="X1148" s="27"/>
      <c r="Y1148" s="27"/>
      <c r="Z1148" s="27"/>
      <c r="AA1148" s="27">
        <v>312295</v>
      </c>
      <c r="AB1148" s="28"/>
      <c r="AC1148" s="29">
        <v>0</v>
      </c>
      <c r="AD1148" s="30">
        <v>173.9</v>
      </c>
      <c r="AE1148" s="30">
        <v>0.4</v>
      </c>
      <c r="AF1148" s="31">
        <v>9.8811999999999998</v>
      </c>
      <c r="AG1148">
        <f t="shared" si="278"/>
        <v>8820.0809760702014</v>
      </c>
      <c r="AH1148">
        <f>A1148*'Simple Linear Regression'!$B$18+'Simple Linear Regression'!$B$17</f>
        <v>8863.7698821784907</v>
      </c>
      <c r="AI1148">
        <f t="shared" si="279"/>
        <v>9005.4275416</v>
      </c>
      <c r="AJ1148">
        <f t="shared" si="280"/>
        <v>9005.4275416000019</v>
      </c>
      <c r="AK1148" s="32">
        <f t="shared" si="294"/>
        <v>9560.7140706779701</v>
      </c>
      <c r="AL1148">
        <f t="shared" si="281"/>
        <v>9004.2896437450509</v>
      </c>
      <c r="AM1148" s="32">
        <f t="shared" si="282"/>
        <v>8665.4626362164581</v>
      </c>
      <c r="AN1148" s="33">
        <f t="shared" si="283"/>
        <v>8636.6972559508904</v>
      </c>
      <c r="AO1148" s="33">
        <f t="shared" si="284"/>
        <v>8839.7081189649962</v>
      </c>
      <c r="AP1148" s="33">
        <f t="shared" si="285"/>
        <v>8578.0838098999957</v>
      </c>
      <c r="AQ1148" s="34">
        <f t="shared" si="286"/>
        <v>796796.71499999997</v>
      </c>
      <c r="AR1148" s="34">
        <f t="shared" si="287"/>
        <v>1123785</v>
      </c>
      <c r="AS1148" s="34">
        <f t="shared" si="288"/>
        <v>0</v>
      </c>
      <c r="AT1148" s="34">
        <f t="shared" si="289"/>
        <v>8709.3180469600011</v>
      </c>
      <c r="AU1148" s="34">
        <f t="shared" si="290"/>
        <v>8813.7953255288521</v>
      </c>
      <c r="AV1148" s="34">
        <f t="shared" si="291"/>
        <v>8677.3075643146003</v>
      </c>
      <c r="AW1148" s="34">
        <f t="shared" si="292"/>
        <v>8700.4424112839988</v>
      </c>
      <c r="AX1148" s="34">
        <f t="shared" si="293"/>
        <v>8740.7711705867951</v>
      </c>
    </row>
    <row r="1149" spans="1:50" ht="16.5" customHeight="1" x14ac:dyDescent="0.2">
      <c r="A1149" s="25">
        <v>1148</v>
      </c>
      <c r="B1149" s="26">
        <v>41306</v>
      </c>
      <c r="C1149" s="25">
        <v>8415</v>
      </c>
      <c r="D1149" s="27"/>
      <c r="E1149" s="27">
        <v>366000</v>
      </c>
      <c r="F1149" s="27"/>
      <c r="G1149" s="27">
        <v>97.331999999999994</v>
      </c>
      <c r="H1149" s="27">
        <v>115.13200000000001</v>
      </c>
      <c r="I1149" s="27">
        <v>3.3570000000000002</v>
      </c>
      <c r="J1149" s="27">
        <v>16319.540999999999</v>
      </c>
      <c r="K1149" s="27">
        <v>880560</v>
      </c>
      <c r="L1149" s="27">
        <v>1809</v>
      </c>
      <c r="M1149" s="27">
        <v>15.462</v>
      </c>
      <c r="N1149" s="27">
        <v>240361</v>
      </c>
      <c r="O1149" s="27">
        <v>11178.4</v>
      </c>
      <c r="P1149" s="27">
        <v>2865788</v>
      </c>
      <c r="Q1149" s="27">
        <v>17800</v>
      </c>
      <c r="R1149" s="27">
        <v>10281</v>
      </c>
      <c r="S1149" s="27">
        <v>11.31</v>
      </c>
      <c r="T1149" s="27">
        <v>117.3</v>
      </c>
      <c r="U1149" s="27">
        <v>20</v>
      </c>
      <c r="V1149" s="27">
        <v>87.1</v>
      </c>
      <c r="W1149" s="27">
        <v>90.906199999999998</v>
      </c>
      <c r="X1149" s="27"/>
      <c r="Y1149" s="27"/>
      <c r="Z1149" s="27"/>
      <c r="AA1149" s="27">
        <v>312295</v>
      </c>
      <c r="AB1149" s="28"/>
      <c r="AC1149" s="29">
        <v>0</v>
      </c>
      <c r="AD1149" s="30">
        <v>147.6</v>
      </c>
      <c r="AE1149" s="30">
        <v>2.7</v>
      </c>
      <c r="AF1149" s="31">
        <v>10.077999999999999</v>
      </c>
      <c r="AG1149">
        <f t="shared" si="278"/>
        <v>8801.9119151211598</v>
      </c>
      <c r="AH1149">
        <f>A1149*'Simple Linear Regression'!$B$18+'Simple Linear Regression'!$B$17</f>
        <v>8864.6229192623941</v>
      </c>
      <c r="AI1149">
        <f t="shared" si="279"/>
        <v>8989.5437115999994</v>
      </c>
      <c r="AJ1149">
        <f t="shared" si="280"/>
        <v>8989.5437115999994</v>
      </c>
      <c r="AK1149" s="32">
        <f t="shared" si="294"/>
        <v>9535.9547395582304</v>
      </c>
      <c r="AL1149">
        <f t="shared" si="281"/>
        <v>8986.742062536392</v>
      </c>
      <c r="AM1149" s="32">
        <f t="shared" si="282"/>
        <v>8705.1384444021805</v>
      </c>
      <c r="AN1149" s="33">
        <f t="shared" si="283"/>
        <v>8629.797930499748</v>
      </c>
      <c r="AO1149" s="33">
        <f t="shared" si="284"/>
        <v>8861.8594540269969</v>
      </c>
      <c r="AP1149" s="33">
        <f t="shared" si="285"/>
        <v>8596.1587394999988</v>
      </c>
      <c r="AQ1149" s="34">
        <f t="shared" si="286"/>
        <v>806891.87700000009</v>
      </c>
      <c r="AR1149" s="34">
        <f t="shared" si="287"/>
        <v>1228662</v>
      </c>
      <c r="AS1149" s="34">
        <f t="shared" si="288"/>
        <v>0</v>
      </c>
      <c r="AT1149" s="34">
        <f t="shared" si="289"/>
        <v>8688.1677885399986</v>
      </c>
      <c r="AU1149" s="34">
        <f t="shared" si="290"/>
        <v>8799.9697177675534</v>
      </c>
      <c r="AV1149" s="34">
        <f t="shared" si="291"/>
        <v>8683.339289732121</v>
      </c>
      <c r="AW1149" s="34">
        <f t="shared" si="292"/>
        <v>8680.3214850079985</v>
      </c>
      <c r="AX1149" s="34">
        <f t="shared" si="293"/>
        <v>8731.4983056997007</v>
      </c>
    </row>
    <row r="1150" spans="1:50" ht="16.5" customHeight="1" x14ac:dyDescent="0.2">
      <c r="A1150" s="25">
        <v>1149</v>
      </c>
      <c r="B1150" s="26">
        <v>41313</v>
      </c>
      <c r="C1150" s="25">
        <v>8404</v>
      </c>
      <c r="D1150" s="27"/>
      <c r="E1150" s="27">
        <v>361000</v>
      </c>
      <c r="F1150" s="27"/>
      <c r="G1150" s="27">
        <v>96.176000000000002</v>
      </c>
      <c r="H1150" s="27">
        <v>117.154</v>
      </c>
      <c r="I1150" s="27">
        <v>3.5379999999999998</v>
      </c>
      <c r="J1150" s="27">
        <v>16420.419000000002</v>
      </c>
      <c r="K1150" s="27">
        <v>880560</v>
      </c>
      <c r="L1150" s="27">
        <v>1784</v>
      </c>
      <c r="M1150" s="27">
        <v>15.462</v>
      </c>
      <c r="N1150" s="27">
        <v>240361</v>
      </c>
      <c r="O1150" s="27">
        <v>11181.2</v>
      </c>
      <c r="P1150" s="27">
        <v>2865788</v>
      </c>
      <c r="Q1150" s="27">
        <v>17800</v>
      </c>
      <c r="R1150" s="27">
        <v>10281</v>
      </c>
      <c r="S1150" s="27">
        <v>11.31</v>
      </c>
      <c r="T1150" s="27">
        <v>117.8</v>
      </c>
      <c r="U1150" s="27">
        <v>20</v>
      </c>
      <c r="V1150" s="27">
        <v>88.6</v>
      </c>
      <c r="W1150" s="27">
        <v>90.909980000000004</v>
      </c>
      <c r="X1150" s="27"/>
      <c r="Y1150" s="27"/>
      <c r="Z1150" s="27"/>
      <c r="AA1150" s="27">
        <v>312295</v>
      </c>
      <c r="AB1150" s="28"/>
      <c r="AC1150" s="29">
        <v>0</v>
      </c>
      <c r="AD1150" s="30">
        <v>162.69999999999999</v>
      </c>
      <c r="AE1150" s="30">
        <v>0</v>
      </c>
      <c r="AF1150" s="31">
        <v>10.2996</v>
      </c>
      <c r="AG1150">
        <f t="shared" si="278"/>
        <v>8771.0643433774403</v>
      </c>
      <c r="AH1150">
        <f>A1150*'Simple Linear Regression'!$B$18+'Simple Linear Regression'!$B$17</f>
        <v>8865.4759563462976</v>
      </c>
      <c r="AI1150">
        <f t="shared" si="279"/>
        <v>8933.3514615999993</v>
      </c>
      <c r="AJ1150">
        <f t="shared" si="280"/>
        <v>8933.3514615999993</v>
      </c>
      <c r="AK1150" s="32">
        <f t="shared" si="294"/>
        <v>9534.6369932389098</v>
      </c>
      <c r="AL1150">
        <f t="shared" si="281"/>
        <v>8977.2988973752617</v>
      </c>
      <c r="AM1150" s="32">
        <f t="shared" si="282"/>
        <v>8706.3271691935006</v>
      </c>
      <c r="AN1150" s="33">
        <f t="shared" si="283"/>
        <v>8614.4001988590608</v>
      </c>
      <c r="AO1150" s="33">
        <f t="shared" si="284"/>
        <v>8830.1458213179994</v>
      </c>
      <c r="AP1150" s="33">
        <f t="shared" si="285"/>
        <v>8545.2104259000007</v>
      </c>
      <c r="AQ1150" s="34">
        <f t="shared" si="286"/>
        <v>850397.21799999999</v>
      </c>
      <c r="AR1150" s="34">
        <f t="shared" si="287"/>
        <v>1277218</v>
      </c>
      <c r="AS1150" s="34">
        <f t="shared" si="288"/>
        <v>0</v>
      </c>
      <c r="AT1150" s="34">
        <f t="shared" si="289"/>
        <v>8772.4098935810016</v>
      </c>
      <c r="AU1150" s="34">
        <f t="shared" si="290"/>
        <v>8864.4590982410991</v>
      </c>
      <c r="AV1150" s="34">
        <f t="shared" si="291"/>
        <v>8770.3410363946787</v>
      </c>
      <c r="AW1150" s="34">
        <f t="shared" si="292"/>
        <v>8765.41810644</v>
      </c>
      <c r="AX1150" s="34">
        <f t="shared" si="293"/>
        <v>8775.457874085032</v>
      </c>
    </row>
    <row r="1151" spans="1:50" ht="16.5" customHeight="1" x14ac:dyDescent="0.2">
      <c r="A1151" s="25">
        <v>1150</v>
      </c>
      <c r="B1151" s="26">
        <v>41320</v>
      </c>
      <c r="C1151" s="25">
        <v>8437</v>
      </c>
      <c r="D1151" s="27"/>
      <c r="E1151" s="27">
        <v>347000</v>
      </c>
      <c r="F1151" s="27"/>
      <c r="G1151" s="27">
        <v>96.953999999999994</v>
      </c>
      <c r="H1151" s="27">
        <v>118.098</v>
      </c>
      <c r="I1151" s="27">
        <v>3.6110000000000002</v>
      </c>
      <c r="J1151" s="27">
        <v>16420.419000000002</v>
      </c>
      <c r="K1151" s="27">
        <v>928343</v>
      </c>
      <c r="L1151" s="27">
        <v>1784</v>
      </c>
      <c r="M1151" s="27">
        <v>15.462</v>
      </c>
      <c r="N1151" s="27">
        <v>238709</v>
      </c>
      <c r="O1151" s="27">
        <v>11181.2</v>
      </c>
      <c r="P1151" s="27">
        <v>2865788</v>
      </c>
      <c r="Q1151" s="27">
        <v>17800</v>
      </c>
      <c r="R1151" s="27">
        <v>10281</v>
      </c>
      <c r="S1151" s="27">
        <v>11.31</v>
      </c>
      <c r="T1151" s="27">
        <v>117.8</v>
      </c>
      <c r="U1151" s="27">
        <v>20</v>
      </c>
      <c r="V1151" s="27">
        <v>88.6</v>
      </c>
      <c r="W1151" s="27">
        <v>91.094560000000001</v>
      </c>
      <c r="X1151" s="27"/>
      <c r="Y1151" s="27"/>
      <c r="Z1151" s="27"/>
      <c r="AA1151" s="27">
        <v>312295</v>
      </c>
      <c r="AB1151" s="28"/>
      <c r="AC1151" s="29">
        <v>0</v>
      </c>
      <c r="AD1151" s="30">
        <v>158.4</v>
      </c>
      <c r="AE1151" s="30">
        <v>0.4</v>
      </c>
      <c r="AF1151" s="31">
        <v>10.5413</v>
      </c>
      <c r="AG1151">
        <f t="shared" si="278"/>
        <v>8759.8270957126788</v>
      </c>
      <c r="AH1151">
        <f>A1151*'Simple Linear Regression'!$B$18+'Simple Linear Regression'!$B$17</f>
        <v>8866.3289934302029</v>
      </c>
      <c r="AI1151">
        <f t="shared" si="279"/>
        <v>8918.8636007999994</v>
      </c>
      <c r="AJ1151">
        <f t="shared" si="280"/>
        <v>8918.8636007999994</v>
      </c>
      <c r="AK1151" s="32">
        <f t="shared" si="294"/>
        <v>9446.1226909946708</v>
      </c>
      <c r="AL1151">
        <f t="shared" si="281"/>
        <v>8997.0604345089323</v>
      </c>
      <c r="AM1151" s="32">
        <f t="shared" si="282"/>
        <v>8698.4217042501605</v>
      </c>
      <c r="AN1151" s="33">
        <f t="shared" si="283"/>
        <v>8632.989968687747</v>
      </c>
      <c r="AO1151" s="33">
        <f t="shared" si="284"/>
        <v>8862.6888762489998</v>
      </c>
      <c r="AP1151" s="33">
        <f t="shared" si="285"/>
        <v>8559.4969021999968</v>
      </c>
      <c r="AQ1151" s="34">
        <f t="shared" si="286"/>
        <v>861978.19900000002</v>
      </c>
      <c r="AR1151" s="34">
        <f t="shared" si="287"/>
        <v>1253017</v>
      </c>
      <c r="AS1151" s="34">
        <f t="shared" si="288"/>
        <v>0</v>
      </c>
      <c r="AT1151" s="34">
        <f t="shared" si="289"/>
        <v>8795.4912020029988</v>
      </c>
      <c r="AU1151" s="34">
        <f t="shared" si="290"/>
        <v>8911.1789052157255</v>
      </c>
      <c r="AV1151" s="34">
        <f t="shared" si="291"/>
        <v>8776.0945215829215</v>
      </c>
      <c r="AW1151" s="34">
        <f t="shared" si="292"/>
        <v>8789.4364521629977</v>
      </c>
      <c r="AX1151" s="34">
        <f t="shared" si="293"/>
        <v>8820.7584436416873</v>
      </c>
    </row>
    <row r="1152" spans="1:50" ht="16.5" customHeight="1" x14ac:dyDescent="0.2">
      <c r="A1152" s="25">
        <v>1151</v>
      </c>
      <c r="B1152" s="26">
        <v>41327</v>
      </c>
      <c r="C1152" s="25">
        <v>8597</v>
      </c>
      <c r="D1152" s="27"/>
      <c r="E1152" s="27">
        <v>362000</v>
      </c>
      <c r="F1152" s="27"/>
      <c r="G1152" s="27">
        <v>94.38</v>
      </c>
      <c r="H1152" s="27">
        <v>115.3</v>
      </c>
      <c r="I1152" s="27">
        <v>3.7469999999999999</v>
      </c>
      <c r="J1152" s="27">
        <v>16420.419000000002</v>
      </c>
      <c r="K1152" s="27">
        <v>928343</v>
      </c>
      <c r="L1152" s="27">
        <v>1784</v>
      </c>
      <c r="M1152" s="27">
        <v>15.813000000000001</v>
      </c>
      <c r="N1152" s="27">
        <v>238709</v>
      </c>
      <c r="O1152" s="27">
        <v>11181.2</v>
      </c>
      <c r="P1152" s="27">
        <v>2865788</v>
      </c>
      <c r="Q1152" s="27">
        <v>17800</v>
      </c>
      <c r="R1152" s="27">
        <v>10281</v>
      </c>
      <c r="S1152" s="27">
        <v>11.340999999999999</v>
      </c>
      <c r="T1152" s="27">
        <v>117.8</v>
      </c>
      <c r="U1152" s="27">
        <v>20</v>
      </c>
      <c r="V1152" s="27">
        <v>88.6</v>
      </c>
      <c r="W1152" s="27">
        <v>91.363</v>
      </c>
      <c r="X1152" s="27"/>
      <c r="Y1152" s="27"/>
      <c r="Z1152" s="27"/>
      <c r="AA1152" s="27">
        <v>312295</v>
      </c>
      <c r="AB1152" s="28"/>
      <c r="AC1152" s="29">
        <v>0</v>
      </c>
      <c r="AD1152" s="30">
        <v>177.2</v>
      </c>
      <c r="AE1152" s="30">
        <v>0.4</v>
      </c>
      <c r="AF1152" s="31">
        <v>10.7989</v>
      </c>
      <c r="AG1152">
        <f t="shared" si="278"/>
        <v>8749.7738645443605</v>
      </c>
      <c r="AH1152">
        <f>A1152*'Simple Linear Regression'!$B$18+'Simple Linear Regression'!$B$17</f>
        <v>8867.1820305141064</v>
      </c>
      <c r="AI1152">
        <f t="shared" si="279"/>
        <v>8929.2049389000022</v>
      </c>
      <c r="AJ1152">
        <f t="shared" si="280"/>
        <v>8929.2049389000022</v>
      </c>
      <c r="AK1152" s="32">
        <f t="shared" si="294"/>
        <v>9442.3606132630684</v>
      </c>
      <c r="AL1152">
        <f t="shared" si="281"/>
        <v>8996.0121117786075</v>
      </c>
      <c r="AM1152" s="32">
        <f t="shared" si="282"/>
        <v>8691.5993451409595</v>
      </c>
      <c r="AN1152" s="33">
        <f t="shared" si="283"/>
        <v>8619.9125911075698</v>
      </c>
      <c r="AO1152" s="33">
        <f t="shared" si="284"/>
        <v>8838.7325354730001</v>
      </c>
      <c r="AP1152" s="33">
        <f t="shared" si="285"/>
        <v>8510.5280765999978</v>
      </c>
      <c r="AQ1152" s="34">
        <f t="shared" si="286"/>
        <v>894442.62300000002</v>
      </c>
      <c r="AR1152" s="34">
        <f t="shared" si="287"/>
        <v>1356414</v>
      </c>
      <c r="AS1152" s="34">
        <f t="shared" si="288"/>
        <v>0</v>
      </c>
      <c r="AT1152" s="34">
        <f t="shared" si="289"/>
        <v>8873.9787791189992</v>
      </c>
      <c r="AU1152" s="34">
        <f t="shared" si="290"/>
        <v>8971.7241919293447</v>
      </c>
      <c r="AV1152" s="34">
        <f t="shared" si="291"/>
        <v>8878.0214227836404</v>
      </c>
      <c r="AW1152" s="34">
        <f t="shared" si="292"/>
        <v>8868.7561619749995</v>
      </c>
      <c r="AX1152" s="34">
        <f t="shared" si="293"/>
        <v>8868.3614284047981</v>
      </c>
    </row>
    <row r="1153" spans="1:50" ht="16.5" customHeight="1" x14ac:dyDescent="0.2">
      <c r="A1153" s="25">
        <v>1152</v>
      </c>
      <c r="B1153" s="26">
        <v>41334</v>
      </c>
      <c r="C1153" s="25">
        <v>8364</v>
      </c>
      <c r="D1153" s="27"/>
      <c r="E1153" s="27">
        <v>342000</v>
      </c>
      <c r="F1153" s="27"/>
      <c r="G1153" s="27">
        <v>92.19</v>
      </c>
      <c r="H1153" s="27">
        <v>112.41800000000001</v>
      </c>
      <c r="I1153" s="27">
        <v>3.7839999999999998</v>
      </c>
      <c r="J1153" s="27">
        <v>16420.419000000002</v>
      </c>
      <c r="K1153" s="27">
        <v>928343</v>
      </c>
      <c r="L1153" s="27">
        <v>1784</v>
      </c>
      <c r="M1153" s="27">
        <v>15.813000000000001</v>
      </c>
      <c r="N1153" s="27">
        <v>238709</v>
      </c>
      <c r="O1153" s="27">
        <v>11181.2</v>
      </c>
      <c r="P1153" s="27">
        <v>2865788</v>
      </c>
      <c r="Q1153" s="27">
        <v>17800</v>
      </c>
      <c r="R1153" s="27">
        <v>10281</v>
      </c>
      <c r="S1153" s="27">
        <v>11.340999999999999</v>
      </c>
      <c r="T1153" s="27">
        <v>117.8</v>
      </c>
      <c r="U1153" s="27">
        <v>20</v>
      </c>
      <c r="V1153" s="27">
        <v>88.6</v>
      </c>
      <c r="W1153" s="27">
        <v>91.833825000000004</v>
      </c>
      <c r="X1153" s="27"/>
      <c r="Y1153" s="27"/>
      <c r="Z1153" s="27"/>
      <c r="AA1153" s="27">
        <v>312295</v>
      </c>
      <c r="AB1153" s="28"/>
      <c r="AC1153" s="29">
        <v>0</v>
      </c>
      <c r="AD1153" s="30">
        <v>147.5</v>
      </c>
      <c r="AE1153" s="30">
        <v>0.2</v>
      </c>
      <c r="AF1153" s="31">
        <v>11.0684</v>
      </c>
      <c r="AG1153">
        <f t="shared" si="278"/>
        <v>8763.2570277559189</v>
      </c>
      <c r="AH1153">
        <f>A1153*'Simple Linear Regression'!$B$18+'Simple Linear Regression'!$B$17</f>
        <v>8868.0350675980117</v>
      </c>
      <c r="AI1153">
        <f t="shared" si="279"/>
        <v>8940.9707389000014</v>
      </c>
      <c r="AJ1153">
        <f t="shared" si="280"/>
        <v>8940.9707389000032</v>
      </c>
      <c r="AK1153" s="32">
        <f t="shared" si="294"/>
        <v>9437.9000831992198</v>
      </c>
      <c r="AL1153">
        <f t="shared" si="281"/>
        <v>9013.5502750799224</v>
      </c>
      <c r="AM1153" s="32">
        <f t="shared" si="282"/>
        <v>8732.9642070193804</v>
      </c>
      <c r="AN1153" s="33">
        <f t="shared" si="283"/>
        <v>8664.8821122826175</v>
      </c>
      <c r="AO1153" s="33">
        <f t="shared" si="284"/>
        <v>8898.8188630560053</v>
      </c>
      <c r="AP1153" s="33">
        <f t="shared" si="285"/>
        <v>8568.1775782999975</v>
      </c>
      <c r="AQ1153" s="34">
        <f t="shared" si="286"/>
        <v>903274.85599999991</v>
      </c>
      <c r="AR1153" s="34">
        <f t="shared" si="287"/>
        <v>1294128</v>
      </c>
      <c r="AS1153" s="34">
        <f t="shared" si="288"/>
        <v>0</v>
      </c>
      <c r="AT1153" s="34">
        <f t="shared" si="289"/>
        <v>8899.7242690349995</v>
      </c>
      <c r="AU1153" s="34">
        <f t="shared" si="290"/>
        <v>9004.8790911141587</v>
      </c>
      <c r="AV1153" s="34">
        <f t="shared" si="291"/>
        <v>8875.0006910322809</v>
      </c>
      <c r="AW1153" s="34">
        <f t="shared" si="292"/>
        <v>8895.7958793239995</v>
      </c>
      <c r="AX1153" s="34">
        <f t="shared" si="293"/>
        <v>8903.4259823545253</v>
      </c>
    </row>
    <row r="1154" spans="1:50" ht="16.5" customHeight="1" x14ac:dyDescent="0.2">
      <c r="A1154" s="25">
        <v>1153</v>
      </c>
      <c r="B1154" s="26">
        <v>41341</v>
      </c>
      <c r="C1154" s="25">
        <v>8627</v>
      </c>
      <c r="D1154" s="27"/>
      <c r="E1154" s="27">
        <v>340000</v>
      </c>
      <c r="F1154" s="27"/>
      <c r="G1154" s="27">
        <v>91.004000000000005</v>
      </c>
      <c r="H1154" s="27">
        <v>109.98399999999999</v>
      </c>
      <c r="I1154" s="27">
        <v>3.7589999999999999</v>
      </c>
      <c r="J1154" s="27">
        <v>16420.419000000002</v>
      </c>
      <c r="K1154" s="27">
        <v>928343</v>
      </c>
      <c r="L1154" s="27">
        <v>1756</v>
      </c>
      <c r="M1154" s="27">
        <v>15.813000000000001</v>
      </c>
      <c r="N1154" s="27">
        <v>238709</v>
      </c>
      <c r="O1154" s="27">
        <v>11252.4</v>
      </c>
      <c r="P1154" s="27">
        <v>2865788</v>
      </c>
      <c r="Q1154" s="27">
        <v>17800</v>
      </c>
      <c r="R1154" s="27">
        <v>14496</v>
      </c>
      <c r="S1154" s="27">
        <v>11.340999999999999</v>
      </c>
      <c r="T1154" s="27">
        <v>117.8</v>
      </c>
      <c r="U1154" s="27">
        <v>20</v>
      </c>
      <c r="V1154" s="27">
        <v>90.4</v>
      </c>
      <c r="W1154" s="27">
        <v>92.35378</v>
      </c>
      <c r="X1154" s="27"/>
      <c r="Y1154" s="27"/>
      <c r="Z1154" s="27"/>
      <c r="AA1154" s="27">
        <v>314725</v>
      </c>
      <c r="AB1154" s="28"/>
      <c r="AC1154" s="29">
        <v>0</v>
      </c>
      <c r="AD1154" s="30">
        <v>161</v>
      </c>
      <c r="AE1154" s="30">
        <v>0.4</v>
      </c>
      <c r="AF1154" s="31">
        <v>11.3467</v>
      </c>
      <c r="AG1154">
        <f t="shared" ref="AG1154:AG1217" si="295">6753.47943187+0.36116788*I1154+0.01252571*N1154-22.85359542*V1154+0.00407811*AA1154-0.00067349*E1154</f>
        <v>8733.3683141029196</v>
      </c>
      <c r="AH1154">
        <f>A1154*'Simple Linear Regression'!$B$18+'Simple Linear Regression'!$B$17</f>
        <v>8868.8881046819151</v>
      </c>
      <c r="AI1154">
        <f t="shared" ref="AI1154:AI1217" si="296">7491.3971+0.0137554*N1154-0.00058829*E1154-34.3283*V1154+0.30565*L1154+54.6031*M1154</f>
        <v>8871.7981789000023</v>
      </c>
      <c r="AJ1154">
        <f t="shared" ref="AJ1154:AJ1217" si="297">7491.3971-0.00058829*E1154+0.30565*L1154+54.6031*M1154+0.0137554*N1154-34.3283*V1154</f>
        <v>8871.7981788999987</v>
      </c>
      <c r="AK1154" s="32">
        <f t="shared" si="294"/>
        <v>9436.8115310177782</v>
      </c>
      <c r="AL1154">
        <f t="shared" ref="AL1154:AL1217" si="298">2192.59+2373.87*I1154+0.0316653*N1154-15.7623*V1154+0.00202406*AA1154-0.000740146*E1154-0.00963493*(I1154*N1154)</f>
        <v>8989.7287555141702</v>
      </c>
      <c r="AM1154" s="32">
        <f t="shared" ref="AM1154:AM1217" si="299">5205.907083+122.0638992*I1154+13.609808*(N1154/1000)-1.245906883*AD1154+0.7746840854*AE1154-134.2474226*AC1154-1547.125689*IF(AND(B1154&gt;=DATE(2020,3,20),B1154&lt;=DATE(2020,6,26)),1,0)</f>
        <v>8713.2478034359592</v>
      </c>
      <c r="AN1154" s="33">
        <f t="shared" ref="AN1154:AN1217" si="300">7707.2178-144.397321*AC1154+139.5614087*AF1154-0.0008594506251*E1154-265.7105668*I1154-0.02506176117*J1154+0.004708026652*N1154</f>
        <v>8712.0837177440299</v>
      </c>
      <c r="AO1154" s="33">
        <f t="shared" ref="AO1154:AO1217" si="301">IF(N1154="","",2190.39 + 2739.06*I1154 + 0.034693*N1154 - 16.722*V1154 - 0.000802*E1154 - 1.3691*AD1154 + 1.8691*AE1154 - 121.7*AC1154 + 209.88*IF(AND(B1154&gt;=DATE(2020,3,20),B1154&lt;=DATE(2020,6,26)),1,0) - 0.011049*(I1154*N1154))</f>
        <v>8849.6751265809999</v>
      </c>
      <c r="AP1154" s="33">
        <f t="shared" ref="AP1154:AP1217" si="302">IF(B1154&lt;DATE(2008,1,1),"",3929.06 + 1212.53*I1154 - 0.0003097*N1154 + 59.426*V1154 - 0.0006734*E1154 - 1.036*AD1154 + 1.2076*AE1154 + 94.923*AF1154 - 131.43*AC1154 - 759.61*IF(AND(B1154&gt;=DATE(2020,3,20),B1154&lt;=DATE(2020,6,26)),1,0) - 17.324*(I1154*V1154))</f>
        <v>8580.005530399998</v>
      </c>
      <c r="AQ1154" s="34">
        <f t="shared" ref="AQ1154:AQ1217" si="303">IF(N1154="","",I1154*N1154)</f>
        <v>897307.13099999994</v>
      </c>
      <c r="AR1154" s="34">
        <f t="shared" ref="AR1154:AR1217" si="304">I1154*E1154</f>
        <v>1278060</v>
      </c>
      <c r="AS1154" s="34">
        <f t="shared" ref="AS1154:AS1217" si="305">AC1154*AF1154</f>
        <v>0</v>
      </c>
      <c r="AT1154" s="34">
        <f t="shared" ref="AT1154:AT1217" si="306">IF(N1154="","",2413.3773+89.103503*I1154+0.018847679*N1154-5.0917058*V1154-0.00064564578*E1154+1.4315076*AD1154-3.1976817*AE1154-66.972905*AC1154-217.08397*IF(AND(B1154&gt;=DATE(2020,3,20),B1154&lt;=DATE(2020,6,26)),1,0)+190.76803*AF1154)</f>
        <v>8961.3994615889987</v>
      </c>
      <c r="AU1154" s="34">
        <f t="shared" ref="AU1154:AU1217" si="307">IF(N1154="","",-480.76297+2186.3009*I1154+0.033368804*N1154-5.3903106*V1154-0.00073731439*E1154+0.93396876*AD1154-1.6242981*AE1154-61.304389*AC1154-95.472727*IF(AND(B1154&gt;=DATE(2020,3,20),B1154&lt;=DATE(2020,6,26)),1,0)+156.04851*AF1154-0.0087322858*AQ1154)</f>
        <v>9049.8175375629617</v>
      </c>
      <c r="AV1154" s="34">
        <f t="shared" ref="AV1154:AV1217" si="308">IF(N1154="","",2518.0489-204.66184*I1154+0.019354281*N1154-2.3328708*V1154-0.0022533804*E1154+1.5259709*AD1154-3.5842757*AE1154-65.580099*AC1154-62.828483*IF(AND(B1154&gt;=DATE(2020,3,20),B1154&lt;=DATE(2020,6,26)),1,0)+200.94286*AF1154+0.00080379976*AR1154)</f>
        <v>8943.3155257965991</v>
      </c>
      <c r="AW1154" s="34">
        <f t="shared" ref="AW1154:AW1217" si="309">IF(N1154="","",2361.7153+89.223162*I1154+0.018847054*N1154-5.0210815*V1154-0.0006437347*E1154+1.4213619*AD1154-3.2156123*AE1154+167.41121*AC1154-224.35191*IF(AND(B1154&gt;=DATE(2020,3,20),B1154&lt;=DATE(2020,6,26)),1,0)+194.56435*AF1154-19.897843*AS1154)</f>
        <v>8958.5073447689992</v>
      </c>
      <c r="AX1154" s="34">
        <f t="shared" ref="AX1154:AX1217" si="310">IF(N1154="","",-654.03928+2464.5589*I1154+0.035956453*N1154-8.0754527*V1154-0.00069441316*E1154+0.69511606*AD1154-1.1669613*AE1154-90.724569*AC1154-211.24919*IF(AND(B1154&gt;=DATE(2020,3,20),B1154&lt;=DATE(2020,6,26)),1,0)+147.22132*AF1154-0.010108087*AQ1154)</f>
        <v>8939.1096727126023</v>
      </c>
    </row>
    <row r="1155" spans="1:50" ht="16.5" customHeight="1" x14ac:dyDescent="0.2">
      <c r="A1155" s="25">
        <v>1154</v>
      </c>
      <c r="B1155" s="26">
        <v>41348</v>
      </c>
      <c r="C1155" s="25">
        <v>8324</v>
      </c>
      <c r="D1155" s="27"/>
      <c r="E1155" s="27">
        <v>343000</v>
      </c>
      <c r="F1155" s="27"/>
      <c r="G1155" s="27">
        <v>92.7</v>
      </c>
      <c r="H1155" s="27">
        <v>108.41</v>
      </c>
      <c r="I1155" s="27">
        <v>3.71</v>
      </c>
      <c r="J1155" s="27">
        <v>16420.419000000002</v>
      </c>
      <c r="K1155" s="27">
        <v>866238</v>
      </c>
      <c r="L1155" s="27">
        <v>1756</v>
      </c>
      <c r="M1155" s="27">
        <v>15.813000000000001</v>
      </c>
      <c r="N1155" s="27">
        <v>238709</v>
      </c>
      <c r="O1155" s="27">
        <v>11252.4</v>
      </c>
      <c r="P1155" s="27">
        <v>2865788</v>
      </c>
      <c r="Q1155" s="27">
        <v>17800</v>
      </c>
      <c r="R1155" s="27">
        <v>14496</v>
      </c>
      <c r="S1155" s="27">
        <v>11.340999999999999</v>
      </c>
      <c r="T1155" s="27">
        <v>117.8</v>
      </c>
      <c r="U1155" s="27">
        <v>20</v>
      </c>
      <c r="V1155" s="27">
        <v>90.4</v>
      </c>
      <c r="W1155" s="27">
        <v>92.574875000000006</v>
      </c>
      <c r="X1155" s="27"/>
      <c r="Y1155" s="27"/>
      <c r="Z1155" s="27"/>
      <c r="AA1155" s="27">
        <v>314725</v>
      </c>
      <c r="AB1155" s="28"/>
      <c r="AC1155" s="29">
        <v>0</v>
      </c>
      <c r="AD1155" s="30">
        <v>122.4</v>
      </c>
      <c r="AE1155" s="30">
        <v>2.7</v>
      </c>
      <c r="AF1155" s="31">
        <v>11.630599999999999</v>
      </c>
      <c r="AG1155">
        <f t="shared" si="295"/>
        <v>8731.3301468767986</v>
      </c>
      <c r="AH1155">
        <f>A1155*'Simple Linear Regression'!$B$18+'Simple Linear Regression'!$B$17</f>
        <v>8869.7411417658186</v>
      </c>
      <c r="AI1155">
        <f t="shared" si="296"/>
        <v>8870.0333089000014</v>
      </c>
      <c r="AJ1155">
        <f t="shared" si="297"/>
        <v>8870.0333088999996</v>
      </c>
      <c r="AK1155" s="32">
        <f t="shared" si="294"/>
        <v>9419.6548652053989</v>
      </c>
      <c r="AL1155">
        <f t="shared" si="298"/>
        <v>8983.8859682773</v>
      </c>
      <c r="AM1155" s="32">
        <f t="shared" si="299"/>
        <v>8757.1404514553797</v>
      </c>
      <c r="AN1155" s="33">
        <f t="shared" si="300"/>
        <v>8762.1466675718584</v>
      </c>
      <c r="AO1155" s="33">
        <f t="shared" si="301"/>
        <v>8899.4386678899973</v>
      </c>
      <c r="AP1155" s="33">
        <f t="shared" si="302"/>
        <v>8665.0254705000007</v>
      </c>
      <c r="AQ1155" s="34">
        <f t="shared" si="303"/>
        <v>885610.39</v>
      </c>
      <c r="AR1155" s="34">
        <f t="shared" si="304"/>
        <v>1272530</v>
      </c>
      <c r="AS1155" s="34">
        <f t="shared" si="305"/>
        <v>0</v>
      </c>
      <c r="AT1155" s="34">
        <f t="shared" si="306"/>
        <v>8946.6446350489987</v>
      </c>
      <c r="AU1155" s="34">
        <f t="shared" si="307"/>
        <v>9047.1312278565383</v>
      </c>
      <c r="AV1155" s="34">
        <f t="shared" si="308"/>
        <v>8932.0401691878014</v>
      </c>
      <c r="AW1155" s="34">
        <f t="shared" si="309"/>
        <v>8945.1805470659983</v>
      </c>
      <c r="AX1155" s="34">
        <f t="shared" si="310"/>
        <v>8946.7753646190686</v>
      </c>
    </row>
    <row r="1156" spans="1:50" ht="16.5" customHeight="1" x14ac:dyDescent="0.2">
      <c r="A1156" s="25">
        <v>1155</v>
      </c>
      <c r="B1156" s="26">
        <v>41355</v>
      </c>
      <c r="C1156" s="25">
        <v>8399</v>
      </c>
      <c r="D1156" s="27"/>
      <c r="E1156" s="27">
        <v>343000</v>
      </c>
      <c r="F1156" s="27"/>
      <c r="G1156" s="27">
        <v>93.046000000000006</v>
      </c>
      <c r="H1156" s="27">
        <v>107.328</v>
      </c>
      <c r="I1156" s="27">
        <v>3.6960000000000002</v>
      </c>
      <c r="J1156" s="27">
        <v>16420.419000000002</v>
      </c>
      <c r="K1156" s="27">
        <v>866238</v>
      </c>
      <c r="L1156" s="27">
        <v>1756</v>
      </c>
      <c r="M1156" s="27">
        <v>15.861000000000001</v>
      </c>
      <c r="N1156" s="27">
        <v>229419</v>
      </c>
      <c r="O1156" s="27">
        <v>11252.4</v>
      </c>
      <c r="P1156" s="27">
        <v>2912905</v>
      </c>
      <c r="Q1156" s="27">
        <v>17800</v>
      </c>
      <c r="R1156" s="27">
        <v>14496</v>
      </c>
      <c r="S1156" s="27">
        <v>11.340999999999999</v>
      </c>
      <c r="T1156" s="27">
        <v>117.8</v>
      </c>
      <c r="U1156" s="27">
        <v>20</v>
      </c>
      <c r="V1156" s="27">
        <v>90.4</v>
      </c>
      <c r="W1156" s="27">
        <v>92.397760000000005</v>
      </c>
      <c r="X1156" s="27"/>
      <c r="Y1156" s="27"/>
      <c r="Z1156" s="27"/>
      <c r="AA1156" s="27">
        <v>314725</v>
      </c>
      <c r="AB1156" s="28"/>
      <c r="AC1156" s="29">
        <v>0</v>
      </c>
      <c r="AD1156" s="30">
        <v>129.69999999999999</v>
      </c>
      <c r="AE1156" s="30">
        <v>5.7</v>
      </c>
      <c r="AF1156" s="31">
        <v>11.9177</v>
      </c>
      <c r="AG1156">
        <f t="shared" si="295"/>
        <v>8614.96124462648</v>
      </c>
      <c r="AH1156">
        <f>A1156*'Simple Linear Regression'!$B$18+'Simple Linear Regression'!$B$17</f>
        <v>8870.5941788497239</v>
      </c>
      <c r="AI1156">
        <f t="shared" si="296"/>
        <v>8744.8665917000017</v>
      </c>
      <c r="AJ1156">
        <f t="shared" si="297"/>
        <v>8744.8665917000017</v>
      </c>
      <c r="AK1156" s="32">
        <f t="shared" si="294"/>
        <v>9424.305853671849</v>
      </c>
      <c r="AL1156">
        <f t="shared" si="298"/>
        <v>9019.5037892436812</v>
      </c>
      <c r="AM1156" s="32">
        <f t="shared" si="299"/>
        <v>8622.2253725568789</v>
      </c>
      <c r="AN1156" s="33">
        <f t="shared" si="300"/>
        <v>8762.1971283477469</v>
      </c>
      <c r="AO1156" s="33">
        <f t="shared" si="301"/>
        <v>8950.7083644239956</v>
      </c>
      <c r="AP1156" s="33">
        <f t="shared" si="302"/>
        <v>8696.1648112000003</v>
      </c>
      <c r="AQ1156" s="34">
        <f t="shared" si="303"/>
        <v>847932.62400000007</v>
      </c>
      <c r="AR1156" s="34">
        <f t="shared" si="304"/>
        <v>1267728</v>
      </c>
      <c r="AS1156" s="34">
        <f t="shared" si="305"/>
        <v>0</v>
      </c>
      <c r="AT1156" s="34">
        <f t="shared" si="306"/>
        <v>8825.9287098900004</v>
      </c>
      <c r="AU1156" s="34">
        <f t="shared" si="307"/>
        <v>9082.2864519830655</v>
      </c>
      <c r="AV1156" s="34">
        <f t="shared" si="308"/>
        <v>8809.3217735862818</v>
      </c>
      <c r="AW1156" s="34">
        <f t="shared" si="309"/>
        <v>8825.4308209929986</v>
      </c>
      <c r="AX1156" s="34">
        <f t="shared" si="310"/>
        <v>9002.9269326527065</v>
      </c>
    </row>
    <row r="1157" spans="1:50" ht="16.5" customHeight="1" x14ac:dyDescent="0.2">
      <c r="A1157" s="25">
        <v>1156</v>
      </c>
      <c r="B1157" s="26">
        <v>41362</v>
      </c>
      <c r="C1157" s="25">
        <v>8523</v>
      </c>
      <c r="D1157" s="27"/>
      <c r="E1157" s="27">
        <v>358000</v>
      </c>
      <c r="F1157" s="27"/>
      <c r="G1157" s="27">
        <v>96.077500000000001</v>
      </c>
      <c r="H1157" s="27">
        <v>107.6825</v>
      </c>
      <c r="I1157" s="27">
        <v>3.68</v>
      </c>
      <c r="J1157" s="27">
        <v>16420.419000000002</v>
      </c>
      <c r="K1157" s="27">
        <v>866238</v>
      </c>
      <c r="L1157" s="27">
        <v>1756</v>
      </c>
      <c r="M1157" s="27">
        <v>15.861000000000001</v>
      </c>
      <c r="N1157" s="27">
        <v>229419</v>
      </c>
      <c r="O1157" s="27">
        <v>11252.4</v>
      </c>
      <c r="P1157" s="27">
        <v>2912905</v>
      </c>
      <c r="Q1157" s="27">
        <v>17800</v>
      </c>
      <c r="R1157" s="27">
        <v>14496</v>
      </c>
      <c r="S1157" s="27">
        <v>11.340999999999999</v>
      </c>
      <c r="T1157" s="27">
        <v>117.8</v>
      </c>
      <c r="U1157" s="27">
        <v>20</v>
      </c>
      <c r="V1157" s="27">
        <v>90.4</v>
      </c>
      <c r="W1157" s="27">
        <v>92.363020000000006</v>
      </c>
      <c r="X1157" s="27"/>
      <c r="Y1157" s="27"/>
      <c r="Z1157" s="27"/>
      <c r="AA1157" s="27">
        <v>314725</v>
      </c>
      <c r="AB1157" s="28"/>
      <c r="AC1157" s="29">
        <v>0</v>
      </c>
      <c r="AD1157" s="30">
        <v>131.30000000000001</v>
      </c>
      <c r="AE1157" s="30">
        <v>1</v>
      </c>
      <c r="AF1157" s="31">
        <v>12.205500000000001</v>
      </c>
      <c r="AG1157">
        <f t="shared" si="295"/>
        <v>8604.8531159403974</v>
      </c>
      <c r="AH1157">
        <f>A1157*'Simple Linear Regression'!$B$18+'Simple Linear Regression'!$B$17</f>
        <v>8871.4472159336274</v>
      </c>
      <c r="AI1157">
        <f t="shared" si="296"/>
        <v>8736.0422417000027</v>
      </c>
      <c r="AJ1157">
        <f t="shared" si="297"/>
        <v>8736.0422416999991</v>
      </c>
      <c r="AK1157" s="32">
        <f t="shared" si="294"/>
        <v>9442.8050344450075</v>
      </c>
      <c r="AL1157">
        <f t="shared" si="298"/>
        <v>9005.7866553343993</v>
      </c>
      <c r="AM1157" s="32">
        <f t="shared" si="299"/>
        <v>8614.6378839555018</v>
      </c>
      <c r="AN1157" s="33">
        <f t="shared" si="300"/>
        <v>8793.7225114639077</v>
      </c>
      <c r="AO1157" s="33">
        <f t="shared" si="301"/>
        <v>8924.4356829199987</v>
      </c>
      <c r="AP1157" s="33">
        <f t="shared" si="302"/>
        <v>8711.7062842000014</v>
      </c>
      <c r="AQ1157" s="34">
        <f t="shared" si="303"/>
        <v>844261.92</v>
      </c>
      <c r="AR1157" s="34">
        <f t="shared" si="304"/>
        <v>1317440</v>
      </c>
      <c r="AS1157" s="34">
        <f t="shared" si="305"/>
        <v>0</v>
      </c>
      <c r="AT1157" s="34">
        <f t="shared" si="306"/>
        <v>8887.0409223259994</v>
      </c>
      <c r="AU1157" s="34">
        <f t="shared" si="307"/>
        <v>9122.3388704122663</v>
      </c>
      <c r="AV1157" s="34">
        <f t="shared" si="308"/>
        <v>8895.8731550333996</v>
      </c>
      <c r="AW1157" s="34">
        <f t="shared" si="309"/>
        <v>8887.7304066809993</v>
      </c>
      <c r="AX1157" s="34">
        <f t="shared" si="310"/>
        <v>9039.1487879379602</v>
      </c>
    </row>
    <row r="1158" spans="1:50" ht="16.5" customHeight="1" x14ac:dyDescent="0.2">
      <c r="A1158" s="25">
        <v>1157</v>
      </c>
      <c r="B1158" s="26">
        <v>41369</v>
      </c>
      <c r="C1158" s="25">
        <v>8477</v>
      </c>
      <c r="D1158" s="27"/>
      <c r="E1158" s="27">
        <v>375000</v>
      </c>
      <c r="F1158" s="27"/>
      <c r="G1158" s="27">
        <v>95.073999999999998</v>
      </c>
      <c r="H1158" s="27">
        <v>107.062</v>
      </c>
      <c r="I1158" s="27">
        <v>3.645</v>
      </c>
      <c r="J1158" s="27">
        <v>16420.419000000002</v>
      </c>
      <c r="K1158" s="27">
        <v>866238</v>
      </c>
      <c r="L1158" s="27">
        <v>1762</v>
      </c>
      <c r="M1158" s="27">
        <v>15.861000000000001</v>
      </c>
      <c r="N1158" s="27">
        <v>229419</v>
      </c>
      <c r="O1158" s="27">
        <v>11290.5</v>
      </c>
      <c r="P1158" s="27">
        <v>2912905</v>
      </c>
      <c r="Q1158" s="27">
        <v>17800</v>
      </c>
      <c r="R1158" s="27">
        <v>14496</v>
      </c>
      <c r="S1158" s="27">
        <v>11.340999999999999</v>
      </c>
      <c r="T1158" s="27">
        <v>117.8</v>
      </c>
      <c r="U1158" s="27">
        <v>20</v>
      </c>
      <c r="V1158" s="27">
        <v>90.4</v>
      </c>
      <c r="W1158" s="27">
        <v>92.308499999999995</v>
      </c>
      <c r="X1158" s="27"/>
      <c r="Y1158" s="27"/>
      <c r="Z1158" s="27"/>
      <c r="AA1158" s="27">
        <v>314725</v>
      </c>
      <c r="AB1158" s="28"/>
      <c r="AC1158" s="29">
        <v>0</v>
      </c>
      <c r="AD1158" s="30">
        <v>101.8</v>
      </c>
      <c r="AE1158" s="30">
        <v>2.7</v>
      </c>
      <c r="AF1158" s="31">
        <v>12.4916</v>
      </c>
      <c r="AG1158">
        <f t="shared" si="295"/>
        <v>8593.3911450645992</v>
      </c>
      <c r="AH1158">
        <f>A1158*'Simple Linear Regression'!$B$18+'Simple Linear Regression'!$B$17</f>
        <v>8872.3002530175327</v>
      </c>
      <c r="AI1158">
        <f t="shared" si="296"/>
        <v>8727.8752117000022</v>
      </c>
      <c r="AJ1158">
        <f t="shared" si="297"/>
        <v>8727.8752116999985</v>
      </c>
      <c r="AK1158" s="32">
        <f t="shared" si="294"/>
        <v>9439.3226523425601</v>
      </c>
      <c r="AL1158">
        <f t="shared" si="298"/>
        <v>8987.4839835328494</v>
      </c>
      <c r="AM1158" s="32">
        <f t="shared" si="299"/>
        <v>8648.4368634771799</v>
      </c>
      <c r="AN1158" s="33">
        <f t="shared" si="300"/>
        <v>8828.3402397042773</v>
      </c>
      <c r="AO1158" s="33">
        <f t="shared" si="301"/>
        <v>8947.2202715049989</v>
      </c>
      <c r="AP1158" s="33">
        <f t="shared" si="302"/>
        <v>8772.4054605000001</v>
      </c>
      <c r="AQ1158" s="34">
        <f t="shared" si="303"/>
        <v>836232.255</v>
      </c>
      <c r="AR1158" s="34">
        <f t="shared" si="304"/>
        <v>1366875</v>
      </c>
      <c r="AS1158" s="34">
        <f t="shared" si="305"/>
        <v>0</v>
      </c>
      <c r="AT1158" s="34">
        <f t="shared" si="306"/>
        <v>8879.8595217540005</v>
      </c>
      <c r="AU1158" s="34">
        <f t="shared" si="307"/>
        <v>9117.7334174615207</v>
      </c>
      <c r="AV1158" s="34">
        <f t="shared" si="308"/>
        <v>8910.8450357750007</v>
      </c>
      <c r="AW1158" s="34">
        <f t="shared" si="309"/>
        <v>8881.9322496859986</v>
      </c>
      <c r="AX1158" s="34">
        <f t="shared" si="310"/>
        <v>9041.8790167908101</v>
      </c>
    </row>
    <row r="1159" spans="1:50" ht="16.5" customHeight="1" x14ac:dyDescent="0.2">
      <c r="A1159" s="25">
        <v>1158</v>
      </c>
      <c r="B1159" s="26">
        <v>41376</v>
      </c>
      <c r="C1159" s="25">
        <v>8383</v>
      </c>
      <c r="D1159" s="27"/>
      <c r="E1159" s="27">
        <v>359000</v>
      </c>
      <c r="F1159" s="27"/>
      <c r="G1159" s="27">
        <v>93.36</v>
      </c>
      <c r="H1159" s="27">
        <v>103.248</v>
      </c>
      <c r="I1159" s="27">
        <v>3.6080000000000001</v>
      </c>
      <c r="J1159" s="27">
        <v>16420.419000000002</v>
      </c>
      <c r="K1159" s="27">
        <v>827758</v>
      </c>
      <c r="L1159" s="27">
        <v>1762</v>
      </c>
      <c r="M1159" s="27">
        <v>15.861000000000001</v>
      </c>
      <c r="N1159" s="27">
        <v>229419</v>
      </c>
      <c r="O1159" s="27">
        <v>11290.5</v>
      </c>
      <c r="P1159" s="27">
        <v>2912905</v>
      </c>
      <c r="Q1159" s="27">
        <v>17800</v>
      </c>
      <c r="R1159" s="27">
        <v>14496</v>
      </c>
      <c r="S1159" s="27">
        <v>11.340999999999999</v>
      </c>
      <c r="T1159" s="27">
        <v>117.8</v>
      </c>
      <c r="U1159" s="27">
        <v>20</v>
      </c>
      <c r="V1159" s="27">
        <v>83.8</v>
      </c>
      <c r="W1159" s="27">
        <v>92.181960000000004</v>
      </c>
      <c r="X1159" s="27"/>
      <c r="Y1159" s="27"/>
      <c r="Z1159" s="27"/>
      <c r="AA1159" s="27">
        <v>314725</v>
      </c>
      <c r="AB1159" s="28"/>
      <c r="AC1159" s="29">
        <v>0</v>
      </c>
      <c r="AD1159" s="30">
        <v>65</v>
      </c>
      <c r="AE1159" s="30">
        <v>5.7</v>
      </c>
      <c r="AF1159" s="31">
        <v>12.773400000000001</v>
      </c>
      <c r="AG1159">
        <f t="shared" si="295"/>
        <v>8754.9873516250409</v>
      </c>
      <c r="AH1159">
        <f>A1159*'Simple Linear Regression'!$B$18+'Simple Linear Regression'!$B$17</f>
        <v>8873.1532901014361</v>
      </c>
      <c r="AI1159">
        <f t="shared" si="296"/>
        <v>8963.8546317</v>
      </c>
      <c r="AJ1159">
        <f t="shared" si="297"/>
        <v>8963.8546317</v>
      </c>
      <c r="AK1159" s="32">
        <f t="shared" si="294"/>
        <v>9427.8237615693997</v>
      </c>
      <c r="AL1159">
        <f t="shared" si="298"/>
        <v>9097.3104417426366</v>
      </c>
      <c r="AM1159" s="32">
        <f t="shared" si="299"/>
        <v>8692.0939247573788</v>
      </c>
      <c r="AN1159" s="33">
        <f t="shared" si="300"/>
        <v>8891.2511456491375</v>
      </c>
      <c r="AO1159" s="33">
        <f t="shared" si="301"/>
        <v>9118.8519011519984</v>
      </c>
      <c r="AP1159" s="33">
        <f t="shared" si="302"/>
        <v>8885.0798143000029</v>
      </c>
      <c r="AQ1159" s="34">
        <f t="shared" si="303"/>
        <v>827743.75199999998</v>
      </c>
      <c r="AR1159" s="34">
        <f t="shared" si="304"/>
        <v>1295272</v>
      </c>
      <c r="AS1159" s="34">
        <f t="shared" si="305"/>
        <v>0</v>
      </c>
      <c r="AT1159" s="34">
        <f t="shared" si="306"/>
        <v>8911.9841889769996</v>
      </c>
      <c r="AU1159" s="34">
        <f t="shared" si="307"/>
        <v>9163.0689240216816</v>
      </c>
      <c r="AV1159" s="34">
        <f t="shared" si="308"/>
        <v>8902.03122504772</v>
      </c>
      <c r="AW1159" s="34">
        <f t="shared" si="309"/>
        <v>8914.9451648020004</v>
      </c>
      <c r="AX1159" s="34">
        <f t="shared" si="310"/>
        <v>9113.307275762576</v>
      </c>
    </row>
    <row r="1160" spans="1:50" ht="16.5" customHeight="1" x14ac:dyDescent="0.2">
      <c r="A1160" s="25">
        <v>1159</v>
      </c>
      <c r="B1160" s="26">
        <v>41383</v>
      </c>
      <c r="C1160" s="25">
        <v>8750</v>
      </c>
      <c r="D1160" s="27"/>
      <c r="E1160" s="27">
        <v>356000</v>
      </c>
      <c r="F1160" s="27"/>
      <c r="G1160" s="27">
        <v>88</v>
      </c>
      <c r="H1160" s="27">
        <v>98.091999999999999</v>
      </c>
      <c r="I1160" s="27">
        <v>3.5419999999999998</v>
      </c>
      <c r="J1160" s="27">
        <v>16420.419000000002</v>
      </c>
      <c r="K1160" s="27">
        <v>827758</v>
      </c>
      <c r="L1160" s="27">
        <v>1762</v>
      </c>
      <c r="M1160" s="27">
        <v>15.721</v>
      </c>
      <c r="N1160" s="27">
        <v>215803</v>
      </c>
      <c r="O1160" s="27">
        <v>11290.5</v>
      </c>
      <c r="P1160" s="27">
        <v>2912905</v>
      </c>
      <c r="Q1160" s="27">
        <v>17800</v>
      </c>
      <c r="R1160" s="27">
        <v>14496</v>
      </c>
      <c r="S1160" s="27">
        <v>11.340999999999999</v>
      </c>
      <c r="T1160" s="27">
        <v>117.8</v>
      </c>
      <c r="U1160" s="27">
        <v>20</v>
      </c>
      <c r="V1160" s="27">
        <v>83.8</v>
      </c>
      <c r="W1160" s="27">
        <v>91.930459999999997</v>
      </c>
      <c r="X1160" s="27"/>
      <c r="Y1160" s="27"/>
      <c r="Z1160" s="27"/>
      <c r="AA1160" s="27">
        <v>314725</v>
      </c>
      <c r="AB1160" s="28"/>
      <c r="AC1160" s="29">
        <v>0</v>
      </c>
      <c r="AD1160" s="30">
        <v>62.4</v>
      </c>
      <c r="AE1160" s="30">
        <v>10</v>
      </c>
      <c r="AF1160" s="31">
        <v>13.048299999999999</v>
      </c>
      <c r="AG1160">
        <f t="shared" si="295"/>
        <v>8586.4339171849588</v>
      </c>
      <c r="AH1160">
        <f>A1160*'Simple Linear Regression'!$B$18+'Simple Linear Regression'!$B$17</f>
        <v>8874.0063271853396</v>
      </c>
      <c r="AI1160">
        <f t="shared" si="296"/>
        <v>8770.6815413000004</v>
      </c>
      <c r="AJ1160">
        <f t="shared" si="297"/>
        <v>8770.6815413000004</v>
      </c>
      <c r="AK1160" s="32">
        <f t="shared" si="294"/>
        <v>9529.8636601493999</v>
      </c>
      <c r="AL1160">
        <f t="shared" si="298"/>
        <v>9122.2616820858166</v>
      </c>
      <c r="AM1160" s="32">
        <f t="shared" si="299"/>
        <v>8505.297061145202</v>
      </c>
      <c r="AN1160" s="33">
        <f t="shared" si="300"/>
        <v>8885.6273352912358</v>
      </c>
      <c r="AO1160" s="33">
        <f t="shared" si="301"/>
        <v>9179.8667359259998</v>
      </c>
      <c r="AP1160" s="33">
        <f t="shared" si="302"/>
        <v>8941.0861013999966</v>
      </c>
      <c r="AQ1160" s="34">
        <f t="shared" si="303"/>
        <v>764374.22599999991</v>
      </c>
      <c r="AR1160" s="34">
        <f t="shared" si="304"/>
        <v>1260952</v>
      </c>
      <c r="AS1160" s="34">
        <f t="shared" si="305"/>
        <v>0</v>
      </c>
      <c r="AT1160" s="34">
        <f t="shared" si="306"/>
        <v>8686.3804782320003</v>
      </c>
      <c r="AU1160" s="34">
        <f t="shared" si="307"/>
        <v>9153.4811193632122</v>
      </c>
      <c r="AV1160" s="34">
        <f t="shared" si="308"/>
        <v>8667.0440321925198</v>
      </c>
      <c r="AW1160" s="34">
        <f t="shared" si="309"/>
        <v>8690.3292189309996</v>
      </c>
      <c r="AX1160" s="34">
        <f t="shared" si="310"/>
        <v>9137.3371512733393</v>
      </c>
    </row>
    <row r="1161" spans="1:50" ht="16.5" customHeight="1" x14ac:dyDescent="0.2">
      <c r="A1161" s="25">
        <v>1160</v>
      </c>
      <c r="B1161" s="26">
        <v>41390</v>
      </c>
      <c r="C1161" s="25">
        <v>8415</v>
      </c>
      <c r="D1161" s="27"/>
      <c r="E1161" s="27">
        <v>343000</v>
      </c>
      <c r="F1161" s="27"/>
      <c r="G1161" s="27">
        <v>90.998000000000005</v>
      </c>
      <c r="H1161" s="27">
        <v>100.608</v>
      </c>
      <c r="I1161" s="27">
        <v>3.536</v>
      </c>
      <c r="J1161" s="27">
        <v>16420.419000000002</v>
      </c>
      <c r="K1161" s="27">
        <v>827758</v>
      </c>
      <c r="L1161" s="27">
        <v>1762</v>
      </c>
      <c r="M1161" s="27">
        <v>15.721</v>
      </c>
      <c r="N1161" s="27">
        <v>215803</v>
      </c>
      <c r="O1161" s="27">
        <v>11290.5</v>
      </c>
      <c r="P1161" s="27">
        <v>2912905</v>
      </c>
      <c r="Q1161" s="27">
        <v>17800</v>
      </c>
      <c r="R1161" s="27">
        <v>14496</v>
      </c>
      <c r="S1161" s="27">
        <v>11.340999999999999</v>
      </c>
      <c r="T1161" s="27">
        <v>117.8</v>
      </c>
      <c r="U1161" s="27">
        <v>20</v>
      </c>
      <c r="V1161" s="27">
        <v>83.8</v>
      </c>
      <c r="W1161" s="27">
        <v>92.064120000000003</v>
      </c>
      <c r="X1161" s="27"/>
      <c r="Y1161" s="27"/>
      <c r="Z1161" s="27"/>
      <c r="AA1161" s="27">
        <v>314725</v>
      </c>
      <c r="AB1161" s="28"/>
      <c r="AC1161" s="29">
        <v>0</v>
      </c>
      <c r="AD1161" s="30">
        <v>72.2</v>
      </c>
      <c r="AE1161" s="30">
        <v>4.8</v>
      </c>
      <c r="AF1161" s="31">
        <v>13.3132</v>
      </c>
      <c r="AG1161">
        <f t="shared" si="295"/>
        <v>8595.1871201776794</v>
      </c>
      <c r="AH1161">
        <f>A1161*'Simple Linear Regression'!$B$18+'Simple Linear Regression'!$B$17</f>
        <v>8874.8593642692449</v>
      </c>
      <c r="AI1161">
        <f t="shared" si="296"/>
        <v>8778.3293113</v>
      </c>
      <c r="AJ1161">
        <f t="shared" si="297"/>
        <v>8778.3293113</v>
      </c>
      <c r="AK1161" s="32">
        <f t="shared" si="294"/>
        <v>9534.3305178554601</v>
      </c>
      <c r="AL1161">
        <f t="shared" si="298"/>
        <v>9130.1158408785595</v>
      </c>
      <c r="AM1161" s="32">
        <f t="shared" si="299"/>
        <v>8488.3264330525199</v>
      </c>
      <c r="AN1161" s="33">
        <f t="shared" si="300"/>
        <v>8935.3642739829666</v>
      </c>
      <c r="AO1161" s="33">
        <f t="shared" si="301"/>
        <v>9165.0283200079975</v>
      </c>
      <c r="AP1161" s="33">
        <f t="shared" si="302"/>
        <v>8959.9884113000044</v>
      </c>
      <c r="AQ1161" s="34">
        <f t="shared" si="303"/>
        <v>763079.40800000005</v>
      </c>
      <c r="AR1161" s="34">
        <f t="shared" si="304"/>
        <v>1212848</v>
      </c>
      <c r="AS1161" s="34">
        <f t="shared" si="305"/>
        <v>0</v>
      </c>
      <c r="AT1161" s="34">
        <f t="shared" si="306"/>
        <v>8775.4304228210003</v>
      </c>
      <c r="AU1161" s="34">
        <f t="shared" si="307"/>
        <v>9220.1916161351946</v>
      </c>
      <c r="AV1161" s="34">
        <f t="shared" si="308"/>
        <v>8745.7224768514807</v>
      </c>
      <c r="AW1161" s="34">
        <f t="shared" si="309"/>
        <v>8780.3530579540002</v>
      </c>
      <c r="AX1161" s="34">
        <f t="shared" si="310"/>
        <v>9196.5445657625041</v>
      </c>
    </row>
    <row r="1162" spans="1:50" ht="16.5" customHeight="1" x14ac:dyDescent="0.2">
      <c r="A1162" s="25">
        <v>1161</v>
      </c>
      <c r="B1162" s="26">
        <v>41397</v>
      </c>
      <c r="C1162" s="25">
        <v>8445</v>
      </c>
      <c r="D1162" s="27"/>
      <c r="E1162" s="27">
        <v>331000</v>
      </c>
      <c r="F1162" s="27"/>
      <c r="G1162" s="27">
        <v>93.4</v>
      </c>
      <c r="H1162" s="27">
        <v>101.53400000000001</v>
      </c>
      <c r="I1162" s="27">
        <v>3.52</v>
      </c>
      <c r="J1162" s="27">
        <v>16420.419000000002</v>
      </c>
      <c r="K1162" s="27">
        <v>827758</v>
      </c>
      <c r="L1162" s="27">
        <v>1762</v>
      </c>
      <c r="M1162" s="27">
        <v>15.721</v>
      </c>
      <c r="N1162" s="27">
        <v>215803</v>
      </c>
      <c r="O1162" s="27">
        <v>11290.5</v>
      </c>
      <c r="P1162" s="27">
        <v>2912905</v>
      </c>
      <c r="Q1162" s="27">
        <v>17800</v>
      </c>
      <c r="R1162" s="27">
        <v>14496</v>
      </c>
      <c r="S1162" s="27">
        <v>11.340999999999999</v>
      </c>
      <c r="T1162" s="27">
        <v>117.8</v>
      </c>
      <c r="U1162" s="27">
        <v>20</v>
      </c>
      <c r="V1162" s="27">
        <v>83.8</v>
      </c>
      <c r="W1162" s="27">
        <v>92.228279999999998</v>
      </c>
      <c r="X1162" s="27"/>
      <c r="Y1162" s="27"/>
      <c r="Z1162" s="27"/>
      <c r="AA1162" s="27">
        <v>314725</v>
      </c>
      <c r="AB1162" s="28"/>
      <c r="AC1162" s="29">
        <v>0</v>
      </c>
      <c r="AD1162" s="30">
        <v>40.5</v>
      </c>
      <c r="AE1162" s="30">
        <v>13.9</v>
      </c>
      <c r="AF1162" s="31">
        <v>13.564399999999999</v>
      </c>
      <c r="AG1162">
        <f t="shared" si="295"/>
        <v>8603.2632214915993</v>
      </c>
      <c r="AH1162">
        <f>A1162*'Simple Linear Regression'!$B$18+'Simple Linear Regression'!$B$17</f>
        <v>8875.7124013531484</v>
      </c>
      <c r="AI1162">
        <f t="shared" si="296"/>
        <v>8785.3887912999999</v>
      </c>
      <c r="AJ1162">
        <f t="shared" si="297"/>
        <v>8785.3887912999999</v>
      </c>
      <c r="AK1162" s="32">
        <f t="shared" si="294"/>
        <v>9532.7272832548115</v>
      </c>
      <c r="AL1162">
        <f t="shared" si="298"/>
        <v>9134.2836216591986</v>
      </c>
      <c r="AM1162" s="32">
        <f t="shared" si="299"/>
        <v>8532.9182840335598</v>
      </c>
      <c r="AN1162" s="33">
        <f t="shared" si="300"/>
        <v>8984.9868764184048</v>
      </c>
      <c r="AO1162" s="33">
        <f t="shared" si="301"/>
        <v>9229.3871575600024</v>
      </c>
      <c r="AP1162" s="33">
        <f t="shared" si="302"/>
        <v>9039.5717681000006</v>
      </c>
      <c r="AQ1162" s="34">
        <f t="shared" si="303"/>
        <v>759626.56</v>
      </c>
      <c r="AR1162" s="34">
        <f t="shared" si="304"/>
        <v>1165120</v>
      </c>
      <c r="AS1162" s="34">
        <f t="shared" si="305"/>
        <v>0</v>
      </c>
      <c r="AT1162" s="34">
        <f t="shared" si="306"/>
        <v>8755.1957508790001</v>
      </c>
      <c r="AU1162" s="34">
        <f t="shared" si="307"/>
        <v>9219.0212932851537</v>
      </c>
      <c r="AV1162" s="34">
        <f t="shared" si="308"/>
        <v>8707.1605361781985</v>
      </c>
      <c r="AW1162" s="34">
        <f t="shared" si="309"/>
        <v>8761.2056243219995</v>
      </c>
      <c r="AX1162" s="34">
        <f t="shared" si="310"/>
        <v>9204.6737379162787</v>
      </c>
    </row>
    <row r="1163" spans="1:50" ht="16.5" customHeight="1" x14ac:dyDescent="0.2">
      <c r="A1163" s="25">
        <v>1162</v>
      </c>
      <c r="B1163" s="26">
        <v>41404</v>
      </c>
      <c r="C1163" s="25">
        <v>8341</v>
      </c>
      <c r="D1163" s="27"/>
      <c r="E1163" s="27">
        <v>335000</v>
      </c>
      <c r="F1163" s="27"/>
      <c r="G1163" s="27">
        <v>95.843999999999994</v>
      </c>
      <c r="H1163" s="27">
        <v>103.774</v>
      </c>
      <c r="I1163" s="27">
        <v>3.5379999999999998</v>
      </c>
      <c r="J1163" s="27">
        <v>16648.188999999998</v>
      </c>
      <c r="K1163" s="27">
        <v>827758</v>
      </c>
      <c r="L1163" s="27">
        <v>1756</v>
      </c>
      <c r="M1163" s="27">
        <v>15.721</v>
      </c>
      <c r="N1163" s="27">
        <v>215803</v>
      </c>
      <c r="O1163" s="27">
        <v>11290.1</v>
      </c>
      <c r="P1163" s="27">
        <v>2912905</v>
      </c>
      <c r="Q1163" s="27">
        <v>17800</v>
      </c>
      <c r="R1163" s="27">
        <v>14496</v>
      </c>
      <c r="S1163" s="27">
        <v>11.340999999999999</v>
      </c>
      <c r="T1163" s="27">
        <v>118.4</v>
      </c>
      <c r="U1163" s="27">
        <v>20</v>
      </c>
      <c r="V1163" s="27">
        <v>81.599999999999994</v>
      </c>
      <c r="W1163" s="27">
        <v>91.517439999999993</v>
      </c>
      <c r="X1163" s="27"/>
      <c r="Y1163" s="27"/>
      <c r="Z1163" s="27"/>
      <c r="AA1163" s="27">
        <v>314725</v>
      </c>
      <c r="AB1163" s="28"/>
      <c r="AC1163" s="29">
        <v>0</v>
      </c>
      <c r="AD1163" s="30">
        <v>44</v>
      </c>
      <c r="AE1163" s="30">
        <v>7.1</v>
      </c>
      <c r="AF1163" s="31">
        <v>13.7981</v>
      </c>
      <c r="AG1163">
        <f t="shared" si="295"/>
        <v>8650.8536724374389</v>
      </c>
      <c r="AH1163">
        <f>A1163*'Simple Linear Regression'!$B$18+'Simple Linear Regression'!$B$17</f>
        <v>8876.5654384370537</v>
      </c>
      <c r="AI1163">
        <f t="shared" si="296"/>
        <v>8856.7239913000012</v>
      </c>
      <c r="AJ1163">
        <f t="shared" si="297"/>
        <v>8856.7239913000012</v>
      </c>
      <c r="AK1163" s="32">
        <f t="shared" si="294"/>
        <v>9529.9455312425198</v>
      </c>
      <c r="AL1163">
        <f t="shared" si="298"/>
        <v>9171.3033152809803</v>
      </c>
      <c r="AM1163" s="32">
        <f t="shared" si="299"/>
        <v>8525.4869083479407</v>
      </c>
      <c r="AN1163" s="33">
        <f t="shared" si="300"/>
        <v>9003.673467587103</v>
      </c>
      <c r="AO1163" s="33">
        <f t="shared" si="301"/>
        <v>9251.8495753139996</v>
      </c>
      <c r="AP1163" s="33">
        <f t="shared" si="302"/>
        <v>9047.0238979999976</v>
      </c>
      <c r="AQ1163" s="34">
        <f t="shared" si="303"/>
        <v>763511.01399999997</v>
      </c>
      <c r="AR1163" s="34">
        <f t="shared" si="304"/>
        <v>1185230</v>
      </c>
      <c r="AS1163" s="34">
        <f t="shared" si="305"/>
        <v>0</v>
      </c>
      <c r="AT1163" s="34">
        <f t="shared" si="306"/>
        <v>8836.7557843440009</v>
      </c>
      <c r="AU1163" s="34">
        <f t="shared" si="307"/>
        <v>9284.1466272672023</v>
      </c>
      <c r="AV1163" s="34">
        <f t="shared" si="308"/>
        <v>8792.4341496838006</v>
      </c>
      <c r="AW1163" s="34">
        <f t="shared" si="309"/>
        <v>8843.5937006229997</v>
      </c>
      <c r="AX1163" s="34">
        <f t="shared" si="310"/>
        <v>9269.5336079707777</v>
      </c>
    </row>
    <row r="1164" spans="1:50" ht="16.5" customHeight="1" x14ac:dyDescent="0.2">
      <c r="A1164" s="25">
        <v>1163</v>
      </c>
      <c r="B1164" s="26">
        <v>41411</v>
      </c>
      <c r="C1164" s="25">
        <v>8790</v>
      </c>
      <c r="D1164" s="27"/>
      <c r="E1164" s="27">
        <v>360000</v>
      </c>
      <c r="F1164" s="27"/>
      <c r="G1164" s="27">
        <v>94.647999999999996</v>
      </c>
      <c r="H1164" s="27">
        <v>102.908</v>
      </c>
      <c r="I1164" s="27">
        <v>3.6030000000000002</v>
      </c>
      <c r="J1164" s="27">
        <v>16648.188999999998</v>
      </c>
      <c r="K1164" s="27">
        <v>867459</v>
      </c>
      <c r="L1164" s="27">
        <v>1756</v>
      </c>
      <c r="M1164" s="27">
        <v>15.811</v>
      </c>
      <c r="N1164" s="27">
        <v>253026</v>
      </c>
      <c r="O1164" s="27">
        <v>11290.1</v>
      </c>
      <c r="P1164" s="27">
        <v>2912905</v>
      </c>
      <c r="Q1164" s="27">
        <v>17800</v>
      </c>
      <c r="R1164" s="27">
        <v>14496</v>
      </c>
      <c r="S1164" s="27">
        <v>11.340999999999999</v>
      </c>
      <c r="T1164" s="27">
        <v>118.4</v>
      </c>
      <c r="U1164" s="27">
        <v>20</v>
      </c>
      <c r="V1164" s="27">
        <v>81.599999999999994</v>
      </c>
      <c r="W1164" s="27">
        <v>91.579980000000006</v>
      </c>
      <c r="X1164" s="27"/>
      <c r="Y1164" s="27"/>
      <c r="Z1164" s="27"/>
      <c r="AA1164" s="27">
        <v>314725</v>
      </c>
      <c r="AB1164" s="28"/>
      <c r="AC1164" s="29">
        <v>0</v>
      </c>
      <c r="AD1164" s="30">
        <v>26.8</v>
      </c>
      <c r="AE1164" s="30">
        <v>24.2</v>
      </c>
      <c r="AF1164" s="31">
        <v>14.009600000000001</v>
      </c>
      <c r="AG1164">
        <f t="shared" si="295"/>
        <v>9100.2844016796407</v>
      </c>
      <c r="AH1164">
        <f>A1164*'Simple Linear Regression'!$B$18+'Simple Linear Regression'!$B$17</f>
        <v>8877.4184755209571</v>
      </c>
      <c r="AI1164">
        <f t="shared" si="296"/>
        <v>9358.9482744999987</v>
      </c>
      <c r="AJ1164">
        <f t="shared" si="297"/>
        <v>9358.9482744999987</v>
      </c>
      <c r="AK1164" s="32">
        <f t="shared" si="294"/>
        <v>9541.4229556456812</v>
      </c>
      <c r="AL1164">
        <f t="shared" si="298"/>
        <v>9058.4441144574575</v>
      </c>
      <c r="AM1164" s="32">
        <f t="shared" si="299"/>
        <v>9074.6956412278814</v>
      </c>
      <c r="AN1164" s="33">
        <f t="shared" si="300"/>
        <v>9169.6801291250522</v>
      </c>
      <c r="AO1164" s="33">
        <f t="shared" si="301"/>
        <v>9119.9088987779996</v>
      </c>
      <c r="AP1164" s="33">
        <f t="shared" si="302"/>
        <v>9064.1342633999993</v>
      </c>
      <c r="AQ1164" s="34">
        <f t="shared" si="303"/>
        <v>911652.67800000007</v>
      </c>
      <c r="AR1164" s="34">
        <f t="shared" si="304"/>
        <v>1297080</v>
      </c>
      <c r="AS1164" s="34">
        <f t="shared" si="305"/>
        <v>0</v>
      </c>
      <c r="AT1164" s="34">
        <f t="shared" si="306"/>
        <v>9489.0186735110001</v>
      </c>
      <c r="AU1164" s="34">
        <f t="shared" si="307"/>
        <v>9345.4594680566297</v>
      </c>
      <c r="AV1164" s="34">
        <f t="shared" si="308"/>
        <v>9488.0876258427998</v>
      </c>
      <c r="AW1164" s="34">
        <f t="shared" si="309"/>
        <v>9496.5596947099984</v>
      </c>
      <c r="AX1164" s="34">
        <f t="shared" si="310"/>
        <v>9252.5741041710189</v>
      </c>
    </row>
    <row r="1165" spans="1:50" ht="16.5" customHeight="1" x14ac:dyDescent="0.2">
      <c r="A1165" s="25">
        <v>1164</v>
      </c>
      <c r="B1165" s="26">
        <v>41418</v>
      </c>
      <c r="C1165" s="25">
        <v>8956</v>
      </c>
      <c r="D1165" s="27"/>
      <c r="E1165" s="27">
        <v>343000</v>
      </c>
      <c r="F1165" s="27"/>
      <c r="G1165" s="27">
        <v>94.756</v>
      </c>
      <c r="H1165" s="27">
        <v>102.298</v>
      </c>
      <c r="I1165" s="27">
        <v>3.673</v>
      </c>
      <c r="J1165" s="27">
        <v>16648.188999999998</v>
      </c>
      <c r="K1165" s="27">
        <v>867459</v>
      </c>
      <c r="L1165" s="27">
        <v>1756</v>
      </c>
      <c r="M1165" s="27">
        <v>15.811</v>
      </c>
      <c r="N1165" s="27">
        <v>253026</v>
      </c>
      <c r="O1165" s="27">
        <v>11290.1</v>
      </c>
      <c r="P1165" s="27">
        <v>2912905</v>
      </c>
      <c r="Q1165" s="27">
        <v>17800</v>
      </c>
      <c r="R1165" s="27">
        <v>14496</v>
      </c>
      <c r="S1165" s="27">
        <v>11.231</v>
      </c>
      <c r="T1165" s="27">
        <v>118.4</v>
      </c>
      <c r="U1165" s="27">
        <v>20</v>
      </c>
      <c r="V1165" s="27">
        <v>81.599999999999994</v>
      </c>
      <c r="W1165" s="27">
        <v>92.646360000000001</v>
      </c>
      <c r="X1165" s="27"/>
      <c r="Y1165" s="27"/>
      <c r="Z1165" s="27"/>
      <c r="AA1165" s="27">
        <v>314725</v>
      </c>
      <c r="AB1165" s="28"/>
      <c r="AC1165" s="29">
        <v>0</v>
      </c>
      <c r="AD1165" s="30">
        <v>11.8</v>
      </c>
      <c r="AE1165" s="30">
        <v>41.1</v>
      </c>
      <c r="AF1165" s="31">
        <v>14.1945</v>
      </c>
      <c r="AG1165">
        <f t="shared" si="295"/>
        <v>9111.7590134312395</v>
      </c>
      <c r="AH1165">
        <f>A1165*'Simple Linear Regression'!$B$18+'Simple Linear Regression'!$B$17</f>
        <v>8878.2715126048606</v>
      </c>
      <c r="AI1165">
        <f t="shared" si="296"/>
        <v>9368.9492044999988</v>
      </c>
      <c r="AJ1165">
        <f t="shared" si="297"/>
        <v>9368.9492045000006</v>
      </c>
      <c r="AK1165" s="32">
        <f t="shared" si="294"/>
        <v>9537.4291325530394</v>
      </c>
      <c r="AL1165">
        <f t="shared" si="298"/>
        <v>9066.54535058486</v>
      </c>
      <c r="AM1165" s="32">
        <f t="shared" si="299"/>
        <v>9115.0208784601418</v>
      </c>
      <c r="AN1165" s="33">
        <f t="shared" si="300"/>
        <v>9191.4959545443799</v>
      </c>
      <c r="AO1165" s="33">
        <f t="shared" si="301"/>
        <v>9181.7034895979959</v>
      </c>
      <c r="AP1165" s="33">
        <f t="shared" si="302"/>
        <v>9115.0041781</v>
      </c>
      <c r="AQ1165" s="34">
        <f t="shared" si="303"/>
        <v>929364.49800000002</v>
      </c>
      <c r="AR1165" s="34">
        <f t="shared" si="304"/>
        <v>1259839</v>
      </c>
      <c r="AS1165" s="34">
        <f t="shared" si="305"/>
        <v>0</v>
      </c>
      <c r="AT1165" s="34">
        <f t="shared" si="306"/>
        <v>9465.9914709980003</v>
      </c>
      <c r="AU1165" s="34">
        <f t="shared" si="307"/>
        <v>9343.7634016174761</v>
      </c>
      <c r="AV1165" s="34">
        <f t="shared" si="308"/>
        <v>9435.82496896464</v>
      </c>
      <c r="AW1165" s="34">
        <f t="shared" si="309"/>
        <v>9474.0594778949999</v>
      </c>
      <c r="AX1165" s="34">
        <f t="shared" si="310"/>
        <v>9254.9384686006742</v>
      </c>
    </row>
    <row r="1166" spans="1:50" ht="16.5" customHeight="1" x14ac:dyDescent="0.2">
      <c r="A1166" s="25">
        <v>1165</v>
      </c>
      <c r="B1166" s="26">
        <v>41425</v>
      </c>
      <c r="C1166" s="25">
        <v>8822</v>
      </c>
      <c r="D1166" s="27"/>
      <c r="E1166" s="27">
        <v>353000</v>
      </c>
      <c r="F1166" s="27"/>
      <c r="G1166" s="27">
        <v>93.32</v>
      </c>
      <c r="H1166" s="27">
        <v>102.0325</v>
      </c>
      <c r="I1166" s="27">
        <v>3.645</v>
      </c>
      <c r="J1166" s="27">
        <v>16648.188999999998</v>
      </c>
      <c r="K1166" s="27">
        <v>867459</v>
      </c>
      <c r="L1166" s="27">
        <v>1756</v>
      </c>
      <c r="M1166" s="27">
        <v>15.811</v>
      </c>
      <c r="N1166" s="27">
        <v>253026</v>
      </c>
      <c r="O1166" s="27">
        <v>11290.1</v>
      </c>
      <c r="P1166" s="27">
        <v>2912905</v>
      </c>
      <c r="Q1166" s="27">
        <v>17800</v>
      </c>
      <c r="R1166" s="27">
        <v>14496</v>
      </c>
      <c r="S1166" s="27">
        <v>11.231</v>
      </c>
      <c r="T1166" s="27">
        <v>118.4</v>
      </c>
      <c r="U1166" s="27">
        <v>20</v>
      </c>
      <c r="V1166" s="27">
        <v>81.599999999999994</v>
      </c>
      <c r="W1166" s="27">
        <v>93.160120000000006</v>
      </c>
      <c r="X1166" s="27"/>
      <c r="Y1166" s="27"/>
      <c r="Z1166" s="27"/>
      <c r="AA1166" s="27">
        <v>314725</v>
      </c>
      <c r="AB1166" s="28"/>
      <c r="AC1166" s="29">
        <v>1</v>
      </c>
      <c r="AD1166" s="30">
        <v>16</v>
      </c>
      <c r="AE1166" s="30">
        <v>44.5</v>
      </c>
      <c r="AF1166" s="31">
        <v>14.347899999999999</v>
      </c>
      <c r="AG1166">
        <f t="shared" si="295"/>
        <v>9105.0140007305999</v>
      </c>
      <c r="AH1166">
        <f>A1166*'Simple Linear Regression'!$B$18+'Simple Linear Regression'!$B$17</f>
        <v>8879.1245496887659</v>
      </c>
      <c r="AI1166">
        <f t="shared" si="296"/>
        <v>9363.0663044999983</v>
      </c>
      <c r="AJ1166">
        <f t="shared" si="297"/>
        <v>9363.0663045000001</v>
      </c>
      <c r="AK1166" s="32">
        <f t="shared" si="294"/>
        <v>9539.8832071792294</v>
      </c>
      <c r="AL1166">
        <f t="shared" si="298"/>
        <v>9060.9363889338965</v>
      </c>
      <c r="AM1166" s="32">
        <f t="shared" si="299"/>
        <v>8974.7567836643011</v>
      </c>
      <c r="AN1166" s="33">
        <f t="shared" si="300"/>
        <v>9067.3527432583578</v>
      </c>
      <c r="AO1166" s="33">
        <f t="shared" si="301"/>
        <v>9054.1736892700028</v>
      </c>
      <c r="AP1166" s="33">
        <f t="shared" si="302"/>
        <v>8996.7870415000016</v>
      </c>
      <c r="AQ1166" s="34">
        <f t="shared" si="303"/>
        <v>922279.77</v>
      </c>
      <c r="AR1166" s="34">
        <f t="shared" si="304"/>
        <v>1286685</v>
      </c>
      <c r="AS1166" s="34">
        <f t="shared" si="305"/>
        <v>14.347899999999999</v>
      </c>
      <c r="AT1166" s="34">
        <f t="shared" si="306"/>
        <v>9414.4712400560002</v>
      </c>
      <c r="AU1166" s="34">
        <f t="shared" si="307"/>
        <v>9298.0732099147372</v>
      </c>
      <c r="AV1166" s="34">
        <f t="shared" si="308"/>
        <v>9400.0675809655986</v>
      </c>
      <c r="AW1166" s="34">
        <f t="shared" si="309"/>
        <v>9371.9256402292995</v>
      </c>
      <c r="AX1166" s="34">
        <f t="shared" si="310"/>
        <v>9181.4107353160034</v>
      </c>
    </row>
    <row r="1167" spans="1:50" ht="16.5" customHeight="1" x14ac:dyDescent="0.2">
      <c r="A1167" s="25">
        <v>1166</v>
      </c>
      <c r="B1167" s="26">
        <v>41432</v>
      </c>
      <c r="C1167" s="25">
        <v>8648</v>
      </c>
      <c r="D1167" s="27"/>
      <c r="E1167" s="27">
        <v>346000</v>
      </c>
      <c r="F1167" s="27"/>
      <c r="G1167" s="27">
        <v>94.25</v>
      </c>
      <c r="H1167" s="27">
        <v>102.92400000000001</v>
      </c>
      <c r="I1167" s="27">
        <v>3.6459999999999999</v>
      </c>
      <c r="J1167" s="27">
        <v>16648.188999999998</v>
      </c>
      <c r="K1167" s="27">
        <v>867459</v>
      </c>
      <c r="L1167" s="27">
        <v>1755</v>
      </c>
      <c r="M1167" s="27">
        <v>15.811</v>
      </c>
      <c r="N1167" s="27">
        <v>253026</v>
      </c>
      <c r="O1167" s="27">
        <v>11281.1</v>
      </c>
      <c r="P1167" s="27">
        <v>2912905</v>
      </c>
      <c r="Q1167" s="27">
        <v>17800</v>
      </c>
      <c r="R1167" s="27">
        <v>14496</v>
      </c>
      <c r="S1167" s="27">
        <v>11.231</v>
      </c>
      <c r="T1167" s="27">
        <v>118.4</v>
      </c>
      <c r="U1167" s="27">
        <v>20</v>
      </c>
      <c r="V1167" s="27">
        <v>83.7</v>
      </c>
      <c r="W1167" s="27">
        <v>93.536450000000002</v>
      </c>
      <c r="X1167" s="27"/>
      <c r="Y1167" s="27"/>
      <c r="Z1167" s="27"/>
      <c r="AA1167" s="27">
        <v>314725</v>
      </c>
      <c r="AB1167" s="28"/>
      <c r="AC1167" s="29">
        <v>0</v>
      </c>
      <c r="AD1167" s="30">
        <v>9.1999999999999993</v>
      </c>
      <c r="AE1167" s="30">
        <v>47.6</v>
      </c>
      <c r="AF1167" s="31">
        <v>14.465400000000001</v>
      </c>
      <c r="AG1167">
        <f t="shared" si="295"/>
        <v>9061.7362415164807</v>
      </c>
      <c r="AH1167">
        <f>A1167*'Simple Linear Regression'!$B$18+'Simple Linear Regression'!$B$17</f>
        <v>8879.9775867726694</v>
      </c>
      <c r="AI1167">
        <f t="shared" si="296"/>
        <v>9294.7892544999995</v>
      </c>
      <c r="AJ1167">
        <f t="shared" si="297"/>
        <v>9294.7892544999995</v>
      </c>
      <c r="AK1167" s="32">
        <f t="shared" si="294"/>
        <v>9530.3561859927486</v>
      </c>
      <c r="AL1167">
        <f t="shared" si="298"/>
        <v>9032.9525631357174</v>
      </c>
      <c r="AM1167" s="32">
        <f t="shared" si="299"/>
        <v>9119.9999576326427</v>
      </c>
      <c r="AN1167" s="33">
        <f t="shared" si="300"/>
        <v>9233.8989735895102</v>
      </c>
      <c r="AO1167" s="33">
        <f t="shared" si="301"/>
        <v>9161.4189549960047</v>
      </c>
      <c r="AP1167" s="33">
        <f t="shared" si="302"/>
        <v>9146.823207200001</v>
      </c>
      <c r="AQ1167" s="34">
        <f t="shared" si="303"/>
        <v>922532.79599999997</v>
      </c>
      <c r="AR1167" s="34">
        <f t="shared" si="304"/>
        <v>1261516</v>
      </c>
      <c r="AS1167" s="34">
        <f t="shared" si="305"/>
        <v>0</v>
      </c>
      <c r="AT1167" s="34">
        <f t="shared" si="306"/>
        <v>9478.1283654139988</v>
      </c>
      <c r="AU1167" s="34">
        <f t="shared" si="307"/>
        <v>9360.145341184907</v>
      </c>
      <c r="AV1167" s="34">
        <f t="shared" si="308"/>
        <v>9458.2097453461611</v>
      </c>
      <c r="AW1167" s="34">
        <f t="shared" si="309"/>
        <v>9487.2854387959978</v>
      </c>
      <c r="AX1167" s="34">
        <f t="shared" si="310"/>
        <v>9268.8988317067451</v>
      </c>
    </row>
    <row r="1168" spans="1:50" ht="16.5" customHeight="1" x14ac:dyDescent="0.2">
      <c r="A1168" s="25">
        <v>1167</v>
      </c>
      <c r="B1168" s="26">
        <v>41439</v>
      </c>
      <c r="C1168" s="25">
        <v>8840</v>
      </c>
      <c r="D1168" s="27"/>
      <c r="E1168" s="27">
        <v>337000</v>
      </c>
      <c r="F1168" s="27"/>
      <c r="G1168" s="27">
        <v>96.358000000000004</v>
      </c>
      <c r="H1168" s="27">
        <v>103.392</v>
      </c>
      <c r="I1168" s="27">
        <v>3.6549999999999998</v>
      </c>
      <c r="J1168" s="27">
        <v>16648.188999999998</v>
      </c>
      <c r="K1168" s="27">
        <v>816236</v>
      </c>
      <c r="L1168" s="27">
        <v>1755</v>
      </c>
      <c r="M1168" s="27">
        <v>15.811</v>
      </c>
      <c r="N1168" s="27">
        <v>253026</v>
      </c>
      <c r="O1168" s="27">
        <v>11281.1</v>
      </c>
      <c r="P1168" s="27">
        <v>2912905</v>
      </c>
      <c r="Q1168" s="27">
        <v>17800</v>
      </c>
      <c r="R1168" s="27">
        <v>14496</v>
      </c>
      <c r="S1168" s="27">
        <v>11.231</v>
      </c>
      <c r="T1168" s="27">
        <v>118.4</v>
      </c>
      <c r="U1168" s="27">
        <v>20</v>
      </c>
      <c r="V1168" s="27">
        <v>83.7</v>
      </c>
      <c r="W1168" s="27">
        <v>93.031859999999995</v>
      </c>
      <c r="X1168" s="27"/>
      <c r="Y1168" s="27"/>
      <c r="Z1168" s="27"/>
      <c r="AA1168" s="27">
        <v>314725</v>
      </c>
      <c r="AB1168" s="28"/>
      <c r="AC1168" s="29">
        <v>0</v>
      </c>
      <c r="AD1168" s="30">
        <v>3.2</v>
      </c>
      <c r="AE1168" s="30">
        <v>51.3</v>
      </c>
      <c r="AF1168" s="31">
        <v>14.5433</v>
      </c>
      <c r="AG1168">
        <f t="shared" si="295"/>
        <v>9067.8009020273985</v>
      </c>
      <c r="AH1168">
        <f>A1168*'Simple Linear Regression'!$B$18+'Simple Linear Regression'!$B$17</f>
        <v>8880.8306238565729</v>
      </c>
      <c r="AI1168">
        <f t="shared" si="296"/>
        <v>9300.0838644999985</v>
      </c>
      <c r="AJ1168">
        <f t="shared" si="297"/>
        <v>9300.0838644999985</v>
      </c>
      <c r="AK1168" s="32">
        <f t="shared" si="294"/>
        <v>9558.6148144135277</v>
      </c>
      <c r="AL1168">
        <f t="shared" si="298"/>
        <v>9039.037716952098</v>
      </c>
      <c r="AM1168" s="32">
        <f t="shared" si="299"/>
        <v>9131.440305139422</v>
      </c>
      <c r="AN1168" s="33">
        <f t="shared" si="300"/>
        <v>9250.1144678519413</v>
      </c>
      <c r="AO1168" s="33">
        <f t="shared" si="301"/>
        <v>9183.2576065300036</v>
      </c>
      <c r="AP1168" s="33">
        <f t="shared" si="302"/>
        <v>9168.8250297000013</v>
      </c>
      <c r="AQ1168" s="34">
        <f t="shared" si="303"/>
        <v>924810.02999999991</v>
      </c>
      <c r="AR1168" s="34">
        <f t="shared" si="304"/>
        <v>1231735</v>
      </c>
      <c r="AS1168" s="34">
        <f t="shared" si="305"/>
        <v>0</v>
      </c>
      <c r="AT1168" s="34">
        <f t="shared" si="306"/>
        <v>9479.1814706080004</v>
      </c>
      <c r="AU1168" s="34">
        <f t="shared" si="307"/>
        <v>9367.1148840724272</v>
      </c>
      <c r="AV1168" s="34">
        <f t="shared" si="308"/>
        <v>9445.9460550375989</v>
      </c>
      <c r="AW1168" s="34">
        <f t="shared" si="309"/>
        <v>9488.6126855089988</v>
      </c>
      <c r="AX1168" s="34">
        <f t="shared" si="310"/>
        <v>9277.291188513389</v>
      </c>
    </row>
    <row r="1169" spans="1:50" ht="16.5" customHeight="1" x14ac:dyDescent="0.2">
      <c r="A1169" s="25">
        <v>1168</v>
      </c>
      <c r="B1169" s="26">
        <v>41446</v>
      </c>
      <c r="C1169" s="25">
        <v>8894</v>
      </c>
      <c r="D1169" s="27"/>
      <c r="E1169" s="27">
        <v>353000</v>
      </c>
      <c r="F1169" s="27"/>
      <c r="G1169" s="27">
        <v>96.652000000000001</v>
      </c>
      <c r="H1169" s="27">
        <v>103.93</v>
      </c>
      <c r="I1169" s="27">
        <v>3.6259999999999999</v>
      </c>
      <c r="J1169" s="27">
        <v>16648.188999999998</v>
      </c>
      <c r="K1169" s="27">
        <v>816236</v>
      </c>
      <c r="L1169" s="27">
        <v>1755</v>
      </c>
      <c r="M1169" s="27">
        <v>15.884</v>
      </c>
      <c r="N1169" s="27">
        <v>252064</v>
      </c>
      <c r="O1169" s="27">
        <v>11281.1</v>
      </c>
      <c r="P1169" s="27">
        <v>2963146</v>
      </c>
      <c r="Q1169" s="27">
        <v>17800</v>
      </c>
      <c r="R1169" s="27">
        <v>14496</v>
      </c>
      <c r="S1169" s="27">
        <v>11.231</v>
      </c>
      <c r="T1169" s="27">
        <v>118.4</v>
      </c>
      <c r="U1169" s="27">
        <v>20</v>
      </c>
      <c r="V1169" s="27">
        <v>83.7</v>
      </c>
      <c r="W1169" s="27">
        <v>92.556719999999999</v>
      </c>
      <c r="X1169" s="27"/>
      <c r="Y1169" s="27"/>
      <c r="Z1169" s="27"/>
      <c r="AA1169" s="27">
        <v>314725</v>
      </c>
      <c r="AB1169" s="28"/>
      <c r="AC1169" s="29">
        <v>0</v>
      </c>
      <c r="AD1169" s="30">
        <v>0.2</v>
      </c>
      <c r="AE1169" s="30">
        <v>63</v>
      </c>
      <c r="AF1169" s="31">
        <v>14.579000000000001</v>
      </c>
      <c r="AG1169">
        <f t="shared" si="295"/>
        <v>9044.9648551388818</v>
      </c>
      <c r="AH1169">
        <f>A1169*'Simple Linear Regression'!$B$18+'Simple Linear Regression'!$B$17</f>
        <v>8881.6836609404781</v>
      </c>
      <c r="AI1169">
        <f t="shared" si="296"/>
        <v>9281.4245559999981</v>
      </c>
      <c r="AJ1169">
        <f t="shared" si="297"/>
        <v>9281.4245559999999</v>
      </c>
      <c r="AK1169" s="32">
        <f t="shared" si="294"/>
        <v>9538.3187243879875</v>
      </c>
      <c r="AL1169">
        <f t="shared" si="298"/>
        <v>9032.1985569444787</v>
      </c>
      <c r="AM1169" s="32">
        <f t="shared" si="299"/>
        <v>9127.6093412148002</v>
      </c>
      <c r="AN1169" s="33">
        <f t="shared" si="300"/>
        <v>9244.5220849389061</v>
      </c>
      <c r="AO1169" s="33">
        <f t="shared" si="301"/>
        <v>9203.2100688640039</v>
      </c>
      <c r="AP1169" s="33">
        <f t="shared" si="302"/>
        <v>9185.8614073999997</v>
      </c>
      <c r="AQ1169" s="34">
        <f t="shared" si="303"/>
        <v>913984.06400000001</v>
      </c>
      <c r="AR1169" s="34">
        <f t="shared" si="304"/>
        <v>1279978</v>
      </c>
      <c r="AS1169" s="34">
        <f t="shared" si="305"/>
        <v>0</v>
      </c>
      <c r="AT1169" s="34">
        <f t="shared" si="306"/>
        <v>9413.238689324</v>
      </c>
      <c r="AU1169" s="34">
        <f t="shared" si="307"/>
        <v>9338.1145052145093</v>
      </c>
      <c r="AV1169" s="34">
        <f t="shared" si="308"/>
        <v>9396.6457772092799</v>
      </c>
      <c r="AW1169" s="34">
        <f t="shared" si="309"/>
        <v>9422.6537903480003</v>
      </c>
      <c r="AX1169" s="34">
        <f t="shared" si="310"/>
        <v>9259.0650739884313</v>
      </c>
    </row>
    <row r="1170" spans="1:50" ht="16.5" customHeight="1" x14ac:dyDescent="0.2">
      <c r="A1170" s="25">
        <v>1169</v>
      </c>
      <c r="B1170" s="26">
        <v>41453</v>
      </c>
      <c r="C1170" s="25">
        <v>9294</v>
      </c>
      <c r="D1170" s="27"/>
      <c r="E1170" s="27">
        <v>347000</v>
      </c>
      <c r="F1170" s="27"/>
      <c r="G1170" s="27">
        <v>95.83</v>
      </c>
      <c r="H1170" s="27">
        <v>101.432</v>
      </c>
      <c r="I1170" s="27">
        <v>3.577</v>
      </c>
      <c r="J1170" s="27">
        <v>16648.188999999998</v>
      </c>
      <c r="K1170" s="27">
        <v>816236</v>
      </c>
      <c r="L1170" s="27">
        <v>1755</v>
      </c>
      <c r="M1170" s="27">
        <v>15.884</v>
      </c>
      <c r="N1170" s="27">
        <v>252064</v>
      </c>
      <c r="O1170" s="27">
        <v>11281.1</v>
      </c>
      <c r="P1170" s="27">
        <v>2963146</v>
      </c>
      <c r="Q1170" s="27">
        <v>17800</v>
      </c>
      <c r="R1170" s="27">
        <v>14496</v>
      </c>
      <c r="S1170" s="27">
        <v>11.231</v>
      </c>
      <c r="T1170" s="27">
        <v>118.4</v>
      </c>
      <c r="U1170" s="27">
        <v>20</v>
      </c>
      <c r="V1170" s="27">
        <v>83.7</v>
      </c>
      <c r="W1170" s="27">
        <v>93.180239999999998</v>
      </c>
      <c r="X1170" s="27"/>
      <c r="Y1170" s="27"/>
      <c r="Z1170" s="27"/>
      <c r="AA1170" s="27">
        <v>314725</v>
      </c>
      <c r="AB1170" s="28"/>
      <c r="AC1170" s="29">
        <v>0</v>
      </c>
      <c r="AD1170" s="30">
        <v>0</v>
      </c>
      <c r="AE1170" s="30">
        <v>90.5</v>
      </c>
      <c r="AF1170" s="31">
        <v>14.571199999999999</v>
      </c>
      <c r="AG1170">
        <f t="shared" si="295"/>
        <v>9048.9880979127593</v>
      </c>
      <c r="AH1170">
        <f>A1170*'Simple Linear Regression'!$B$18+'Simple Linear Regression'!$B$17</f>
        <v>8882.5366980243816</v>
      </c>
      <c r="AI1170">
        <f t="shared" si="296"/>
        <v>9284.9542959999981</v>
      </c>
      <c r="AJ1170">
        <f t="shared" si="297"/>
        <v>9284.9542959999981</v>
      </c>
      <c r="AK1170" s="32">
        <f t="shared" si="294"/>
        <v>9536.9948497490277</v>
      </c>
      <c r="AL1170">
        <f t="shared" si="298"/>
        <v>9039.3221337249615</v>
      </c>
      <c r="AM1170" s="32">
        <f t="shared" si="299"/>
        <v>9143.1812038790995</v>
      </c>
      <c r="AN1170" s="33">
        <f t="shared" si="300"/>
        <v>9261.6100274748478</v>
      </c>
      <c r="AO1170" s="33">
        <f t="shared" si="301"/>
        <v>9261.9499005279995</v>
      </c>
      <c r="AP1170" s="33">
        <f t="shared" si="302"/>
        <v>9234.2145592000015</v>
      </c>
      <c r="AQ1170" s="34">
        <f t="shared" si="303"/>
        <v>901632.92799999996</v>
      </c>
      <c r="AR1170" s="34">
        <f t="shared" si="304"/>
        <v>1241219</v>
      </c>
      <c r="AS1170" s="34">
        <f t="shared" si="305"/>
        <v>0</v>
      </c>
      <c r="AT1170" s="34">
        <f t="shared" si="306"/>
        <v>9323.0359534529998</v>
      </c>
      <c r="AU1170" s="34">
        <f t="shared" si="307"/>
        <v>9297.1911270811797</v>
      </c>
      <c r="AV1170" s="34">
        <f t="shared" si="308"/>
        <v>9288.5998846334387</v>
      </c>
      <c r="AW1170" s="34">
        <f t="shared" si="309"/>
        <v>9331.9130510499999</v>
      </c>
      <c r="AX1170" s="34">
        <f t="shared" si="310"/>
        <v>9233.935738827262</v>
      </c>
    </row>
    <row r="1171" spans="1:50" ht="16.5" customHeight="1" x14ac:dyDescent="0.2">
      <c r="A1171" s="25">
        <v>1170</v>
      </c>
      <c r="B1171" s="26">
        <v>41460</v>
      </c>
      <c r="C1171" s="25">
        <v>9299</v>
      </c>
      <c r="D1171" s="27"/>
      <c r="E1171" s="27">
        <v>340000</v>
      </c>
      <c r="F1171" s="27"/>
      <c r="G1171" s="27">
        <v>100.65</v>
      </c>
      <c r="H1171" s="27">
        <v>105.1825</v>
      </c>
      <c r="I1171" s="27">
        <v>3.496</v>
      </c>
      <c r="J1171" s="27">
        <v>16648.188999999998</v>
      </c>
      <c r="K1171" s="27">
        <v>816236</v>
      </c>
      <c r="L1171" s="27">
        <v>1755</v>
      </c>
      <c r="M1171" s="27">
        <v>15.884</v>
      </c>
      <c r="N1171" s="27">
        <v>252064</v>
      </c>
      <c r="O1171" s="27">
        <v>11281.1</v>
      </c>
      <c r="P1171" s="27">
        <v>2963146</v>
      </c>
      <c r="Q1171" s="27">
        <v>54000</v>
      </c>
      <c r="R1171" s="27">
        <v>14496</v>
      </c>
      <c r="S1171" s="27">
        <v>11.231</v>
      </c>
      <c r="T1171" s="27">
        <v>118.4</v>
      </c>
      <c r="U1171" s="27">
        <v>20</v>
      </c>
      <c r="V1171" s="27">
        <v>85.8</v>
      </c>
      <c r="W1171" s="27">
        <v>94.365639999999999</v>
      </c>
      <c r="X1171" s="27"/>
      <c r="Y1171" s="27"/>
      <c r="Z1171" s="27"/>
      <c r="AA1171" s="27">
        <v>314725</v>
      </c>
      <c r="AB1171" s="28"/>
      <c r="AC1171" s="29">
        <v>1</v>
      </c>
      <c r="AD1171" s="30">
        <v>0.2</v>
      </c>
      <c r="AE1171" s="30">
        <v>83.8</v>
      </c>
      <c r="AF1171" s="31">
        <v>14.520200000000001</v>
      </c>
      <c r="AG1171">
        <f t="shared" si="295"/>
        <v>9005.6807229324786</v>
      </c>
      <c r="AH1171">
        <f>A1171*'Simple Linear Regression'!$B$18+'Simple Linear Regression'!$B$17</f>
        <v>8883.3897351082869</v>
      </c>
      <c r="AI1171">
        <f t="shared" si="296"/>
        <v>9216.9828959999995</v>
      </c>
      <c r="AJ1171">
        <f t="shared" si="297"/>
        <v>9216.9828960000013</v>
      </c>
      <c r="AK1171" s="32">
        <f t="shared" si="294"/>
        <v>9543.4019954994492</v>
      </c>
      <c r="AL1171">
        <f t="shared" si="298"/>
        <v>9015.8369943620801</v>
      </c>
      <c r="AM1171" s="32">
        <f t="shared" si="299"/>
        <v>8993.6070406951203</v>
      </c>
      <c r="AN1171" s="33">
        <f t="shared" si="300"/>
        <v>9137.6337849176471</v>
      </c>
      <c r="AO1171" s="33">
        <f t="shared" si="301"/>
        <v>9101.6765165440047</v>
      </c>
      <c r="AP1171" s="33">
        <f t="shared" si="302"/>
        <v>9111.2044805999976</v>
      </c>
      <c r="AQ1171" s="34">
        <f t="shared" si="303"/>
        <v>881215.74399999995</v>
      </c>
      <c r="AR1171" s="34">
        <f t="shared" si="304"/>
        <v>1188640</v>
      </c>
      <c r="AS1171" s="34">
        <f t="shared" si="305"/>
        <v>14.520200000000001</v>
      </c>
      <c r="AT1171" s="34">
        <f t="shared" si="306"/>
        <v>9254.6542023700022</v>
      </c>
      <c r="AU1171" s="34">
        <f t="shared" si="307"/>
        <v>9234.0377165823666</v>
      </c>
      <c r="AV1171" s="34">
        <f t="shared" si="308"/>
        <v>9222.2807967224016</v>
      </c>
      <c r="AW1171" s="34">
        <f t="shared" si="309"/>
        <v>9209.0444896894005</v>
      </c>
      <c r="AX1171" s="34">
        <f t="shared" si="310"/>
        <v>9138.3123891462728</v>
      </c>
    </row>
    <row r="1172" spans="1:50" ht="16.5" customHeight="1" x14ac:dyDescent="0.2">
      <c r="A1172" s="25">
        <v>1171</v>
      </c>
      <c r="B1172" s="26">
        <v>41467</v>
      </c>
      <c r="C1172" s="25">
        <v>8729</v>
      </c>
      <c r="D1172" s="27"/>
      <c r="E1172" s="27">
        <v>351000</v>
      </c>
      <c r="F1172" s="27"/>
      <c r="G1172" s="27">
        <v>104.70399999999999</v>
      </c>
      <c r="H1172" s="27">
        <v>108.258</v>
      </c>
      <c r="I1172" s="27">
        <v>3.492</v>
      </c>
      <c r="J1172" s="27">
        <v>16648.188999999998</v>
      </c>
      <c r="K1172" s="27">
        <v>891784</v>
      </c>
      <c r="L1172" s="27">
        <v>1767</v>
      </c>
      <c r="M1172" s="27">
        <v>15.884</v>
      </c>
      <c r="N1172" s="27">
        <v>252064</v>
      </c>
      <c r="O1172" s="27">
        <v>11321.6</v>
      </c>
      <c r="P1172" s="27">
        <v>2963146</v>
      </c>
      <c r="Q1172" s="27">
        <v>54000</v>
      </c>
      <c r="R1172" s="27">
        <v>14496</v>
      </c>
      <c r="S1172" s="27">
        <v>11.231</v>
      </c>
      <c r="T1172" s="27">
        <v>118.4</v>
      </c>
      <c r="U1172" s="27">
        <v>20</v>
      </c>
      <c r="V1172" s="27">
        <v>85.8</v>
      </c>
      <c r="W1172" s="27">
        <v>94.511375000000001</v>
      </c>
      <c r="X1172" s="27"/>
      <c r="Y1172" s="27"/>
      <c r="Z1172" s="27"/>
      <c r="AA1172" s="27">
        <v>314725</v>
      </c>
      <c r="AB1172" s="28"/>
      <c r="AC1172" s="29">
        <v>0</v>
      </c>
      <c r="AD1172" s="30">
        <v>0</v>
      </c>
      <c r="AE1172" s="30">
        <v>94.4</v>
      </c>
      <c r="AF1172" s="31">
        <v>14.4278</v>
      </c>
      <c r="AG1172">
        <f t="shared" si="295"/>
        <v>8998.2708882609586</v>
      </c>
      <c r="AH1172">
        <f>A1172*'Simple Linear Regression'!$B$18+'Simple Linear Regression'!$B$17</f>
        <v>8884.2427721921904</v>
      </c>
      <c r="AI1172">
        <f t="shared" si="296"/>
        <v>9214.1795060000004</v>
      </c>
      <c r="AJ1172">
        <f t="shared" si="297"/>
        <v>9214.1795060000004</v>
      </c>
      <c r="AK1172" s="32">
        <f t="shared" si="294"/>
        <v>9545.6147808732585</v>
      </c>
      <c r="AL1172">
        <f t="shared" si="298"/>
        <v>9007.9143843441561</v>
      </c>
      <c r="AM1172" s="32">
        <f t="shared" si="299"/>
        <v>9135.8270403801598</v>
      </c>
      <c r="AN1172" s="33">
        <f t="shared" si="300"/>
        <v>9260.7445171448671</v>
      </c>
      <c r="AO1172" s="33">
        <f t="shared" si="301"/>
        <v>9234.8247770880007</v>
      </c>
      <c r="AP1172" s="33">
        <f t="shared" si="302"/>
        <v>9240.5594321999961</v>
      </c>
      <c r="AQ1172" s="34">
        <f t="shared" si="303"/>
        <v>880207.48800000001</v>
      </c>
      <c r="AR1172" s="34">
        <f t="shared" si="304"/>
        <v>1225692</v>
      </c>
      <c r="AS1172" s="34">
        <f t="shared" si="305"/>
        <v>0</v>
      </c>
      <c r="AT1172" s="34">
        <f t="shared" si="306"/>
        <v>9262.3598962660017</v>
      </c>
      <c r="AU1172" s="34">
        <f t="shared" si="307"/>
        <v>9255.4675873079304</v>
      </c>
      <c r="AV1172" s="34">
        <f t="shared" si="308"/>
        <v>9236.8091105259191</v>
      </c>
      <c r="AW1172" s="34">
        <f t="shared" si="309"/>
        <v>9270.7684565700001</v>
      </c>
      <c r="AX1172" s="34">
        <f t="shared" si="310"/>
        <v>9195.6196541925474</v>
      </c>
    </row>
    <row r="1173" spans="1:50" ht="16.5" customHeight="1" x14ac:dyDescent="0.2">
      <c r="A1173" s="25">
        <v>1172</v>
      </c>
      <c r="B1173" s="26">
        <v>41474</v>
      </c>
      <c r="C1173" s="25">
        <v>8982</v>
      </c>
      <c r="D1173" s="27"/>
      <c r="E1173" s="27">
        <v>344000</v>
      </c>
      <c r="F1173" s="27"/>
      <c r="G1173" s="27">
        <v>106.88200000000001</v>
      </c>
      <c r="H1173" s="27">
        <v>109.41200000000001</v>
      </c>
      <c r="I1173" s="27">
        <v>3.6389999999999998</v>
      </c>
      <c r="J1173" s="27">
        <v>16648.188999999998</v>
      </c>
      <c r="K1173" s="27">
        <v>891784</v>
      </c>
      <c r="L1173" s="27">
        <v>1767</v>
      </c>
      <c r="M1173" s="27">
        <v>16.149000000000001</v>
      </c>
      <c r="N1173" s="27">
        <v>263406</v>
      </c>
      <c r="O1173" s="27">
        <v>11321.6</v>
      </c>
      <c r="P1173" s="27">
        <v>2963146</v>
      </c>
      <c r="Q1173" s="27">
        <v>54000</v>
      </c>
      <c r="R1173" s="27">
        <v>14496</v>
      </c>
      <c r="S1173" s="27">
        <v>11.231</v>
      </c>
      <c r="T1173" s="27">
        <v>118.4</v>
      </c>
      <c r="U1173" s="27">
        <v>20</v>
      </c>
      <c r="V1173" s="27">
        <v>85.8</v>
      </c>
      <c r="W1173" s="27">
        <v>94.530699999999996</v>
      </c>
      <c r="X1173" s="27"/>
      <c r="Y1173" s="27">
        <v>3.0908844470977801</v>
      </c>
      <c r="Z1173" s="27"/>
      <c r="AA1173" s="27">
        <v>314725</v>
      </c>
      <c r="AB1173" s="28"/>
      <c r="AC1173" s="29">
        <v>0</v>
      </c>
      <c r="AD1173" s="30">
        <v>0</v>
      </c>
      <c r="AE1173" s="30">
        <v>105.9</v>
      </c>
      <c r="AF1173" s="31">
        <v>14.297000000000001</v>
      </c>
      <c r="AG1173">
        <f t="shared" si="295"/>
        <v>9145.1050127593189</v>
      </c>
      <c r="AH1173">
        <f>A1173*'Simple Linear Regression'!$B$18+'Simple Linear Regression'!$B$17</f>
        <v>8885.0958092760939</v>
      </c>
      <c r="AI1173">
        <f t="shared" si="296"/>
        <v>9388.7811043000002</v>
      </c>
      <c r="AJ1173">
        <f t="shared" si="297"/>
        <v>9388.7811043000002</v>
      </c>
      <c r="AK1173" s="32">
        <f t="shared" si="294"/>
        <v>9560.2044143145595</v>
      </c>
      <c r="AL1173">
        <f t="shared" si="298"/>
        <v>8966.5274871203765</v>
      </c>
      <c r="AM1173" s="32">
        <f t="shared" si="299"/>
        <v>9317.0417428806595</v>
      </c>
      <c r="AN1173" s="33">
        <f t="shared" si="300"/>
        <v>9262.8450242299914</v>
      </c>
      <c r="AO1173" s="33">
        <f t="shared" si="301"/>
        <v>9192.6288267340005</v>
      </c>
      <c r="AP1173" s="33">
        <f t="shared" si="302"/>
        <v>9202.9733139999989</v>
      </c>
      <c r="AQ1173" s="34">
        <f t="shared" si="303"/>
        <v>958534.43399999989</v>
      </c>
      <c r="AR1173" s="34">
        <f t="shared" si="304"/>
        <v>1251816</v>
      </c>
      <c r="AS1173" s="34">
        <f t="shared" si="305"/>
        <v>0</v>
      </c>
      <c r="AT1173" s="34">
        <f t="shared" si="306"/>
        <v>9432.0222090110001</v>
      </c>
      <c r="AU1173" s="34">
        <f t="shared" si="307"/>
        <v>9237.4201437347638</v>
      </c>
      <c r="AV1173" s="34">
        <f t="shared" si="308"/>
        <v>9395.5097062401583</v>
      </c>
      <c r="AW1173" s="34">
        <f t="shared" si="309"/>
        <v>9439.7251323220007</v>
      </c>
      <c r="AX1173" s="34">
        <f t="shared" si="310"/>
        <v>9146.1766063202413</v>
      </c>
    </row>
    <row r="1174" spans="1:50" ht="16.5" customHeight="1" x14ac:dyDescent="0.2">
      <c r="A1174" s="25">
        <v>1173</v>
      </c>
      <c r="B1174" s="26">
        <v>41481</v>
      </c>
      <c r="C1174" s="25">
        <v>9147</v>
      </c>
      <c r="D1174" s="27"/>
      <c r="E1174" s="27">
        <v>355000</v>
      </c>
      <c r="F1174" s="27"/>
      <c r="G1174" s="27">
        <v>105.876</v>
      </c>
      <c r="H1174" s="27">
        <v>108.398</v>
      </c>
      <c r="I1174" s="27">
        <v>3.6819999999999999</v>
      </c>
      <c r="J1174" s="27">
        <v>16648.188999999998</v>
      </c>
      <c r="K1174" s="27">
        <v>891784</v>
      </c>
      <c r="L1174" s="27">
        <v>1767</v>
      </c>
      <c r="M1174" s="27">
        <v>16.149000000000001</v>
      </c>
      <c r="N1174" s="27">
        <v>263406</v>
      </c>
      <c r="O1174" s="27">
        <v>11321.6</v>
      </c>
      <c r="P1174" s="27">
        <v>2963146</v>
      </c>
      <c r="Q1174" s="27">
        <v>54000</v>
      </c>
      <c r="R1174" s="27">
        <v>14496</v>
      </c>
      <c r="S1174" s="27">
        <v>11.231</v>
      </c>
      <c r="T1174" s="27">
        <v>118.4</v>
      </c>
      <c r="U1174" s="27">
        <v>20</v>
      </c>
      <c r="V1174" s="27">
        <v>85.8</v>
      </c>
      <c r="W1174" s="27">
        <v>93.640559999999994</v>
      </c>
      <c r="X1174" s="27"/>
      <c r="Y1174" s="27">
        <v>3.0908844470977801</v>
      </c>
      <c r="Z1174" s="27"/>
      <c r="AA1174" s="27">
        <v>314725</v>
      </c>
      <c r="AB1174" s="28"/>
      <c r="AC1174" s="29">
        <v>0</v>
      </c>
      <c r="AD1174" s="30">
        <v>0</v>
      </c>
      <c r="AE1174" s="30">
        <v>81.3</v>
      </c>
      <c r="AF1174" s="31">
        <v>14.1318</v>
      </c>
      <c r="AG1174">
        <f t="shared" si="295"/>
        <v>9137.7121529781598</v>
      </c>
      <c r="AH1174">
        <f>A1174*'Simple Linear Regression'!$B$18+'Simple Linear Regression'!$B$17</f>
        <v>8885.9488463599992</v>
      </c>
      <c r="AI1174">
        <f t="shared" si="296"/>
        <v>9382.3099142999999</v>
      </c>
      <c r="AJ1174">
        <f t="shared" si="297"/>
        <v>9382.3099142999999</v>
      </c>
      <c r="AK1174" s="32">
        <f t="shared" si="294"/>
        <v>9565.1760497011401</v>
      </c>
      <c r="AL1174">
        <f t="shared" si="298"/>
        <v>8951.3326611424363</v>
      </c>
      <c r="AM1174" s="32">
        <f t="shared" si="299"/>
        <v>9303.2332620454199</v>
      </c>
      <c r="AN1174" s="33">
        <f t="shared" si="300"/>
        <v>9218.9099682642518</v>
      </c>
      <c r="AO1174" s="33">
        <f t="shared" si="301"/>
        <v>9130.460512292002</v>
      </c>
      <c r="AP1174" s="33">
        <f t="shared" si="302"/>
        <v>9138.4012987999995</v>
      </c>
      <c r="AQ1174" s="34">
        <f t="shared" si="303"/>
        <v>969860.89199999999</v>
      </c>
      <c r="AR1174" s="34">
        <f t="shared" si="304"/>
        <v>1307110</v>
      </c>
      <c r="AS1174" s="34">
        <f t="shared" si="305"/>
        <v>0</v>
      </c>
      <c r="AT1174" s="34">
        <f t="shared" si="306"/>
        <v>9475.8996473240004</v>
      </c>
      <c r="AU1174" s="34">
        <f t="shared" si="307"/>
        <v>9238.5932751950677</v>
      </c>
      <c r="AV1174" s="34">
        <f t="shared" si="308"/>
        <v>9461.3447883976005</v>
      </c>
      <c r="AW1174" s="34">
        <f t="shared" si="309"/>
        <v>9483.4426785479991</v>
      </c>
      <c r="AX1174" s="34">
        <f t="shared" si="310"/>
        <v>9134.4115573103973</v>
      </c>
    </row>
    <row r="1175" spans="1:50" ht="16.5" customHeight="1" x14ac:dyDescent="0.2">
      <c r="A1175" s="25">
        <v>1174</v>
      </c>
      <c r="B1175" s="26">
        <v>41488</v>
      </c>
      <c r="C1175" s="25">
        <v>9246</v>
      </c>
      <c r="D1175" s="27"/>
      <c r="E1175" s="27">
        <v>334000</v>
      </c>
      <c r="F1175" s="27"/>
      <c r="G1175" s="27">
        <v>105.544</v>
      </c>
      <c r="H1175" s="27">
        <v>108.60599999999999</v>
      </c>
      <c r="I1175" s="27">
        <v>3.6459999999999999</v>
      </c>
      <c r="J1175" s="27">
        <v>16648.188999999998</v>
      </c>
      <c r="K1175" s="27">
        <v>891784</v>
      </c>
      <c r="L1175" s="27">
        <v>1767</v>
      </c>
      <c r="M1175" s="27">
        <v>16.149000000000001</v>
      </c>
      <c r="N1175" s="27">
        <v>263406</v>
      </c>
      <c r="O1175" s="27">
        <v>11321.6</v>
      </c>
      <c r="P1175" s="27">
        <v>2963146</v>
      </c>
      <c r="Q1175" s="27">
        <v>54000</v>
      </c>
      <c r="R1175" s="27">
        <v>14496</v>
      </c>
      <c r="S1175" s="27">
        <v>11.231</v>
      </c>
      <c r="T1175" s="27">
        <v>118.4</v>
      </c>
      <c r="U1175" s="27">
        <v>20</v>
      </c>
      <c r="V1175" s="27">
        <v>85.8</v>
      </c>
      <c r="W1175" s="27">
        <v>93.231300000000005</v>
      </c>
      <c r="X1175" s="27"/>
      <c r="Y1175" s="27">
        <v>3.0908844470977801</v>
      </c>
      <c r="Z1175" s="27"/>
      <c r="AA1175" s="27">
        <v>314725</v>
      </c>
      <c r="AB1175" s="28"/>
      <c r="AC1175" s="29">
        <v>0</v>
      </c>
      <c r="AD1175" s="30">
        <v>0.8</v>
      </c>
      <c r="AE1175" s="30">
        <v>65.3</v>
      </c>
      <c r="AF1175" s="31">
        <v>13.9369</v>
      </c>
      <c r="AG1175">
        <f t="shared" si="295"/>
        <v>9151.8424409344789</v>
      </c>
      <c r="AH1175">
        <f>A1175*'Simple Linear Regression'!$B$18+'Simple Linear Regression'!$B$17</f>
        <v>8886.8018834439026</v>
      </c>
      <c r="AI1175">
        <f t="shared" si="296"/>
        <v>9394.6640043000007</v>
      </c>
      <c r="AJ1175">
        <f t="shared" si="297"/>
        <v>9394.6640043000007</v>
      </c>
      <c r="AK1175" s="32">
        <f t="shared" si="294"/>
        <v>9562.2171973944314</v>
      </c>
      <c r="AL1175">
        <f t="shared" si="298"/>
        <v>8972.7807485193171</v>
      </c>
      <c r="AM1175" s="32">
        <f t="shared" si="299"/>
        <v>9285.4472908014195</v>
      </c>
      <c r="AN1175" s="33">
        <f t="shared" si="300"/>
        <v>9219.3234932405194</v>
      </c>
      <c r="AO1175" s="33">
        <f t="shared" si="301"/>
        <v>9122.4688964760007</v>
      </c>
      <c r="AP1175" s="33">
        <f t="shared" si="302"/>
        <v>9123.7510972999989</v>
      </c>
      <c r="AQ1175" s="34">
        <f t="shared" si="303"/>
        <v>960378.27599999995</v>
      </c>
      <c r="AR1175" s="34">
        <f t="shared" si="304"/>
        <v>1217764</v>
      </c>
      <c r="AS1175" s="34">
        <f t="shared" si="305"/>
        <v>0</v>
      </c>
      <c r="AT1175" s="34">
        <f t="shared" si="306"/>
        <v>9501.3779068290005</v>
      </c>
      <c r="AU1175" s="34">
        <f t="shared" si="307"/>
        <v>9254.4970480377215</v>
      </c>
      <c r="AV1175" s="34">
        <f t="shared" si="308"/>
        <v>9463.6227341866397</v>
      </c>
      <c r="AW1175" s="34">
        <f t="shared" si="309"/>
        <v>9508.4153679209994</v>
      </c>
      <c r="AX1175" s="34">
        <f t="shared" si="310"/>
        <v>9146.6552591659929</v>
      </c>
    </row>
    <row r="1176" spans="1:50" ht="16.5" customHeight="1" x14ac:dyDescent="0.2">
      <c r="A1176" s="25">
        <v>1175</v>
      </c>
      <c r="B1176" s="26">
        <v>41495</v>
      </c>
      <c r="C1176" s="25">
        <v>9190</v>
      </c>
      <c r="D1176" s="27"/>
      <c r="E1176" s="27">
        <v>339000</v>
      </c>
      <c r="F1176" s="27"/>
      <c r="G1176" s="27">
        <v>105.166</v>
      </c>
      <c r="H1176" s="27">
        <v>108.556</v>
      </c>
      <c r="I1176" s="27">
        <v>3.6320000000000001</v>
      </c>
      <c r="J1176" s="27">
        <v>16728.687000000002</v>
      </c>
      <c r="K1176" s="27">
        <v>910725</v>
      </c>
      <c r="L1176" s="27">
        <v>1761</v>
      </c>
      <c r="M1176" s="27">
        <v>16.149000000000001</v>
      </c>
      <c r="N1176" s="27">
        <v>263406</v>
      </c>
      <c r="O1176" s="27">
        <v>11344.4</v>
      </c>
      <c r="P1176" s="27">
        <v>2963146</v>
      </c>
      <c r="Q1176" s="27">
        <v>54000</v>
      </c>
      <c r="R1176" s="27">
        <v>14496</v>
      </c>
      <c r="S1176" s="27">
        <v>11.231</v>
      </c>
      <c r="T1176" s="27">
        <v>119</v>
      </c>
      <c r="U1176" s="27">
        <v>20</v>
      </c>
      <c r="V1176" s="27">
        <v>88.2</v>
      </c>
      <c r="W1176" s="27">
        <v>93.50206</v>
      </c>
      <c r="X1176" s="27"/>
      <c r="Y1176" s="27">
        <v>3.0908844470977801</v>
      </c>
      <c r="Z1176" s="27"/>
      <c r="AA1176" s="27">
        <v>314725</v>
      </c>
      <c r="AB1176" s="28"/>
      <c r="AC1176" s="29">
        <v>0</v>
      </c>
      <c r="AD1176" s="30">
        <v>0</v>
      </c>
      <c r="AE1176" s="30">
        <v>75.599999999999994</v>
      </c>
      <c r="AF1176" s="31">
        <v>13.716900000000001</v>
      </c>
      <c r="AG1176">
        <f t="shared" si="295"/>
        <v>9093.62130557616</v>
      </c>
      <c r="AH1176">
        <f>A1176*'Simple Linear Regression'!$B$18+'Simple Linear Regression'!$B$17</f>
        <v>8887.6549205278079</v>
      </c>
      <c r="AI1176">
        <f t="shared" si="296"/>
        <v>9307.5007342999997</v>
      </c>
      <c r="AJ1176">
        <f t="shared" si="297"/>
        <v>9307.5007342999997</v>
      </c>
      <c r="AK1176" s="32">
        <f t="shared" ref="AK1176:AK1239" si="311">11611.58410651-152.38769329*I450+0.00324611*N450-2.92151591*V450-0.00770426*AA450-0.00077781*E450</f>
        <v>9562.0143145188213</v>
      </c>
      <c r="AL1176">
        <f t="shared" si="298"/>
        <v>8933.5468957214362</v>
      </c>
      <c r="AM1176" s="32">
        <f t="shared" si="299"/>
        <v>9292.7143677986405</v>
      </c>
      <c r="AN1176" s="33">
        <f t="shared" si="300"/>
        <v>9186.0252564855582</v>
      </c>
      <c r="AO1176" s="33">
        <f t="shared" si="301"/>
        <v>9101.0714869919975</v>
      </c>
      <c r="AP1176" s="33">
        <f t="shared" si="302"/>
        <v>9108.214842899999</v>
      </c>
      <c r="AQ1176" s="34">
        <f t="shared" si="303"/>
        <v>956690.59200000006</v>
      </c>
      <c r="AR1176" s="34">
        <f t="shared" si="304"/>
        <v>1231248</v>
      </c>
      <c r="AS1176" s="34">
        <f t="shared" si="305"/>
        <v>0</v>
      </c>
      <c r="AT1176" s="34">
        <f t="shared" si="306"/>
        <v>9408.6318407769995</v>
      </c>
      <c r="AU1176" s="34">
        <f t="shared" si="307"/>
        <v>9187.6593110378071</v>
      </c>
      <c r="AV1176" s="34">
        <f t="shared" si="308"/>
        <v>9378.1143983604798</v>
      </c>
      <c r="AW1176" s="34">
        <f t="shared" si="309"/>
        <v>9414.8349213429992</v>
      </c>
      <c r="AX1176" s="34">
        <f t="shared" si="310"/>
        <v>9081.6092283484959</v>
      </c>
    </row>
    <row r="1177" spans="1:50" ht="16.5" customHeight="1" x14ac:dyDescent="0.2">
      <c r="A1177" s="25">
        <v>1176</v>
      </c>
      <c r="B1177" s="26">
        <v>41502</v>
      </c>
      <c r="C1177" s="25">
        <v>9200</v>
      </c>
      <c r="D1177" s="27"/>
      <c r="E1177" s="27">
        <v>327000</v>
      </c>
      <c r="F1177" s="27"/>
      <c r="G1177" s="27">
        <v>106.974</v>
      </c>
      <c r="H1177" s="27">
        <v>110.726</v>
      </c>
      <c r="I1177" s="27">
        <v>3.5609999999999999</v>
      </c>
      <c r="J1177" s="27">
        <v>16728.687000000002</v>
      </c>
      <c r="K1177" s="27">
        <v>910725</v>
      </c>
      <c r="L1177" s="27">
        <v>1761</v>
      </c>
      <c r="M1177" s="27">
        <v>16.021000000000001</v>
      </c>
      <c r="N1177" s="27">
        <v>259980</v>
      </c>
      <c r="O1177" s="27">
        <v>11344.4</v>
      </c>
      <c r="P1177" s="27">
        <v>2963146</v>
      </c>
      <c r="Q1177" s="27">
        <v>54000</v>
      </c>
      <c r="R1177" s="27">
        <v>14496</v>
      </c>
      <c r="S1177" s="27">
        <v>11.231</v>
      </c>
      <c r="T1177" s="27">
        <v>119</v>
      </c>
      <c r="U1177" s="27">
        <v>20</v>
      </c>
      <c r="V1177" s="27">
        <v>88.2</v>
      </c>
      <c r="W1177" s="27">
        <v>93.155959999999993</v>
      </c>
      <c r="X1177" s="27"/>
      <c r="Y1177" s="27">
        <v>3.1625218391418501</v>
      </c>
      <c r="Z1177" s="27"/>
      <c r="AA1177" s="27">
        <v>314725</v>
      </c>
      <c r="AB1177" s="28"/>
      <c r="AC1177" s="29">
        <v>0</v>
      </c>
      <c r="AD1177" s="30">
        <v>0.2</v>
      </c>
      <c r="AE1177" s="30">
        <v>67.8</v>
      </c>
      <c r="AF1177" s="31">
        <v>13.4765</v>
      </c>
      <c r="AG1177">
        <f t="shared" si="295"/>
        <v>9058.7644601966786</v>
      </c>
      <c r="AH1177">
        <f>A1177*'Simple Linear Regression'!$B$18+'Simple Linear Regression'!$B$17</f>
        <v>8888.5079576117114</v>
      </c>
      <c r="AI1177">
        <f t="shared" si="296"/>
        <v>9260.4450170999989</v>
      </c>
      <c r="AJ1177">
        <f t="shared" si="297"/>
        <v>9260.4450170999989</v>
      </c>
      <c r="AK1177" s="32">
        <f t="shared" si="311"/>
        <v>9590.9922050324985</v>
      </c>
      <c r="AL1177">
        <f t="shared" si="298"/>
        <v>8963.135355414599</v>
      </c>
      <c r="AM1177" s="32">
        <f t="shared" si="299"/>
        <v>9231.1289115047221</v>
      </c>
      <c r="AN1177" s="33">
        <f t="shared" si="300"/>
        <v>9165.5238522683248</v>
      </c>
      <c r="AO1177" s="33">
        <f t="shared" si="301"/>
        <v>9123.9453297799973</v>
      </c>
      <c r="AP1177" s="33">
        <f t="shared" si="302"/>
        <v>9107.3074286999981</v>
      </c>
      <c r="AQ1177" s="34">
        <f t="shared" si="303"/>
        <v>925788.78</v>
      </c>
      <c r="AR1177" s="34">
        <f t="shared" si="304"/>
        <v>1164447</v>
      </c>
      <c r="AS1177" s="34">
        <f t="shared" si="305"/>
        <v>0</v>
      </c>
      <c r="AT1177" s="34">
        <f t="shared" si="306"/>
        <v>9324.8486775380006</v>
      </c>
      <c r="AU1177" s="34">
        <f t="shared" si="307"/>
        <v>9172.1439085636775</v>
      </c>
      <c r="AV1177" s="34">
        <f t="shared" si="308"/>
        <v>9279.6394404227194</v>
      </c>
      <c r="AW1177" s="34">
        <f t="shared" si="309"/>
        <v>9330.2476648169977</v>
      </c>
      <c r="AX1177" s="34">
        <f t="shared" si="310"/>
        <v>9077.9792165681411</v>
      </c>
    </row>
    <row r="1178" spans="1:50" ht="16.5" customHeight="1" x14ac:dyDescent="0.2">
      <c r="A1178" s="25">
        <v>1177</v>
      </c>
      <c r="B1178" s="26">
        <v>41509</v>
      </c>
      <c r="C1178" s="25">
        <v>9031</v>
      </c>
      <c r="D1178" s="27"/>
      <c r="E1178" s="27">
        <v>340000</v>
      </c>
      <c r="F1178" s="27"/>
      <c r="G1178" s="27">
        <v>105.476</v>
      </c>
      <c r="H1178" s="27">
        <v>111.12</v>
      </c>
      <c r="I1178" s="27">
        <v>3.55</v>
      </c>
      <c r="J1178" s="27">
        <v>16728.687000000002</v>
      </c>
      <c r="K1178" s="27">
        <v>910725</v>
      </c>
      <c r="L1178" s="27">
        <v>1761</v>
      </c>
      <c r="M1178" s="27">
        <v>16.021000000000001</v>
      </c>
      <c r="N1178" s="27">
        <v>259980</v>
      </c>
      <c r="O1178" s="27">
        <v>11344.4</v>
      </c>
      <c r="P1178" s="27">
        <v>2963146</v>
      </c>
      <c r="Q1178" s="27">
        <v>54000</v>
      </c>
      <c r="R1178" s="27">
        <v>14496</v>
      </c>
      <c r="S1178" s="27">
        <v>11.153</v>
      </c>
      <c r="T1178" s="27">
        <v>119</v>
      </c>
      <c r="U1178" s="27">
        <v>20</v>
      </c>
      <c r="V1178" s="27">
        <v>88.2</v>
      </c>
      <c r="W1178" s="27">
        <v>93.341440000000006</v>
      </c>
      <c r="X1178" s="27"/>
      <c r="Y1178" s="27">
        <v>3.1625218391418501</v>
      </c>
      <c r="Z1178" s="27"/>
      <c r="AA1178" s="27">
        <v>314725</v>
      </c>
      <c r="AB1178" s="28"/>
      <c r="AC1178" s="29">
        <v>0</v>
      </c>
      <c r="AD1178" s="30">
        <v>0.2</v>
      </c>
      <c r="AE1178" s="30">
        <v>79.2</v>
      </c>
      <c r="AF1178" s="31">
        <v>13.22</v>
      </c>
      <c r="AG1178">
        <f t="shared" si="295"/>
        <v>9050.0051173499978</v>
      </c>
      <c r="AH1178">
        <f>A1178*'Simple Linear Regression'!$B$18+'Simple Linear Regression'!$B$17</f>
        <v>8889.3609946956149</v>
      </c>
      <c r="AI1178">
        <f t="shared" si="296"/>
        <v>9252.7972470999994</v>
      </c>
      <c r="AJ1178">
        <f t="shared" si="297"/>
        <v>9252.7972470999994</v>
      </c>
      <c r="AK1178" s="32">
        <f t="shared" si="311"/>
        <v>9588.2492265532801</v>
      </c>
      <c r="AL1178">
        <f t="shared" si="298"/>
        <v>8954.9546675299971</v>
      </c>
      <c r="AM1178" s="32">
        <f t="shared" si="299"/>
        <v>9238.6176071870814</v>
      </c>
      <c r="AN1178" s="33">
        <f t="shared" si="300"/>
        <v>9121.4763090452761</v>
      </c>
      <c r="AO1178" s="33">
        <f t="shared" si="301"/>
        <v>9136.2951190000003</v>
      </c>
      <c r="AP1178" s="33">
        <f t="shared" si="302"/>
        <v>9091.4420339999961</v>
      </c>
      <c r="AQ1178" s="34">
        <f t="shared" si="303"/>
        <v>922929</v>
      </c>
      <c r="AR1178" s="34">
        <f t="shared" si="304"/>
        <v>1207000</v>
      </c>
      <c r="AS1178" s="34">
        <f t="shared" si="305"/>
        <v>0</v>
      </c>
      <c r="AT1178" s="34">
        <f t="shared" si="306"/>
        <v>9230.0895727900006</v>
      </c>
      <c r="AU1178" s="34">
        <f t="shared" si="307"/>
        <v>9104.9384867238023</v>
      </c>
      <c r="AV1178" s="34">
        <f t="shared" si="308"/>
        <v>9194.3982800799986</v>
      </c>
      <c r="AW1178" s="34">
        <f t="shared" si="309"/>
        <v>9234.333922939999</v>
      </c>
      <c r="AX1178" s="34">
        <f t="shared" si="310"/>
        <v>9019.6829752290014</v>
      </c>
    </row>
    <row r="1179" spans="1:50" ht="16.5" customHeight="1" x14ac:dyDescent="0.2">
      <c r="A1179" s="25">
        <v>1178</v>
      </c>
      <c r="B1179" s="26">
        <v>41516</v>
      </c>
      <c r="C1179" s="25">
        <v>9094</v>
      </c>
      <c r="D1179" s="27"/>
      <c r="E1179" s="27">
        <v>336000</v>
      </c>
      <c r="F1179" s="27"/>
      <c r="G1179" s="27">
        <v>108.33</v>
      </c>
      <c r="H1179" s="27">
        <v>115.318</v>
      </c>
      <c r="I1179" s="27">
        <v>3.552</v>
      </c>
      <c r="J1179" s="27">
        <v>16728.687000000002</v>
      </c>
      <c r="K1179" s="27">
        <v>910725</v>
      </c>
      <c r="L1179" s="27">
        <v>1761</v>
      </c>
      <c r="M1179" s="27">
        <v>16.021000000000001</v>
      </c>
      <c r="N1179" s="27">
        <v>259980</v>
      </c>
      <c r="O1179" s="27">
        <v>11344.4</v>
      </c>
      <c r="P1179" s="27">
        <v>2963146</v>
      </c>
      <c r="Q1179" s="27">
        <v>54000</v>
      </c>
      <c r="R1179" s="27">
        <v>14496</v>
      </c>
      <c r="S1179" s="27">
        <v>11.153</v>
      </c>
      <c r="T1179" s="27">
        <v>119</v>
      </c>
      <c r="U1179" s="27">
        <v>19</v>
      </c>
      <c r="V1179" s="27">
        <v>88.2</v>
      </c>
      <c r="W1179" s="27">
        <v>93.895820000000001</v>
      </c>
      <c r="X1179" s="27"/>
      <c r="Y1179" s="27">
        <v>3.1625218391418501</v>
      </c>
      <c r="Z1179" s="27"/>
      <c r="AA1179" s="27">
        <v>314725</v>
      </c>
      <c r="AB1179" s="28"/>
      <c r="AC1179" s="29">
        <v>0</v>
      </c>
      <c r="AD1179" s="30">
        <v>0</v>
      </c>
      <c r="AE1179" s="30">
        <v>90.6</v>
      </c>
      <c r="AF1179" s="31">
        <v>12.9512</v>
      </c>
      <c r="AG1179">
        <f t="shared" si="295"/>
        <v>9052.699799685759</v>
      </c>
      <c r="AH1179">
        <f>A1179*'Simple Linear Regression'!$B$18+'Simple Linear Regression'!$B$17</f>
        <v>8890.2140317795202</v>
      </c>
      <c r="AI1179">
        <f t="shared" si="296"/>
        <v>9255.1504070999981</v>
      </c>
      <c r="AJ1179">
        <f t="shared" si="297"/>
        <v>9255.1504071000018</v>
      </c>
      <c r="AK1179" s="32">
        <f t="shared" si="311"/>
        <v>9569.7183027130195</v>
      </c>
      <c r="AL1179">
        <f t="shared" si="298"/>
        <v>8957.6532133272012</v>
      </c>
      <c r="AM1179" s="32">
        <f t="shared" si="299"/>
        <v>9247.9423149356389</v>
      </c>
      <c r="AN1179" s="33">
        <f t="shared" si="300"/>
        <v>9086.868583753514</v>
      </c>
      <c r="AO1179" s="33">
        <f t="shared" si="301"/>
        <v>9160.817760959997</v>
      </c>
      <c r="AP1179" s="33">
        <f t="shared" si="302"/>
        <v>9081.9632779999993</v>
      </c>
      <c r="AQ1179" s="34">
        <f t="shared" si="303"/>
        <v>923448.96</v>
      </c>
      <c r="AR1179" s="34">
        <f t="shared" si="304"/>
        <v>1193472</v>
      </c>
      <c r="AS1179" s="34">
        <f t="shared" si="305"/>
        <v>0</v>
      </c>
      <c r="AT1179" s="34">
        <f t="shared" si="306"/>
        <v>9144.832043552</v>
      </c>
      <c r="AU1179" s="34">
        <f t="shared" si="307"/>
        <v>9047.0702751792342</v>
      </c>
      <c r="AV1179" s="34">
        <f t="shared" si="308"/>
        <v>9096.9492969187213</v>
      </c>
      <c r="AW1179" s="34">
        <f t="shared" si="309"/>
        <v>9147.8461581839983</v>
      </c>
      <c r="AX1179" s="34">
        <f t="shared" si="310"/>
        <v>8969.1184719044795</v>
      </c>
    </row>
    <row r="1180" spans="1:50" ht="16.5" customHeight="1" x14ac:dyDescent="0.2">
      <c r="A1180" s="25">
        <v>1179</v>
      </c>
      <c r="B1180" s="26">
        <v>41523</v>
      </c>
      <c r="C1180" s="25">
        <v>8605</v>
      </c>
      <c r="D1180" s="27"/>
      <c r="E1180" s="27">
        <v>325000</v>
      </c>
      <c r="F1180" s="27"/>
      <c r="G1180" s="27">
        <v>108.77</v>
      </c>
      <c r="H1180" s="27">
        <v>116.02500000000001</v>
      </c>
      <c r="I1180" s="27">
        <v>3.6080000000000001</v>
      </c>
      <c r="J1180" s="27">
        <v>16728.687000000002</v>
      </c>
      <c r="K1180" s="27">
        <v>910725</v>
      </c>
      <c r="L1180" s="27">
        <v>1766</v>
      </c>
      <c r="M1180" s="27">
        <v>16.021000000000001</v>
      </c>
      <c r="N1180" s="27">
        <v>259980</v>
      </c>
      <c r="O1180" s="27">
        <v>11372.6</v>
      </c>
      <c r="P1180" s="27">
        <v>2963146</v>
      </c>
      <c r="Q1180" s="27">
        <v>54000</v>
      </c>
      <c r="R1180" s="27">
        <v>14496</v>
      </c>
      <c r="S1180" s="27">
        <v>11.153</v>
      </c>
      <c r="T1180" s="27">
        <v>119</v>
      </c>
      <c r="U1180" s="27">
        <v>19</v>
      </c>
      <c r="V1180" s="27">
        <v>91.6</v>
      </c>
      <c r="W1180" s="27">
        <v>94.477059999999994</v>
      </c>
      <c r="X1180" s="27"/>
      <c r="Y1180" s="27">
        <v>3.1625218391418501</v>
      </c>
      <c r="Z1180" s="27"/>
      <c r="AA1180" s="27">
        <v>314725</v>
      </c>
      <c r="AB1180" s="28"/>
      <c r="AC1180" s="29">
        <v>1</v>
      </c>
      <c r="AD1180" s="30">
        <v>0.5</v>
      </c>
      <c r="AE1180" s="30">
        <v>89.5</v>
      </c>
      <c r="AF1180" s="31">
        <v>12.673400000000001</v>
      </c>
      <c r="AG1180">
        <f t="shared" si="295"/>
        <v>8982.42619065904</v>
      </c>
      <c r="AH1180">
        <f>A1180*'Simple Linear Regression'!$B$18+'Simple Linear Regression'!$B$17</f>
        <v>8891.0670688634236</v>
      </c>
      <c r="AI1180">
        <f t="shared" si="296"/>
        <v>9146.4336270999975</v>
      </c>
      <c r="AJ1180">
        <f t="shared" si="297"/>
        <v>9146.4336271000011</v>
      </c>
      <c r="AK1180" s="32">
        <f t="shared" si="311"/>
        <v>9564.3614642920493</v>
      </c>
      <c r="AL1180">
        <f t="shared" si="298"/>
        <v>8904.8659296488022</v>
      </c>
      <c r="AM1180" s="32">
        <f t="shared" si="299"/>
        <v>9119.0553647554007</v>
      </c>
      <c r="AN1180" s="33">
        <f t="shared" si="300"/>
        <v>8898.2752685519572</v>
      </c>
      <c r="AO1180" s="33">
        <f t="shared" si="301"/>
        <v>8980.870695839998</v>
      </c>
      <c r="AP1180" s="33">
        <f t="shared" si="302"/>
        <v>8901.5911149999993</v>
      </c>
      <c r="AQ1180" s="34">
        <f t="shared" si="303"/>
        <v>938007.84</v>
      </c>
      <c r="AR1180" s="34">
        <f t="shared" si="304"/>
        <v>1172600</v>
      </c>
      <c r="AS1180" s="34">
        <f t="shared" si="305"/>
        <v>12.673400000000001</v>
      </c>
      <c r="AT1180" s="34">
        <f t="shared" si="306"/>
        <v>9023.8770835160012</v>
      </c>
      <c r="AU1180" s="34">
        <f t="shared" si="307"/>
        <v>8929.753273953329</v>
      </c>
      <c r="AV1180" s="34">
        <f t="shared" si="308"/>
        <v>8968.8704121800001</v>
      </c>
      <c r="AW1180" s="34">
        <f t="shared" si="309"/>
        <v>9008.2878244298008</v>
      </c>
      <c r="AX1180" s="34">
        <f t="shared" si="310"/>
        <v>8810.1619139859158</v>
      </c>
    </row>
    <row r="1181" spans="1:50" ht="16.5" customHeight="1" x14ac:dyDescent="0.2">
      <c r="A1181" s="25">
        <v>1180</v>
      </c>
      <c r="B1181" s="26">
        <v>41530</v>
      </c>
      <c r="C1181" s="25">
        <v>9028</v>
      </c>
      <c r="D1181" s="27"/>
      <c r="E1181" s="27">
        <v>300000</v>
      </c>
      <c r="F1181" s="27"/>
      <c r="G1181" s="27">
        <v>108.35599999999999</v>
      </c>
      <c r="H1181" s="27">
        <v>113.218</v>
      </c>
      <c r="I1181" s="27">
        <v>3.5870000000000002</v>
      </c>
      <c r="J1181" s="27">
        <v>16728.687000000002</v>
      </c>
      <c r="K1181" s="27">
        <v>911492</v>
      </c>
      <c r="L1181" s="27">
        <v>1766</v>
      </c>
      <c r="M1181" s="27">
        <v>16.021000000000001</v>
      </c>
      <c r="N1181" s="27">
        <v>259980</v>
      </c>
      <c r="O1181" s="27">
        <v>11372.6</v>
      </c>
      <c r="P1181" s="27">
        <v>2963146</v>
      </c>
      <c r="Q1181" s="27">
        <v>54000</v>
      </c>
      <c r="R1181" s="27">
        <v>14496</v>
      </c>
      <c r="S1181" s="27">
        <v>11.153</v>
      </c>
      <c r="T1181" s="27">
        <v>119</v>
      </c>
      <c r="U1181" s="27">
        <v>19</v>
      </c>
      <c r="V1181" s="27">
        <v>91.6</v>
      </c>
      <c r="W1181" s="27">
        <v>94.667275000000004</v>
      </c>
      <c r="X1181" s="27"/>
      <c r="Y1181" s="27">
        <v>3.1625218391418501</v>
      </c>
      <c r="Z1181" s="27"/>
      <c r="AA1181" s="27">
        <v>314725</v>
      </c>
      <c r="AB1181" s="28"/>
      <c r="AC1181" s="29">
        <v>0</v>
      </c>
      <c r="AD1181" s="30">
        <v>0.9</v>
      </c>
      <c r="AE1181" s="30">
        <v>81.400000000000006</v>
      </c>
      <c r="AF1181" s="31">
        <v>12.389799999999999</v>
      </c>
      <c r="AG1181">
        <f t="shared" si="295"/>
        <v>8999.2558561335591</v>
      </c>
      <c r="AH1181">
        <f>A1181*'Simple Linear Regression'!$B$18+'Simple Linear Regression'!$B$17</f>
        <v>8891.9201059473271</v>
      </c>
      <c r="AI1181">
        <f t="shared" si="296"/>
        <v>9161.1408770999988</v>
      </c>
      <c r="AJ1181">
        <f t="shared" si="297"/>
        <v>9161.1408771000006</v>
      </c>
      <c r="AK1181" s="32">
        <f t="shared" si="311"/>
        <v>9579.2763704517893</v>
      </c>
      <c r="AL1181">
        <f t="shared" si="298"/>
        <v>8926.1209807782016</v>
      </c>
      <c r="AM1181" s="32">
        <f t="shared" si="299"/>
        <v>9243.9661416272593</v>
      </c>
      <c r="AN1181" s="33">
        <f t="shared" si="300"/>
        <v>9030.1591615749348</v>
      </c>
      <c r="AO1181" s="33">
        <f t="shared" si="301"/>
        <v>9109.7359852600039</v>
      </c>
      <c r="AP1181" s="33">
        <f t="shared" si="302"/>
        <v>9020.6013085999984</v>
      </c>
      <c r="AQ1181" s="34">
        <f t="shared" si="303"/>
        <v>932548.26</v>
      </c>
      <c r="AR1181" s="34">
        <f t="shared" si="304"/>
        <v>1076100</v>
      </c>
      <c r="AS1181" s="34">
        <f t="shared" si="305"/>
        <v>0</v>
      </c>
      <c r="AT1181" s="34">
        <f t="shared" si="306"/>
        <v>9077.4919709549995</v>
      </c>
      <c r="AU1181" s="34">
        <f t="shared" si="307"/>
        <v>8980.5278613892915</v>
      </c>
      <c r="AV1181" s="34">
        <f t="shared" si="308"/>
        <v>8990.171869414</v>
      </c>
      <c r="AW1181" s="34">
        <f t="shared" si="309"/>
        <v>9078.7061737339973</v>
      </c>
      <c r="AX1181" s="34">
        <f t="shared" si="310"/>
        <v>8889.655451311377</v>
      </c>
    </row>
    <row r="1182" spans="1:50" ht="16.5" customHeight="1" x14ac:dyDescent="0.2">
      <c r="A1182" s="25">
        <v>1181</v>
      </c>
      <c r="B1182" s="26">
        <v>41537</v>
      </c>
      <c r="C1182" s="25">
        <v>8846</v>
      </c>
      <c r="D1182" s="27"/>
      <c r="E1182" s="27">
        <v>323000</v>
      </c>
      <c r="F1182" s="27"/>
      <c r="G1182" s="27">
        <v>106.218</v>
      </c>
      <c r="H1182" s="27">
        <v>109.976</v>
      </c>
      <c r="I1182" s="27">
        <v>3.5470000000000002</v>
      </c>
      <c r="J1182" s="27">
        <v>16728.687000000002</v>
      </c>
      <c r="K1182" s="27">
        <v>911492</v>
      </c>
      <c r="L1182" s="27">
        <v>1766</v>
      </c>
      <c r="M1182" s="27">
        <v>15.827</v>
      </c>
      <c r="N1182" s="27">
        <v>263946</v>
      </c>
      <c r="O1182" s="27">
        <v>11372.6</v>
      </c>
      <c r="P1182" s="27">
        <v>3000935</v>
      </c>
      <c r="Q1182" s="27">
        <v>54000</v>
      </c>
      <c r="R1182" s="27">
        <v>14496</v>
      </c>
      <c r="S1182" s="27">
        <v>11.153</v>
      </c>
      <c r="T1182" s="27">
        <v>119</v>
      </c>
      <c r="U1182" s="27">
        <v>19</v>
      </c>
      <c r="V1182" s="27">
        <v>91.6</v>
      </c>
      <c r="W1182" s="27">
        <v>93.781400000000005</v>
      </c>
      <c r="X1182" s="27"/>
      <c r="Y1182" s="27">
        <v>3.3950710296630899</v>
      </c>
      <c r="Z1182" s="27"/>
      <c r="AA1182" s="27">
        <v>314725</v>
      </c>
      <c r="AB1182" s="28"/>
      <c r="AC1182" s="29">
        <v>0</v>
      </c>
      <c r="AD1182" s="30">
        <v>8.6999999999999993</v>
      </c>
      <c r="AE1182" s="30">
        <v>49.6</v>
      </c>
      <c r="AF1182" s="31">
        <v>12.1028</v>
      </c>
      <c r="AG1182">
        <f t="shared" si="295"/>
        <v>9033.4281052783572</v>
      </c>
      <c r="AH1182">
        <f>A1182*'Simple Linear Regression'!$B$18+'Simple Linear Regression'!$B$17</f>
        <v>8892.7731430312324</v>
      </c>
      <c r="AI1182">
        <f t="shared" si="296"/>
        <v>9191.5711220999983</v>
      </c>
      <c r="AJ1182">
        <f t="shared" si="297"/>
        <v>9191.5711221000001</v>
      </c>
      <c r="AK1182" s="32">
        <f t="shared" si="311"/>
        <v>9579.1326750345597</v>
      </c>
      <c r="AL1182">
        <f t="shared" si="298"/>
        <v>8904.3845330823406</v>
      </c>
      <c r="AM1182" s="32">
        <f t="shared" si="299"/>
        <v>9258.7070565841404</v>
      </c>
      <c r="AN1182" s="33">
        <f t="shared" si="300"/>
        <v>8999.63812927457</v>
      </c>
      <c r="AO1182" s="33">
        <f t="shared" si="301"/>
        <v>9008.6736993620034</v>
      </c>
      <c r="AP1182" s="33">
        <f t="shared" si="302"/>
        <v>8945.1333934000013</v>
      </c>
      <c r="AQ1182" s="34">
        <f t="shared" si="303"/>
        <v>936216.46200000006</v>
      </c>
      <c r="AR1182" s="34">
        <f t="shared" si="304"/>
        <v>1145681</v>
      </c>
      <c r="AS1182" s="34">
        <f t="shared" si="305"/>
        <v>0</v>
      </c>
      <c r="AT1182" s="34">
        <f t="shared" si="306"/>
        <v>9191.9294855389999</v>
      </c>
      <c r="AU1182" s="34">
        <f t="shared" si="307"/>
        <v>8990.5781963851623</v>
      </c>
      <c r="AV1182" s="34">
        <f t="shared" si="308"/>
        <v>9147.4308028205596</v>
      </c>
      <c r="AW1182" s="34">
        <f t="shared" si="309"/>
        <v>9192.5818908279998</v>
      </c>
      <c r="AX1182" s="34">
        <f t="shared" si="310"/>
        <v>8880.9051360478043</v>
      </c>
    </row>
    <row r="1183" spans="1:50" ht="16.5" customHeight="1" x14ac:dyDescent="0.2">
      <c r="A1183" s="25">
        <v>1182</v>
      </c>
      <c r="B1183" s="26">
        <v>41544</v>
      </c>
      <c r="C1183" s="25">
        <v>8527</v>
      </c>
      <c r="D1183" s="27"/>
      <c r="E1183" s="27">
        <v>314000</v>
      </c>
      <c r="F1183" s="27"/>
      <c r="G1183" s="27">
        <v>103.096</v>
      </c>
      <c r="H1183" s="27">
        <v>108.80200000000001</v>
      </c>
      <c r="I1183" s="27">
        <v>3.4950000000000001</v>
      </c>
      <c r="J1183" s="27">
        <v>16728.687000000002</v>
      </c>
      <c r="K1183" s="27">
        <v>911492</v>
      </c>
      <c r="L1183" s="27">
        <v>1766</v>
      </c>
      <c r="M1183" s="27">
        <v>15.827</v>
      </c>
      <c r="N1183" s="27">
        <v>263946</v>
      </c>
      <c r="O1183" s="27">
        <v>11372.6</v>
      </c>
      <c r="P1183" s="27">
        <v>3000935</v>
      </c>
      <c r="Q1183" s="27">
        <v>54000</v>
      </c>
      <c r="R1183" s="27">
        <v>14496</v>
      </c>
      <c r="S1183" s="27">
        <v>11.153</v>
      </c>
      <c r="T1183" s="27">
        <v>119</v>
      </c>
      <c r="U1183" s="27">
        <v>19</v>
      </c>
      <c r="V1183" s="27">
        <v>91.6</v>
      </c>
      <c r="W1183" s="27">
        <v>92.956119999999999</v>
      </c>
      <c r="X1183" s="27"/>
      <c r="Y1183" s="27">
        <v>3.3950710296630899</v>
      </c>
      <c r="Z1183" s="27"/>
      <c r="AA1183" s="27">
        <v>314725</v>
      </c>
      <c r="AB1183" s="28"/>
      <c r="AC1183" s="29">
        <v>0</v>
      </c>
      <c r="AD1183" s="30">
        <v>11.3</v>
      </c>
      <c r="AE1183" s="30">
        <v>27.2</v>
      </c>
      <c r="AF1183" s="31">
        <v>11.815</v>
      </c>
      <c r="AG1183">
        <f t="shared" si="295"/>
        <v>9039.4707345485986</v>
      </c>
      <c r="AH1183">
        <f>A1183*'Simple Linear Regression'!$B$18+'Simple Linear Regression'!$B$17</f>
        <v>8893.6261801151359</v>
      </c>
      <c r="AI1183">
        <f t="shared" si="296"/>
        <v>9196.8657320999973</v>
      </c>
      <c r="AJ1183">
        <f t="shared" si="297"/>
        <v>9196.865732100001</v>
      </c>
      <c r="AK1183" s="32">
        <f t="shared" si="311"/>
        <v>9584.424957341269</v>
      </c>
      <c r="AL1183">
        <f t="shared" si="298"/>
        <v>8919.8458712389001</v>
      </c>
      <c r="AM1183" s="32">
        <f t="shared" si="299"/>
        <v>9231.7674524169797</v>
      </c>
      <c r="AN1183" s="33">
        <f t="shared" si="300"/>
        <v>8981.0243609502086</v>
      </c>
      <c r="AO1183" s="33">
        <f t="shared" si="301"/>
        <v>8979.6827257700024</v>
      </c>
      <c r="AP1183" s="33">
        <f t="shared" si="302"/>
        <v>8913.5974307999986</v>
      </c>
      <c r="AQ1183" s="34">
        <f t="shared" si="303"/>
        <v>922491.27</v>
      </c>
      <c r="AR1183" s="34">
        <f t="shared" si="304"/>
        <v>1097430</v>
      </c>
      <c r="AS1183" s="34">
        <f t="shared" si="305"/>
        <v>0</v>
      </c>
      <c r="AT1183" s="34">
        <f t="shared" si="306"/>
        <v>9213.5538662089984</v>
      </c>
      <c r="AU1183" s="34">
        <f t="shared" si="307"/>
        <v>8997.280513337033</v>
      </c>
      <c r="AV1183" s="34">
        <f t="shared" si="308"/>
        <v>9165.993444792799</v>
      </c>
      <c r="AW1183" s="34">
        <f t="shared" si="309"/>
        <v>9213.4655352339996</v>
      </c>
      <c r="AX1183" s="34">
        <f t="shared" si="310"/>
        <v>8883.3101654955062</v>
      </c>
    </row>
    <row r="1184" spans="1:50" ht="16.5" customHeight="1" x14ac:dyDescent="0.2">
      <c r="A1184" s="25">
        <v>1183</v>
      </c>
      <c r="B1184" s="26">
        <v>41551</v>
      </c>
      <c r="C1184" s="25">
        <v>8846</v>
      </c>
      <c r="D1184" s="27"/>
      <c r="E1184" s="27">
        <v>319000</v>
      </c>
      <c r="F1184" s="27"/>
      <c r="G1184" s="27">
        <v>103.14400000000001</v>
      </c>
      <c r="H1184" s="27">
        <v>108.634</v>
      </c>
      <c r="I1184" s="27">
        <v>3.4249999999999998</v>
      </c>
      <c r="J1184" s="27">
        <v>16728.687000000002</v>
      </c>
      <c r="K1184" s="27">
        <v>911492</v>
      </c>
      <c r="L1184" s="27">
        <v>1766</v>
      </c>
      <c r="M1184" s="27">
        <v>15.827</v>
      </c>
      <c r="N1184" s="27">
        <v>263946</v>
      </c>
      <c r="O1184" s="27">
        <v>11372.6</v>
      </c>
      <c r="P1184" s="27">
        <v>3000935</v>
      </c>
      <c r="Q1184" s="27">
        <v>54000</v>
      </c>
      <c r="R1184" s="27">
        <v>14496</v>
      </c>
      <c r="S1184" s="27">
        <v>11.153</v>
      </c>
      <c r="T1184" s="27">
        <v>119</v>
      </c>
      <c r="U1184" s="27">
        <v>19</v>
      </c>
      <c r="V1184" s="27">
        <v>91.6</v>
      </c>
      <c r="W1184" s="27">
        <v>92.826779999999999</v>
      </c>
      <c r="X1184" s="27"/>
      <c r="Y1184" s="27">
        <v>3.3950710296630899</v>
      </c>
      <c r="Z1184" s="27"/>
      <c r="AA1184" s="27">
        <v>314725</v>
      </c>
      <c r="AB1184" s="28"/>
      <c r="AC1184" s="29">
        <v>0</v>
      </c>
      <c r="AD1184" s="30">
        <v>4.4000000000000004</v>
      </c>
      <c r="AE1184" s="30">
        <v>36.200000000000003</v>
      </c>
      <c r="AF1184" s="31">
        <v>11.528700000000001</v>
      </c>
      <c r="AG1184">
        <f t="shared" si="295"/>
        <v>9036.0780027969977</v>
      </c>
      <c r="AH1184">
        <f>A1184*'Simple Linear Regression'!$B$18+'Simple Linear Regression'!$B$17</f>
        <v>8894.4792171990412</v>
      </c>
      <c r="AI1184">
        <f t="shared" si="296"/>
        <v>9193.9242820999971</v>
      </c>
      <c r="AJ1184">
        <f t="shared" si="297"/>
        <v>9193.9242820999989</v>
      </c>
      <c r="AK1184" s="32">
        <f t="shared" si="311"/>
        <v>9579.8497116482995</v>
      </c>
      <c r="AL1184">
        <f t="shared" si="298"/>
        <v>8927.9913276035004</v>
      </c>
      <c r="AM1184" s="32">
        <f t="shared" si="299"/>
        <v>9238.791893734282</v>
      </c>
      <c r="AN1184" s="33">
        <f t="shared" si="300"/>
        <v>8955.3704161898986</v>
      </c>
      <c r="AO1184" s="33">
        <f t="shared" si="301"/>
        <v>9014.3509705500037</v>
      </c>
      <c r="AP1184" s="33">
        <f t="shared" si="302"/>
        <v>8927.2751639000016</v>
      </c>
      <c r="AQ1184" s="34">
        <f t="shared" si="303"/>
        <v>904015.04999999993</v>
      </c>
      <c r="AR1184" s="34">
        <f t="shared" si="304"/>
        <v>1092575</v>
      </c>
      <c r="AS1184" s="34">
        <f t="shared" si="305"/>
        <v>0</v>
      </c>
      <c r="AT1184" s="34">
        <f t="shared" si="306"/>
        <v>9110.8149673700009</v>
      </c>
      <c r="AU1184" s="34">
        <f t="shared" si="307"/>
        <v>8936.1527561737112</v>
      </c>
      <c r="AV1184" s="34">
        <f t="shared" si="308"/>
        <v>9064.8328024300008</v>
      </c>
      <c r="AW1184" s="34">
        <f t="shared" si="309"/>
        <v>9109.5495591789986</v>
      </c>
      <c r="AX1184" s="34">
        <f t="shared" si="310"/>
        <v>8836.6297994566485</v>
      </c>
    </row>
    <row r="1185" spans="1:50" ht="16.5" customHeight="1" x14ac:dyDescent="0.2">
      <c r="A1185" s="25">
        <v>1184</v>
      </c>
      <c r="B1185" s="26">
        <v>41558</v>
      </c>
      <c r="C1185" s="25">
        <v>9077</v>
      </c>
      <c r="D1185" s="27"/>
      <c r="E1185" s="27">
        <v>368000</v>
      </c>
      <c r="F1185" s="27"/>
      <c r="G1185" s="27">
        <v>102.69799999999999</v>
      </c>
      <c r="H1185" s="27">
        <v>110.304</v>
      </c>
      <c r="I1185" s="27">
        <v>3.367</v>
      </c>
      <c r="J1185" s="27">
        <v>16728.687000000002</v>
      </c>
      <c r="K1185" s="27">
        <v>854374</v>
      </c>
      <c r="L1185" s="27">
        <v>1781</v>
      </c>
      <c r="M1185" s="27">
        <v>15.827</v>
      </c>
      <c r="N1185" s="27">
        <v>263946</v>
      </c>
      <c r="O1185" s="27">
        <v>11406.6</v>
      </c>
      <c r="P1185" s="27">
        <v>3000935</v>
      </c>
      <c r="Q1185" s="27">
        <v>54000</v>
      </c>
      <c r="R1185" s="27">
        <v>14496</v>
      </c>
      <c r="S1185" s="27">
        <v>11.153</v>
      </c>
      <c r="T1185" s="27">
        <v>119</v>
      </c>
      <c r="U1185" s="27">
        <v>19</v>
      </c>
      <c r="V1185" s="27">
        <v>92.5</v>
      </c>
      <c r="W1185" s="27">
        <v>92.80744</v>
      </c>
      <c r="X1185" s="27"/>
      <c r="Y1185" s="27">
        <v>3.3950710296630899</v>
      </c>
      <c r="Z1185" s="27"/>
      <c r="AA1185" s="27">
        <v>314725</v>
      </c>
      <c r="AB1185" s="28"/>
      <c r="AC1185" s="29">
        <v>0</v>
      </c>
      <c r="AD1185" s="30">
        <v>15.1</v>
      </c>
      <c r="AE1185" s="30">
        <v>21.2</v>
      </c>
      <c r="AF1185" s="31">
        <v>11.246499999999999</v>
      </c>
      <c r="AG1185">
        <f t="shared" si="295"/>
        <v>8982.4878091819592</v>
      </c>
      <c r="AH1185">
        <f>A1185*'Simple Linear Regression'!$B$18+'Simple Linear Regression'!$B$17</f>
        <v>8895.3322542829446</v>
      </c>
      <c r="AI1185">
        <f t="shared" si="296"/>
        <v>9138.7873520999983</v>
      </c>
      <c r="AJ1185">
        <f t="shared" si="297"/>
        <v>9138.787352100002</v>
      </c>
      <c r="AK1185" s="32">
        <f t="shared" si="311"/>
        <v>9581.7259785684273</v>
      </c>
      <c r="AL1185">
        <f t="shared" si="298"/>
        <v>8887.3535151627384</v>
      </c>
      <c r="AM1185" s="32">
        <f t="shared" si="299"/>
        <v>9206.7607226515793</v>
      </c>
      <c r="AN1185" s="33">
        <f t="shared" si="300"/>
        <v>8889.2843188992592</v>
      </c>
      <c r="AO1185" s="33">
        <f t="shared" si="301"/>
        <v>8927.5995030820013</v>
      </c>
      <c r="AP1185" s="33">
        <f t="shared" si="302"/>
        <v>8860.9907833000016</v>
      </c>
      <c r="AQ1185" s="34">
        <f t="shared" si="303"/>
        <v>888706.18200000003</v>
      </c>
      <c r="AR1185" s="34">
        <f t="shared" si="304"/>
        <v>1239056</v>
      </c>
      <c r="AS1185" s="34">
        <f t="shared" si="305"/>
        <v>0</v>
      </c>
      <c r="AT1185" s="34">
        <f t="shared" si="306"/>
        <v>9078.8754045099995</v>
      </c>
      <c r="AU1185" s="34">
        <f t="shared" si="307"/>
        <v>8892.3700776841833</v>
      </c>
      <c r="AV1185" s="34">
        <f t="shared" si="308"/>
        <v>9095.3153075125592</v>
      </c>
      <c r="AW1185" s="34">
        <f t="shared" si="309"/>
        <v>9076.8493393930003</v>
      </c>
      <c r="AX1185" s="34">
        <f t="shared" si="310"/>
        <v>8790.5309054401641</v>
      </c>
    </row>
    <row r="1186" spans="1:50" ht="16.5" customHeight="1" x14ac:dyDescent="0.2">
      <c r="A1186" s="25">
        <v>1185</v>
      </c>
      <c r="B1186" s="26">
        <v>41565</v>
      </c>
      <c r="C1186" s="25">
        <v>8797</v>
      </c>
      <c r="D1186" s="27"/>
      <c r="E1186" s="27">
        <v>368000</v>
      </c>
      <c r="F1186" s="27"/>
      <c r="G1186" s="27">
        <v>101.508</v>
      </c>
      <c r="H1186" s="27">
        <v>110.108</v>
      </c>
      <c r="I1186" s="27">
        <v>3.3540000000000001</v>
      </c>
      <c r="J1186" s="27">
        <v>16728.687000000002</v>
      </c>
      <c r="K1186" s="27">
        <v>854374</v>
      </c>
      <c r="L1186" s="27">
        <v>1781</v>
      </c>
      <c r="M1186" s="27">
        <v>15.856999999999999</v>
      </c>
      <c r="N1186" s="27">
        <v>268061</v>
      </c>
      <c r="O1186" s="27">
        <v>11406.6</v>
      </c>
      <c r="P1186" s="27">
        <v>3000935</v>
      </c>
      <c r="Q1186" s="27">
        <v>54000</v>
      </c>
      <c r="R1186" s="27">
        <v>14496</v>
      </c>
      <c r="S1186" s="27">
        <v>11.153</v>
      </c>
      <c r="T1186" s="27">
        <v>119</v>
      </c>
      <c r="U1186" s="27">
        <v>19</v>
      </c>
      <c r="V1186" s="27">
        <v>92.5</v>
      </c>
      <c r="W1186" s="27">
        <v>92.844620000000006</v>
      </c>
      <c r="X1186" s="27"/>
      <c r="Y1186" s="27">
        <v>3.3672897815704399</v>
      </c>
      <c r="Z1186" s="27"/>
      <c r="AA1186" s="27">
        <v>314725</v>
      </c>
      <c r="AB1186" s="28"/>
      <c r="AC1186" s="29">
        <v>0</v>
      </c>
      <c r="AD1186" s="30">
        <v>23.7</v>
      </c>
      <c r="AE1186" s="30">
        <v>16.2</v>
      </c>
      <c r="AF1186" s="31">
        <v>10.971</v>
      </c>
      <c r="AG1186">
        <f t="shared" si="295"/>
        <v>9034.0264106495197</v>
      </c>
      <c r="AH1186">
        <f>A1186*'Simple Linear Regression'!$B$18+'Simple Linear Regression'!$B$17</f>
        <v>8896.1852913668481</v>
      </c>
      <c r="AI1186">
        <f t="shared" si="296"/>
        <v>9197.0289161000001</v>
      </c>
      <c r="AJ1186">
        <f t="shared" si="297"/>
        <v>9197.0289161000001</v>
      </c>
      <c r="AK1186" s="32">
        <f t="shared" si="311"/>
        <v>9523.9374564192094</v>
      </c>
      <c r="AL1186">
        <f t="shared" si="298"/>
        <v>8886.8777209715809</v>
      </c>
      <c r="AM1186" s="32">
        <f t="shared" si="299"/>
        <v>9246.5900322611815</v>
      </c>
      <c r="AN1186" s="33">
        <f t="shared" si="300"/>
        <v>8873.6629178437906</v>
      </c>
      <c r="AO1186" s="33">
        <f t="shared" si="301"/>
        <v>8899.0509758939988</v>
      </c>
      <c r="AP1186" s="33">
        <f t="shared" si="302"/>
        <v>8823.6867012999992</v>
      </c>
      <c r="AQ1186" s="34">
        <f t="shared" si="303"/>
        <v>899076.59400000004</v>
      </c>
      <c r="AR1186" s="34">
        <f t="shared" si="304"/>
        <v>1234272</v>
      </c>
      <c r="AS1186" s="34">
        <f t="shared" si="305"/>
        <v>0</v>
      </c>
      <c r="AT1186" s="34">
        <f t="shared" si="306"/>
        <v>9131.0180396510004</v>
      </c>
      <c r="AU1186" s="34">
        <f t="shared" si="307"/>
        <v>8883.865650327436</v>
      </c>
      <c r="AV1186" s="34">
        <f t="shared" si="308"/>
        <v>9149.458370005721</v>
      </c>
      <c r="AW1186" s="34">
        <f t="shared" si="309"/>
        <v>9127.9443609120008</v>
      </c>
      <c r="AX1186" s="34">
        <f t="shared" si="310"/>
        <v>8772.8807480693213</v>
      </c>
    </row>
    <row r="1187" spans="1:50" ht="16.5" customHeight="1" x14ac:dyDescent="0.2">
      <c r="A1187" s="25">
        <v>1186</v>
      </c>
      <c r="B1187" s="26">
        <v>41572</v>
      </c>
      <c r="C1187" s="25">
        <v>9054</v>
      </c>
      <c r="D1187" s="27"/>
      <c r="E1187" s="27">
        <v>351000</v>
      </c>
      <c r="F1187" s="27"/>
      <c r="G1187" s="27">
        <v>97.572000000000003</v>
      </c>
      <c r="H1187" s="27">
        <v>107.822</v>
      </c>
      <c r="I1187" s="27">
        <v>3.36</v>
      </c>
      <c r="J1187" s="27">
        <v>16728.687000000002</v>
      </c>
      <c r="K1187" s="27">
        <v>854374</v>
      </c>
      <c r="L1187" s="27">
        <v>1781</v>
      </c>
      <c r="M1187" s="27">
        <v>15.856999999999999</v>
      </c>
      <c r="N1187" s="27">
        <v>268061</v>
      </c>
      <c r="O1187" s="27">
        <v>11406.6</v>
      </c>
      <c r="P1187" s="27">
        <v>3000935</v>
      </c>
      <c r="Q1187" s="27">
        <v>54000</v>
      </c>
      <c r="R1187" s="27">
        <v>14496</v>
      </c>
      <c r="S1187" s="27">
        <v>11.153</v>
      </c>
      <c r="T1187" s="27">
        <v>119</v>
      </c>
      <c r="U1187" s="27">
        <v>19</v>
      </c>
      <c r="V1187" s="27">
        <v>92.5</v>
      </c>
      <c r="W1187" s="27">
        <v>92.367400000000004</v>
      </c>
      <c r="X1187" s="27"/>
      <c r="Y1187" s="27">
        <v>3.3672897815704399</v>
      </c>
      <c r="Z1187" s="27"/>
      <c r="AA1187" s="27">
        <v>314725</v>
      </c>
      <c r="AB1187" s="28"/>
      <c r="AC1187" s="29">
        <v>0</v>
      </c>
      <c r="AD1187" s="30">
        <v>66.900000000000006</v>
      </c>
      <c r="AE1187" s="30">
        <v>2.9</v>
      </c>
      <c r="AF1187" s="31">
        <v>10.705299999999999</v>
      </c>
      <c r="AG1187">
        <f t="shared" si="295"/>
        <v>9045.4779076567993</v>
      </c>
      <c r="AH1187">
        <f>A1187*'Simple Linear Regression'!$B$18+'Simple Linear Regression'!$B$17</f>
        <v>8897.0383284507534</v>
      </c>
      <c r="AI1187">
        <f t="shared" si="296"/>
        <v>9207.0298461000002</v>
      </c>
      <c r="AJ1187">
        <f t="shared" si="297"/>
        <v>9207.0298461000002</v>
      </c>
      <c r="AK1187" s="32">
        <f t="shared" si="311"/>
        <v>9525.0835279399889</v>
      </c>
      <c r="AL1187">
        <f t="shared" si="298"/>
        <v>8898.2069291471962</v>
      </c>
      <c r="AM1187" s="32">
        <f t="shared" si="299"/>
        <v>9183.1959399749594</v>
      </c>
      <c r="AN1187" s="33">
        <f t="shared" si="300"/>
        <v>8849.5978487780976</v>
      </c>
      <c r="AO1187" s="33">
        <f t="shared" si="301"/>
        <v>8827.3443499599998</v>
      </c>
      <c r="AP1187" s="33">
        <f t="shared" si="302"/>
        <v>8746.7575402000002</v>
      </c>
      <c r="AQ1187" s="34">
        <f t="shared" si="303"/>
        <v>900684.96</v>
      </c>
      <c r="AR1187" s="34">
        <f t="shared" si="304"/>
        <v>1179360</v>
      </c>
      <c r="AS1187" s="34">
        <f t="shared" si="305"/>
        <v>0</v>
      </c>
      <c r="AT1187" s="34">
        <f t="shared" si="306"/>
        <v>9196.2118682879991</v>
      </c>
      <c r="AU1187" s="34">
        <f t="shared" si="307"/>
        <v>8915.9616148294335</v>
      </c>
      <c r="AV1187" s="34">
        <f t="shared" si="308"/>
        <v>9202.6019051326002</v>
      </c>
      <c r="AW1187" s="34">
        <f t="shared" si="309"/>
        <v>9191.8979196589989</v>
      </c>
      <c r="AX1187" s="34">
        <f t="shared" si="310"/>
        <v>8789.6485160914799</v>
      </c>
    </row>
    <row r="1188" spans="1:50" ht="16.5" customHeight="1" x14ac:dyDescent="0.2">
      <c r="A1188" s="25">
        <v>1187</v>
      </c>
      <c r="B1188" s="26">
        <v>41579</v>
      </c>
      <c r="C1188" s="25">
        <v>9292</v>
      </c>
      <c r="D1188" s="27"/>
      <c r="E1188" s="27">
        <v>347000</v>
      </c>
      <c r="F1188" s="27"/>
      <c r="G1188" s="27">
        <v>96.938000000000002</v>
      </c>
      <c r="H1188" s="27">
        <v>107.61</v>
      </c>
      <c r="I1188" s="27">
        <v>3.294</v>
      </c>
      <c r="J1188" s="27">
        <v>16728.687000000002</v>
      </c>
      <c r="K1188" s="27">
        <v>854374</v>
      </c>
      <c r="L1188" s="27">
        <v>1781</v>
      </c>
      <c r="M1188" s="27">
        <v>15.856999999999999</v>
      </c>
      <c r="N1188" s="27">
        <v>268061</v>
      </c>
      <c r="O1188" s="27">
        <v>11406.6</v>
      </c>
      <c r="P1188" s="27">
        <v>3000935</v>
      </c>
      <c r="Q1188" s="27">
        <v>54000</v>
      </c>
      <c r="R1188" s="27">
        <v>14496</v>
      </c>
      <c r="S1188" s="27">
        <v>11.153</v>
      </c>
      <c r="T1188" s="27">
        <v>119</v>
      </c>
      <c r="U1188" s="27">
        <v>19</v>
      </c>
      <c r="V1188" s="27">
        <v>92.5</v>
      </c>
      <c r="W1188" s="27">
        <v>92.129959999999997</v>
      </c>
      <c r="X1188" s="27"/>
      <c r="Y1188" s="27">
        <v>3.3672897815704399</v>
      </c>
      <c r="Z1188" s="27"/>
      <c r="AA1188" s="27">
        <v>314725</v>
      </c>
      <c r="AB1188" s="28"/>
      <c r="AC1188" s="29">
        <v>0</v>
      </c>
      <c r="AD1188" s="30">
        <v>54.9</v>
      </c>
      <c r="AE1188" s="30">
        <v>9.8000000000000007</v>
      </c>
      <c r="AF1188" s="31">
        <v>10.452999999999999</v>
      </c>
      <c r="AG1188">
        <f t="shared" si="295"/>
        <v>9048.14803057672</v>
      </c>
      <c r="AH1188">
        <f>A1188*'Simple Linear Regression'!$B$18+'Simple Linear Regression'!$B$17</f>
        <v>8897.8913655346569</v>
      </c>
      <c r="AI1188">
        <f t="shared" si="296"/>
        <v>9209.383006099999</v>
      </c>
      <c r="AJ1188">
        <f t="shared" si="297"/>
        <v>9209.3830061000008</v>
      </c>
      <c r="AK1188" s="32">
        <f t="shared" si="311"/>
        <v>9514.9878694735398</v>
      </c>
      <c r="AL1188">
        <f t="shared" si="298"/>
        <v>8914.9535252153764</v>
      </c>
      <c r="AM1188" s="32">
        <f t="shared" si="299"/>
        <v>9195.4359254130213</v>
      </c>
      <c r="AN1188" s="33">
        <f t="shared" si="300"/>
        <v>8835.3612052722874</v>
      </c>
      <c r="AO1188" s="33">
        <f t="shared" si="301"/>
        <v>8874.5795752339964</v>
      </c>
      <c r="AP1188" s="33">
        <f t="shared" si="302"/>
        <v>8772.0025473000023</v>
      </c>
      <c r="AQ1188" s="34">
        <f t="shared" si="303"/>
        <v>882992.93400000001</v>
      </c>
      <c r="AR1188" s="34">
        <f t="shared" si="304"/>
        <v>1143018</v>
      </c>
      <c r="AS1188" s="34">
        <f t="shared" si="305"/>
        <v>0</v>
      </c>
      <c r="AT1188" s="34">
        <f t="shared" si="306"/>
        <v>9105.5407513110003</v>
      </c>
      <c r="AU1188" s="34">
        <f t="shared" si="307"/>
        <v>8867.3205193194608</v>
      </c>
      <c r="AV1188" s="34">
        <f t="shared" si="308"/>
        <v>9102.17038058668</v>
      </c>
      <c r="AW1188" s="34">
        <f t="shared" si="309"/>
        <v>9100.2514765919987</v>
      </c>
      <c r="AX1188" s="34">
        <f t="shared" si="310"/>
        <v>8755.0604546197392</v>
      </c>
    </row>
    <row r="1189" spans="1:50" ht="16.5" customHeight="1" x14ac:dyDescent="0.2">
      <c r="A1189" s="25">
        <v>1188</v>
      </c>
      <c r="B1189" s="26">
        <v>41586</v>
      </c>
      <c r="C1189" s="25">
        <v>9032</v>
      </c>
      <c r="D1189" s="27"/>
      <c r="E1189" s="27">
        <v>342000</v>
      </c>
      <c r="F1189" s="27"/>
      <c r="G1189" s="27">
        <v>94.305999999999997</v>
      </c>
      <c r="H1189" s="27">
        <v>104.538</v>
      </c>
      <c r="I1189" s="27">
        <v>3.2650000000000001</v>
      </c>
      <c r="J1189" s="27">
        <v>16953.838</v>
      </c>
      <c r="K1189" s="27">
        <v>854374</v>
      </c>
      <c r="L1189" s="27">
        <v>1760</v>
      </c>
      <c r="M1189" s="27">
        <v>15.856999999999999</v>
      </c>
      <c r="N1189" s="27">
        <v>268061</v>
      </c>
      <c r="O1189" s="27">
        <v>11445.9</v>
      </c>
      <c r="P1189" s="27">
        <v>3000935</v>
      </c>
      <c r="Q1189" s="27">
        <v>54000</v>
      </c>
      <c r="R1189" s="27">
        <v>14496</v>
      </c>
      <c r="S1189" s="27">
        <v>11.153</v>
      </c>
      <c r="T1189" s="27">
        <v>119.5</v>
      </c>
      <c r="U1189" s="27">
        <v>19</v>
      </c>
      <c r="V1189" s="27">
        <v>91.4</v>
      </c>
      <c r="W1189" s="27">
        <v>92.535979999999995</v>
      </c>
      <c r="X1189" s="27"/>
      <c r="Y1189" s="27">
        <v>3.3672897815704399</v>
      </c>
      <c r="Z1189" s="27"/>
      <c r="AA1189" s="27">
        <v>314725</v>
      </c>
      <c r="AB1189" s="28"/>
      <c r="AC1189" s="29">
        <v>0</v>
      </c>
      <c r="AD1189" s="30">
        <v>76.7</v>
      </c>
      <c r="AE1189" s="30">
        <v>3.4</v>
      </c>
      <c r="AF1189" s="31">
        <v>10.218</v>
      </c>
      <c r="AG1189">
        <f t="shared" si="295"/>
        <v>9076.6439616701991</v>
      </c>
      <c r="AH1189">
        <f>A1189*'Simple Linear Regression'!$B$18+'Simple Linear Regression'!$B$17</f>
        <v>8898.7444026185622</v>
      </c>
      <c r="AI1189">
        <f t="shared" si="296"/>
        <v>9243.6669360999986</v>
      </c>
      <c r="AJ1189">
        <f t="shared" si="297"/>
        <v>9243.6669361000004</v>
      </c>
      <c r="AK1189" s="32">
        <f t="shared" si="311"/>
        <v>9520.0081894408304</v>
      </c>
      <c r="AL1189">
        <f t="shared" si="298"/>
        <v>8942.050275366546</v>
      </c>
      <c r="AM1189" s="32">
        <f t="shared" si="299"/>
        <v>9159.777324140261</v>
      </c>
      <c r="AN1189" s="33">
        <f t="shared" si="300"/>
        <v>8808.9244532013017</v>
      </c>
      <c r="AO1189" s="33">
        <f t="shared" si="301"/>
        <v>8861.6347889150002</v>
      </c>
      <c r="AP1189" s="33">
        <f t="shared" si="302"/>
        <v>8730.9080083000008</v>
      </c>
      <c r="AQ1189" s="34">
        <f t="shared" si="303"/>
        <v>875219.16500000004</v>
      </c>
      <c r="AR1189" s="34">
        <f t="shared" si="304"/>
        <v>1116630</v>
      </c>
      <c r="AS1189" s="34">
        <f t="shared" si="305"/>
        <v>0</v>
      </c>
      <c r="AT1189" s="34">
        <f t="shared" si="306"/>
        <v>9118.6273965140008</v>
      </c>
      <c r="AU1189" s="34">
        <f t="shared" si="307"/>
        <v>8875.5011064386417</v>
      </c>
      <c r="AV1189" s="34">
        <f t="shared" si="308"/>
        <v>9109.7119237597981</v>
      </c>
      <c r="AW1189" s="34">
        <f t="shared" si="309"/>
        <v>9112.2488539339993</v>
      </c>
      <c r="AX1189" s="34">
        <f t="shared" si="310"/>
        <v>8762.546315887641</v>
      </c>
    </row>
    <row r="1190" spans="1:50" ht="16.5" customHeight="1" x14ac:dyDescent="0.2">
      <c r="A1190" s="25">
        <v>1189</v>
      </c>
      <c r="B1190" s="26">
        <v>41593</v>
      </c>
      <c r="C1190" s="25">
        <v>8924</v>
      </c>
      <c r="D1190" s="27"/>
      <c r="E1190" s="27">
        <v>340000</v>
      </c>
      <c r="F1190" s="27"/>
      <c r="G1190" s="27">
        <v>93.944000000000003</v>
      </c>
      <c r="H1190" s="27">
        <v>107.098</v>
      </c>
      <c r="I1190" s="27">
        <v>3.194</v>
      </c>
      <c r="J1190" s="27">
        <v>16953.838</v>
      </c>
      <c r="K1190" s="27">
        <v>871336</v>
      </c>
      <c r="L1190" s="27">
        <v>1760</v>
      </c>
      <c r="M1190" s="27">
        <v>15.856999999999999</v>
      </c>
      <c r="N1190" s="27">
        <v>242536</v>
      </c>
      <c r="O1190" s="27">
        <v>11445.9</v>
      </c>
      <c r="P1190" s="27">
        <v>3000935</v>
      </c>
      <c r="Q1190" s="27">
        <v>54000</v>
      </c>
      <c r="R1190" s="27">
        <v>14496</v>
      </c>
      <c r="S1190" s="27">
        <v>11.153</v>
      </c>
      <c r="T1190" s="27">
        <v>119.5</v>
      </c>
      <c r="U1190" s="27">
        <v>19</v>
      </c>
      <c r="V1190" s="27">
        <v>91.4</v>
      </c>
      <c r="W1190" s="27">
        <v>93.260720000000006</v>
      </c>
      <c r="X1190" s="27"/>
      <c r="Y1190" s="27">
        <v>3.3672897815704399</v>
      </c>
      <c r="Z1190" s="27"/>
      <c r="AA1190" s="27">
        <v>314725</v>
      </c>
      <c r="AB1190" s="28"/>
      <c r="AC1190" s="29">
        <v>0</v>
      </c>
      <c r="AD1190" s="30">
        <v>108.4</v>
      </c>
      <c r="AE1190" s="30">
        <v>3.2</v>
      </c>
      <c r="AF1190" s="31">
        <v>10.0046</v>
      </c>
      <c r="AG1190">
        <f t="shared" si="295"/>
        <v>8758.2465510007187</v>
      </c>
      <c r="AH1190">
        <f>A1190*'Simple Linear Regression'!$B$18+'Simple Linear Regression'!$B$17</f>
        <v>8899.5974397024656</v>
      </c>
      <c r="AI1190">
        <f t="shared" si="296"/>
        <v>8893.7369311000002</v>
      </c>
      <c r="AJ1190">
        <f t="shared" si="297"/>
        <v>8893.7369311000002</v>
      </c>
      <c r="AK1190" s="32">
        <f t="shared" si="311"/>
        <v>9561.6405398042498</v>
      </c>
      <c r="AL1190">
        <f t="shared" si="298"/>
        <v>8935.6096846588807</v>
      </c>
      <c r="AM1190" s="32">
        <f t="shared" si="299"/>
        <v>8764.0702530888811</v>
      </c>
      <c r="AN1190" s="33">
        <f t="shared" si="300"/>
        <v>8679.5540197854207</v>
      </c>
      <c r="AO1190" s="33">
        <f t="shared" si="301"/>
        <v>8850.5308047839972</v>
      </c>
      <c r="AP1190" s="33">
        <f t="shared" si="302"/>
        <v>8713.1533482000013</v>
      </c>
      <c r="AQ1190" s="34">
        <f t="shared" si="303"/>
        <v>774659.98399999994</v>
      </c>
      <c r="AR1190" s="34">
        <f t="shared" si="304"/>
        <v>1085960</v>
      </c>
      <c r="AS1190" s="34">
        <f t="shared" si="305"/>
        <v>0</v>
      </c>
      <c r="AT1190" s="34">
        <f t="shared" si="306"/>
        <v>8637.8137625439995</v>
      </c>
      <c r="AU1190" s="34">
        <f t="shared" si="307"/>
        <v>8744.7520748025763</v>
      </c>
      <c r="AV1190" s="34">
        <f t="shared" si="308"/>
        <v>8616.2880403815998</v>
      </c>
      <c r="AW1190" s="34">
        <f t="shared" si="309"/>
        <v>8630.3106878819999</v>
      </c>
      <c r="AX1190" s="34">
        <f t="shared" si="310"/>
        <v>8678.4754893533918</v>
      </c>
    </row>
    <row r="1191" spans="1:50" ht="16.5" customHeight="1" x14ac:dyDescent="0.2">
      <c r="A1191" s="25">
        <v>1190</v>
      </c>
      <c r="B1191" s="26">
        <v>41600</v>
      </c>
      <c r="C1191" s="25">
        <v>8909</v>
      </c>
      <c r="D1191" s="27"/>
      <c r="E1191" s="27">
        <v>331000</v>
      </c>
      <c r="F1191" s="27"/>
      <c r="G1191" s="27">
        <v>93.92</v>
      </c>
      <c r="H1191" s="27">
        <v>109.324</v>
      </c>
      <c r="I1191" s="27">
        <v>3.2189999999999999</v>
      </c>
      <c r="J1191" s="27">
        <v>16953.838</v>
      </c>
      <c r="K1191" s="27">
        <v>871336</v>
      </c>
      <c r="L1191" s="27">
        <v>1760</v>
      </c>
      <c r="M1191" s="27">
        <v>15.727</v>
      </c>
      <c r="N1191" s="27">
        <v>242536</v>
      </c>
      <c r="O1191" s="27">
        <v>11445.9</v>
      </c>
      <c r="P1191" s="27">
        <v>3000935</v>
      </c>
      <c r="Q1191" s="27">
        <v>54000</v>
      </c>
      <c r="R1191" s="27">
        <v>14496</v>
      </c>
      <c r="S1191" s="27">
        <v>11.28</v>
      </c>
      <c r="T1191" s="27">
        <v>119.5</v>
      </c>
      <c r="U1191" s="27">
        <v>19</v>
      </c>
      <c r="V1191" s="27">
        <v>91.4</v>
      </c>
      <c r="W1191" s="27">
        <v>93.492024999999998</v>
      </c>
      <c r="X1191" s="27"/>
      <c r="Y1191" s="27">
        <v>3.17473268508911</v>
      </c>
      <c r="Z1191" s="27"/>
      <c r="AA1191" s="27">
        <v>314725</v>
      </c>
      <c r="AB1191" s="28"/>
      <c r="AC1191" s="29">
        <v>0</v>
      </c>
      <c r="AD1191" s="30">
        <v>85.7</v>
      </c>
      <c r="AE1191" s="30">
        <v>6.3</v>
      </c>
      <c r="AF1191" s="31">
        <v>9.8177000000000003</v>
      </c>
      <c r="AG1191">
        <f t="shared" si="295"/>
        <v>8764.3169901977199</v>
      </c>
      <c r="AH1191">
        <f>A1191*'Simple Linear Regression'!$B$18+'Simple Linear Regression'!$B$17</f>
        <v>8900.4504767863691</v>
      </c>
      <c r="AI1191">
        <f t="shared" si="296"/>
        <v>8891.9331380999993</v>
      </c>
      <c r="AJ1191">
        <f t="shared" si="297"/>
        <v>8891.9331380999993</v>
      </c>
      <c r="AK1191" s="32">
        <f t="shared" si="311"/>
        <v>9550.8877159639887</v>
      </c>
      <c r="AL1191">
        <f t="shared" si="298"/>
        <v>8943.1973140968767</v>
      </c>
      <c r="AM1191" s="32">
        <f t="shared" si="299"/>
        <v>8797.8054574777198</v>
      </c>
      <c r="AN1191" s="33">
        <f t="shared" si="300"/>
        <v>8654.5622839552925</v>
      </c>
      <c r="AO1191" s="33">
        <f t="shared" si="301"/>
        <v>8896.1035781840001</v>
      </c>
      <c r="AP1191" s="33">
        <f t="shared" si="302"/>
        <v>8719.4615095000008</v>
      </c>
      <c r="AQ1191" s="34">
        <f t="shared" si="303"/>
        <v>780723.38399999996</v>
      </c>
      <c r="AR1191" s="34">
        <f t="shared" si="304"/>
        <v>1065489</v>
      </c>
      <c r="AS1191" s="34">
        <f t="shared" si="305"/>
        <v>0</v>
      </c>
      <c r="AT1191" s="34">
        <f t="shared" si="306"/>
        <v>8567.7895815419997</v>
      </c>
      <c r="AU1191" s="34">
        <f t="shared" si="307"/>
        <v>8697.696203611853</v>
      </c>
      <c r="AV1191" s="34">
        <f t="shared" si="308"/>
        <v>8531.6903184606399</v>
      </c>
      <c r="AW1191" s="34">
        <f t="shared" si="309"/>
        <v>8559.7374889569983</v>
      </c>
      <c r="AX1191" s="34">
        <f t="shared" si="310"/>
        <v>8638.1374262775935</v>
      </c>
    </row>
    <row r="1192" spans="1:50" ht="16.5" customHeight="1" x14ac:dyDescent="0.2">
      <c r="A1192" s="25">
        <v>1191</v>
      </c>
      <c r="B1192" s="26">
        <v>41607</v>
      </c>
      <c r="C1192" s="25">
        <v>8873</v>
      </c>
      <c r="D1192" s="27"/>
      <c r="E1192" s="27">
        <v>316000</v>
      </c>
      <c r="F1192" s="27"/>
      <c r="G1192" s="27">
        <v>92.967500000000001</v>
      </c>
      <c r="H1192" s="27">
        <v>111.315</v>
      </c>
      <c r="I1192" s="27">
        <v>3.2930000000000001</v>
      </c>
      <c r="J1192" s="27">
        <v>16953.838</v>
      </c>
      <c r="K1192" s="27">
        <v>871336</v>
      </c>
      <c r="L1192" s="27">
        <v>1760</v>
      </c>
      <c r="M1192" s="27">
        <v>15.727</v>
      </c>
      <c r="N1192" s="27">
        <v>242536</v>
      </c>
      <c r="O1192" s="27">
        <v>11445.9</v>
      </c>
      <c r="P1192" s="27">
        <v>3000935</v>
      </c>
      <c r="Q1192" s="27">
        <v>54000</v>
      </c>
      <c r="R1192" s="27">
        <v>14496</v>
      </c>
      <c r="S1192" s="27">
        <v>11.28</v>
      </c>
      <c r="T1192" s="27">
        <v>119.5</v>
      </c>
      <c r="U1192" s="27">
        <v>19</v>
      </c>
      <c r="V1192" s="27">
        <v>91.4</v>
      </c>
      <c r="W1192" s="27">
        <v>93.256200000000007</v>
      </c>
      <c r="X1192" s="27"/>
      <c r="Y1192" s="27">
        <v>3.17473268508911</v>
      </c>
      <c r="Z1192" s="27"/>
      <c r="AA1192" s="27">
        <v>314725</v>
      </c>
      <c r="AB1192" s="28"/>
      <c r="AC1192" s="29">
        <v>1</v>
      </c>
      <c r="AD1192" s="30">
        <v>176.2</v>
      </c>
      <c r="AE1192" s="30">
        <v>0</v>
      </c>
      <c r="AF1192" s="31">
        <v>9.6620000000000008</v>
      </c>
      <c r="AG1192">
        <f t="shared" si="295"/>
        <v>8774.4460666208379</v>
      </c>
      <c r="AH1192">
        <f>A1192*'Simple Linear Regression'!$B$18+'Simple Linear Regression'!$B$17</f>
        <v>8901.3035138702744</v>
      </c>
      <c r="AI1192">
        <f t="shared" si="296"/>
        <v>8900.7574881</v>
      </c>
      <c r="AJ1192">
        <f t="shared" si="297"/>
        <v>8900.7574881</v>
      </c>
      <c r="AK1192" s="32">
        <f t="shared" si="311"/>
        <v>9565.0565551908312</v>
      </c>
      <c r="AL1192">
        <f t="shared" si="298"/>
        <v>8957.0413977933567</v>
      </c>
      <c r="AM1192" s="32">
        <f t="shared" si="299"/>
        <v>8554.9556807690005</v>
      </c>
      <c r="AN1192" s="33">
        <f t="shared" si="300"/>
        <v>8481.6644290540007</v>
      </c>
      <c r="AO1192" s="33">
        <f t="shared" si="301"/>
        <v>8655.1413986479965</v>
      </c>
      <c r="AP1192" s="33">
        <f t="shared" si="302"/>
        <v>8454.5417319999997</v>
      </c>
      <c r="AQ1192" s="34">
        <f t="shared" si="303"/>
        <v>798671.04800000007</v>
      </c>
      <c r="AR1192" s="34">
        <f t="shared" si="304"/>
        <v>1040588</v>
      </c>
      <c r="AS1192" s="34">
        <f t="shared" si="305"/>
        <v>9.6620000000000008</v>
      </c>
      <c r="AT1192" s="34">
        <f t="shared" si="306"/>
        <v>8637.0892727030005</v>
      </c>
      <c r="AU1192" s="34">
        <f t="shared" si="307"/>
        <v>8722.9741633744816</v>
      </c>
      <c r="AV1192" s="34">
        <f t="shared" si="308"/>
        <v>8594.1450315348793</v>
      </c>
      <c r="AW1192" s="34">
        <f t="shared" si="309"/>
        <v>8669.752214524</v>
      </c>
      <c r="AX1192" s="34">
        <f t="shared" si="310"/>
        <v>8606.1273642148226</v>
      </c>
    </row>
    <row r="1193" spans="1:50" ht="16.5" customHeight="1" x14ac:dyDescent="0.2">
      <c r="A1193" s="25">
        <v>1192</v>
      </c>
      <c r="B1193" s="26">
        <v>41614</v>
      </c>
      <c r="C1193" s="25">
        <v>8348</v>
      </c>
      <c r="D1193" s="27"/>
      <c r="E1193" s="27">
        <v>312000</v>
      </c>
      <c r="F1193" s="27"/>
      <c r="G1193" s="27">
        <v>96.206000000000003</v>
      </c>
      <c r="H1193" s="27">
        <v>112.27800000000001</v>
      </c>
      <c r="I1193" s="27">
        <v>3.2719999999999998</v>
      </c>
      <c r="J1193" s="27">
        <v>16953.838</v>
      </c>
      <c r="K1193" s="27">
        <v>871336</v>
      </c>
      <c r="L1193" s="27">
        <v>1744</v>
      </c>
      <c r="M1193" s="27">
        <v>15.727</v>
      </c>
      <c r="N1193" s="27">
        <v>242536</v>
      </c>
      <c r="O1193" s="27">
        <v>11498</v>
      </c>
      <c r="P1193" s="27">
        <v>3000935</v>
      </c>
      <c r="Q1193" s="27">
        <v>54000</v>
      </c>
      <c r="R1193" s="27">
        <v>14496</v>
      </c>
      <c r="S1193" s="27">
        <v>11.28</v>
      </c>
      <c r="T1193" s="27">
        <v>119.5</v>
      </c>
      <c r="U1193" s="27">
        <v>19</v>
      </c>
      <c r="V1193" s="27">
        <v>90.7</v>
      </c>
      <c r="W1193" s="27">
        <v>93.597999999999999</v>
      </c>
      <c r="X1193" s="27"/>
      <c r="Y1193" s="27">
        <v>3.17473268508911</v>
      </c>
      <c r="Z1193" s="27"/>
      <c r="AA1193" s="27">
        <v>314725</v>
      </c>
      <c r="AB1193" s="28"/>
      <c r="AC1193" s="29">
        <v>0</v>
      </c>
      <c r="AD1193" s="30">
        <v>115.6</v>
      </c>
      <c r="AE1193" s="30">
        <v>2.6</v>
      </c>
      <c r="AF1193" s="31">
        <v>9.5418000000000003</v>
      </c>
      <c r="AG1193">
        <f t="shared" si="295"/>
        <v>8793.129958889358</v>
      </c>
      <c r="AH1193">
        <f>A1193*'Simple Linear Regression'!$B$18+'Simple Linear Regression'!$B$17</f>
        <v>8902.1565509541779</v>
      </c>
      <c r="AI1193">
        <f t="shared" si="296"/>
        <v>8922.2500580999986</v>
      </c>
      <c r="AJ1193">
        <f t="shared" si="297"/>
        <v>8922.2500581000004</v>
      </c>
      <c r="AK1193" s="32">
        <f t="shared" si="311"/>
        <v>9559.9729106141203</v>
      </c>
      <c r="AL1193">
        <f t="shared" si="298"/>
        <v>8970.2574868254378</v>
      </c>
      <c r="AM1193" s="32">
        <f t="shared" si="299"/>
        <v>8764.155897217639</v>
      </c>
      <c r="AN1193" s="33">
        <f t="shared" si="300"/>
        <v>8618.3041931314619</v>
      </c>
      <c r="AO1193" s="33">
        <f t="shared" si="301"/>
        <v>8878.3370441919997</v>
      </c>
      <c r="AP1193" s="33">
        <f t="shared" si="302"/>
        <v>8649.0461926000025</v>
      </c>
      <c r="AQ1193" s="34">
        <f t="shared" si="303"/>
        <v>793577.7919999999</v>
      </c>
      <c r="AR1193" s="34">
        <f t="shared" si="304"/>
        <v>1020863.9999999999</v>
      </c>
      <c r="AS1193" s="34">
        <f t="shared" si="305"/>
        <v>0</v>
      </c>
      <c r="AT1193" s="34">
        <f t="shared" si="306"/>
        <v>8590.3441311339993</v>
      </c>
      <c r="AU1193" s="34">
        <f t="shared" si="307"/>
        <v>8709.9857626810463</v>
      </c>
      <c r="AV1193" s="34">
        <f t="shared" si="308"/>
        <v>8532.8691287366401</v>
      </c>
      <c r="AW1193" s="34">
        <f t="shared" si="309"/>
        <v>8580.9282150479994</v>
      </c>
      <c r="AX1193" s="34">
        <f t="shared" si="310"/>
        <v>8642.1556053260992</v>
      </c>
    </row>
    <row r="1194" spans="1:50" ht="16.5" customHeight="1" x14ac:dyDescent="0.2">
      <c r="A1194" s="25">
        <v>1193</v>
      </c>
      <c r="B1194" s="26">
        <v>41621</v>
      </c>
      <c r="C1194" s="25">
        <v>9016</v>
      </c>
      <c r="D1194" s="27"/>
      <c r="E1194" s="27">
        <v>354000</v>
      </c>
      <c r="F1194" s="27"/>
      <c r="G1194" s="27">
        <v>97.23</v>
      </c>
      <c r="H1194" s="27">
        <v>109.104</v>
      </c>
      <c r="I1194" s="27">
        <v>3.2690000000000001</v>
      </c>
      <c r="J1194" s="27">
        <v>16953.838</v>
      </c>
      <c r="K1194" s="27">
        <v>891472</v>
      </c>
      <c r="L1194" s="27">
        <v>1744</v>
      </c>
      <c r="M1194" s="27">
        <v>15.727</v>
      </c>
      <c r="N1194" s="27">
        <v>242536</v>
      </c>
      <c r="O1194" s="27">
        <v>11498</v>
      </c>
      <c r="P1194" s="27">
        <v>3000935</v>
      </c>
      <c r="Q1194" s="27">
        <v>54000</v>
      </c>
      <c r="R1194" s="27">
        <v>14496</v>
      </c>
      <c r="S1194" s="27">
        <v>11.28</v>
      </c>
      <c r="T1194" s="27">
        <v>119.5</v>
      </c>
      <c r="U1194" s="27">
        <v>19</v>
      </c>
      <c r="V1194" s="27">
        <v>90.7</v>
      </c>
      <c r="W1194" s="27">
        <v>93.702060000000003</v>
      </c>
      <c r="X1194" s="27"/>
      <c r="Y1194" s="27">
        <v>3.17473268508911</v>
      </c>
      <c r="Z1194" s="27"/>
      <c r="AA1194" s="27">
        <v>314725</v>
      </c>
      <c r="AB1194" s="28"/>
      <c r="AC1194" s="29">
        <v>0</v>
      </c>
      <c r="AD1194" s="30">
        <v>202.8</v>
      </c>
      <c r="AE1194" s="30">
        <v>0</v>
      </c>
      <c r="AF1194" s="31">
        <v>9.4609000000000005</v>
      </c>
      <c r="AG1194">
        <f t="shared" si="295"/>
        <v>8764.8422953857189</v>
      </c>
      <c r="AH1194">
        <f>A1194*'Simple Linear Regression'!$B$18+'Simple Linear Regression'!$B$17</f>
        <v>8903.0095880380832</v>
      </c>
      <c r="AI1194">
        <f t="shared" si="296"/>
        <v>8897.5418780999989</v>
      </c>
      <c r="AJ1194">
        <f t="shared" si="297"/>
        <v>8897.5418781000008</v>
      </c>
      <c r="AK1194" s="32">
        <f t="shared" si="311"/>
        <v>9551.8582921604393</v>
      </c>
      <c r="AL1194">
        <f t="shared" si="298"/>
        <v>8939.0601969728777</v>
      </c>
      <c r="AM1194" s="32">
        <f t="shared" si="299"/>
        <v>8653.1324467003997</v>
      </c>
      <c r="AN1194" s="33">
        <f t="shared" si="300"/>
        <v>8571.7138806138319</v>
      </c>
      <c r="AO1194" s="33">
        <f t="shared" si="301"/>
        <v>8720.2300249840009</v>
      </c>
      <c r="AP1194" s="33">
        <f t="shared" si="302"/>
        <v>8520.6814322999999</v>
      </c>
      <c r="AQ1194" s="34">
        <f t="shared" si="303"/>
        <v>792850.18400000001</v>
      </c>
      <c r="AR1194" s="34">
        <f t="shared" si="304"/>
        <v>1157226</v>
      </c>
      <c r="AS1194" s="34">
        <f t="shared" si="305"/>
        <v>0</v>
      </c>
      <c r="AT1194" s="34">
        <f t="shared" si="306"/>
        <v>8680.6679993779999</v>
      </c>
      <c r="AU1194" s="34">
        <f t="shared" si="307"/>
        <v>8751.854263080415</v>
      </c>
      <c r="AV1194" s="34">
        <f t="shared" si="308"/>
        <v>8674.5763822557601</v>
      </c>
      <c r="AW1194" s="34">
        <f t="shared" si="309"/>
        <v>8670.1867819069994</v>
      </c>
      <c r="AX1194" s="34">
        <f t="shared" si="310"/>
        <v>8664.689315895992</v>
      </c>
    </row>
    <row r="1195" spans="1:50" ht="16.5" customHeight="1" x14ac:dyDescent="0.2">
      <c r="A1195" s="25">
        <v>1194</v>
      </c>
      <c r="B1195" s="26">
        <v>41628</v>
      </c>
      <c r="C1195" s="25">
        <v>9176</v>
      </c>
      <c r="D1195" s="27"/>
      <c r="E1195" s="27">
        <v>364000</v>
      </c>
      <c r="F1195" s="27"/>
      <c r="G1195" s="27">
        <v>97.853999999999999</v>
      </c>
      <c r="H1195" s="27">
        <v>110.34</v>
      </c>
      <c r="I1195" s="27">
        <v>3.2389999999999999</v>
      </c>
      <c r="J1195" s="27">
        <v>16953.838</v>
      </c>
      <c r="K1195" s="27">
        <v>891472</v>
      </c>
      <c r="L1195" s="27">
        <v>1744</v>
      </c>
      <c r="M1195" s="27">
        <v>16.079000000000001</v>
      </c>
      <c r="N1195" s="27">
        <v>258748</v>
      </c>
      <c r="O1195" s="27">
        <v>11498</v>
      </c>
      <c r="P1195" s="27">
        <v>3045859</v>
      </c>
      <c r="Q1195" s="27">
        <v>54000</v>
      </c>
      <c r="R1195" s="27">
        <v>14496</v>
      </c>
      <c r="S1195" s="27">
        <v>11.28</v>
      </c>
      <c r="T1195" s="27">
        <v>119.5</v>
      </c>
      <c r="U1195" s="27">
        <v>19</v>
      </c>
      <c r="V1195" s="27">
        <v>90.7</v>
      </c>
      <c r="W1195" s="27">
        <v>93.253649999999993</v>
      </c>
      <c r="X1195" s="27"/>
      <c r="Y1195" s="27">
        <v>3.1965966224670401</v>
      </c>
      <c r="Z1195" s="27"/>
      <c r="AA1195" s="27">
        <v>314725</v>
      </c>
      <c r="AB1195" s="28"/>
      <c r="AC1195" s="29">
        <v>0</v>
      </c>
      <c r="AD1195" s="30">
        <v>165.7</v>
      </c>
      <c r="AE1195" s="30">
        <v>1.8</v>
      </c>
      <c r="AF1195" s="31">
        <v>9.4222000000000001</v>
      </c>
      <c r="AG1195">
        <f t="shared" si="295"/>
        <v>8961.1633708693189</v>
      </c>
      <c r="AH1195">
        <f>A1195*'Simple Linear Regression'!$B$18+'Simple Linear Regression'!$B$17</f>
        <v>8903.8626251219866</v>
      </c>
      <c r="AI1195">
        <f t="shared" si="296"/>
        <v>9133.8818140999992</v>
      </c>
      <c r="AJ1195">
        <f t="shared" si="297"/>
        <v>9133.8818140999992</v>
      </c>
      <c r="AK1195" s="32">
        <f t="shared" si="311"/>
        <v>9518.6545968976698</v>
      </c>
      <c r="AL1195">
        <f t="shared" si="298"/>
        <v>8937.968391614042</v>
      </c>
      <c r="AM1195" s="32">
        <f t="shared" si="299"/>
        <v>8917.7303137334202</v>
      </c>
      <c r="AN1195" s="33">
        <f t="shared" si="300"/>
        <v>8642.0161929323658</v>
      </c>
      <c r="AO1195" s="33">
        <f t="shared" si="301"/>
        <v>8746.8421681719992</v>
      </c>
      <c r="AP1195" s="33">
        <f t="shared" si="302"/>
        <v>8556.6250397999975</v>
      </c>
      <c r="AQ1195" s="34">
        <f t="shared" si="303"/>
        <v>838084.772</v>
      </c>
      <c r="AR1195" s="34">
        <f t="shared" si="304"/>
        <v>1178996</v>
      </c>
      <c r="AS1195" s="34">
        <f t="shared" si="305"/>
        <v>0</v>
      </c>
      <c r="AT1195" s="34">
        <f t="shared" si="306"/>
        <v>8910.8495266549999</v>
      </c>
      <c r="AU1195" s="34">
        <f t="shared" si="307"/>
        <v>8781.2527372541626</v>
      </c>
      <c r="AV1195" s="34">
        <f t="shared" si="308"/>
        <v>8918.611052470962</v>
      </c>
      <c r="AW1195" s="34">
        <f t="shared" si="309"/>
        <v>8900.5709105199985</v>
      </c>
      <c r="AX1195" s="34">
        <f t="shared" si="310"/>
        <v>8675.912481168838</v>
      </c>
    </row>
    <row r="1196" spans="1:50" ht="16.5" customHeight="1" x14ac:dyDescent="0.2">
      <c r="A1196" s="25">
        <v>1195</v>
      </c>
      <c r="B1196" s="26">
        <v>41635</v>
      </c>
      <c r="C1196" s="25">
        <v>8893</v>
      </c>
      <c r="D1196" s="27"/>
      <c r="E1196" s="27">
        <v>334000</v>
      </c>
      <c r="F1196" s="27"/>
      <c r="G1196" s="27">
        <v>99.152500000000003</v>
      </c>
      <c r="H1196" s="27">
        <v>111.715</v>
      </c>
      <c r="I1196" s="27">
        <v>3.2709999999999999</v>
      </c>
      <c r="J1196" s="27">
        <v>16953.838</v>
      </c>
      <c r="K1196" s="27">
        <v>891472</v>
      </c>
      <c r="L1196" s="27">
        <v>1744</v>
      </c>
      <c r="M1196" s="27">
        <v>16.079000000000001</v>
      </c>
      <c r="N1196" s="27">
        <v>258748</v>
      </c>
      <c r="O1196" s="27">
        <v>11498</v>
      </c>
      <c r="P1196" s="27">
        <v>3045859</v>
      </c>
      <c r="Q1196" s="27">
        <v>54000</v>
      </c>
      <c r="R1196" s="27">
        <v>14496</v>
      </c>
      <c r="S1196" s="27">
        <v>11.28</v>
      </c>
      <c r="T1196" s="27">
        <v>119.5</v>
      </c>
      <c r="U1196" s="27">
        <v>19</v>
      </c>
      <c r="V1196" s="27">
        <v>90.7</v>
      </c>
      <c r="W1196" s="27">
        <v>93.479619999999997</v>
      </c>
      <c r="X1196" s="27"/>
      <c r="Y1196" s="27">
        <v>3.1965966224670401</v>
      </c>
      <c r="Z1196" s="27"/>
      <c r="AA1196" s="27">
        <v>314725</v>
      </c>
      <c r="AB1196" s="28"/>
      <c r="AC1196" s="29">
        <v>1</v>
      </c>
      <c r="AD1196" s="30">
        <v>153.4</v>
      </c>
      <c r="AE1196" s="30">
        <v>0.7</v>
      </c>
      <c r="AF1196" s="31">
        <v>9.4268000000000001</v>
      </c>
      <c r="AG1196">
        <f t="shared" si="295"/>
        <v>8981.3796282414787</v>
      </c>
      <c r="AH1196">
        <f>A1196*'Simple Linear Regression'!$B$18+'Simple Linear Regression'!$B$17</f>
        <v>8904.7156622058901</v>
      </c>
      <c r="AI1196">
        <f t="shared" si="296"/>
        <v>9151.530514099999</v>
      </c>
      <c r="AJ1196">
        <f t="shared" si="297"/>
        <v>9151.530514099999</v>
      </c>
      <c r="AK1196" s="32">
        <f t="shared" si="311"/>
        <v>9516.7529145526496</v>
      </c>
      <c r="AL1196">
        <f t="shared" si="298"/>
        <v>8956.3600078495583</v>
      </c>
      <c r="AM1196" s="32">
        <f t="shared" si="299"/>
        <v>8801.8614380747804</v>
      </c>
      <c r="AN1196" s="33">
        <f t="shared" si="300"/>
        <v>8515.5416350277847</v>
      </c>
      <c r="AO1196" s="33">
        <f t="shared" si="301"/>
        <v>8660.1509953080022</v>
      </c>
      <c r="AP1196" s="33">
        <f t="shared" si="302"/>
        <v>8445.767907999998</v>
      </c>
      <c r="AQ1196" s="34">
        <f t="shared" si="303"/>
        <v>846364.70799999998</v>
      </c>
      <c r="AR1196" s="34">
        <f t="shared" si="304"/>
        <v>1092514</v>
      </c>
      <c r="AS1196" s="34">
        <f t="shared" si="305"/>
        <v>9.4268000000000001</v>
      </c>
      <c r="AT1196" s="34">
        <f t="shared" si="306"/>
        <v>8852.8847464789997</v>
      </c>
      <c r="AU1196" s="34">
        <f t="shared" si="307"/>
        <v>8730.7433765044516</v>
      </c>
      <c r="AV1196" s="34">
        <f t="shared" si="308"/>
        <v>8830.6665741026409</v>
      </c>
      <c r="AW1196" s="34">
        <f t="shared" si="309"/>
        <v>8889.5257344815982</v>
      </c>
      <c r="AX1196" s="34">
        <f t="shared" si="310"/>
        <v>8594.6028262904056</v>
      </c>
    </row>
    <row r="1197" spans="1:50" ht="16.5" customHeight="1" x14ac:dyDescent="0.2">
      <c r="A1197" s="25">
        <v>1196</v>
      </c>
      <c r="B1197" s="26">
        <v>41642</v>
      </c>
      <c r="C1197" s="25">
        <v>8274</v>
      </c>
      <c r="D1197" s="27"/>
      <c r="E1197" s="27">
        <v>332000</v>
      </c>
      <c r="F1197" s="27"/>
      <c r="G1197" s="27">
        <v>96.467500000000001</v>
      </c>
      <c r="H1197" s="27">
        <v>108.7325</v>
      </c>
      <c r="I1197" s="27">
        <v>3.331</v>
      </c>
      <c r="J1197" s="27">
        <v>16953.838</v>
      </c>
      <c r="K1197" s="27">
        <v>891472</v>
      </c>
      <c r="L1197" s="27">
        <v>1744</v>
      </c>
      <c r="M1197" s="27">
        <v>16.079000000000001</v>
      </c>
      <c r="N1197" s="27">
        <v>258748</v>
      </c>
      <c r="O1197" s="27">
        <v>11498</v>
      </c>
      <c r="P1197" s="27">
        <v>3045859</v>
      </c>
      <c r="Q1197" s="27">
        <v>54000</v>
      </c>
      <c r="R1197" s="27">
        <v>14496</v>
      </c>
      <c r="S1197" s="27">
        <v>11.28</v>
      </c>
      <c r="T1197" s="27">
        <v>119.5</v>
      </c>
      <c r="U1197" s="27">
        <v>19</v>
      </c>
      <c r="V1197" s="27">
        <v>90.7</v>
      </c>
      <c r="W1197" s="27">
        <v>93.678299999999993</v>
      </c>
      <c r="X1197" s="27"/>
      <c r="Y1197" s="27">
        <v>3.1965966224670401</v>
      </c>
      <c r="Z1197" s="27"/>
      <c r="AA1197" s="27">
        <v>314725</v>
      </c>
      <c r="AB1197" s="28"/>
      <c r="AC1197" s="29">
        <v>1</v>
      </c>
      <c r="AD1197" s="30">
        <v>188.5</v>
      </c>
      <c r="AE1197" s="30">
        <v>0</v>
      </c>
      <c r="AF1197" s="31">
        <v>9.4748000000000001</v>
      </c>
      <c r="AG1197">
        <f t="shared" si="295"/>
        <v>8982.7482783142787</v>
      </c>
      <c r="AH1197">
        <f>A1197*'Simple Linear Regression'!$B$18+'Simple Linear Regression'!$B$17</f>
        <v>8905.5686992897954</v>
      </c>
      <c r="AI1197">
        <f t="shared" si="296"/>
        <v>9152.7070940999984</v>
      </c>
      <c r="AJ1197">
        <f t="shared" si="297"/>
        <v>9152.7070940999984</v>
      </c>
      <c r="AK1197" s="32">
        <f t="shared" si="311"/>
        <v>9513.1933525403601</v>
      </c>
      <c r="AL1197">
        <f t="shared" si="298"/>
        <v>8950.6913677911616</v>
      </c>
      <c r="AM1197" s="32">
        <f t="shared" si="299"/>
        <v>8764.9116615737003</v>
      </c>
      <c r="AN1197" s="33">
        <f t="shared" si="300"/>
        <v>8508.0168498875864</v>
      </c>
      <c r="AO1197" s="33">
        <f t="shared" si="301"/>
        <v>8605.2004161880013</v>
      </c>
      <c r="AP1197" s="33">
        <f t="shared" si="302"/>
        <v>8392.9366840000002</v>
      </c>
      <c r="AQ1197" s="34">
        <f t="shared" si="303"/>
        <v>861889.58799999999</v>
      </c>
      <c r="AR1197" s="34">
        <f t="shared" si="304"/>
        <v>1105892</v>
      </c>
      <c r="AS1197" s="34">
        <f t="shared" si="305"/>
        <v>9.4748000000000001</v>
      </c>
      <c r="AT1197" s="34">
        <f t="shared" si="306"/>
        <v>8921.1634076090013</v>
      </c>
      <c r="AU1197" s="34">
        <f t="shared" si="307"/>
        <v>8769.2380107397512</v>
      </c>
      <c r="AV1197" s="34">
        <f t="shared" si="308"/>
        <v>8899.36268655192</v>
      </c>
      <c r="AW1197" s="34">
        <f t="shared" si="309"/>
        <v>8956.6913172376007</v>
      </c>
      <c r="AX1197" s="34">
        <f t="shared" si="310"/>
        <v>8619.2204188818432</v>
      </c>
    </row>
    <row r="1198" spans="1:50" ht="16.5" customHeight="1" x14ac:dyDescent="0.2">
      <c r="A1198" s="25">
        <v>1197</v>
      </c>
      <c r="B1198" s="26">
        <v>41649</v>
      </c>
      <c r="C1198" s="25">
        <v>8021</v>
      </c>
      <c r="D1198" s="27"/>
      <c r="E1198" s="27">
        <v>322000</v>
      </c>
      <c r="F1198" s="27"/>
      <c r="G1198" s="27">
        <v>92.415999999999997</v>
      </c>
      <c r="H1198" s="27">
        <v>107.014</v>
      </c>
      <c r="I1198" s="27">
        <v>3.3319999999999999</v>
      </c>
      <c r="J1198" s="27">
        <v>16953.838</v>
      </c>
      <c r="K1198" s="27">
        <v>903863</v>
      </c>
      <c r="L1198" s="27">
        <v>1756</v>
      </c>
      <c r="M1198" s="27">
        <v>16.079000000000001</v>
      </c>
      <c r="N1198" s="27">
        <v>258748</v>
      </c>
      <c r="O1198" s="27">
        <v>11562.5</v>
      </c>
      <c r="P1198" s="27">
        <v>3045859</v>
      </c>
      <c r="Q1198" s="27">
        <v>54000</v>
      </c>
      <c r="R1198" s="27">
        <v>14496</v>
      </c>
      <c r="S1198" s="27">
        <v>11.28</v>
      </c>
      <c r="T1198" s="27">
        <v>119.5</v>
      </c>
      <c r="U1198" s="27">
        <v>19</v>
      </c>
      <c r="V1198" s="27">
        <v>86.8</v>
      </c>
      <c r="W1198" s="27">
        <v>93.679100000000005</v>
      </c>
      <c r="X1198" s="27"/>
      <c r="Y1198" s="27">
        <v>3.1965966224670401</v>
      </c>
      <c r="Z1198" s="27"/>
      <c r="AA1198" s="27">
        <v>314725</v>
      </c>
      <c r="AB1198" s="28"/>
      <c r="AC1198" s="29">
        <v>0</v>
      </c>
      <c r="AD1198" s="30">
        <v>220.3</v>
      </c>
      <c r="AE1198" s="30">
        <v>0</v>
      </c>
      <c r="AF1198" s="31">
        <v>9.5642999999999994</v>
      </c>
      <c r="AG1198">
        <f t="shared" si="295"/>
        <v>9078.6125616201589</v>
      </c>
      <c r="AH1198">
        <f>A1198*'Simple Linear Regression'!$B$18+'Simple Linear Regression'!$B$17</f>
        <v>8906.4217363736989</v>
      </c>
      <c r="AI1198">
        <f t="shared" si="296"/>
        <v>9296.1381641000007</v>
      </c>
      <c r="AJ1198">
        <f t="shared" si="297"/>
        <v>9296.1381641000007</v>
      </c>
      <c r="AK1198" s="32">
        <f t="shared" si="311"/>
        <v>9490.8209933007511</v>
      </c>
      <c r="AL1198">
        <f t="shared" si="298"/>
        <v>9019.4466489235165</v>
      </c>
      <c r="AM1198" s="32">
        <f t="shared" si="299"/>
        <v>8859.6613091934996</v>
      </c>
      <c r="AN1198" s="33">
        <f t="shared" si="300"/>
        <v>8673.2337126504353</v>
      </c>
      <c r="AO1198" s="33">
        <f t="shared" si="301"/>
        <v>8756.4789895359991</v>
      </c>
      <c r="AP1198" s="33">
        <f t="shared" si="302"/>
        <v>8499.653250899999</v>
      </c>
      <c r="AQ1198" s="34">
        <f t="shared" si="303"/>
        <v>862148.33600000001</v>
      </c>
      <c r="AR1198" s="34">
        <f t="shared" si="304"/>
        <v>1072904</v>
      </c>
      <c r="AS1198" s="34">
        <f t="shared" si="305"/>
        <v>0</v>
      </c>
      <c r="AT1198" s="34">
        <f t="shared" si="306"/>
        <v>9077.1352068969991</v>
      </c>
      <c r="AU1198" s="34">
        <f t="shared" si="307"/>
        <v>8902.5311426065728</v>
      </c>
      <c r="AV1198" s="34">
        <f t="shared" si="308"/>
        <v>9036.3646379390393</v>
      </c>
      <c r="AW1198" s="34">
        <f t="shared" si="309"/>
        <v>9066.529795851</v>
      </c>
      <c r="AX1198" s="34">
        <f t="shared" si="310"/>
        <v>8783.5134954647674</v>
      </c>
    </row>
    <row r="1199" spans="1:50" ht="16.5" customHeight="1" x14ac:dyDescent="0.2">
      <c r="A1199" s="25">
        <v>1198</v>
      </c>
      <c r="B1199" s="26">
        <v>41656</v>
      </c>
      <c r="C1199" s="25">
        <v>8059</v>
      </c>
      <c r="D1199" s="27"/>
      <c r="E1199" s="27">
        <v>318000</v>
      </c>
      <c r="F1199" s="27"/>
      <c r="G1199" s="27">
        <v>92.975999999999999</v>
      </c>
      <c r="H1199" s="27">
        <v>107.828</v>
      </c>
      <c r="I1199" s="27">
        <v>3.327</v>
      </c>
      <c r="J1199" s="27">
        <v>16953.838</v>
      </c>
      <c r="K1199" s="27">
        <v>903863</v>
      </c>
      <c r="L1199" s="27">
        <v>1756</v>
      </c>
      <c r="M1199" s="27">
        <v>15.835000000000001</v>
      </c>
      <c r="N1199" s="27">
        <v>240055</v>
      </c>
      <c r="O1199" s="27">
        <v>11562.5</v>
      </c>
      <c r="P1199" s="27">
        <v>3045859</v>
      </c>
      <c r="Q1199" s="27">
        <v>54000</v>
      </c>
      <c r="R1199" s="27">
        <v>14496</v>
      </c>
      <c r="S1199" s="27">
        <v>11.28</v>
      </c>
      <c r="T1199" s="27">
        <v>119.5</v>
      </c>
      <c r="U1199" s="27">
        <v>19</v>
      </c>
      <c r="V1199" s="27">
        <v>86.8</v>
      </c>
      <c r="W1199" s="27">
        <v>94.100639999999999</v>
      </c>
      <c r="X1199" s="27"/>
      <c r="Y1199" s="27">
        <v>3.1378405094146702</v>
      </c>
      <c r="Z1199" s="27"/>
      <c r="AA1199" s="27">
        <v>314725</v>
      </c>
      <c r="AB1199" s="28"/>
      <c r="AC1199" s="29">
        <v>0</v>
      </c>
      <c r="AD1199" s="30">
        <v>139.5</v>
      </c>
      <c r="AE1199" s="30">
        <v>0.6</v>
      </c>
      <c r="AF1199" s="31">
        <v>9.6925000000000008</v>
      </c>
      <c r="AG1199">
        <f t="shared" si="295"/>
        <v>8847.1616187507607</v>
      </c>
      <c r="AH1199">
        <f>A1199*'Simple Linear Regression'!$B$18+'Simple Linear Regression'!$B$17</f>
        <v>8907.2747734576024</v>
      </c>
      <c r="AI1199">
        <f t="shared" si="296"/>
        <v>9028.0384754999995</v>
      </c>
      <c r="AJ1199">
        <f t="shared" si="297"/>
        <v>9028.0384754999995</v>
      </c>
      <c r="AK1199" s="32">
        <f t="shared" si="311"/>
        <v>9494.1614657987593</v>
      </c>
      <c r="AL1199">
        <f t="shared" si="298"/>
        <v>9030.2953429339486</v>
      </c>
      <c r="AM1199" s="32">
        <f t="shared" si="299"/>
        <v>8705.7769353511412</v>
      </c>
      <c r="AN1199" s="33">
        <f t="shared" si="300"/>
        <v>8607.8846983743388</v>
      </c>
      <c r="AO1199" s="33">
        <f t="shared" si="301"/>
        <v>8910.6698237349956</v>
      </c>
      <c r="AP1199" s="33">
        <f t="shared" si="302"/>
        <v>8606.1945275999988</v>
      </c>
      <c r="AQ1199" s="34">
        <f t="shared" si="303"/>
        <v>798662.98499999999</v>
      </c>
      <c r="AR1199" s="34">
        <f t="shared" si="304"/>
        <v>1057986</v>
      </c>
      <c r="AS1199" s="34">
        <f t="shared" si="305"/>
        <v>0</v>
      </c>
      <c r="AT1199" s="34">
        <f t="shared" si="306"/>
        <v>8633.8246473009985</v>
      </c>
      <c r="AU1199" s="34">
        <f t="shared" si="307"/>
        <v>8768.7242358538897</v>
      </c>
      <c r="AV1199" s="34">
        <f t="shared" si="308"/>
        <v>8572.9326696983589</v>
      </c>
      <c r="AW1199" s="34">
        <f t="shared" si="309"/>
        <v>8624.5183791889995</v>
      </c>
      <c r="AX1199" s="34">
        <f t="shared" si="310"/>
        <v>8705.5580476053074</v>
      </c>
    </row>
    <row r="1200" spans="1:50" ht="16.5" customHeight="1" x14ac:dyDescent="0.2">
      <c r="A1200" s="25">
        <v>1199</v>
      </c>
      <c r="B1200" s="26">
        <v>41663</v>
      </c>
      <c r="C1200" s="25">
        <v>8584</v>
      </c>
      <c r="D1200" s="27"/>
      <c r="E1200" s="27">
        <v>327000</v>
      </c>
      <c r="F1200" s="27"/>
      <c r="G1200" s="27">
        <v>96.1875</v>
      </c>
      <c r="H1200" s="27">
        <v>109.14</v>
      </c>
      <c r="I1200" s="27">
        <v>3.2959999999999998</v>
      </c>
      <c r="J1200" s="27">
        <v>16953.838</v>
      </c>
      <c r="K1200" s="27">
        <v>903863</v>
      </c>
      <c r="L1200" s="27">
        <v>1756</v>
      </c>
      <c r="M1200" s="27">
        <v>15.835000000000001</v>
      </c>
      <c r="N1200" s="27">
        <v>240055</v>
      </c>
      <c r="O1200" s="27">
        <v>11562.5</v>
      </c>
      <c r="P1200" s="27">
        <v>3045859</v>
      </c>
      <c r="Q1200" s="27">
        <v>54000</v>
      </c>
      <c r="R1200" s="27">
        <v>14496</v>
      </c>
      <c r="S1200" s="27">
        <v>11.28</v>
      </c>
      <c r="T1200" s="27">
        <v>119.5</v>
      </c>
      <c r="U1200" s="27">
        <v>19</v>
      </c>
      <c r="V1200" s="27">
        <v>86.8</v>
      </c>
      <c r="W1200" s="27">
        <v>94.281120000000001</v>
      </c>
      <c r="X1200" s="27"/>
      <c r="Y1200" s="27">
        <v>3.1378405094146702</v>
      </c>
      <c r="Z1200" s="27"/>
      <c r="AA1200" s="27">
        <v>314725</v>
      </c>
      <c r="AB1200" s="28"/>
      <c r="AC1200" s="29">
        <v>0</v>
      </c>
      <c r="AD1200" s="30">
        <v>209.9</v>
      </c>
      <c r="AE1200" s="30">
        <v>0</v>
      </c>
      <c r="AF1200" s="31">
        <v>9.8552999999999997</v>
      </c>
      <c r="AG1200">
        <f t="shared" si="295"/>
        <v>8841.0890125464794</v>
      </c>
      <c r="AH1200">
        <f>A1200*'Simple Linear Regression'!$B$18+'Simple Linear Regression'!$B$17</f>
        <v>8908.1278105415076</v>
      </c>
      <c r="AI1200">
        <f t="shared" si="296"/>
        <v>9022.7438655000005</v>
      </c>
      <c r="AJ1200">
        <f t="shared" si="297"/>
        <v>9022.7438655000005</v>
      </c>
      <c r="AK1200" s="32">
        <f t="shared" si="311"/>
        <v>9499.7648511342595</v>
      </c>
      <c r="AL1200">
        <f t="shared" si="298"/>
        <v>9021.7443656896012</v>
      </c>
      <c r="AM1200" s="32">
        <f t="shared" si="299"/>
        <v>8613.8162994615013</v>
      </c>
      <c r="AN1200" s="33">
        <f t="shared" si="300"/>
        <v>8631.1072676555996</v>
      </c>
      <c r="AO1200" s="33">
        <f t="shared" si="301"/>
        <v>8803.2582622799982</v>
      </c>
      <c r="AP1200" s="33">
        <f t="shared" si="302"/>
        <v>8550.9554212000003</v>
      </c>
      <c r="AQ1200" s="34">
        <f t="shared" si="303"/>
        <v>791221.27999999991</v>
      </c>
      <c r="AR1200" s="34">
        <f t="shared" si="304"/>
        <v>1077792</v>
      </c>
      <c r="AS1200" s="34">
        <f t="shared" si="305"/>
        <v>0</v>
      </c>
      <c r="AT1200" s="34">
        <f t="shared" si="306"/>
        <v>8759.0054060319999</v>
      </c>
      <c r="AU1200" s="34">
        <f t="shared" si="307"/>
        <v>8851.4268503351777</v>
      </c>
      <c r="AV1200" s="34">
        <f t="shared" si="308"/>
        <v>8717.2092355729201</v>
      </c>
      <c r="AW1200" s="34">
        <f t="shared" si="309"/>
        <v>8749.6271701869991</v>
      </c>
      <c r="AX1200" s="34">
        <f t="shared" si="310"/>
        <v>8771.7323831336398</v>
      </c>
    </row>
    <row r="1201" spans="1:50" ht="16.5" customHeight="1" x14ac:dyDescent="0.2">
      <c r="A1201" s="25">
        <v>1200</v>
      </c>
      <c r="B1201" s="26">
        <v>41670</v>
      </c>
      <c r="C1201" s="25">
        <v>8452</v>
      </c>
      <c r="D1201" s="27"/>
      <c r="E1201" s="27">
        <v>340000</v>
      </c>
      <c r="F1201" s="27"/>
      <c r="G1201" s="27">
        <v>97.29</v>
      </c>
      <c r="H1201" s="27">
        <v>108.834</v>
      </c>
      <c r="I1201" s="27">
        <v>3.2949999999999999</v>
      </c>
      <c r="J1201" s="27">
        <v>16953.838</v>
      </c>
      <c r="K1201" s="27">
        <v>903863</v>
      </c>
      <c r="L1201" s="27">
        <v>1756</v>
      </c>
      <c r="M1201" s="27">
        <v>15.835000000000001</v>
      </c>
      <c r="N1201" s="27">
        <v>240055</v>
      </c>
      <c r="O1201" s="27">
        <v>11562.5</v>
      </c>
      <c r="P1201" s="27">
        <v>3045859</v>
      </c>
      <c r="Q1201" s="27">
        <v>54000</v>
      </c>
      <c r="R1201" s="27">
        <v>14496</v>
      </c>
      <c r="S1201" s="27">
        <v>11.28</v>
      </c>
      <c r="T1201" s="27">
        <v>119.5</v>
      </c>
      <c r="U1201" s="27">
        <v>19</v>
      </c>
      <c r="V1201" s="27">
        <v>86.8</v>
      </c>
      <c r="W1201" s="27">
        <v>94.805975000000004</v>
      </c>
      <c r="X1201" s="27"/>
      <c r="Y1201" s="27">
        <v>3.1378405094146702</v>
      </c>
      <c r="Z1201" s="27"/>
      <c r="AA1201" s="27">
        <v>314725</v>
      </c>
      <c r="AB1201" s="28"/>
      <c r="AC1201" s="29">
        <v>0</v>
      </c>
      <c r="AD1201" s="30">
        <v>225.8</v>
      </c>
      <c r="AE1201" s="30">
        <v>0</v>
      </c>
      <c r="AF1201" s="31">
        <v>10.048299999999999</v>
      </c>
      <c r="AG1201">
        <f t="shared" si="295"/>
        <v>8832.3332813785983</v>
      </c>
      <c r="AH1201">
        <f>A1201*'Simple Linear Regression'!$B$18+'Simple Linear Regression'!$B$17</f>
        <v>8908.9808476254111</v>
      </c>
      <c r="AI1201">
        <f t="shared" si="296"/>
        <v>9015.096095500001</v>
      </c>
      <c r="AJ1201">
        <f t="shared" si="297"/>
        <v>9015.0960954999991</v>
      </c>
      <c r="AK1201" s="32">
        <f t="shared" si="311"/>
        <v>9475.3591444949088</v>
      </c>
      <c r="AL1201">
        <f t="shared" si="298"/>
        <v>9012.0615108107504</v>
      </c>
      <c r="AM1201" s="32">
        <f t="shared" si="299"/>
        <v>8593.8843161226014</v>
      </c>
      <c r="AN1201" s="33">
        <f t="shared" si="300"/>
        <v>8647.1354719752017</v>
      </c>
      <c r="AO1201" s="33">
        <f t="shared" si="301"/>
        <v>8770.976879975</v>
      </c>
      <c r="AP1201" s="33">
        <f t="shared" si="302"/>
        <v>8544.3401534000004</v>
      </c>
      <c r="AQ1201" s="34">
        <f t="shared" si="303"/>
        <v>790981.22499999998</v>
      </c>
      <c r="AR1201" s="34">
        <f t="shared" si="304"/>
        <v>1120300</v>
      </c>
      <c r="AS1201" s="34">
        <f t="shared" si="305"/>
        <v>0</v>
      </c>
      <c r="AT1201" s="34">
        <f t="shared" si="306"/>
        <v>8810.1021080190003</v>
      </c>
      <c r="AU1201" s="34">
        <f t="shared" si="307"/>
        <v>8886.719156946896</v>
      </c>
      <c r="AV1201" s="34">
        <f t="shared" si="308"/>
        <v>8785.3327817009995</v>
      </c>
      <c r="AW1201" s="34">
        <f t="shared" si="309"/>
        <v>8801.3199696850006</v>
      </c>
      <c r="AX1201" s="34">
        <f t="shared" si="310"/>
        <v>8802.1330100924279</v>
      </c>
    </row>
    <row r="1202" spans="1:50" ht="16.5" customHeight="1" x14ac:dyDescent="0.2">
      <c r="A1202" s="25">
        <v>1201</v>
      </c>
      <c r="B1202" s="26">
        <v>41677</v>
      </c>
      <c r="C1202" s="25">
        <v>8325</v>
      </c>
      <c r="D1202" s="27"/>
      <c r="E1202" s="27">
        <v>331000</v>
      </c>
      <c r="F1202" s="27"/>
      <c r="G1202" s="27">
        <v>97.78</v>
      </c>
      <c r="H1202" s="27">
        <v>107.73399999999999</v>
      </c>
      <c r="I1202" s="27">
        <v>3.2919999999999998</v>
      </c>
      <c r="J1202" s="27">
        <v>17192.019</v>
      </c>
      <c r="K1202" s="27">
        <v>903863</v>
      </c>
      <c r="L1202" s="27">
        <v>1771</v>
      </c>
      <c r="M1202" s="27">
        <v>15.835000000000001</v>
      </c>
      <c r="N1202" s="27">
        <v>240055</v>
      </c>
      <c r="O1202" s="27">
        <v>11593.2</v>
      </c>
      <c r="P1202" s="27">
        <v>3045859</v>
      </c>
      <c r="Q1202" s="27">
        <v>54000</v>
      </c>
      <c r="R1202" s="27">
        <v>14496</v>
      </c>
      <c r="S1202" s="27">
        <v>11.28</v>
      </c>
      <c r="T1202" s="27">
        <v>120.1</v>
      </c>
      <c r="U1202" s="27">
        <v>19</v>
      </c>
      <c r="V1202" s="27">
        <v>90.6</v>
      </c>
      <c r="W1202" s="27">
        <v>94.990960000000001</v>
      </c>
      <c r="X1202" s="27"/>
      <c r="Y1202" s="27">
        <v>3.1378405094146702</v>
      </c>
      <c r="Z1202" s="27"/>
      <c r="AA1202" s="27">
        <v>314725</v>
      </c>
      <c r="AB1202" s="28"/>
      <c r="AC1202" s="29">
        <v>0</v>
      </c>
      <c r="AD1202" s="30">
        <v>204.9</v>
      </c>
      <c r="AE1202" s="30">
        <v>0.4</v>
      </c>
      <c r="AF1202" s="31">
        <v>10.2666</v>
      </c>
      <c r="AG1202">
        <f t="shared" si="295"/>
        <v>8751.5499452789591</v>
      </c>
      <c r="AH1202">
        <f>A1202*'Simple Linear Regression'!$B$18+'Simple Linear Regression'!$B$17</f>
        <v>8909.8338847093164</v>
      </c>
      <c r="AI1202">
        <f t="shared" si="296"/>
        <v>8894.5279154999989</v>
      </c>
      <c r="AJ1202">
        <f t="shared" si="297"/>
        <v>8894.5279154999989</v>
      </c>
      <c r="AK1202" s="32">
        <f t="shared" si="311"/>
        <v>9463.1756944877106</v>
      </c>
      <c r="AL1202">
        <f t="shared" si="298"/>
        <v>8958.6432141741989</v>
      </c>
      <c r="AM1202" s="32">
        <f t="shared" si="299"/>
        <v>8619.8674519138585</v>
      </c>
      <c r="AN1202" s="33">
        <f t="shared" si="300"/>
        <v>8680.1646794834778</v>
      </c>
      <c r="AO1202" s="33">
        <f t="shared" si="301"/>
        <v>8743.7530330599984</v>
      </c>
      <c r="AP1202" s="33">
        <f t="shared" si="302"/>
        <v>8603.2339534999992</v>
      </c>
      <c r="AQ1202" s="34">
        <f t="shared" si="303"/>
        <v>790261.05999999994</v>
      </c>
      <c r="AR1202" s="34">
        <f t="shared" si="304"/>
        <v>1089652</v>
      </c>
      <c r="AS1202" s="34">
        <f t="shared" si="305"/>
        <v>0</v>
      </c>
      <c r="AT1202" s="34">
        <f t="shared" si="306"/>
        <v>8806.7442069190001</v>
      </c>
      <c r="AU1202" s="34">
        <f t="shared" si="307"/>
        <v>8886.4973134890515</v>
      </c>
      <c r="AV1202" s="34">
        <f t="shared" si="308"/>
        <v>8783.2667509845196</v>
      </c>
      <c r="AW1202" s="34">
        <f t="shared" si="309"/>
        <v>8799.2464917739999</v>
      </c>
      <c r="AX1202" s="34">
        <f t="shared" si="310"/>
        <v>8794.7255260287766</v>
      </c>
    </row>
    <row r="1203" spans="1:50" ht="16.5" customHeight="1" x14ac:dyDescent="0.2">
      <c r="A1203" s="25">
        <v>1202</v>
      </c>
      <c r="B1203" s="26">
        <v>41684</v>
      </c>
      <c r="C1203" s="25">
        <v>8030</v>
      </c>
      <c r="D1203" s="27"/>
      <c r="E1203" s="27">
        <v>337000</v>
      </c>
      <c r="F1203" s="27"/>
      <c r="G1203" s="27">
        <v>100.208</v>
      </c>
      <c r="H1203" s="27">
        <v>109.124</v>
      </c>
      <c r="I1203" s="27">
        <v>3.3090000000000002</v>
      </c>
      <c r="J1203" s="27">
        <v>17192.019</v>
      </c>
      <c r="K1203" s="27">
        <v>976227</v>
      </c>
      <c r="L1203" s="27">
        <v>1771</v>
      </c>
      <c r="M1203" s="27">
        <v>15.835000000000001</v>
      </c>
      <c r="N1203" s="27">
        <v>240055</v>
      </c>
      <c r="O1203" s="27">
        <v>11593.2</v>
      </c>
      <c r="P1203" s="27">
        <v>3045859</v>
      </c>
      <c r="Q1203" s="27">
        <v>54000</v>
      </c>
      <c r="R1203" s="27">
        <v>14496</v>
      </c>
      <c r="S1203" s="27">
        <v>11.28</v>
      </c>
      <c r="T1203" s="27">
        <v>120.1</v>
      </c>
      <c r="U1203" s="27">
        <v>19</v>
      </c>
      <c r="V1203" s="27">
        <v>90.6</v>
      </c>
      <c r="W1203" s="27">
        <v>94.956519999999998</v>
      </c>
      <c r="X1203" s="27"/>
      <c r="Y1203" s="27">
        <v>3.1378405094146702</v>
      </c>
      <c r="Z1203" s="27"/>
      <c r="AA1203" s="27">
        <v>314725</v>
      </c>
      <c r="AB1203" s="28"/>
      <c r="AC1203" s="29">
        <v>0</v>
      </c>
      <c r="AD1203" s="30">
        <v>220.5</v>
      </c>
      <c r="AE1203" s="30">
        <v>0.4</v>
      </c>
      <c r="AF1203" s="31">
        <v>10.505699999999999</v>
      </c>
      <c r="AG1203">
        <f t="shared" si="295"/>
        <v>8747.5151451329184</v>
      </c>
      <c r="AH1203">
        <f>A1203*'Simple Linear Regression'!$B$18+'Simple Linear Regression'!$B$17</f>
        <v>8910.6869217932199</v>
      </c>
      <c r="AI1203">
        <f t="shared" si="296"/>
        <v>8890.998175499999</v>
      </c>
      <c r="AJ1203">
        <f t="shared" si="297"/>
        <v>8890.9981755000008</v>
      </c>
      <c r="AK1203" s="32">
        <f t="shared" si="311"/>
        <v>9413.153933932168</v>
      </c>
      <c r="AL1203">
        <f t="shared" si="298"/>
        <v>8955.2386051146495</v>
      </c>
      <c r="AM1203" s="32">
        <f t="shared" si="299"/>
        <v>8602.5063908254597</v>
      </c>
      <c r="AN1203" s="33">
        <f t="shared" si="300"/>
        <v>8703.8600289174465</v>
      </c>
      <c r="AO1203" s="33">
        <f t="shared" si="301"/>
        <v>8719.0568422449978</v>
      </c>
      <c r="AP1203" s="33">
        <f t="shared" si="302"/>
        <v>8599.658628000001</v>
      </c>
      <c r="AQ1203" s="34">
        <f t="shared" si="303"/>
        <v>794341.995</v>
      </c>
      <c r="AR1203" s="34">
        <f t="shared" si="304"/>
        <v>1115133</v>
      </c>
      <c r="AS1203" s="34">
        <f t="shared" si="305"/>
        <v>0</v>
      </c>
      <c r="AT1203" s="34">
        <f t="shared" si="306"/>
        <v>8872.3292463229991</v>
      </c>
      <c r="AU1203" s="34">
        <f t="shared" si="307"/>
        <v>8935.4857630948318</v>
      </c>
      <c r="AV1203" s="34">
        <f t="shared" si="308"/>
        <v>8858.5994228550808</v>
      </c>
      <c r="AW1203" s="34">
        <f t="shared" si="309"/>
        <v>8865.594459052998</v>
      </c>
      <c r="AX1203" s="34">
        <f t="shared" si="310"/>
        <v>8837.2505304954357</v>
      </c>
    </row>
    <row r="1204" spans="1:50" ht="16.5" customHeight="1" x14ac:dyDescent="0.2">
      <c r="A1204" s="25">
        <v>1203</v>
      </c>
      <c r="B1204" s="26">
        <v>41691</v>
      </c>
      <c r="C1204" s="25">
        <v>8535</v>
      </c>
      <c r="D1204" s="27"/>
      <c r="E1204" s="27">
        <v>332000</v>
      </c>
      <c r="F1204" s="27"/>
      <c r="G1204" s="27">
        <v>102.9325</v>
      </c>
      <c r="H1204" s="27">
        <v>109.74</v>
      </c>
      <c r="I1204" s="27">
        <v>3.38</v>
      </c>
      <c r="J1204" s="27">
        <v>17192.019</v>
      </c>
      <c r="K1204" s="27">
        <v>976227</v>
      </c>
      <c r="L1204" s="27">
        <v>1771</v>
      </c>
      <c r="M1204" s="27">
        <v>15.614000000000001</v>
      </c>
      <c r="N1204" s="27">
        <v>241237</v>
      </c>
      <c r="O1204" s="27">
        <v>11593.2</v>
      </c>
      <c r="P1204" s="27">
        <v>3045859</v>
      </c>
      <c r="Q1204" s="27">
        <v>54000</v>
      </c>
      <c r="R1204" s="27">
        <v>14496</v>
      </c>
      <c r="S1204" s="27">
        <v>11.521000000000001</v>
      </c>
      <c r="T1204" s="27">
        <v>120.1</v>
      </c>
      <c r="U1204" s="27">
        <v>19</v>
      </c>
      <c r="V1204" s="27">
        <v>90.6</v>
      </c>
      <c r="W1204" s="27">
        <v>94.562150000000003</v>
      </c>
      <c r="X1204" s="27"/>
      <c r="Y1204" s="27">
        <v>3</v>
      </c>
      <c r="Z1204" s="27"/>
      <c r="AA1204" s="27">
        <v>314725</v>
      </c>
      <c r="AB1204" s="28"/>
      <c r="AC1204" s="29">
        <v>0</v>
      </c>
      <c r="AD1204" s="30">
        <v>139.19999999999999</v>
      </c>
      <c r="AE1204" s="30">
        <v>3</v>
      </c>
      <c r="AF1204" s="31">
        <v>10.7613</v>
      </c>
      <c r="AG1204">
        <f t="shared" si="295"/>
        <v>8765.7136272724001</v>
      </c>
      <c r="AH1204">
        <f>A1204*'Simple Linear Regression'!$B$18+'Simple Linear Regression'!$B$17</f>
        <v>8911.5399588771234</v>
      </c>
      <c r="AI1204">
        <f t="shared" si="296"/>
        <v>8898.1312232</v>
      </c>
      <c r="AJ1204">
        <f t="shared" si="297"/>
        <v>8898.1312232000018</v>
      </c>
      <c r="AK1204" s="32">
        <f t="shared" si="311"/>
        <v>9412.071348545589</v>
      </c>
      <c r="AL1204">
        <f t="shared" si="298"/>
        <v>8962.2025711742008</v>
      </c>
      <c r="AM1204" s="32">
        <f t="shared" si="299"/>
        <v>8730.566128934599</v>
      </c>
      <c r="AN1204" s="33">
        <f t="shared" si="300"/>
        <v>8730.5286153665329</v>
      </c>
      <c r="AO1204" s="33">
        <f t="shared" si="301"/>
        <v>8842.2540890599994</v>
      </c>
      <c r="AP1204" s="33">
        <f t="shared" si="302"/>
        <v>8688.9397089999984</v>
      </c>
      <c r="AQ1204" s="34">
        <f t="shared" si="303"/>
        <v>815381.05999999994</v>
      </c>
      <c r="AR1204" s="34">
        <f t="shared" si="304"/>
        <v>1122160</v>
      </c>
      <c r="AS1204" s="34">
        <f t="shared" si="305"/>
        <v>0</v>
      </c>
      <c r="AT1204" s="34">
        <f t="shared" si="306"/>
        <v>8828.2265486819997</v>
      </c>
      <c r="AU1204" s="34">
        <f t="shared" si="307"/>
        <v>8909.853660636054</v>
      </c>
      <c r="AV1204" s="34">
        <f t="shared" si="308"/>
        <v>8801.8408392966012</v>
      </c>
      <c r="AW1204" s="34">
        <f t="shared" si="309"/>
        <v>8823.238528292999</v>
      </c>
      <c r="AX1204" s="34">
        <f t="shared" si="310"/>
        <v>8823.6248405567785</v>
      </c>
    </row>
    <row r="1205" spans="1:50" ht="16.5" customHeight="1" x14ac:dyDescent="0.2">
      <c r="A1205" s="25">
        <v>1204</v>
      </c>
      <c r="B1205" s="26">
        <v>41698</v>
      </c>
      <c r="C1205" s="25">
        <v>8411</v>
      </c>
      <c r="D1205" s="27"/>
      <c r="E1205" s="27">
        <v>341000</v>
      </c>
      <c r="F1205" s="27"/>
      <c r="G1205" s="27">
        <v>102.77200000000001</v>
      </c>
      <c r="H1205" s="27">
        <v>109.172</v>
      </c>
      <c r="I1205" s="27">
        <v>3.444</v>
      </c>
      <c r="J1205" s="27">
        <v>17192.019</v>
      </c>
      <c r="K1205" s="27">
        <v>976227</v>
      </c>
      <c r="L1205" s="27">
        <v>1771</v>
      </c>
      <c r="M1205" s="27">
        <v>15.614000000000001</v>
      </c>
      <c r="N1205" s="27">
        <v>241237</v>
      </c>
      <c r="O1205" s="27">
        <v>11593.2</v>
      </c>
      <c r="P1205" s="27">
        <v>3045859</v>
      </c>
      <c r="Q1205" s="27">
        <v>54000</v>
      </c>
      <c r="R1205" s="27">
        <v>14496</v>
      </c>
      <c r="S1205" s="27">
        <v>11.521000000000001</v>
      </c>
      <c r="T1205" s="27">
        <v>120.1</v>
      </c>
      <c r="U1205" s="27">
        <v>19</v>
      </c>
      <c r="V1205" s="27">
        <v>90.6</v>
      </c>
      <c r="W1205" s="27">
        <v>94.410166666666697</v>
      </c>
      <c r="X1205" s="27"/>
      <c r="Y1205" s="27">
        <v>3</v>
      </c>
      <c r="Z1205" s="27"/>
      <c r="AA1205" s="27">
        <v>314725</v>
      </c>
      <c r="AB1205" s="28"/>
      <c r="AC1205" s="29">
        <v>0</v>
      </c>
      <c r="AD1205" s="30">
        <v>180.2</v>
      </c>
      <c r="AE1205" s="30">
        <v>0.6</v>
      </c>
      <c r="AF1205" s="31">
        <v>11.029299999999999</v>
      </c>
      <c r="AG1205">
        <f t="shared" si="295"/>
        <v>8759.675332016719</v>
      </c>
      <c r="AH1205">
        <f>A1205*'Simple Linear Regression'!$B$18+'Simple Linear Regression'!$B$17</f>
        <v>8912.3929959610286</v>
      </c>
      <c r="AI1205">
        <f t="shared" si="296"/>
        <v>8892.836613200001</v>
      </c>
      <c r="AJ1205">
        <f t="shared" si="297"/>
        <v>8892.836613200001</v>
      </c>
      <c r="AK1205" s="32">
        <f t="shared" si="311"/>
        <v>9414.4936801046788</v>
      </c>
      <c r="AL1205">
        <f t="shared" si="298"/>
        <v>8958.713634235959</v>
      </c>
      <c r="AM1205" s="32">
        <f t="shared" si="299"/>
        <v>8685.4367944754395</v>
      </c>
      <c r="AN1205" s="33">
        <f t="shared" si="300"/>
        <v>8743.1905409970313</v>
      </c>
      <c r="AO1205" s="33">
        <f t="shared" si="301"/>
        <v>8779.1296218279967</v>
      </c>
      <c r="AP1205" s="33">
        <f t="shared" si="302"/>
        <v>8640.094671400002</v>
      </c>
      <c r="AQ1205" s="34">
        <f t="shared" si="303"/>
        <v>830820.228</v>
      </c>
      <c r="AR1205" s="34">
        <f t="shared" si="304"/>
        <v>1174404</v>
      </c>
      <c r="AS1205" s="34">
        <f t="shared" si="305"/>
        <v>0</v>
      </c>
      <c r="AT1205" s="34">
        <f t="shared" si="306"/>
        <v>8945.6104405740007</v>
      </c>
      <c r="AU1205" s="34">
        <f t="shared" si="307"/>
        <v>8992.3338965158418</v>
      </c>
      <c r="AV1205" s="34">
        <f t="shared" si="308"/>
        <v>8935.4755276580399</v>
      </c>
      <c r="AW1205" s="34">
        <f t="shared" si="309"/>
        <v>8941.2917515809986</v>
      </c>
      <c r="AX1205" s="34">
        <f t="shared" si="310"/>
        <v>8889.8022177051644</v>
      </c>
    </row>
    <row r="1206" spans="1:50" ht="16.5" customHeight="1" x14ac:dyDescent="0.2">
      <c r="A1206" s="25">
        <v>1205</v>
      </c>
      <c r="B1206" s="26">
        <v>41705</v>
      </c>
      <c r="C1206" s="25">
        <v>8949</v>
      </c>
      <c r="D1206" s="27"/>
      <c r="E1206" s="27">
        <v>319000</v>
      </c>
      <c r="F1206" s="27"/>
      <c r="G1206" s="27">
        <v>103.074</v>
      </c>
      <c r="H1206" s="27">
        <v>109.142</v>
      </c>
      <c r="I1206" s="27">
        <v>3.4790000000000001</v>
      </c>
      <c r="J1206" s="27">
        <v>17192.019</v>
      </c>
      <c r="K1206" s="27">
        <v>976227</v>
      </c>
      <c r="L1206" s="27">
        <v>1771</v>
      </c>
      <c r="M1206" s="27">
        <v>15.614000000000001</v>
      </c>
      <c r="N1206" s="27">
        <v>241237</v>
      </c>
      <c r="O1206" s="27">
        <v>11593.2</v>
      </c>
      <c r="P1206" s="27">
        <v>3045859</v>
      </c>
      <c r="Q1206" s="27">
        <v>54000</v>
      </c>
      <c r="R1206" s="27">
        <v>18213</v>
      </c>
      <c r="S1206" s="27">
        <v>11.521000000000001</v>
      </c>
      <c r="T1206" s="27">
        <v>120.1</v>
      </c>
      <c r="U1206" s="27">
        <v>19</v>
      </c>
      <c r="V1206" s="27">
        <v>91.9</v>
      </c>
      <c r="W1206" s="27">
        <v>94.542640000000006</v>
      </c>
      <c r="X1206" s="27"/>
      <c r="Y1206" s="27">
        <v>3</v>
      </c>
      <c r="Z1206" s="27"/>
      <c r="AA1206" s="27">
        <v>317099</v>
      </c>
      <c r="AB1206" s="28"/>
      <c r="AC1206" s="29">
        <v>0</v>
      </c>
      <c r="AD1206" s="30">
        <v>191.5</v>
      </c>
      <c r="AE1206" s="30">
        <v>1.2</v>
      </c>
      <c r="AF1206" s="31">
        <v>11.3065</v>
      </c>
      <c r="AG1206">
        <f t="shared" si="295"/>
        <v>8754.4765119865187</v>
      </c>
      <c r="AH1206">
        <f>A1206*'Simple Linear Regression'!$B$18+'Simple Linear Regression'!$B$17</f>
        <v>8913.2460330449321</v>
      </c>
      <c r="AI1206">
        <f t="shared" si="296"/>
        <v>8861.1522031999993</v>
      </c>
      <c r="AJ1206">
        <f t="shared" si="297"/>
        <v>8861.1522031999993</v>
      </c>
      <c r="AK1206" s="32">
        <f t="shared" si="311"/>
        <v>9433.6536033481298</v>
      </c>
      <c r="AL1206">
        <f t="shared" si="298"/>
        <v>8961.0458683816069</v>
      </c>
      <c r="AM1206" s="32">
        <f t="shared" si="299"/>
        <v>8676.095093620781</v>
      </c>
      <c r="AN1206" s="33">
        <f t="shared" si="300"/>
        <v>8791.4850074028709</v>
      </c>
      <c r="AO1206" s="33">
        <f t="shared" si="301"/>
        <v>8763.2627853729991</v>
      </c>
      <c r="AP1206" s="33">
        <f t="shared" si="302"/>
        <v>8656.6465782000014</v>
      </c>
      <c r="AQ1206" s="34">
        <f t="shared" si="303"/>
        <v>839263.52300000004</v>
      </c>
      <c r="AR1206" s="34">
        <f t="shared" si="304"/>
        <v>1109801</v>
      </c>
      <c r="AS1206" s="34">
        <f t="shared" si="305"/>
        <v>0</v>
      </c>
      <c r="AT1206" s="34">
        <f t="shared" si="306"/>
        <v>9023.4523775749985</v>
      </c>
      <c r="AU1206" s="34">
        <f t="shared" si="307"/>
        <v>9057.1745908821285</v>
      </c>
      <c r="AV1206" s="34">
        <f t="shared" si="308"/>
        <v>8993.720390664761</v>
      </c>
      <c r="AW1206" s="34">
        <f t="shared" si="309"/>
        <v>9020.1145796109995</v>
      </c>
      <c r="AX1206" s="34">
        <f t="shared" si="310"/>
        <v>8943.4596043904949</v>
      </c>
    </row>
    <row r="1207" spans="1:50" ht="16.5" customHeight="1" x14ac:dyDescent="0.2">
      <c r="A1207" s="25">
        <v>1206</v>
      </c>
      <c r="B1207" s="26">
        <v>41712</v>
      </c>
      <c r="C1207" s="25">
        <v>8512</v>
      </c>
      <c r="D1207" s="27"/>
      <c r="E1207" s="27">
        <v>322000</v>
      </c>
      <c r="F1207" s="27"/>
      <c r="G1207" s="27">
        <v>99.554000000000002</v>
      </c>
      <c r="H1207" s="27">
        <v>108.012</v>
      </c>
      <c r="I1207" s="27">
        <v>3.512</v>
      </c>
      <c r="J1207" s="27">
        <v>17192.019</v>
      </c>
      <c r="K1207" s="27">
        <v>865854</v>
      </c>
      <c r="L1207" s="27">
        <v>1769</v>
      </c>
      <c r="M1207" s="27">
        <v>15.614000000000001</v>
      </c>
      <c r="N1207" s="27">
        <v>241237</v>
      </c>
      <c r="O1207" s="27">
        <v>11578.8</v>
      </c>
      <c r="P1207" s="27">
        <v>3045859</v>
      </c>
      <c r="Q1207" s="27">
        <v>54000</v>
      </c>
      <c r="R1207" s="27">
        <v>18213</v>
      </c>
      <c r="S1207" s="27">
        <v>11.521000000000001</v>
      </c>
      <c r="T1207" s="27">
        <v>120.1</v>
      </c>
      <c r="U1207" s="27">
        <v>19</v>
      </c>
      <c r="V1207" s="27">
        <v>91.9</v>
      </c>
      <c r="W1207" s="27">
        <v>94.340924999999999</v>
      </c>
      <c r="X1207" s="27"/>
      <c r="Y1207" s="27">
        <v>3</v>
      </c>
      <c r="Z1207" s="27"/>
      <c r="AA1207" s="27">
        <v>317099</v>
      </c>
      <c r="AB1207" s="28"/>
      <c r="AC1207" s="29">
        <v>0</v>
      </c>
      <c r="AD1207" s="30">
        <v>126.1</v>
      </c>
      <c r="AE1207" s="30">
        <v>0</v>
      </c>
      <c r="AF1207" s="31">
        <v>11.5898</v>
      </c>
      <c r="AG1207">
        <f t="shared" si="295"/>
        <v>8752.4679605265592</v>
      </c>
      <c r="AH1207">
        <f>A1207*'Simple Linear Regression'!$B$18+'Simple Linear Regression'!$B$17</f>
        <v>8914.0990701288356</v>
      </c>
      <c r="AI1207">
        <f t="shared" si="296"/>
        <v>8858.7760331999998</v>
      </c>
      <c r="AJ1207">
        <f t="shared" si="297"/>
        <v>8858.7760331999998</v>
      </c>
      <c r="AK1207" s="32">
        <f t="shared" si="311"/>
        <v>9436.3648387602516</v>
      </c>
      <c r="AL1207">
        <f t="shared" si="298"/>
        <v>8960.4611873040776</v>
      </c>
      <c r="AM1207" s="32">
        <f t="shared" si="299"/>
        <v>8760.6758915401006</v>
      </c>
      <c r="AN1207" s="33">
        <f t="shared" si="300"/>
        <v>8819.6759539078812</v>
      </c>
      <c r="AO1207" s="33">
        <f t="shared" si="301"/>
        <v>8850.5828741439964</v>
      </c>
      <c r="AP1207" s="33">
        <f t="shared" si="302"/>
        <v>8735.2983392999977</v>
      </c>
      <c r="AQ1207" s="34">
        <f t="shared" si="303"/>
        <v>847224.34400000004</v>
      </c>
      <c r="AR1207" s="34">
        <f t="shared" si="304"/>
        <v>1130864</v>
      </c>
      <c r="AS1207" s="34">
        <f t="shared" si="305"/>
        <v>0</v>
      </c>
      <c r="AT1207" s="34">
        <f t="shared" si="306"/>
        <v>8988.7170597329987</v>
      </c>
      <c r="AU1207" s="34">
        <f t="shared" si="307"/>
        <v>9042.6705569364858</v>
      </c>
      <c r="AV1207" s="34">
        <f t="shared" si="308"/>
        <v>8958.5665893076402</v>
      </c>
      <c r="AW1207" s="34">
        <f t="shared" si="309"/>
        <v>8987.1494867119982</v>
      </c>
      <c r="AX1207" s="34">
        <f t="shared" si="310"/>
        <v>8939.8857005430709</v>
      </c>
    </row>
    <row r="1208" spans="1:50" ht="16.5" customHeight="1" x14ac:dyDescent="0.2">
      <c r="A1208" s="25">
        <v>1207</v>
      </c>
      <c r="B1208" s="26">
        <v>41719</v>
      </c>
      <c r="C1208" s="25">
        <v>9002</v>
      </c>
      <c r="D1208" s="27"/>
      <c r="E1208" s="27">
        <v>321000</v>
      </c>
      <c r="F1208" s="27"/>
      <c r="G1208" s="27">
        <v>99.774000000000001</v>
      </c>
      <c r="H1208" s="27">
        <v>106.532</v>
      </c>
      <c r="I1208" s="27">
        <v>3.5470000000000002</v>
      </c>
      <c r="J1208" s="27">
        <v>17192.019</v>
      </c>
      <c r="K1208" s="27">
        <v>865854</v>
      </c>
      <c r="L1208" s="27">
        <v>1769</v>
      </c>
      <c r="M1208" s="27">
        <v>15.993</v>
      </c>
      <c r="N1208" s="27">
        <v>226413</v>
      </c>
      <c r="O1208" s="27">
        <v>11578.8</v>
      </c>
      <c r="P1208" s="27">
        <v>3090468</v>
      </c>
      <c r="Q1208" s="27">
        <v>54000</v>
      </c>
      <c r="R1208" s="27">
        <v>18213</v>
      </c>
      <c r="S1208" s="27">
        <v>11.521000000000001</v>
      </c>
      <c r="T1208" s="27">
        <v>120.1</v>
      </c>
      <c r="U1208" s="27">
        <v>19</v>
      </c>
      <c r="V1208" s="27">
        <v>91.9</v>
      </c>
      <c r="W1208" s="27">
        <v>94.330460000000002</v>
      </c>
      <c r="X1208" s="27"/>
      <c r="Y1208" s="27">
        <v>3.0908844470977801</v>
      </c>
      <c r="Z1208" s="27"/>
      <c r="AA1208" s="27">
        <v>317099</v>
      </c>
      <c r="AB1208" s="28"/>
      <c r="AC1208" s="29">
        <v>0</v>
      </c>
      <c r="AD1208" s="30">
        <v>123.3</v>
      </c>
      <c r="AE1208" s="30">
        <v>0.9</v>
      </c>
      <c r="AF1208" s="31">
        <v>11.8766</v>
      </c>
      <c r="AG1208">
        <f t="shared" si="295"/>
        <v>8567.4729663623584</v>
      </c>
      <c r="AH1208">
        <f>A1208*'Simple Linear Regression'!$B$18+'Simple Linear Regression'!$B$17</f>
        <v>8914.9521072127409</v>
      </c>
      <c r="AI1208">
        <f t="shared" si="296"/>
        <v>8676.1488484999991</v>
      </c>
      <c r="AJ1208">
        <f t="shared" si="297"/>
        <v>8676.1488485000009</v>
      </c>
      <c r="AK1208" s="32">
        <f t="shared" si="311"/>
        <v>9434.5171613422408</v>
      </c>
      <c r="AL1208">
        <f t="shared" si="298"/>
        <v>9000.1414534387695</v>
      </c>
      <c r="AM1208" s="32">
        <f t="shared" si="299"/>
        <v>8567.3820891693613</v>
      </c>
      <c r="AN1208" s="33">
        <f t="shared" si="300"/>
        <v>8781.4699596208939</v>
      </c>
      <c r="AO1208" s="33">
        <f t="shared" si="301"/>
        <v>8926.1531093609992</v>
      </c>
      <c r="AP1208" s="33">
        <f t="shared" si="302"/>
        <v>8758.4901925000013</v>
      </c>
      <c r="AQ1208" s="34">
        <f t="shared" si="303"/>
        <v>803086.91100000008</v>
      </c>
      <c r="AR1208" s="34">
        <f t="shared" si="304"/>
        <v>1138587</v>
      </c>
      <c r="AS1208" s="34">
        <f t="shared" si="305"/>
        <v>0</v>
      </c>
      <c r="AT1208" s="34">
        <f t="shared" si="306"/>
        <v>8760.909470816001</v>
      </c>
      <c r="AU1208" s="34">
        <f t="shared" si="307"/>
        <v>9051.3676636148375</v>
      </c>
      <c r="AV1208" s="34">
        <f t="shared" si="308"/>
        <v>8723.08853490812</v>
      </c>
      <c r="AW1208" s="34">
        <f t="shared" si="309"/>
        <v>8760.4544947760005</v>
      </c>
      <c r="AX1208" s="34">
        <f t="shared" si="310"/>
        <v>8979.1927130897438</v>
      </c>
    </row>
    <row r="1209" spans="1:50" ht="16.5" customHeight="1" x14ac:dyDescent="0.2">
      <c r="A1209" s="25">
        <v>1208</v>
      </c>
      <c r="B1209" s="26">
        <v>41726</v>
      </c>
      <c r="C1209" s="25">
        <v>8713</v>
      </c>
      <c r="D1209" s="27"/>
      <c r="E1209" s="27">
        <v>313000</v>
      </c>
      <c r="F1209" s="27"/>
      <c r="G1209" s="27">
        <v>100.66</v>
      </c>
      <c r="H1209" s="27">
        <v>106.544</v>
      </c>
      <c r="I1209" s="27">
        <v>3.5489999999999999</v>
      </c>
      <c r="J1209" s="27">
        <v>17192.019</v>
      </c>
      <c r="K1209" s="27">
        <v>865854</v>
      </c>
      <c r="L1209" s="27">
        <v>1769</v>
      </c>
      <c r="M1209" s="27">
        <v>15.993</v>
      </c>
      <c r="N1209" s="27">
        <v>226413</v>
      </c>
      <c r="O1209" s="27">
        <v>11578.8</v>
      </c>
      <c r="P1209" s="27">
        <v>3090468</v>
      </c>
      <c r="Q1209" s="27">
        <v>54000</v>
      </c>
      <c r="R1209" s="27">
        <v>18213</v>
      </c>
      <c r="S1209" s="27">
        <v>11.521000000000001</v>
      </c>
      <c r="T1209" s="27">
        <v>120.1</v>
      </c>
      <c r="U1209" s="27">
        <v>19</v>
      </c>
      <c r="V1209" s="27">
        <v>91.9</v>
      </c>
      <c r="W1209" s="27">
        <v>94.622900000000001</v>
      </c>
      <c r="X1209" s="27"/>
      <c r="Y1209" s="27">
        <v>3.0908844470977801</v>
      </c>
      <c r="Z1209" s="27"/>
      <c r="AA1209" s="27">
        <v>317099</v>
      </c>
      <c r="AB1209" s="28"/>
      <c r="AC1209" s="29">
        <v>0</v>
      </c>
      <c r="AD1209" s="30">
        <v>132.30000000000001</v>
      </c>
      <c r="AE1209" s="30">
        <v>2.7</v>
      </c>
      <c r="AF1209" s="31">
        <v>12.1645</v>
      </c>
      <c r="AG1209">
        <f t="shared" si="295"/>
        <v>8572.8616086981201</v>
      </c>
      <c r="AH1209">
        <f>A1209*'Simple Linear Regression'!$B$18+'Simple Linear Regression'!$B$17</f>
        <v>8915.8051442966444</v>
      </c>
      <c r="AI1209">
        <f t="shared" si="296"/>
        <v>8680.8551684999984</v>
      </c>
      <c r="AJ1209">
        <f t="shared" si="297"/>
        <v>8680.855168500002</v>
      </c>
      <c r="AK1209" s="32">
        <f t="shared" si="311"/>
        <v>9423.9167251952695</v>
      </c>
      <c r="AL1209">
        <f t="shared" si="298"/>
        <v>9006.4474146265893</v>
      </c>
      <c r="AM1209" s="32">
        <f t="shared" si="299"/>
        <v>8557.8074863744805</v>
      </c>
      <c r="AN1209" s="33">
        <f t="shared" si="300"/>
        <v>8827.9938730528247</v>
      </c>
      <c r="AO1209" s="33">
        <f t="shared" si="301"/>
        <v>8924.0864348869945</v>
      </c>
      <c r="AP1209" s="33">
        <f t="shared" si="302"/>
        <v>8783.2963130000007</v>
      </c>
      <c r="AQ1209" s="34">
        <f t="shared" si="303"/>
        <v>803539.73699999996</v>
      </c>
      <c r="AR1209" s="34">
        <f t="shared" si="304"/>
        <v>1110837</v>
      </c>
      <c r="AS1209" s="34">
        <f t="shared" si="305"/>
        <v>0</v>
      </c>
      <c r="AT1209" s="34">
        <f t="shared" si="306"/>
        <v>8828.3027012389994</v>
      </c>
      <c r="AU1209" s="34">
        <f t="shared" si="307"/>
        <v>9108.092922774169</v>
      </c>
      <c r="AV1209" s="34">
        <f t="shared" si="308"/>
        <v>8783.5343023221212</v>
      </c>
      <c r="AW1209" s="34">
        <f t="shared" si="309"/>
        <v>8828.8020500249986</v>
      </c>
      <c r="AX1209" s="34">
        <f t="shared" si="310"/>
        <v>9031.6404637938831</v>
      </c>
    </row>
    <row r="1210" spans="1:50" ht="16.5" customHeight="1" x14ac:dyDescent="0.2">
      <c r="A1210" s="25">
        <v>1209</v>
      </c>
      <c r="B1210" s="26">
        <v>41733</v>
      </c>
      <c r="C1210" s="25">
        <v>8996</v>
      </c>
      <c r="D1210" s="27"/>
      <c r="E1210" s="27">
        <v>330000</v>
      </c>
      <c r="F1210" s="27"/>
      <c r="G1210" s="27">
        <v>100.462</v>
      </c>
      <c r="H1210" s="27">
        <v>105.262</v>
      </c>
      <c r="I1210" s="27">
        <v>3.5790000000000002</v>
      </c>
      <c r="J1210" s="27">
        <v>17192.019</v>
      </c>
      <c r="K1210" s="27">
        <v>865854</v>
      </c>
      <c r="L1210" s="27">
        <v>1769</v>
      </c>
      <c r="M1210" s="27">
        <v>15.993</v>
      </c>
      <c r="N1210" s="27">
        <v>226413</v>
      </c>
      <c r="O1210" s="27">
        <v>11578.8</v>
      </c>
      <c r="P1210" s="27">
        <v>3090468</v>
      </c>
      <c r="Q1210" s="27">
        <v>54000</v>
      </c>
      <c r="R1210" s="27">
        <v>18213</v>
      </c>
      <c r="S1210" s="27">
        <v>11.521000000000001</v>
      </c>
      <c r="T1210" s="27">
        <v>120.1</v>
      </c>
      <c r="U1210" s="27">
        <v>19</v>
      </c>
      <c r="V1210" s="27">
        <v>91.9</v>
      </c>
      <c r="W1210" s="27">
        <v>94.524959999999993</v>
      </c>
      <c r="X1210" s="27"/>
      <c r="Y1210" s="27">
        <v>3.0908844470977801</v>
      </c>
      <c r="Z1210" s="27"/>
      <c r="AA1210" s="27">
        <v>317099</v>
      </c>
      <c r="AB1210" s="28"/>
      <c r="AC1210" s="29">
        <v>0</v>
      </c>
      <c r="AD1210" s="30">
        <v>93.2</v>
      </c>
      <c r="AE1210" s="30">
        <v>5.7</v>
      </c>
      <c r="AF1210" s="31">
        <v>12.450900000000001</v>
      </c>
      <c r="AG1210">
        <f t="shared" si="295"/>
        <v>8561.4231137345178</v>
      </c>
      <c r="AH1210">
        <f>A1210*'Simple Linear Regression'!$B$18+'Simple Linear Regression'!$B$17</f>
        <v>8916.6581813805496</v>
      </c>
      <c r="AI1210">
        <f t="shared" si="296"/>
        <v>8670.8542384999982</v>
      </c>
      <c r="AJ1210">
        <f t="shared" si="297"/>
        <v>8670.8542385000001</v>
      </c>
      <c r="AK1210" s="32">
        <f t="shared" si="311"/>
        <v>9411.2394848441963</v>
      </c>
      <c r="AL1210">
        <f t="shared" si="298"/>
        <v>8999.6368304438874</v>
      </c>
      <c r="AM1210" s="32">
        <f t="shared" si="299"/>
        <v>8612.5084147319794</v>
      </c>
      <c r="AN1210" s="33">
        <f t="shared" si="300"/>
        <v>8845.382282873803</v>
      </c>
      <c r="AO1210" s="33">
        <f t="shared" si="301"/>
        <v>8976.7142277769981</v>
      </c>
      <c r="AP1210" s="33">
        <f t="shared" si="302"/>
        <v>8831.7784921999992</v>
      </c>
      <c r="AQ1210" s="34">
        <f t="shared" si="303"/>
        <v>810332.12700000009</v>
      </c>
      <c r="AR1210" s="34">
        <f t="shared" si="304"/>
        <v>1181070</v>
      </c>
      <c r="AS1210" s="34">
        <f t="shared" si="305"/>
        <v>0</v>
      </c>
      <c r="AT1210" s="34">
        <f t="shared" si="306"/>
        <v>8809.0707996009987</v>
      </c>
      <c r="AU1210" s="34">
        <f t="shared" si="307"/>
        <v>9105.1357348471029</v>
      </c>
      <c r="AV1210" s="34">
        <f t="shared" si="308"/>
        <v>8782.6719946802004</v>
      </c>
      <c r="AW1210" s="34">
        <f t="shared" si="309"/>
        <v>8811.0363976350018</v>
      </c>
      <c r="AX1210" s="34">
        <f t="shared" si="310"/>
        <v>9036.5984022179473</v>
      </c>
    </row>
    <row r="1211" spans="1:50" ht="16.5" customHeight="1" x14ac:dyDescent="0.2">
      <c r="A1211" s="25">
        <v>1210</v>
      </c>
      <c r="B1211" s="26">
        <v>41740</v>
      </c>
      <c r="C1211" s="25">
        <v>8616</v>
      </c>
      <c r="D1211" s="27"/>
      <c r="E1211" s="27">
        <v>311000</v>
      </c>
      <c r="F1211" s="27"/>
      <c r="G1211" s="27">
        <v>102.72</v>
      </c>
      <c r="H1211" s="27">
        <v>106.51</v>
      </c>
      <c r="I1211" s="27">
        <v>3.5960000000000001</v>
      </c>
      <c r="J1211" s="27">
        <v>17192.019</v>
      </c>
      <c r="K1211" s="27">
        <v>840767</v>
      </c>
      <c r="L1211" s="27">
        <v>1769</v>
      </c>
      <c r="M1211" s="27">
        <v>15.993</v>
      </c>
      <c r="N1211" s="27">
        <v>226413</v>
      </c>
      <c r="O1211" s="27">
        <v>11636.9</v>
      </c>
      <c r="P1211" s="27">
        <v>3090468</v>
      </c>
      <c r="Q1211" s="27">
        <v>54000</v>
      </c>
      <c r="R1211" s="27">
        <v>18213</v>
      </c>
      <c r="S1211" s="27">
        <v>11.521000000000001</v>
      </c>
      <c r="T1211" s="27">
        <v>120.1</v>
      </c>
      <c r="U1211" s="27">
        <v>19</v>
      </c>
      <c r="V1211" s="27">
        <v>87.3</v>
      </c>
      <c r="W1211" s="27">
        <v>94.281800000000004</v>
      </c>
      <c r="X1211" s="27"/>
      <c r="Y1211" s="27">
        <v>3.0908844470977801</v>
      </c>
      <c r="Z1211" s="27"/>
      <c r="AA1211" s="27">
        <v>317099</v>
      </c>
      <c r="AB1211" s="28"/>
      <c r="AC1211" s="29">
        <v>0</v>
      </c>
      <c r="AD1211" s="30">
        <v>76.099999999999994</v>
      </c>
      <c r="AE1211" s="30">
        <v>6.9</v>
      </c>
      <c r="AF1211" s="31">
        <v>12.733499999999999</v>
      </c>
      <c r="AG1211">
        <f t="shared" si="295"/>
        <v>8679.3521025204809</v>
      </c>
      <c r="AH1211">
        <f>A1211*'Simple Linear Regression'!$B$18+'Simple Linear Regression'!$B$17</f>
        <v>8917.5112184644531</v>
      </c>
      <c r="AI1211">
        <f t="shared" si="296"/>
        <v>8839.9419285000004</v>
      </c>
      <c r="AJ1211">
        <f t="shared" si="297"/>
        <v>8839.9419285000004</v>
      </c>
      <c r="AK1211" s="32">
        <f t="shared" si="311"/>
        <v>9404.3502955790482</v>
      </c>
      <c r="AL1211">
        <f t="shared" si="298"/>
        <v>9089.4769265403593</v>
      </c>
      <c r="AM1211" s="32">
        <f t="shared" si="299"/>
        <v>8636.8181296201601</v>
      </c>
      <c r="AN1211" s="33">
        <f t="shared" si="300"/>
        <v>8896.6348192137229</v>
      </c>
      <c r="AO1211" s="33">
        <f t="shared" si="301"/>
        <v>9098.5641447479993</v>
      </c>
      <c r="AP1211" s="33">
        <f t="shared" si="302"/>
        <v>8897.317855199999</v>
      </c>
      <c r="AQ1211" s="34">
        <f t="shared" si="303"/>
        <v>814181.14800000004</v>
      </c>
      <c r="AR1211" s="34">
        <f t="shared" si="304"/>
        <v>1118356</v>
      </c>
      <c r="AS1211" s="34">
        <f t="shared" si="305"/>
        <v>0</v>
      </c>
      <c r="AT1211" s="34">
        <f t="shared" si="306"/>
        <v>8871.8697229299996</v>
      </c>
      <c r="AU1211" s="34">
        <f t="shared" si="307"/>
        <v>9173.6757863049024</v>
      </c>
      <c r="AV1211" s="34">
        <f t="shared" si="308"/>
        <v>8808.7198975375595</v>
      </c>
      <c r="AW1211" s="34">
        <f t="shared" si="309"/>
        <v>8874.7009876489992</v>
      </c>
      <c r="AX1211" s="34">
        <f t="shared" si="310"/>
        <v>9118.2485036911276</v>
      </c>
    </row>
    <row r="1212" spans="1:50" ht="16.5" customHeight="1" x14ac:dyDescent="0.2">
      <c r="A1212" s="25">
        <v>1211</v>
      </c>
      <c r="B1212" s="26">
        <v>41747</v>
      </c>
      <c r="C1212" s="25">
        <v>8430</v>
      </c>
      <c r="D1212" s="27"/>
      <c r="E1212" s="27">
        <v>308000</v>
      </c>
      <c r="F1212" s="27"/>
      <c r="G1212" s="27">
        <v>103.94750000000001</v>
      </c>
      <c r="H1212" s="27">
        <v>109.07</v>
      </c>
      <c r="I1212" s="27">
        <v>3.6509999999999998</v>
      </c>
      <c r="J1212" s="27">
        <v>17192.019</v>
      </c>
      <c r="K1212" s="27">
        <v>840767</v>
      </c>
      <c r="L1212" s="27">
        <v>1769</v>
      </c>
      <c r="M1212" s="27">
        <v>16.984999999999999</v>
      </c>
      <c r="N1212" s="27">
        <v>213949</v>
      </c>
      <c r="O1212" s="27">
        <v>11636.9</v>
      </c>
      <c r="P1212" s="27">
        <v>3090468</v>
      </c>
      <c r="Q1212" s="27">
        <v>54000</v>
      </c>
      <c r="R1212" s="27">
        <v>18213</v>
      </c>
      <c r="S1212" s="27">
        <v>11.521000000000001</v>
      </c>
      <c r="T1212" s="27">
        <v>120.1</v>
      </c>
      <c r="U1212" s="27">
        <v>19</v>
      </c>
      <c r="V1212" s="27">
        <v>87.3</v>
      </c>
      <c r="W1212" s="27">
        <v>93.713880000000003</v>
      </c>
      <c r="X1212" s="27"/>
      <c r="Y1212" s="27">
        <v>3.1965966224670401</v>
      </c>
      <c r="Z1212" s="27"/>
      <c r="AA1212" s="27">
        <v>317099</v>
      </c>
      <c r="AB1212" s="28"/>
      <c r="AC1212" s="29">
        <v>0</v>
      </c>
      <c r="AD1212" s="30">
        <v>75.599999999999994</v>
      </c>
      <c r="AE1212" s="30">
        <v>3.5</v>
      </c>
      <c r="AF1212" s="31">
        <v>13.009600000000001</v>
      </c>
      <c r="AG1212">
        <f t="shared" si="295"/>
        <v>8525.2719873138813</v>
      </c>
      <c r="AH1212">
        <f>A1212*'Simple Linear Regression'!$B$18+'Simple Linear Regression'!$B$17</f>
        <v>8918.3642555483566</v>
      </c>
      <c r="AI1212">
        <f t="shared" si="296"/>
        <v>8724.4257680999999</v>
      </c>
      <c r="AJ1212">
        <f t="shared" si="297"/>
        <v>8724.4257680999999</v>
      </c>
      <c r="AK1212" s="32">
        <f t="shared" si="311"/>
        <v>9519.7997101173187</v>
      </c>
      <c r="AL1212">
        <f t="shared" si="298"/>
        <v>9146.0506192209323</v>
      </c>
      <c r="AM1212" s="32">
        <f t="shared" si="299"/>
        <v>8471.8880247152993</v>
      </c>
      <c r="AN1212" s="33">
        <f t="shared" si="300"/>
        <v>8864.4511506665676</v>
      </c>
      <c r="AO1212" s="33">
        <f t="shared" si="301"/>
        <v>9178.7409558490017</v>
      </c>
      <c r="AP1212" s="33">
        <f t="shared" si="302"/>
        <v>8909.326520300001</v>
      </c>
      <c r="AQ1212" s="34">
        <f t="shared" si="303"/>
        <v>781127.799</v>
      </c>
      <c r="AR1212" s="34">
        <f t="shared" si="304"/>
        <v>1124508</v>
      </c>
      <c r="AS1212" s="34">
        <f t="shared" si="305"/>
        <v>0</v>
      </c>
      <c r="AT1212" s="34">
        <f t="shared" si="306"/>
        <v>8706.6172989419993</v>
      </c>
      <c r="AU1212" s="34">
        <f t="shared" si="307"/>
        <v>9216.9974188050437</v>
      </c>
      <c r="AV1212" s="34">
        <f t="shared" si="308"/>
        <v>8634.8407308530823</v>
      </c>
      <c r="AW1212" s="34">
        <f t="shared" si="309"/>
        <v>8710.5714025079997</v>
      </c>
      <c r="AX1212" s="34">
        <f t="shared" si="310"/>
        <v>9186.0952966544883</v>
      </c>
    </row>
    <row r="1213" spans="1:50" ht="16.5" customHeight="1" x14ac:dyDescent="0.2">
      <c r="A1213" s="25">
        <v>1212</v>
      </c>
      <c r="B1213" s="26">
        <v>41754</v>
      </c>
      <c r="C1213" s="25">
        <v>8693</v>
      </c>
      <c r="D1213" s="27"/>
      <c r="E1213" s="27">
        <v>327000</v>
      </c>
      <c r="F1213" s="27"/>
      <c r="G1213" s="27">
        <v>102.11199999999999</v>
      </c>
      <c r="H1213" s="27">
        <v>109.206</v>
      </c>
      <c r="I1213" s="27">
        <v>3.6829999999999998</v>
      </c>
      <c r="J1213" s="27">
        <v>17192.019</v>
      </c>
      <c r="K1213" s="27">
        <v>840767</v>
      </c>
      <c r="L1213" s="27">
        <v>1769</v>
      </c>
      <c r="M1213" s="27">
        <v>16.984999999999999</v>
      </c>
      <c r="N1213" s="27">
        <v>213949</v>
      </c>
      <c r="O1213" s="27">
        <v>11636.9</v>
      </c>
      <c r="P1213" s="27">
        <v>3090468</v>
      </c>
      <c r="Q1213" s="27">
        <v>54000</v>
      </c>
      <c r="R1213" s="27">
        <v>18213</v>
      </c>
      <c r="S1213" s="27">
        <v>11.521000000000001</v>
      </c>
      <c r="T1213" s="27">
        <v>120.1</v>
      </c>
      <c r="U1213" s="27">
        <v>19</v>
      </c>
      <c r="V1213" s="27">
        <v>87.3</v>
      </c>
      <c r="W1213" s="27">
        <v>93.911159999999995</v>
      </c>
      <c r="X1213" s="27"/>
      <c r="Y1213" s="27">
        <v>3.1965966224670401</v>
      </c>
      <c r="Z1213" s="27"/>
      <c r="AA1213" s="27">
        <v>317099</v>
      </c>
      <c r="AB1213" s="28"/>
      <c r="AC1213" s="29">
        <v>0</v>
      </c>
      <c r="AD1213" s="30">
        <v>58.3</v>
      </c>
      <c r="AE1213" s="30">
        <v>9.3000000000000007</v>
      </c>
      <c r="AF1213" s="31">
        <v>13.2761</v>
      </c>
      <c r="AG1213">
        <f t="shared" si="295"/>
        <v>8512.4872346860411</v>
      </c>
      <c r="AH1213">
        <f>A1213*'Simple Linear Regression'!$B$18+'Simple Linear Regression'!$B$17</f>
        <v>8919.2172926322619</v>
      </c>
      <c r="AI1213">
        <f t="shared" si="296"/>
        <v>8713.2482581000004</v>
      </c>
      <c r="AJ1213">
        <f t="shared" si="297"/>
        <v>8713.2482581000004</v>
      </c>
      <c r="AK1213" s="32">
        <f t="shared" si="311"/>
        <v>9511.3549008521677</v>
      </c>
      <c r="AL1213">
        <f t="shared" si="298"/>
        <v>9141.9874087866901</v>
      </c>
      <c r="AM1213" s="32">
        <f t="shared" si="299"/>
        <v>8501.8414262609185</v>
      </c>
      <c r="AN1213" s="33">
        <f t="shared" si="300"/>
        <v>8876.8119660706179</v>
      </c>
      <c r="AO1213" s="33">
        <f t="shared" si="301"/>
        <v>9210.0335658169952</v>
      </c>
      <c r="AP1213" s="33">
        <f t="shared" si="302"/>
        <v>8937.160413399999</v>
      </c>
      <c r="AQ1213" s="34">
        <f t="shared" si="303"/>
        <v>787974.16700000002</v>
      </c>
      <c r="AR1213" s="34">
        <f t="shared" si="304"/>
        <v>1204341</v>
      </c>
      <c r="AS1213" s="34">
        <f t="shared" si="305"/>
        <v>0</v>
      </c>
      <c r="AT1213" s="34">
        <f t="shared" si="306"/>
        <v>8704.7293858730009</v>
      </c>
      <c r="AU1213" s="34">
        <f t="shared" si="307"/>
        <v>9229.173971514072</v>
      </c>
      <c r="AV1213" s="34">
        <f t="shared" si="308"/>
        <v>8656.0102471731607</v>
      </c>
      <c r="AW1213" s="34">
        <f t="shared" si="309"/>
        <v>8709.8068714569999</v>
      </c>
      <c r="AX1213" s="34">
        <f t="shared" si="310"/>
        <v>9203.0042464384715</v>
      </c>
    </row>
    <row r="1214" spans="1:50" ht="16.5" customHeight="1" x14ac:dyDescent="0.2">
      <c r="A1214" s="25">
        <v>1213</v>
      </c>
      <c r="B1214" s="26">
        <v>41761</v>
      </c>
      <c r="C1214" s="25">
        <v>8719</v>
      </c>
      <c r="D1214" s="27"/>
      <c r="E1214" s="27">
        <v>345000</v>
      </c>
      <c r="F1214" s="27"/>
      <c r="G1214" s="27">
        <v>100.508</v>
      </c>
      <c r="H1214" s="27">
        <v>109.15</v>
      </c>
      <c r="I1214" s="27">
        <v>3.7130000000000001</v>
      </c>
      <c r="J1214" s="27">
        <v>17192.019</v>
      </c>
      <c r="K1214" s="27">
        <v>840767</v>
      </c>
      <c r="L1214" s="27">
        <v>1769</v>
      </c>
      <c r="M1214" s="27">
        <v>16.984999999999999</v>
      </c>
      <c r="N1214" s="27">
        <v>213949</v>
      </c>
      <c r="O1214" s="27">
        <v>11636.9</v>
      </c>
      <c r="P1214" s="27">
        <v>3090468</v>
      </c>
      <c r="Q1214" s="27">
        <v>54000</v>
      </c>
      <c r="R1214" s="27">
        <v>18213</v>
      </c>
      <c r="S1214" s="27">
        <v>11.521000000000001</v>
      </c>
      <c r="T1214" s="27">
        <v>120.1</v>
      </c>
      <c r="U1214" s="27">
        <v>19</v>
      </c>
      <c r="V1214" s="27">
        <v>87.3</v>
      </c>
      <c r="W1214" s="27">
        <v>94.110919999999993</v>
      </c>
      <c r="X1214" s="27"/>
      <c r="Y1214" s="27">
        <v>3.1965966224670401</v>
      </c>
      <c r="Z1214" s="27"/>
      <c r="AA1214" s="27">
        <v>317099</v>
      </c>
      <c r="AB1214" s="28"/>
      <c r="AC1214" s="29">
        <v>0</v>
      </c>
      <c r="AD1214" s="30">
        <v>53.1</v>
      </c>
      <c r="AE1214" s="30">
        <v>23.1</v>
      </c>
      <c r="AF1214" s="31">
        <v>13.529500000000001</v>
      </c>
      <c r="AG1214">
        <f t="shared" si="295"/>
        <v>8500.3752497224395</v>
      </c>
      <c r="AH1214">
        <f>A1214*'Simple Linear Regression'!$B$18+'Simple Linear Regression'!$B$17</f>
        <v>8920.0703297161654</v>
      </c>
      <c r="AI1214">
        <f t="shared" si="296"/>
        <v>8702.6590381000005</v>
      </c>
      <c r="AJ1214">
        <f t="shared" si="297"/>
        <v>8702.6590381000005</v>
      </c>
      <c r="AK1214" s="32">
        <f t="shared" si="311"/>
        <v>9509.3738608393978</v>
      </c>
      <c r="AL1214">
        <f t="shared" si="298"/>
        <v>9138.0393716295912</v>
      </c>
      <c r="AM1214" s="32">
        <f t="shared" si="299"/>
        <v>8522.6726994070395</v>
      </c>
      <c r="AN1214" s="33">
        <f t="shared" si="300"/>
        <v>8888.7353987793958</v>
      </c>
      <c r="AO1214" s="33">
        <f t="shared" si="301"/>
        <v>9239.764590787001</v>
      </c>
      <c r="AP1214" s="33">
        <f t="shared" si="302"/>
        <v>8962.1491255999972</v>
      </c>
      <c r="AQ1214" s="34">
        <f t="shared" si="303"/>
        <v>794392.63699999999</v>
      </c>
      <c r="AR1214" s="34">
        <f t="shared" si="304"/>
        <v>1280985</v>
      </c>
      <c r="AS1214" s="34">
        <f t="shared" si="305"/>
        <v>0</v>
      </c>
      <c r="AT1214" s="34">
        <f t="shared" si="306"/>
        <v>8692.5496387450003</v>
      </c>
      <c r="AU1214" s="34">
        <f t="shared" si="307"/>
        <v>9237.714166157346</v>
      </c>
      <c r="AV1214" s="34">
        <f t="shared" si="308"/>
        <v>8664.4368409626004</v>
      </c>
      <c r="AW1214" s="34">
        <f t="shared" si="309"/>
        <v>8698.4324163870006</v>
      </c>
      <c r="AX1214" s="34">
        <f t="shared" si="310"/>
        <v>9217.1503364275814</v>
      </c>
    </row>
    <row r="1215" spans="1:50" ht="16.5" customHeight="1" x14ac:dyDescent="0.2">
      <c r="A1215" s="25">
        <v>1214</v>
      </c>
      <c r="B1215" s="26">
        <v>41768</v>
      </c>
      <c r="C1215" s="25">
        <v>9191</v>
      </c>
      <c r="D1215" s="27"/>
      <c r="E1215" s="27">
        <v>325000</v>
      </c>
      <c r="F1215" s="27"/>
      <c r="G1215" s="27">
        <v>100.29</v>
      </c>
      <c r="H1215" s="27">
        <v>108.48</v>
      </c>
      <c r="I1215" s="27">
        <v>3.6840000000000002</v>
      </c>
      <c r="J1215" s="27">
        <v>17197.738000000001</v>
      </c>
      <c r="K1215" s="27">
        <v>840767</v>
      </c>
      <c r="L1215" s="27">
        <v>1803</v>
      </c>
      <c r="M1215" s="27">
        <v>16.984999999999999</v>
      </c>
      <c r="N1215" s="27">
        <v>213949</v>
      </c>
      <c r="O1215" s="27">
        <v>11722.3</v>
      </c>
      <c r="P1215" s="27">
        <v>3090468</v>
      </c>
      <c r="Q1215" s="27">
        <v>54000</v>
      </c>
      <c r="R1215" s="27">
        <v>18213</v>
      </c>
      <c r="S1215" s="27">
        <v>11.521000000000001</v>
      </c>
      <c r="T1215" s="27">
        <v>120.5</v>
      </c>
      <c r="U1215" s="27">
        <v>19</v>
      </c>
      <c r="V1215" s="27">
        <v>86.6</v>
      </c>
      <c r="W1215" s="27">
        <v>93.949079999999995</v>
      </c>
      <c r="X1215" s="27"/>
      <c r="Y1215" s="27">
        <v>3.1965966224670401</v>
      </c>
      <c r="Z1215" s="27"/>
      <c r="AA1215" s="27">
        <v>317099</v>
      </c>
      <c r="AB1215" s="28"/>
      <c r="AC1215" s="29">
        <v>0</v>
      </c>
      <c r="AD1215" s="30">
        <v>36.4</v>
      </c>
      <c r="AE1215" s="30">
        <v>23.2</v>
      </c>
      <c r="AF1215" s="31">
        <v>13.7659</v>
      </c>
      <c r="AG1215">
        <f t="shared" si="295"/>
        <v>8529.8320926479209</v>
      </c>
      <c r="AH1215">
        <f>A1215*'Simple Linear Regression'!$B$18+'Simple Linear Regression'!$B$17</f>
        <v>8920.9233668000707</v>
      </c>
      <c r="AI1215">
        <f t="shared" si="296"/>
        <v>8748.8467480999989</v>
      </c>
      <c r="AJ1215">
        <f t="shared" si="297"/>
        <v>8748.8467480999989</v>
      </c>
      <c r="AK1215" s="32">
        <f t="shared" si="311"/>
        <v>9488.4498413907295</v>
      </c>
      <c r="AL1215">
        <f t="shared" si="298"/>
        <v>9154.8137971481228</v>
      </c>
      <c r="AM1215" s="32">
        <f t="shared" si="299"/>
        <v>8540.0169596848809</v>
      </c>
      <c r="AN1215" s="33">
        <f t="shared" si="300"/>
        <v>8946.4790065231464</v>
      </c>
      <c r="AO1215" s="33">
        <f t="shared" si="301"/>
        <v>9279.6818833160032</v>
      </c>
      <c r="AP1215" s="33">
        <f t="shared" si="302"/>
        <v>9027.2516147999995</v>
      </c>
      <c r="AQ1215" s="34">
        <f t="shared" si="303"/>
        <v>788188.11600000004</v>
      </c>
      <c r="AR1215" s="34">
        <f t="shared" si="304"/>
        <v>1197300</v>
      </c>
      <c r="AS1215" s="34">
        <f t="shared" si="305"/>
        <v>0</v>
      </c>
      <c r="AT1215" s="34">
        <f t="shared" si="306"/>
        <v>8727.3143640200014</v>
      </c>
      <c r="AU1215" s="34">
        <f t="shared" si="307"/>
        <v>9268.1407555634487</v>
      </c>
      <c r="AV1215" s="34">
        <f t="shared" si="308"/>
        <v>8671.4674194710005</v>
      </c>
      <c r="AW1215" s="34">
        <f t="shared" si="309"/>
        <v>8734.1711031189989</v>
      </c>
      <c r="AX1215" s="34">
        <f t="shared" si="310"/>
        <v>9251.0130321949073</v>
      </c>
    </row>
    <row r="1216" spans="1:50" ht="16.5" customHeight="1" x14ac:dyDescent="0.2">
      <c r="A1216" s="25">
        <v>1215</v>
      </c>
      <c r="B1216" s="26">
        <v>41775</v>
      </c>
      <c r="C1216" s="25">
        <v>9174</v>
      </c>
      <c r="D1216" s="27"/>
      <c r="E1216" s="27">
        <v>303000</v>
      </c>
      <c r="F1216" s="27"/>
      <c r="G1216" s="27">
        <v>101.916</v>
      </c>
      <c r="H1216" s="27">
        <v>109.532</v>
      </c>
      <c r="I1216" s="27">
        <v>3.6680000000000001</v>
      </c>
      <c r="J1216" s="27">
        <v>17197.738000000001</v>
      </c>
      <c r="K1216" s="27">
        <v>835144</v>
      </c>
      <c r="L1216" s="27">
        <v>1803</v>
      </c>
      <c r="M1216" s="27">
        <v>16.695</v>
      </c>
      <c r="N1216" s="27">
        <v>253424</v>
      </c>
      <c r="O1216" s="27">
        <v>11722.3</v>
      </c>
      <c r="P1216" s="27">
        <v>3090468</v>
      </c>
      <c r="Q1216" s="27">
        <v>54000</v>
      </c>
      <c r="R1216" s="27">
        <v>18213</v>
      </c>
      <c r="S1216" s="27">
        <v>11.521000000000001</v>
      </c>
      <c r="T1216" s="27">
        <v>120.5</v>
      </c>
      <c r="U1216" s="27">
        <v>19</v>
      </c>
      <c r="V1216" s="27">
        <v>86.6</v>
      </c>
      <c r="W1216" s="27">
        <v>93.525899999999993</v>
      </c>
      <c r="X1216" s="27"/>
      <c r="Y1216" s="27">
        <v>3.3039402961731001</v>
      </c>
      <c r="Z1216" s="27">
        <v>56.853099822998097</v>
      </c>
      <c r="AA1216" s="27">
        <v>317099</v>
      </c>
      <c r="AB1216" s="28"/>
      <c r="AC1216" s="29">
        <v>0</v>
      </c>
      <c r="AD1216" s="30">
        <v>23</v>
      </c>
      <c r="AE1216" s="30">
        <v>32.5</v>
      </c>
      <c r="AF1216" s="31">
        <v>13.9809</v>
      </c>
      <c r="AG1216">
        <f t="shared" si="295"/>
        <v>9039.0954962118394</v>
      </c>
      <c r="AH1216">
        <f>A1216*'Simple Linear Regression'!$B$18+'Simple Linear Regression'!$B$17</f>
        <v>8921.7764038839741</v>
      </c>
      <c r="AI1216">
        <f t="shared" si="296"/>
        <v>9288.9486441000008</v>
      </c>
      <c r="AJ1216">
        <f t="shared" si="297"/>
        <v>9288.948644099999</v>
      </c>
      <c r="AK1216" s="32">
        <f t="shared" si="311"/>
        <v>9467.198979127008</v>
      </c>
      <c r="AL1216">
        <f t="shared" si="298"/>
        <v>9021.0019999662418</v>
      </c>
      <c r="AM1216" s="32">
        <f t="shared" si="299"/>
        <v>9099.2108223240994</v>
      </c>
      <c r="AN1216" s="33">
        <f t="shared" si="300"/>
        <v>9185.4933443023456</v>
      </c>
      <c r="AO1216" s="33">
        <f t="shared" si="301"/>
        <v>9096.7262076319948</v>
      </c>
      <c r="AP1216" s="33">
        <f t="shared" si="302"/>
        <v>9079.9661866999995</v>
      </c>
      <c r="AQ1216" s="34">
        <f t="shared" si="303"/>
        <v>929559.23200000008</v>
      </c>
      <c r="AR1216" s="34">
        <f t="shared" si="304"/>
        <v>1111404</v>
      </c>
      <c r="AS1216" s="34">
        <f t="shared" si="305"/>
        <v>0</v>
      </c>
      <c r="AT1216" s="34">
        <f t="shared" si="306"/>
        <v>9476.1995284570003</v>
      </c>
      <c r="AU1216" s="34">
        <f t="shared" si="307"/>
        <v>9338.0506828024954</v>
      </c>
      <c r="AV1216" s="34">
        <f t="shared" si="308"/>
        <v>9408.7043768310396</v>
      </c>
      <c r="AW1216" s="34">
        <f t="shared" si="309"/>
        <v>9483.7730439769985</v>
      </c>
      <c r="AX1216" s="34">
        <f t="shared" si="310"/>
        <v>9228.7319101808171</v>
      </c>
    </row>
    <row r="1217" spans="1:50" ht="16.5" customHeight="1" x14ac:dyDescent="0.2">
      <c r="A1217" s="25">
        <v>1216</v>
      </c>
      <c r="B1217" s="26">
        <v>41782</v>
      </c>
      <c r="C1217" s="25">
        <v>9310</v>
      </c>
      <c r="D1217" s="27"/>
      <c r="E1217" s="27">
        <v>324000</v>
      </c>
      <c r="F1217" s="27"/>
      <c r="G1217" s="27">
        <v>103.82</v>
      </c>
      <c r="H1217" s="27">
        <v>110.718</v>
      </c>
      <c r="I1217" s="27">
        <v>3.665</v>
      </c>
      <c r="J1217" s="27">
        <v>17197.738000000001</v>
      </c>
      <c r="K1217" s="27">
        <v>835144</v>
      </c>
      <c r="L1217" s="27">
        <v>1803</v>
      </c>
      <c r="M1217" s="27">
        <v>16.695</v>
      </c>
      <c r="N1217" s="27">
        <v>253424</v>
      </c>
      <c r="O1217" s="27">
        <v>11722.3</v>
      </c>
      <c r="P1217" s="27">
        <v>3090468</v>
      </c>
      <c r="Q1217" s="27">
        <v>54000</v>
      </c>
      <c r="R1217" s="27">
        <v>18213</v>
      </c>
      <c r="S1217" s="27">
        <v>11.65</v>
      </c>
      <c r="T1217" s="27">
        <v>120.5</v>
      </c>
      <c r="U1217" s="27">
        <v>19</v>
      </c>
      <c r="V1217" s="27">
        <v>86.6</v>
      </c>
      <c r="W1217" s="27">
        <v>93.647959999999998</v>
      </c>
      <c r="X1217" s="27"/>
      <c r="Y1217" s="27">
        <v>3.3039402961731001</v>
      </c>
      <c r="Z1217" s="27">
        <v>56.853099822998097</v>
      </c>
      <c r="AA1217" s="27">
        <v>317099</v>
      </c>
      <c r="AB1217" s="28"/>
      <c r="AC1217" s="29">
        <v>0</v>
      </c>
      <c r="AD1217" s="30">
        <v>27</v>
      </c>
      <c r="AE1217" s="30">
        <v>23.1</v>
      </c>
      <c r="AF1217" s="31">
        <v>14.1699</v>
      </c>
      <c r="AG1217">
        <f t="shared" si="295"/>
        <v>9024.9511227082003</v>
      </c>
      <c r="AH1217">
        <f>A1217*'Simple Linear Regression'!$B$18+'Simple Linear Regression'!$B$17</f>
        <v>8922.6294409678776</v>
      </c>
      <c r="AI1217">
        <f t="shared" si="296"/>
        <v>9276.5945541000001</v>
      </c>
      <c r="AJ1217">
        <f t="shared" si="297"/>
        <v>9276.5945541000001</v>
      </c>
      <c r="AK1217" s="32">
        <f t="shared" si="311"/>
        <v>9451.8014944625083</v>
      </c>
      <c r="AL1217">
        <f t="shared" si="298"/>
        <v>9005.6624914672029</v>
      </c>
      <c r="AM1217" s="32">
        <f t="shared" si="299"/>
        <v>9086.5789726917392</v>
      </c>
      <c r="AN1217" s="33">
        <f t="shared" si="300"/>
        <v>9194.6191191199468</v>
      </c>
      <c r="AO1217" s="33">
        <f t="shared" si="301"/>
        <v>9057.021332960001</v>
      </c>
      <c r="AP1217" s="33">
        <f t="shared" si="302"/>
        <v>9069.132978900001</v>
      </c>
      <c r="AQ1217" s="34">
        <f t="shared" si="303"/>
        <v>928798.96</v>
      </c>
      <c r="AR1217" s="34">
        <f t="shared" si="304"/>
        <v>1187460</v>
      </c>
      <c r="AS1217" s="34">
        <f t="shared" si="305"/>
        <v>0</v>
      </c>
      <c r="AT1217" s="34">
        <f t="shared" si="306"/>
        <v>9534.213052617999</v>
      </c>
      <c r="AU1217" s="34">
        <f t="shared" si="307"/>
        <v>9371.1445358722376</v>
      </c>
      <c r="AV1217" s="34">
        <f t="shared" si="308"/>
        <v>9500.9054442175984</v>
      </c>
      <c r="AW1217" s="34">
        <f t="shared" si="309"/>
        <v>9542.6718111609989</v>
      </c>
      <c r="AX1217" s="34">
        <f t="shared" si="310"/>
        <v>9256.0151825804824</v>
      </c>
    </row>
    <row r="1218" spans="1:50" ht="16.5" customHeight="1" x14ac:dyDescent="0.2">
      <c r="A1218" s="25">
        <v>1217</v>
      </c>
      <c r="B1218" s="26">
        <v>41789</v>
      </c>
      <c r="C1218" s="25">
        <v>9104</v>
      </c>
      <c r="D1218" s="27"/>
      <c r="E1218" s="27">
        <v>305000</v>
      </c>
      <c r="F1218" s="27"/>
      <c r="G1218" s="27">
        <v>103.9525</v>
      </c>
      <c r="H1218" s="27">
        <v>109.62</v>
      </c>
      <c r="I1218" s="27">
        <v>3.6739999999999999</v>
      </c>
      <c r="J1218" s="27">
        <v>17197.738000000001</v>
      </c>
      <c r="K1218" s="27">
        <v>835144</v>
      </c>
      <c r="L1218" s="27">
        <v>1803</v>
      </c>
      <c r="M1218" s="27">
        <v>16.695</v>
      </c>
      <c r="N1218" s="27">
        <v>253424</v>
      </c>
      <c r="O1218" s="27">
        <v>11722.3</v>
      </c>
      <c r="P1218" s="27">
        <v>3090468</v>
      </c>
      <c r="Q1218" s="27">
        <v>54000</v>
      </c>
      <c r="R1218" s="27">
        <v>18213</v>
      </c>
      <c r="S1218" s="27">
        <v>11.65</v>
      </c>
      <c r="T1218" s="27">
        <v>120.5</v>
      </c>
      <c r="U1218" s="27">
        <v>19</v>
      </c>
      <c r="V1218" s="27">
        <v>86.6</v>
      </c>
      <c r="W1218" s="27">
        <v>93.666679999999999</v>
      </c>
      <c r="X1218" s="27"/>
      <c r="Y1218" s="27">
        <v>3.3039402961731001</v>
      </c>
      <c r="Z1218" s="27">
        <v>56.853099822998097</v>
      </c>
      <c r="AA1218" s="27">
        <v>317099</v>
      </c>
      <c r="AB1218" s="28"/>
      <c r="AC1218" s="29">
        <v>1</v>
      </c>
      <c r="AD1218" s="30">
        <v>16.600000000000001</v>
      </c>
      <c r="AE1218" s="30">
        <v>39.5</v>
      </c>
      <c r="AF1218" s="31">
        <v>14.327999999999999</v>
      </c>
      <c r="AG1218">
        <f t="shared" ref="AG1218:AG1281" si="312">6753.47943187+0.36116788*I1218+0.01252571*N1218-22.85359542*V1218+0.00407811*AA1218-0.00067349*E1218</f>
        <v>9037.7506832191193</v>
      </c>
      <c r="AH1218">
        <f>A1218*'Simple Linear Regression'!$B$18+'Simple Linear Regression'!$B$17</f>
        <v>8923.4824780517829</v>
      </c>
      <c r="AI1218">
        <f t="shared" ref="AI1218:AI1281" si="313">7491.3971+0.0137554*N1218-0.00058829*E1218-34.3283*V1218+0.30565*L1218+54.6031*M1218</f>
        <v>9287.7720641000014</v>
      </c>
      <c r="AJ1218">
        <f t="shared" ref="AJ1218:AJ1281" si="314">7491.3971-0.00058829*E1218+0.30565*L1218+54.6031*M1218+0.0137554*N1218-34.3283*V1218</f>
        <v>9287.7720640999996</v>
      </c>
      <c r="AK1218" s="32">
        <f t="shared" si="311"/>
        <v>9453.750791408178</v>
      </c>
      <c r="AL1218">
        <f t="shared" ref="AL1218:AL1281" si="315">2192.59+2373.87*I1218+0.0316653*N1218-15.7623*V1218+0.00202406*AA1218-0.000740146*E1218-0.00963493*(I1218*N1218)</f>
        <v>9019.1145929643226</v>
      </c>
      <c r="AM1218" s="32">
        <f t="shared" ref="AM1218:AM1281" si="316">5205.907083+122.0638992*I1218+13.609808*(N1218/1000)-1.245906883*AD1218+0.7746840854*AE1218-134.2474226*AC1218-1547.125689*IF(AND(B1218&gt;=DATE(2020,3,20),B1218&lt;=DATE(2020,6,26)),1,0)</f>
        <v>8979.0923757682995</v>
      </c>
      <c r="AN1218" s="33">
        <f t="shared" ref="AN1218:AN1281" si="317">7707.2178-144.397321*AC1218+139.5614087*AF1218-0.0008594506251*E1218-265.7105668*I1218-0.02506176117*J1218+0.004708026652*N1218</f>
        <v>9086.2246236111168</v>
      </c>
      <c r="AO1218" s="33">
        <f t="shared" ref="AO1218:AO1281" si="318">IF(N1218="","",2190.39 + 2739.06*I1218 + 0.034693*N1218 - 16.722*V1218 - 0.000802*E1218 - 1.3691*AD1218 + 1.8691*AE1218 - 121.7*AC1218 + 209.88*IF(AND(B1218&gt;=DATE(2020,3,20),B1218&lt;=DATE(2020,6,26)),1,0) - 0.011049*(I1218*N1218))</f>
        <v>8994.9020169759988</v>
      </c>
      <c r="AP1218" s="33">
        <f t="shared" ref="AP1218:AP1281" si="319">IF(B1218&lt;DATE(2008,1,1),"",3929.06 + 1212.53*I1218 - 0.0003097*N1218 + 59.426*V1218 - 0.0006734*E1218 - 1.036*AD1218 + 1.2076*AE1218 + 94.923*AF1218 - 131.43*AC1218 - 759.61*IF(AND(B1218&gt;=DATE(2020,3,20),B1218&lt;=DATE(2020,6,26)),1,0) - 17.324*(I1218*V1218))</f>
        <v>8993.4943895999968</v>
      </c>
      <c r="AQ1218" s="34">
        <f t="shared" ref="AQ1218:AQ1281" si="320">IF(N1218="","",I1218*N1218)</f>
        <v>931079.77599999995</v>
      </c>
      <c r="AR1218" s="34">
        <f t="shared" ref="AR1218:AR1281" si="321">I1218*E1218</f>
        <v>1120570</v>
      </c>
      <c r="AS1218" s="34">
        <f t="shared" ref="AS1218:AS1281" si="322">AC1218*AF1218</f>
        <v>14.327999999999999</v>
      </c>
      <c r="AT1218" s="34">
        <f t="shared" ref="AT1218:AT1281" si="323">IF(N1218="","",2413.3773+89.103503*I1218+0.018847679*N1218-5.0917058*V1218-0.00064564578*E1218+1.4315076*AD1218-3.1976817*AE1218-66.972905*AC1218-217.08397*IF(AND(B1218&gt;=DATE(2020,3,20),B1218&lt;=DATE(2020,6,26)),1,0)+190.76803*AF1218)</f>
        <v>9443.1401155879994</v>
      </c>
      <c r="AU1218" s="34">
        <f t="shared" ref="AU1218:AU1281" si="324">IF(N1218="","",-480.76297+2186.3009*I1218+0.033368804*N1218-5.3903106*V1218-0.00073731439*E1218+0.93396876*AD1218-1.6242981*AE1218-61.304389*AC1218-95.472727*IF(AND(B1218&gt;=DATE(2020,3,20),B1218&lt;=DATE(2020,6,26)),1,0)+156.04851*AF1218-0.0087322858*AQ1218)</f>
        <v>9311.9285967000214</v>
      </c>
      <c r="AV1218" s="34">
        <f t="shared" ref="AV1218:AV1281" si="325">IF(N1218="","",2518.0489-204.66184*I1218+0.019354281*N1218-2.3328708*V1218-0.0022533804*E1218+1.5259709*AD1218-3.5842757*AE1218-65.580099*AC1218-62.828483*IF(AND(B1218&gt;=DATE(2020,3,20),B1218&lt;=DATE(2020,6,26)),1,0)+200.94286*AF1218+0.00080379976*AR1218)</f>
        <v>9379.6482976372008</v>
      </c>
      <c r="AW1218" s="34">
        <f t="shared" ref="AW1218:AW1281" si="326">IF(N1218="","",2361.7153+89.223162*I1218+0.018847054*N1218-5.0210815*V1218-0.0006437347*E1218+1.4213619*AD1218-3.2156123*AE1218+167.41121*AC1218-224.35191*IF(AND(B1218&gt;=DATE(2020,3,20),B1218&lt;=DATE(2020,6,26)),1,0)+194.56435*AF1218-19.897843*AS1218)</f>
        <v>9401.2631126700016</v>
      </c>
      <c r="AX1218" s="34">
        <f t="shared" ref="AX1218:AX1281" si="327">IF(N1218="","",-654.03928+2464.5589*I1218+0.035956453*N1218-8.0754527*V1218-0.00069441316*E1218+0.69511606*AD1218-1.1669613*AE1218-90.724569*AC1218-211.24919*IF(AND(B1218&gt;=DATE(2020,3,20),B1218&lt;=DATE(2020,6,26)),1,0)+147.22132*AF1218-0.010108087*AQ1218)</f>
        <v>9174.5191255094851</v>
      </c>
    </row>
    <row r="1219" spans="1:50" ht="16.5" customHeight="1" x14ac:dyDescent="0.2">
      <c r="A1219" s="25">
        <v>1218</v>
      </c>
      <c r="B1219" s="26">
        <v>41796</v>
      </c>
      <c r="C1219" s="25">
        <v>8624</v>
      </c>
      <c r="D1219" s="27"/>
      <c r="E1219" s="27">
        <v>312000</v>
      </c>
      <c r="F1219" s="27"/>
      <c r="G1219" s="27">
        <v>103.23399999999999</v>
      </c>
      <c r="H1219" s="27">
        <v>108.98399999999999</v>
      </c>
      <c r="I1219" s="27">
        <v>3.69</v>
      </c>
      <c r="J1219" s="27">
        <v>17197.738000000001</v>
      </c>
      <c r="K1219" s="27">
        <v>835144</v>
      </c>
      <c r="L1219" s="27">
        <v>1835</v>
      </c>
      <c r="M1219" s="27">
        <v>16.695</v>
      </c>
      <c r="N1219" s="27">
        <v>253424</v>
      </c>
      <c r="O1219" s="27">
        <v>11762.3</v>
      </c>
      <c r="P1219" s="27">
        <v>3090468</v>
      </c>
      <c r="Q1219" s="27">
        <v>54000</v>
      </c>
      <c r="R1219" s="27">
        <v>18213</v>
      </c>
      <c r="S1219" s="27">
        <v>11.65</v>
      </c>
      <c r="T1219" s="27">
        <v>120.5</v>
      </c>
      <c r="U1219" s="27">
        <v>19</v>
      </c>
      <c r="V1219" s="27">
        <v>85.8</v>
      </c>
      <c r="W1219" s="27">
        <v>93.794749999999993</v>
      </c>
      <c r="X1219" s="27">
        <v>3.125</v>
      </c>
      <c r="Y1219" s="27">
        <v>3.3039402961731001</v>
      </c>
      <c r="Z1219" s="27">
        <v>56.853099822998097</v>
      </c>
      <c r="AA1219" s="27">
        <v>317099</v>
      </c>
      <c r="AB1219" s="28"/>
      <c r="AC1219" s="29">
        <v>0</v>
      </c>
      <c r="AD1219" s="30">
        <v>5.8</v>
      </c>
      <c r="AE1219" s="30">
        <v>46.6</v>
      </c>
      <c r="AF1219" s="31">
        <v>14.450900000000001</v>
      </c>
      <c r="AG1219">
        <f t="shared" si="312"/>
        <v>9051.3249082411985</v>
      </c>
      <c r="AH1219">
        <f>A1219*'Simple Linear Regression'!$B$18+'Simple Linear Regression'!$B$17</f>
        <v>8924.3355151356864</v>
      </c>
      <c r="AI1219">
        <f t="shared" si="313"/>
        <v>9320.8974741000002</v>
      </c>
      <c r="AJ1219">
        <f t="shared" si="314"/>
        <v>9320.897474100002</v>
      </c>
      <c r="AK1219" s="32">
        <f t="shared" si="311"/>
        <v>9461.9743391477496</v>
      </c>
      <c r="AL1219">
        <f t="shared" si="315"/>
        <v>9025.4577709591977</v>
      </c>
      <c r="AM1219" s="32">
        <f t="shared" si="316"/>
        <v>9134.2488720982401</v>
      </c>
      <c r="AN1219" s="33">
        <f t="shared" si="317"/>
        <v>9237.506518295846</v>
      </c>
      <c r="AO1219" s="33">
        <f t="shared" si="318"/>
        <v>9151.4461585600038</v>
      </c>
      <c r="AP1219" s="33">
        <f t="shared" si="319"/>
        <v>9150.6353799000008</v>
      </c>
      <c r="AQ1219" s="34">
        <f t="shared" si="320"/>
        <v>935134.55999999994</v>
      </c>
      <c r="AR1219" s="34">
        <f t="shared" si="321"/>
        <v>1151280</v>
      </c>
      <c r="AS1219" s="34">
        <f t="shared" si="322"/>
        <v>0</v>
      </c>
      <c r="AT1219" s="34">
        <f t="shared" si="323"/>
        <v>9496.3740895529991</v>
      </c>
      <c r="AU1219" s="34">
        <f t="shared" si="324"/>
        <v>9369.5162978657554</v>
      </c>
      <c r="AV1219" s="34">
        <f t="shared" si="325"/>
        <v>9435.4981659707992</v>
      </c>
      <c r="AW1219" s="34">
        <f t="shared" si="326"/>
        <v>9505.6168928309999</v>
      </c>
      <c r="AX1219" s="34">
        <f t="shared" si="327"/>
        <v>9267.5908190612827</v>
      </c>
    </row>
    <row r="1220" spans="1:50" ht="16.5" customHeight="1" x14ac:dyDescent="0.2">
      <c r="A1220" s="25">
        <v>1219</v>
      </c>
      <c r="B1220" s="26">
        <v>41803</v>
      </c>
      <c r="C1220" s="25">
        <v>9258</v>
      </c>
      <c r="D1220" s="27"/>
      <c r="E1220" s="27">
        <v>317000</v>
      </c>
      <c r="F1220" s="27"/>
      <c r="G1220" s="27">
        <v>105.968</v>
      </c>
      <c r="H1220" s="27">
        <v>110.97799999999999</v>
      </c>
      <c r="I1220" s="27">
        <v>3.6739999999999999</v>
      </c>
      <c r="J1220" s="27">
        <v>17197.738000000001</v>
      </c>
      <c r="K1220" s="27">
        <v>815292</v>
      </c>
      <c r="L1220" s="27">
        <v>1835</v>
      </c>
      <c r="M1220" s="27">
        <v>16.695</v>
      </c>
      <c r="N1220" s="27">
        <v>253424</v>
      </c>
      <c r="O1220" s="27">
        <v>11762.3</v>
      </c>
      <c r="P1220" s="27">
        <v>3090468</v>
      </c>
      <c r="Q1220" s="27">
        <v>54000</v>
      </c>
      <c r="R1220" s="27">
        <v>18213</v>
      </c>
      <c r="S1220" s="27">
        <v>11.65</v>
      </c>
      <c r="T1220" s="27">
        <v>120.5</v>
      </c>
      <c r="U1220" s="27">
        <v>19</v>
      </c>
      <c r="V1220" s="27">
        <v>85.8</v>
      </c>
      <c r="W1220" s="27">
        <v>94.01164</v>
      </c>
      <c r="X1220" s="27">
        <v>3.125</v>
      </c>
      <c r="Y1220" s="27">
        <v>3.3039402961731001</v>
      </c>
      <c r="Z1220" s="27">
        <v>56.853099822998097</v>
      </c>
      <c r="AA1220" s="27">
        <v>317099</v>
      </c>
      <c r="AB1220" s="28"/>
      <c r="AC1220" s="29">
        <v>0</v>
      </c>
      <c r="AD1220" s="30">
        <v>7.8</v>
      </c>
      <c r="AE1220" s="30">
        <v>45</v>
      </c>
      <c r="AF1220" s="31">
        <v>14.534700000000001</v>
      </c>
      <c r="AG1220">
        <f t="shared" si="312"/>
        <v>9047.951679555119</v>
      </c>
      <c r="AH1220">
        <f>A1220*'Simple Linear Regression'!$B$18+'Simple Linear Regression'!$B$17</f>
        <v>8925.1885522195917</v>
      </c>
      <c r="AI1220">
        <f t="shared" si="313"/>
        <v>9317.9560241000017</v>
      </c>
      <c r="AJ1220">
        <f t="shared" si="314"/>
        <v>9317.9560240999999</v>
      </c>
      <c r="AK1220" s="32">
        <f t="shared" si="311"/>
        <v>9457.5170253330289</v>
      </c>
      <c r="AL1220">
        <f t="shared" si="315"/>
        <v>9022.8426809643188</v>
      </c>
      <c r="AM1220" s="32">
        <f t="shared" si="316"/>
        <v>9128.5645414083992</v>
      </c>
      <c r="AN1220" s="33">
        <f t="shared" si="317"/>
        <v>9249.1558802882064</v>
      </c>
      <c r="AO1220" s="33">
        <f t="shared" si="318"/>
        <v>9142.6837469759976</v>
      </c>
      <c r="AP1220" s="33">
        <f t="shared" si="319"/>
        <v>9155.6006745000013</v>
      </c>
      <c r="AQ1220" s="34">
        <f t="shared" si="320"/>
        <v>931079.77599999995</v>
      </c>
      <c r="AR1220" s="34">
        <f t="shared" si="321"/>
        <v>1164658</v>
      </c>
      <c r="AS1220" s="34">
        <f t="shared" si="322"/>
        <v>0</v>
      </c>
      <c r="AT1220" s="34">
        <f t="shared" si="323"/>
        <v>9515.685871439</v>
      </c>
      <c r="AU1220" s="34">
        <f t="shared" si="324"/>
        <v>9383.8001238790239</v>
      </c>
      <c r="AV1220" s="34">
        <f t="shared" si="325"/>
        <v>9463.8848811880798</v>
      </c>
      <c r="AW1220" s="34">
        <f t="shared" si="326"/>
        <v>9525.2628447489988</v>
      </c>
      <c r="AX1220" s="34">
        <f t="shared" si="327"/>
        <v>9281.2664371154879</v>
      </c>
    </row>
    <row r="1221" spans="1:50" ht="16.5" customHeight="1" x14ac:dyDescent="0.2">
      <c r="A1221" s="25">
        <v>1220</v>
      </c>
      <c r="B1221" s="26">
        <v>41810</v>
      </c>
      <c r="C1221" s="25">
        <v>8813</v>
      </c>
      <c r="D1221" s="27"/>
      <c r="E1221" s="27">
        <v>314000</v>
      </c>
      <c r="F1221" s="27"/>
      <c r="G1221" s="27">
        <v>107.22799999999999</v>
      </c>
      <c r="H1221" s="27">
        <v>114.286</v>
      </c>
      <c r="I1221" s="27">
        <v>3.6859999999999999</v>
      </c>
      <c r="J1221" s="27">
        <v>17197.738000000001</v>
      </c>
      <c r="K1221" s="27">
        <v>815292</v>
      </c>
      <c r="L1221" s="27">
        <v>1835</v>
      </c>
      <c r="M1221" s="27">
        <v>17.137</v>
      </c>
      <c r="N1221" s="27">
        <v>256736</v>
      </c>
      <c r="O1221" s="27">
        <v>11762.3</v>
      </c>
      <c r="P1221" s="27">
        <v>3150696</v>
      </c>
      <c r="Q1221" s="27">
        <v>54000</v>
      </c>
      <c r="R1221" s="27">
        <v>18213</v>
      </c>
      <c r="S1221" s="27">
        <v>11.65</v>
      </c>
      <c r="T1221" s="27">
        <v>120.5</v>
      </c>
      <c r="U1221" s="27">
        <v>19</v>
      </c>
      <c r="V1221" s="27">
        <v>85.8</v>
      </c>
      <c r="W1221" s="27">
        <v>93.946659999999994</v>
      </c>
      <c r="X1221" s="27">
        <v>3.125</v>
      </c>
      <c r="Y1221" s="27">
        <v>3.1717479228973402</v>
      </c>
      <c r="Z1221" s="27">
        <v>56.853099822998097</v>
      </c>
      <c r="AA1221" s="27">
        <v>317099</v>
      </c>
      <c r="AB1221" s="28"/>
      <c r="AC1221" s="29">
        <v>0</v>
      </c>
      <c r="AD1221" s="30">
        <v>0.9</v>
      </c>
      <c r="AE1221" s="30">
        <v>62.9</v>
      </c>
      <c r="AF1221" s="31">
        <v>14.576499999999999</v>
      </c>
      <c r="AG1221">
        <f t="shared" si="312"/>
        <v>9091.4616350896777</v>
      </c>
      <c r="AH1221">
        <f>A1221*'Simple Linear Regression'!$B$18+'Simple Linear Regression'!$B$17</f>
        <v>8926.0415893034951</v>
      </c>
      <c r="AI1221">
        <f t="shared" si="313"/>
        <v>9389.4133491000011</v>
      </c>
      <c r="AJ1221">
        <f t="shared" si="314"/>
        <v>9389.4133490999993</v>
      </c>
      <c r="AK1221" s="32">
        <f t="shared" si="311"/>
        <v>9504.953313247659</v>
      </c>
      <c r="AL1221">
        <f t="shared" si="315"/>
        <v>9011.500828802722</v>
      </c>
      <c r="AM1221" s="32">
        <f t="shared" si="316"/>
        <v>9197.5685949161598</v>
      </c>
      <c r="AN1221" s="33">
        <f t="shared" si="317"/>
        <v>9269.9723565169879</v>
      </c>
      <c r="AO1221" s="33">
        <f t="shared" si="318"/>
        <v>9167.2778360960001</v>
      </c>
      <c r="AP1221" s="33">
        <f t="shared" si="319"/>
        <v>9186.0409390999994</v>
      </c>
      <c r="AQ1221" s="34">
        <f t="shared" si="320"/>
        <v>946328.89599999995</v>
      </c>
      <c r="AR1221" s="34">
        <f t="shared" si="321"/>
        <v>1157404</v>
      </c>
      <c r="AS1221" s="34">
        <f t="shared" si="322"/>
        <v>0</v>
      </c>
      <c r="AT1221" s="34">
        <f t="shared" si="323"/>
        <v>9521.9737624469999</v>
      </c>
      <c r="AU1221" s="34">
        <f t="shared" si="324"/>
        <v>9360.608989942526</v>
      </c>
      <c r="AV1221" s="34">
        <f t="shared" si="325"/>
        <v>9460.1713728290397</v>
      </c>
      <c r="AW1221" s="34">
        <f t="shared" si="326"/>
        <v>9531.4521021910004</v>
      </c>
      <c r="AX1221" s="34">
        <f t="shared" si="327"/>
        <v>9258.3416671900468</v>
      </c>
    </row>
    <row r="1222" spans="1:50" ht="16.5" customHeight="1" x14ac:dyDescent="0.2">
      <c r="A1222" s="25">
        <v>1221</v>
      </c>
      <c r="B1222" s="26">
        <v>41817</v>
      </c>
      <c r="C1222" s="25">
        <v>9168</v>
      </c>
      <c r="D1222" s="27"/>
      <c r="E1222" s="27">
        <v>315000</v>
      </c>
      <c r="F1222" s="27"/>
      <c r="G1222" s="27">
        <v>106.69199999999999</v>
      </c>
      <c r="H1222" s="27">
        <v>113.086</v>
      </c>
      <c r="I1222" s="27">
        <v>3.7040000000000002</v>
      </c>
      <c r="J1222" s="27">
        <v>17197.738000000001</v>
      </c>
      <c r="K1222" s="27">
        <v>815292</v>
      </c>
      <c r="L1222" s="27">
        <v>1835</v>
      </c>
      <c r="M1222" s="27">
        <v>17.137</v>
      </c>
      <c r="N1222" s="27">
        <v>256736</v>
      </c>
      <c r="O1222" s="27">
        <v>11762.3</v>
      </c>
      <c r="P1222" s="27">
        <v>3150696</v>
      </c>
      <c r="Q1222" s="27">
        <v>54000</v>
      </c>
      <c r="R1222" s="27">
        <v>18213</v>
      </c>
      <c r="S1222" s="27">
        <v>11.65</v>
      </c>
      <c r="T1222" s="27">
        <v>120.5</v>
      </c>
      <c r="U1222" s="27">
        <v>19</v>
      </c>
      <c r="V1222" s="27">
        <v>85.8</v>
      </c>
      <c r="W1222" s="27">
        <v>93.902079999999998</v>
      </c>
      <c r="X1222" s="27">
        <v>3.125</v>
      </c>
      <c r="Y1222" s="27">
        <v>3.1717479228973402</v>
      </c>
      <c r="Z1222" s="27">
        <v>56.853099822998097</v>
      </c>
      <c r="AA1222" s="27">
        <v>317099</v>
      </c>
      <c r="AB1222" s="28"/>
      <c r="AC1222" s="29">
        <v>0</v>
      </c>
      <c r="AD1222" s="30">
        <v>3.3</v>
      </c>
      <c r="AE1222" s="30">
        <v>57.5</v>
      </c>
      <c r="AF1222" s="31">
        <v>14.5749</v>
      </c>
      <c r="AG1222">
        <f t="shared" si="312"/>
        <v>9090.7946461115189</v>
      </c>
      <c r="AH1222">
        <f>A1222*'Simple Linear Regression'!$B$18+'Simple Linear Regression'!$B$17</f>
        <v>8926.8946263873986</v>
      </c>
      <c r="AI1222">
        <f t="shared" si="313"/>
        <v>9388.8250591000015</v>
      </c>
      <c r="AJ1222">
        <f t="shared" si="314"/>
        <v>9388.8250590999996</v>
      </c>
      <c r="AK1222" s="32">
        <f t="shared" si="311"/>
        <v>9511.2488232731994</v>
      </c>
      <c r="AL1222">
        <f t="shared" si="315"/>
        <v>9008.9649418100817</v>
      </c>
      <c r="AM1222" s="32">
        <f t="shared" si="316"/>
        <v>9192.5922745213993</v>
      </c>
      <c r="AN1222" s="33">
        <f t="shared" si="317"/>
        <v>9264.1068174355678</v>
      </c>
      <c r="AO1222" s="33">
        <f t="shared" si="318"/>
        <v>9151.3397669440001</v>
      </c>
      <c r="AP1222" s="33">
        <f t="shared" si="319"/>
        <v>9171.2785767000005</v>
      </c>
      <c r="AQ1222" s="34">
        <f t="shared" si="320"/>
        <v>950950.14400000009</v>
      </c>
      <c r="AR1222" s="34">
        <f t="shared" si="321"/>
        <v>1166760</v>
      </c>
      <c r="AS1222" s="34">
        <f t="shared" si="322"/>
        <v>0</v>
      </c>
      <c r="AT1222" s="34">
        <f t="shared" si="323"/>
        <v>9543.3298502930011</v>
      </c>
      <c r="AU1222" s="34">
        <f t="shared" si="324"/>
        <v>9369.6340906118512</v>
      </c>
      <c r="AV1222" s="34">
        <f t="shared" si="325"/>
        <v>9484.4503402276005</v>
      </c>
      <c r="AW1222" s="34">
        <f t="shared" si="326"/>
        <v>9552.8786564269994</v>
      </c>
      <c r="AX1222" s="34">
        <f t="shared" si="327"/>
        <v>9263.0316528494732</v>
      </c>
    </row>
    <row r="1223" spans="1:50" ht="16.5" customHeight="1" x14ac:dyDescent="0.2">
      <c r="A1223" s="25">
        <v>1222</v>
      </c>
      <c r="B1223" s="26">
        <v>41824</v>
      </c>
      <c r="C1223" s="25">
        <v>8935</v>
      </c>
      <c r="D1223" s="27"/>
      <c r="E1223" s="27">
        <v>308000</v>
      </c>
      <c r="F1223" s="27"/>
      <c r="G1223" s="27">
        <v>105.5175</v>
      </c>
      <c r="H1223" s="27">
        <v>110.25749999999999</v>
      </c>
      <c r="I1223" s="27">
        <v>3.7040000000000002</v>
      </c>
      <c r="J1223" s="27">
        <v>17197.738000000001</v>
      </c>
      <c r="K1223" s="27">
        <v>815292</v>
      </c>
      <c r="L1223" s="27">
        <v>1835</v>
      </c>
      <c r="M1223" s="27">
        <v>17.137</v>
      </c>
      <c r="N1223" s="27">
        <v>256736</v>
      </c>
      <c r="O1223" s="27">
        <v>11762.3</v>
      </c>
      <c r="P1223" s="27">
        <v>3150696</v>
      </c>
      <c r="Q1223" s="27">
        <v>97000</v>
      </c>
      <c r="R1223" s="27">
        <v>18213</v>
      </c>
      <c r="S1223" s="27">
        <v>11.65</v>
      </c>
      <c r="T1223" s="27">
        <v>120.5</v>
      </c>
      <c r="U1223" s="27">
        <v>19</v>
      </c>
      <c r="V1223" s="27">
        <v>85.8</v>
      </c>
      <c r="W1223" s="27">
        <v>93.573560000000001</v>
      </c>
      <c r="X1223" s="27">
        <v>3.125</v>
      </c>
      <c r="Y1223" s="27">
        <v>3.1717479228973402</v>
      </c>
      <c r="Z1223" s="27">
        <v>56.853099822998097</v>
      </c>
      <c r="AA1223" s="27">
        <v>317099</v>
      </c>
      <c r="AB1223" s="28"/>
      <c r="AC1223" s="29">
        <v>1</v>
      </c>
      <c r="AD1223" s="30">
        <v>0.4</v>
      </c>
      <c r="AE1223" s="30">
        <v>77.5</v>
      </c>
      <c r="AF1223" s="31">
        <v>14.530099999999999</v>
      </c>
      <c r="AG1223">
        <f t="shared" si="312"/>
        <v>9095.5090761115189</v>
      </c>
      <c r="AH1223">
        <f>A1223*'Simple Linear Regression'!$B$18+'Simple Linear Regression'!$B$17</f>
        <v>8927.7476634713039</v>
      </c>
      <c r="AI1223">
        <f t="shared" si="313"/>
        <v>9392.9430891000011</v>
      </c>
      <c r="AJ1223">
        <f t="shared" si="314"/>
        <v>9392.9430891000011</v>
      </c>
      <c r="AK1223" s="32">
        <f t="shared" si="311"/>
        <v>9520.271440244409</v>
      </c>
      <c r="AL1223">
        <f t="shared" si="315"/>
        <v>9014.1459638100823</v>
      </c>
      <c r="AM1223" s="32">
        <f t="shared" si="316"/>
        <v>9077.4516635901</v>
      </c>
      <c r="AN1223" s="33">
        <f t="shared" si="317"/>
        <v>9119.4732997015089</v>
      </c>
      <c r="AO1223" s="33">
        <f t="shared" si="318"/>
        <v>9076.6061569440008</v>
      </c>
      <c r="AP1223" s="33">
        <f t="shared" si="319"/>
        <v>9067.4662262999991</v>
      </c>
      <c r="AQ1223" s="34">
        <f t="shared" si="320"/>
        <v>950950.14400000009</v>
      </c>
      <c r="AR1223" s="34">
        <f t="shared" si="321"/>
        <v>1140832</v>
      </c>
      <c r="AS1223" s="34">
        <f t="shared" si="322"/>
        <v>14.530099999999999</v>
      </c>
      <c r="AT1223" s="34">
        <f t="shared" si="323"/>
        <v>9404.2250519690006</v>
      </c>
      <c r="AU1223" s="34">
        <f t="shared" si="324"/>
        <v>9271.3054576898485</v>
      </c>
      <c r="AV1223" s="34">
        <f t="shared" si="325"/>
        <v>9328.6899141123195</v>
      </c>
      <c r="AW1223" s="34">
        <f t="shared" si="326"/>
        <v>9358.5276823626991</v>
      </c>
      <c r="AX1223" s="34">
        <f t="shared" si="327"/>
        <v>9145.2173982594686</v>
      </c>
    </row>
    <row r="1224" spans="1:50" ht="16.5" customHeight="1" x14ac:dyDescent="0.2">
      <c r="A1224" s="25">
        <v>1223</v>
      </c>
      <c r="B1224" s="26">
        <v>41831</v>
      </c>
      <c r="C1224" s="25">
        <v>9057</v>
      </c>
      <c r="D1224" s="27"/>
      <c r="E1224" s="27">
        <v>302000</v>
      </c>
      <c r="F1224" s="27"/>
      <c r="G1224" s="27">
        <v>103.254</v>
      </c>
      <c r="H1224" s="27">
        <v>107.032</v>
      </c>
      <c r="I1224" s="27">
        <v>3.6779999999999999</v>
      </c>
      <c r="J1224" s="27">
        <v>17197.738000000001</v>
      </c>
      <c r="K1224" s="27">
        <v>916417</v>
      </c>
      <c r="L1224" s="27">
        <v>1859</v>
      </c>
      <c r="M1224" s="27">
        <v>17.137</v>
      </c>
      <c r="N1224" s="27">
        <v>256736</v>
      </c>
      <c r="O1224" s="27">
        <v>11807.3</v>
      </c>
      <c r="P1224" s="27">
        <v>3150696</v>
      </c>
      <c r="Q1224" s="27">
        <v>97000</v>
      </c>
      <c r="R1224" s="27">
        <v>18213</v>
      </c>
      <c r="S1224" s="27">
        <v>11.65</v>
      </c>
      <c r="T1224" s="27">
        <v>120.5</v>
      </c>
      <c r="U1224" s="27">
        <v>19</v>
      </c>
      <c r="V1224" s="27">
        <v>90.6</v>
      </c>
      <c r="W1224" s="27">
        <v>93.226249999999993</v>
      </c>
      <c r="X1224" s="27">
        <v>3.125</v>
      </c>
      <c r="Y1224" s="27">
        <v>3.1717479228973402</v>
      </c>
      <c r="Z1224" s="27">
        <v>56.853099822998097</v>
      </c>
      <c r="AA1224" s="27">
        <v>317099</v>
      </c>
      <c r="AB1224" s="28"/>
      <c r="AC1224" s="29">
        <v>0</v>
      </c>
      <c r="AD1224" s="30">
        <v>0</v>
      </c>
      <c r="AE1224" s="30">
        <v>80.400000000000006</v>
      </c>
      <c r="AF1224" s="31">
        <v>14.4434</v>
      </c>
      <c r="AG1224">
        <f t="shared" si="312"/>
        <v>8989.8433677306384</v>
      </c>
      <c r="AH1224">
        <f>A1224*'Simple Linear Regression'!$B$18+'Simple Linear Regression'!$B$17</f>
        <v>8928.6007005552074</v>
      </c>
      <c r="AI1224">
        <f t="shared" si="313"/>
        <v>9239.0325891000011</v>
      </c>
      <c r="AJ1224">
        <f t="shared" si="314"/>
        <v>9239.0325890999993</v>
      </c>
      <c r="AK1224" s="32">
        <f t="shared" si="311"/>
        <v>9509.2852660730186</v>
      </c>
      <c r="AL1224">
        <f t="shared" si="315"/>
        <v>8945.5216479105602</v>
      </c>
      <c r="AM1224" s="32">
        <f t="shared" si="316"/>
        <v>9211.2703714117597</v>
      </c>
      <c r="AN1224" s="33">
        <f t="shared" si="317"/>
        <v>9263.8358250546189</v>
      </c>
      <c r="AO1224" s="33">
        <f t="shared" si="318"/>
        <v>9131.3586046079963</v>
      </c>
      <c r="AP1224" s="33">
        <f t="shared" si="319"/>
        <v>9185.1438157999983</v>
      </c>
      <c r="AQ1224" s="34">
        <f t="shared" si="320"/>
        <v>944275.00800000003</v>
      </c>
      <c r="AR1224" s="34">
        <f t="shared" si="321"/>
        <v>1110756</v>
      </c>
      <c r="AS1224" s="34">
        <f t="shared" si="322"/>
        <v>0</v>
      </c>
      <c r="AT1224" s="34">
        <f t="shared" si="323"/>
        <v>9421.9294845599998</v>
      </c>
      <c r="AU1224" s="34">
        <f t="shared" si="324"/>
        <v>9293.9921562447144</v>
      </c>
      <c r="AV1224" s="34">
        <f t="shared" si="325"/>
        <v>9349.3121080785622</v>
      </c>
      <c r="AW1224" s="34">
        <f t="shared" si="326"/>
        <v>9430.9129861500005</v>
      </c>
      <c r="AX1224" s="34">
        <f t="shared" si="327"/>
        <v>9188.3142746463054</v>
      </c>
    </row>
    <row r="1225" spans="1:50" ht="16.5" customHeight="1" x14ac:dyDescent="0.2">
      <c r="A1225" s="25">
        <v>1224</v>
      </c>
      <c r="B1225" s="26">
        <v>41838</v>
      </c>
      <c r="C1225" s="25">
        <v>8792</v>
      </c>
      <c r="D1225" s="27"/>
      <c r="E1225" s="27">
        <v>308000</v>
      </c>
      <c r="F1225" s="27"/>
      <c r="G1225" s="27">
        <v>102.36799999999999</v>
      </c>
      <c r="H1225" s="27">
        <v>105.38800000000001</v>
      </c>
      <c r="I1225" s="27">
        <v>3.6349999999999998</v>
      </c>
      <c r="J1225" s="27">
        <v>17197.738000000001</v>
      </c>
      <c r="K1225" s="27">
        <v>916417</v>
      </c>
      <c r="L1225" s="27">
        <v>1859</v>
      </c>
      <c r="M1225" s="27">
        <v>17.515999999999998</v>
      </c>
      <c r="N1225" s="27">
        <v>266237</v>
      </c>
      <c r="O1225" s="27">
        <v>11807.3</v>
      </c>
      <c r="P1225" s="27">
        <v>3150696</v>
      </c>
      <c r="Q1225" s="27">
        <v>97000</v>
      </c>
      <c r="R1225" s="27">
        <v>18213</v>
      </c>
      <c r="S1225" s="27">
        <v>11.65</v>
      </c>
      <c r="T1225" s="27">
        <v>120.5</v>
      </c>
      <c r="U1225" s="27">
        <v>19</v>
      </c>
      <c r="V1225" s="27">
        <v>90.6</v>
      </c>
      <c r="W1225" s="27">
        <v>93.332719999999995</v>
      </c>
      <c r="X1225" s="27">
        <v>3.125</v>
      </c>
      <c r="Y1225" s="27">
        <v>3.2045629024505602</v>
      </c>
      <c r="Z1225" s="27">
        <v>56.853099822998097</v>
      </c>
      <c r="AA1225" s="27">
        <v>317099</v>
      </c>
      <c r="AB1225" s="28"/>
      <c r="AC1225" s="29">
        <v>0</v>
      </c>
      <c r="AD1225" s="30">
        <v>1.2</v>
      </c>
      <c r="AE1225" s="30">
        <v>70.599999999999994</v>
      </c>
      <c r="AF1225" s="31">
        <v>14.3179</v>
      </c>
      <c r="AG1225">
        <f t="shared" si="312"/>
        <v>9104.7936682218005</v>
      </c>
      <c r="AH1225">
        <f>A1225*'Simple Linear Regression'!$B$18+'Simple Linear Regression'!$B$17</f>
        <v>8929.4537376391127</v>
      </c>
      <c r="AI1225">
        <f t="shared" si="313"/>
        <v>9386.8874794000003</v>
      </c>
      <c r="AJ1225">
        <f t="shared" si="314"/>
        <v>9386.8874794000003</v>
      </c>
      <c r="AK1225" s="32">
        <f t="shared" si="311"/>
        <v>9506.0704942923676</v>
      </c>
      <c r="AL1225">
        <f t="shared" si="315"/>
        <v>8913.4693697196508</v>
      </c>
      <c r="AM1225" s="32">
        <f t="shared" si="316"/>
        <v>9326.2414172576391</v>
      </c>
      <c r="AN1225" s="33">
        <f t="shared" si="317"/>
        <v>9297.320680105222</v>
      </c>
      <c r="AO1225" s="33">
        <f t="shared" si="318"/>
        <v>9058.8124327450023</v>
      </c>
      <c r="AP1225" s="33">
        <f t="shared" si="319"/>
        <v>9168.5224888000012</v>
      </c>
      <c r="AQ1225" s="34">
        <f t="shared" si="320"/>
        <v>967771.495</v>
      </c>
      <c r="AR1225" s="34">
        <f t="shared" si="321"/>
        <v>1119580</v>
      </c>
      <c r="AS1225" s="34">
        <f t="shared" si="322"/>
        <v>0</v>
      </c>
      <c r="AT1225" s="34">
        <f t="shared" si="323"/>
        <v>9602.4096594449984</v>
      </c>
      <c r="AU1225" s="34">
        <f t="shared" si="324"/>
        <v>9304.8710941157296</v>
      </c>
      <c r="AV1225" s="34">
        <f t="shared" si="325"/>
        <v>9547.3087756718014</v>
      </c>
      <c r="AW1225" s="34">
        <f t="shared" si="326"/>
        <v>9611.0806509329977</v>
      </c>
      <c r="AX1225" s="34">
        <f t="shared" si="327"/>
        <v>9176.0835725009347</v>
      </c>
    </row>
    <row r="1226" spans="1:50" ht="16.5" customHeight="1" x14ac:dyDescent="0.2">
      <c r="A1226" s="25">
        <v>1225</v>
      </c>
      <c r="B1226" s="26">
        <v>41845</v>
      </c>
      <c r="C1226" s="25">
        <v>9006</v>
      </c>
      <c r="D1226" s="27"/>
      <c r="E1226" s="27">
        <v>294000</v>
      </c>
      <c r="F1226" s="27"/>
      <c r="G1226" s="27">
        <v>104.346</v>
      </c>
      <c r="H1226" s="27">
        <v>106.342</v>
      </c>
      <c r="I1226" s="27">
        <v>3.593</v>
      </c>
      <c r="J1226" s="27">
        <v>17197.738000000001</v>
      </c>
      <c r="K1226" s="27">
        <v>916417</v>
      </c>
      <c r="L1226" s="27">
        <v>1859</v>
      </c>
      <c r="M1226" s="27">
        <v>17.515999999999998</v>
      </c>
      <c r="N1226" s="27">
        <v>266237</v>
      </c>
      <c r="O1226" s="27">
        <v>11807.3</v>
      </c>
      <c r="P1226" s="27">
        <v>3150696</v>
      </c>
      <c r="Q1226" s="27">
        <v>97000</v>
      </c>
      <c r="R1226" s="27">
        <v>18213</v>
      </c>
      <c r="S1226" s="27">
        <v>11.65</v>
      </c>
      <c r="T1226" s="27">
        <v>120.5</v>
      </c>
      <c r="U1226" s="27">
        <v>19</v>
      </c>
      <c r="V1226" s="27">
        <v>90.6</v>
      </c>
      <c r="W1226" s="27">
        <v>93.581639999999993</v>
      </c>
      <c r="X1226" s="27">
        <v>3.125</v>
      </c>
      <c r="Y1226" s="27">
        <v>3.2045629024505602</v>
      </c>
      <c r="Z1226" s="27">
        <v>56.853099822998097</v>
      </c>
      <c r="AA1226" s="27">
        <v>317099</v>
      </c>
      <c r="AB1226" s="28"/>
      <c r="AC1226" s="29">
        <v>0</v>
      </c>
      <c r="AD1226" s="30">
        <v>0.3</v>
      </c>
      <c r="AE1226" s="30">
        <v>70.099999999999994</v>
      </c>
      <c r="AF1226" s="31">
        <v>14.157400000000001</v>
      </c>
      <c r="AG1226">
        <f t="shared" si="312"/>
        <v>9114.2073591708395</v>
      </c>
      <c r="AH1226">
        <f>A1226*'Simple Linear Regression'!$B$18+'Simple Linear Regression'!$B$17</f>
        <v>8930.3067747230161</v>
      </c>
      <c r="AI1226">
        <f t="shared" si="313"/>
        <v>9395.1235394000014</v>
      </c>
      <c r="AJ1226">
        <f t="shared" si="314"/>
        <v>9395.1235393999996</v>
      </c>
      <c r="AK1226" s="32">
        <f t="shared" si="311"/>
        <v>9500.5369227332776</v>
      </c>
      <c r="AL1226">
        <f t="shared" si="315"/>
        <v>8931.8662177728747</v>
      </c>
      <c r="AM1226" s="32">
        <f t="shared" si="316"/>
        <v>9321.8487076432411</v>
      </c>
      <c r="AN1226" s="33">
        <f t="shared" si="317"/>
        <v>9298.1132265658707</v>
      </c>
      <c r="AO1226" s="33">
        <f t="shared" si="318"/>
        <v>9078.8469624910012</v>
      </c>
      <c r="AP1226" s="33">
        <f t="shared" si="319"/>
        <v>9178.0385721000021</v>
      </c>
      <c r="AQ1226" s="34">
        <f t="shared" si="320"/>
        <v>956589.54099999997</v>
      </c>
      <c r="AR1226" s="34">
        <f t="shared" si="321"/>
        <v>1056342</v>
      </c>
      <c r="AS1226" s="34">
        <f t="shared" si="322"/>
        <v>0</v>
      </c>
      <c r="AT1226" s="34">
        <f t="shared" si="323"/>
        <v>9577.3985684340005</v>
      </c>
      <c r="AU1226" s="34">
        <f t="shared" si="324"/>
        <v>9295.9386672171859</v>
      </c>
      <c r="AV1226" s="34">
        <f t="shared" si="325"/>
        <v>9504.7886443389198</v>
      </c>
      <c r="AW1226" s="34">
        <f t="shared" si="326"/>
        <v>9585.4465661939994</v>
      </c>
      <c r="AX1226" s="34">
        <f t="shared" si="327"/>
        <v>9171.6509011389353</v>
      </c>
    </row>
    <row r="1227" spans="1:50" ht="16.5" customHeight="1" x14ac:dyDescent="0.2">
      <c r="A1227" s="25">
        <v>1226</v>
      </c>
      <c r="B1227" s="26">
        <v>41852</v>
      </c>
      <c r="C1227" s="25">
        <v>9359</v>
      </c>
      <c r="D1227" s="27"/>
      <c r="E1227" s="27">
        <v>303000</v>
      </c>
      <c r="F1227" s="27"/>
      <c r="G1227" s="27">
        <v>102.194</v>
      </c>
      <c r="H1227" s="27">
        <v>105.708</v>
      </c>
      <c r="I1227" s="27">
        <v>3.5390000000000001</v>
      </c>
      <c r="J1227" s="27">
        <v>17197.738000000001</v>
      </c>
      <c r="K1227" s="27">
        <v>916417</v>
      </c>
      <c r="L1227" s="27">
        <v>1859</v>
      </c>
      <c r="M1227" s="27">
        <v>17.515999999999998</v>
      </c>
      <c r="N1227" s="27">
        <v>266237</v>
      </c>
      <c r="O1227" s="27">
        <v>11807.3</v>
      </c>
      <c r="P1227" s="27">
        <v>3150696</v>
      </c>
      <c r="Q1227" s="27">
        <v>97000</v>
      </c>
      <c r="R1227" s="27">
        <v>18213</v>
      </c>
      <c r="S1227" s="27">
        <v>11.65</v>
      </c>
      <c r="T1227" s="27">
        <v>120.5</v>
      </c>
      <c r="U1227" s="27">
        <v>19</v>
      </c>
      <c r="V1227" s="27">
        <v>90.6</v>
      </c>
      <c r="W1227" s="27">
        <v>93.669120000000007</v>
      </c>
      <c r="X1227" s="27">
        <v>3.125</v>
      </c>
      <c r="Y1227" s="27">
        <v>3.2045629024505602</v>
      </c>
      <c r="Z1227" s="27">
        <v>56.853099822998097</v>
      </c>
      <c r="AA1227" s="27">
        <v>317099</v>
      </c>
      <c r="AB1227" s="28"/>
      <c r="AC1227" s="29">
        <v>0</v>
      </c>
      <c r="AD1227" s="30">
        <v>0.6</v>
      </c>
      <c r="AE1227" s="30">
        <v>79.099999999999994</v>
      </c>
      <c r="AF1227" s="31">
        <v>13.9664</v>
      </c>
      <c r="AG1227">
        <f t="shared" si="312"/>
        <v>9108.1264461053179</v>
      </c>
      <c r="AH1227">
        <f>A1227*'Simple Linear Regression'!$B$18+'Simple Linear Regression'!$B$17</f>
        <v>8931.1598118069196</v>
      </c>
      <c r="AI1227">
        <f t="shared" si="313"/>
        <v>9389.8289294000006</v>
      </c>
      <c r="AJ1227">
        <f t="shared" si="314"/>
        <v>9389.8289293999987</v>
      </c>
      <c r="AK1227" s="32">
        <f t="shared" si="311"/>
        <v>9503.2227427205107</v>
      </c>
      <c r="AL1227">
        <f t="shared" si="315"/>
        <v>8935.5353661270146</v>
      </c>
      <c r="AM1227" s="32">
        <f t="shared" si="316"/>
        <v>9321.8556417901418</v>
      </c>
      <c r="AN1227" s="33">
        <f t="shared" si="317"/>
        <v>9278.0703124854699</v>
      </c>
      <c r="AO1227" s="33">
        <f t="shared" si="318"/>
        <v>9098.9801335929969</v>
      </c>
      <c r="AP1227" s="33">
        <f t="shared" si="319"/>
        <v>9183.6845967000008</v>
      </c>
      <c r="AQ1227" s="34">
        <f t="shared" si="320"/>
        <v>942212.74300000002</v>
      </c>
      <c r="AR1227" s="34">
        <f t="shared" si="321"/>
        <v>1072317</v>
      </c>
      <c r="AS1227" s="34">
        <f t="shared" si="322"/>
        <v>0</v>
      </c>
      <c r="AT1227" s="34">
        <f t="shared" si="323"/>
        <v>9501.9897905020007</v>
      </c>
      <c r="AU1227" s="34">
        <f t="shared" si="324"/>
        <v>9252.6411404500523</v>
      </c>
      <c r="AV1227" s="34">
        <f t="shared" si="325"/>
        <v>9438.2198849749202</v>
      </c>
      <c r="AW1227" s="34">
        <f t="shared" si="326"/>
        <v>9509.1590101660004</v>
      </c>
      <c r="AX1227" s="34">
        <f t="shared" si="327"/>
        <v>9139.2235380623642</v>
      </c>
    </row>
    <row r="1228" spans="1:50" ht="16.5" customHeight="1" x14ac:dyDescent="0.2">
      <c r="A1228" s="25">
        <v>1227</v>
      </c>
      <c r="B1228" s="26">
        <v>41859</v>
      </c>
      <c r="C1228" s="25">
        <v>8922</v>
      </c>
      <c r="D1228" s="27"/>
      <c r="E1228" s="27">
        <v>295000</v>
      </c>
      <c r="F1228" s="27"/>
      <c r="G1228" s="27">
        <v>97.495999999999995</v>
      </c>
      <c r="H1228" s="27">
        <v>103.6</v>
      </c>
      <c r="I1228" s="27">
        <v>3.5150000000000001</v>
      </c>
      <c r="J1228" s="27">
        <v>17518.508000000002</v>
      </c>
      <c r="K1228" s="27">
        <v>916417</v>
      </c>
      <c r="L1228" s="27">
        <v>1861</v>
      </c>
      <c r="M1228" s="27">
        <v>17.515999999999998</v>
      </c>
      <c r="N1228" s="27">
        <v>266237</v>
      </c>
      <c r="O1228" s="27">
        <v>11861.7</v>
      </c>
      <c r="P1228" s="27">
        <v>3150696</v>
      </c>
      <c r="Q1228" s="27">
        <v>97000</v>
      </c>
      <c r="R1228" s="27">
        <v>18213</v>
      </c>
      <c r="S1228" s="27">
        <v>11.65</v>
      </c>
      <c r="T1228" s="27">
        <v>121.4</v>
      </c>
      <c r="U1228" s="27">
        <v>19</v>
      </c>
      <c r="V1228" s="27">
        <v>90.2</v>
      </c>
      <c r="W1228" s="27">
        <v>94.228740000000002</v>
      </c>
      <c r="X1228" s="27">
        <v>3.125</v>
      </c>
      <c r="Y1228" s="27">
        <v>3.2045629024505602</v>
      </c>
      <c r="Z1228" s="27">
        <v>56.853099822998097</v>
      </c>
      <c r="AA1228" s="27">
        <v>317099</v>
      </c>
      <c r="AB1228" s="28"/>
      <c r="AC1228" s="29">
        <v>0</v>
      </c>
      <c r="AD1228" s="30">
        <v>0</v>
      </c>
      <c r="AE1228" s="30">
        <v>72</v>
      </c>
      <c r="AF1228" s="31">
        <v>13.749700000000001</v>
      </c>
      <c r="AG1228">
        <f t="shared" si="312"/>
        <v>9122.6471362441989</v>
      </c>
      <c r="AH1228">
        <f>A1228*'Simple Linear Regression'!$B$18+'Simple Linear Regression'!$B$17</f>
        <v>8932.0128488908249</v>
      </c>
      <c r="AI1228">
        <f t="shared" si="313"/>
        <v>9408.8778693999993</v>
      </c>
      <c r="AJ1228">
        <f t="shared" si="314"/>
        <v>9408.8778694000011</v>
      </c>
      <c r="AK1228" s="32">
        <f t="shared" si="311"/>
        <v>9499.929381884298</v>
      </c>
      <c r="AL1228">
        <f t="shared" si="315"/>
        <v>8952.3527707288522</v>
      </c>
      <c r="AM1228" s="32">
        <f t="shared" si="316"/>
        <v>9314.1733953328003</v>
      </c>
      <c r="AN1228" s="33">
        <f t="shared" si="317"/>
        <v>9253.0409526936801</v>
      </c>
      <c r="AO1228" s="33">
        <f t="shared" si="318"/>
        <v>9104.4980063050007</v>
      </c>
      <c r="AP1228" s="33">
        <f t="shared" si="319"/>
        <v>9169.7053522000024</v>
      </c>
      <c r="AQ1228" s="34">
        <f t="shared" si="320"/>
        <v>935823.05500000005</v>
      </c>
      <c r="AR1228" s="34">
        <f t="shared" si="321"/>
        <v>1036925</v>
      </c>
      <c r="AS1228" s="34">
        <f t="shared" si="322"/>
        <v>0</v>
      </c>
      <c r="AT1228" s="34">
        <f t="shared" si="323"/>
        <v>9487.5583583989992</v>
      </c>
      <c r="AU1228" s="34">
        <f t="shared" si="324"/>
        <v>9241.1775631358832</v>
      </c>
      <c r="AV1228" s="34">
        <f t="shared" si="325"/>
        <v>9414.6323367170007</v>
      </c>
      <c r="AW1228" s="34">
        <f t="shared" si="326"/>
        <v>9493.9919000230002</v>
      </c>
      <c r="AX1228" s="34">
        <f t="shared" si="327"/>
        <v>9129.4126285792136</v>
      </c>
    </row>
    <row r="1229" spans="1:50" ht="16.5" customHeight="1" x14ac:dyDescent="0.2">
      <c r="A1229" s="25">
        <v>1228</v>
      </c>
      <c r="B1229" s="26">
        <v>41866</v>
      </c>
      <c r="C1229" s="25">
        <v>8775</v>
      </c>
      <c r="D1229" s="27"/>
      <c r="E1229" s="27">
        <v>309000</v>
      </c>
      <c r="F1229" s="27"/>
      <c r="G1229" s="27">
        <v>97.171999999999997</v>
      </c>
      <c r="H1229" s="27">
        <v>101.94</v>
      </c>
      <c r="I1229" s="27">
        <v>3.5049999999999999</v>
      </c>
      <c r="J1229" s="27">
        <v>17518.508000000002</v>
      </c>
      <c r="K1229" s="27">
        <v>924036</v>
      </c>
      <c r="L1229" s="27">
        <v>1861</v>
      </c>
      <c r="M1229" s="27">
        <v>17.515999999999998</v>
      </c>
      <c r="N1229" s="27">
        <v>263459</v>
      </c>
      <c r="O1229" s="27">
        <v>11861.7</v>
      </c>
      <c r="P1229" s="27">
        <v>3150696</v>
      </c>
      <c r="Q1229" s="27">
        <v>97000</v>
      </c>
      <c r="R1229" s="27">
        <v>18213</v>
      </c>
      <c r="S1229" s="27">
        <v>11.65</v>
      </c>
      <c r="T1229" s="27">
        <v>121.4</v>
      </c>
      <c r="U1229" s="27">
        <v>19</v>
      </c>
      <c r="V1229" s="27">
        <v>90.2</v>
      </c>
      <c r="W1229" s="27">
        <v>94.594340000000003</v>
      </c>
      <c r="X1229" s="27">
        <v>3.125</v>
      </c>
      <c r="Y1229" s="27">
        <v>3.2045629024505602</v>
      </c>
      <c r="Z1229" s="27">
        <v>56.853099822998097</v>
      </c>
      <c r="AA1229" s="27">
        <v>317099</v>
      </c>
      <c r="AB1229" s="28"/>
      <c r="AC1229" s="29">
        <v>0</v>
      </c>
      <c r="AD1229" s="30">
        <v>0.1</v>
      </c>
      <c r="AE1229" s="30">
        <v>71.900000000000006</v>
      </c>
      <c r="AF1229" s="31">
        <v>13.511900000000001</v>
      </c>
      <c r="AG1229">
        <f t="shared" si="312"/>
        <v>9078.4182421853984</v>
      </c>
      <c r="AH1229">
        <f>A1229*'Simple Linear Regression'!$B$18+'Simple Linear Regression'!$B$17</f>
        <v>8932.8658859747284</v>
      </c>
      <c r="AI1229">
        <f t="shared" si="313"/>
        <v>9362.4293082000004</v>
      </c>
      <c r="AJ1229">
        <f t="shared" si="314"/>
        <v>9362.4293081999986</v>
      </c>
      <c r="AK1229" s="32">
        <f t="shared" si="311"/>
        <v>9496.0496648623084</v>
      </c>
      <c r="AL1229">
        <f t="shared" si="315"/>
        <v>8949.751825480651</v>
      </c>
      <c r="AM1229" s="32">
        <f t="shared" si="316"/>
        <v>9274.9426506199616</v>
      </c>
      <c r="AN1229" s="33">
        <f t="shared" si="317"/>
        <v>9197.3991485821643</v>
      </c>
      <c r="AO1229" s="33">
        <f t="shared" si="318"/>
        <v>9106.1778560450002</v>
      </c>
      <c r="AP1229" s="33">
        <f t="shared" si="319"/>
        <v>9141.8419974000026</v>
      </c>
      <c r="AQ1229" s="34">
        <f t="shared" si="320"/>
        <v>923423.79499999993</v>
      </c>
      <c r="AR1229" s="34">
        <f t="shared" si="321"/>
        <v>1083045</v>
      </c>
      <c r="AS1229" s="34">
        <f t="shared" si="322"/>
        <v>0</v>
      </c>
      <c r="AT1229" s="34">
        <f t="shared" si="323"/>
        <v>9380.3677115830014</v>
      </c>
      <c r="AU1229" s="34">
        <f t="shared" si="324"/>
        <v>9187.7149882003905</v>
      </c>
      <c r="AV1229" s="34">
        <f t="shared" si="325"/>
        <v>9321.1634943822028</v>
      </c>
      <c r="AW1229" s="34">
        <f t="shared" si="326"/>
        <v>9385.926561581</v>
      </c>
      <c r="AX1229" s="34">
        <f t="shared" si="327"/>
        <v>9085.6680055608376</v>
      </c>
    </row>
    <row r="1230" spans="1:50" ht="16.5" customHeight="1" x14ac:dyDescent="0.2">
      <c r="A1230" s="25">
        <v>1229</v>
      </c>
      <c r="B1230" s="26">
        <v>41873</v>
      </c>
      <c r="C1230" s="25">
        <v>9100</v>
      </c>
      <c r="D1230" s="27"/>
      <c r="E1230" s="27">
        <v>303000</v>
      </c>
      <c r="F1230" s="27"/>
      <c r="G1230" s="27">
        <v>94.953999999999994</v>
      </c>
      <c r="H1230" s="27">
        <v>99.88</v>
      </c>
      <c r="I1230" s="27">
        <v>3.472</v>
      </c>
      <c r="J1230" s="27">
        <v>17518.508000000002</v>
      </c>
      <c r="K1230" s="27">
        <v>924036</v>
      </c>
      <c r="L1230" s="27">
        <v>1861</v>
      </c>
      <c r="M1230" s="27">
        <v>17.277000000000001</v>
      </c>
      <c r="N1230" s="27">
        <v>263459</v>
      </c>
      <c r="O1230" s="27">
        <v>11861.7</v>
      </c>
      <c r="P1230" s="27">
        <v>3150696</v>
      </c>
      <c r="Q1230" s="27">
        <v>97000</v>
      </c>
      <c r="R1230" s="27">
        <v>18213</v>
      </c>
      <c r="S1230" s="27">
        <v>11.632</v>
      </c>
      <c r="T1230" s="27">
        <v>121.4</v>
      </c>
      <c r="U1230" s="27">
        <v>19</v>
      </c>
      <c r="V1230" s="27">
        <v>90.2</v>
      </c>
      <c r="W1230" s="27">
        <v>94.422160000000005</v>
      </c>
      <c r="X1230" s="27">
        <v>3.125</v>
      </c>
      <c r="Y1230" s="27">
        <v>3.1111109256744398</v>
      </c>
      <c r="Z1230" s="27">
        <v>56.853099822998097</v>
      </c>
      <c r="AA1230" s="27">
        <v>317099</v>
      </c>
      <c r="AB1230" s="28"/>
      <c r="AC1230" s="29">
        <v>0</v>
      </c>
      <c r="AD1230" s="30">
        <v>0</v>
      </c>
      <c r="AE1230" s="30">
        <v>82</v>
      </c>
      <c r="AF1230" s="31">
        <v>13.2575</v>
      </c>
      <c r="AG1230">
        <f t="shared" si="312"/>
        <v>9082.4472636453593</v>
      </c>
      <c r="AH1230">
        <f>A1230*'Simple Linear Regression'!$B$18+'Simple Linear Regression'!$B$17</f>
        <v>8933.7189230586318</v>
      </c>
      <c r="AI1230">
        <f t="shared" si="313"/>
        <v>9352.9089073000014</v>
      </c>
      <c r="AJ1230">
        <f t="shared" si="314"/>
        <v>9352.9089073000014</v>
      </c>
      <c r="AK1230" s="32">
        <f t="shared" si="311"/>
        <v>9494.3416571690195</v>
      </c>
      <c r="AL1230">
        <f t="shared" si="315"/>
        <v>8959.6224892353603</v>
      </c>
      <c r="AM1230" s="32">
        <f t="shared" si="316"/>
        <v>9278.8634418971997</v>
      </c>
      <c r="AN1230" s="33">
        <f t="shared" si="317"/>
        <v>9175.8198786638841</v>
      </c>
      <c r="AO1230" s="33">
        <f t="shared" si="318"/>
        <v>9135.6773262479946</v>
      </c>
      <c r="AP1230" s="33">
        <f t="shared" si="319"/>
        <v>9145.5874746000009</v>
      </c>
      <c r="AQ1230" s="34">
        <f t="shared" si="320"/>
        <v>914729.64800000004</v>
      </c>
      <c r="AR1230" s="34">
        <f t="shared" si="321"/>
        <v>1052016</v>
      </c>
      <c r="AS1230" s="34">
        <f t="shared" si="322"/>
        <v>0</v>
      </c>
      <c r="AT1230" s="34">
        <f t="shared" si="323"/>
        <v>9300.3300479019999</v>
      </c>
      <c r="AU1230" s="34">
        <f t="shared" si="324"/>
        <v>9139.7131726015996</v>
      </c>
      <c r="AV1230" s="34">
        <f t="shared" si="325"/>
        <v>9229.0228695051592</v>
      </c>
      <c r="AW1230" s="34">
        <f t="shared" si="326"/>
        <v>9304.7276143750005</v>
      </c>
      <c r="AX1230" s="34">
        <f t="shared" si="327"/>
        <v>9047.0763105436254</v>
      </c>
    </row>
    <row r="1231" spans="1:50" ht="16.5" customHeight="1" x14ac:dyDescent="0.2">
      <c r="A1231" s="25">
        <v>1230</v>
      </c>
      <c r="B1231" s="26">
        <v>41880</v>
      </c>
      <c r="C1231" s="25">
        <v>9480</v>
      </c>
      <c r="D1231" s="27"/>
      <c r="E1231" s="27">
        <v>300000</v>
      </c>
      <c r="F1231" s="27"/>
      <c r="G1231" s="27">
        <v>96.257999999999996</v>
      </c>
      <c r="H1231" s="27">
        <v>100.64400000000001</v>
      </c>
      <c r="I1231" s="27">
        <v>3.4540000000000002</v>
      </c>
      <c r="J1231" s="27">
        <v>17518.508000000002</v>
      </c>
      <c r="K1231" s="27">
        <v>924036</v>
      </c>
      <c r="L1231" s="27">
        <v>1861</v>
      </c>
      <c r="M1231" s="27">
        <v>17.277000000000001</v>
      </c>
      <c r="N1231" s="27">
        <v>263459</v>
      </c>
      <c r="O1231" s="27">
        <v>11861.7</v>
      </c>
      <c r="P1231" s="27">
        <v>3150696</v>
      </c>
      <c r="Q1231" s="27">
        <v>97000</v>
      </c>
      <c r="R1231" s="27">
        <v>18213</v>
      </c>
      <c r="S1231" s="27">
        <v>11.632</v>
      </c>
      <c r="T1231" s="27">
        <v>121.4</v>
      </c>
      <c r="U1231" s="27">
        <v>21</v>
      </c>
      <c r="V1231" s="27">
        <v>90.2</v>
      </c>
      <c r="W1231" s="27">
        <v>94.551079999999999</v>
      </c>
      <c r="X1231" s="27">
        <v>3.125</v>
      </c>
      <c r="Y1231" s="27">
        <v>3.1111109256744398</v>
      </c>
      <c r="Z1231" s="27">
        <v>56.853099822998097</v>
      </c>
      <c r="AA1231" s="27">
        <v>317099</v>
      </c>
      <c r="AB1231" s="28"/>
      <c r="AC1231" s="29">
        <v>0</v>
      </c>
      <c r="AD1231" s="30">
        <v>0</v>
      </c>
      <c r="AE1231" s="30">
        <v>83.4</v>
      </c>
      <c r="AF1231" s="31">
        <v>12.9902</v>
      </c>
      <c r="AG1231">
        <f t="shared" si="312"/>
        <v>9084.4612326235183</v>
      </c>
      <c r="AH1231">
        <f>A1231*'Simple Linear Regression'!$B$18+'Simple Linear Regression'!$B$17</f>
        <v>8934.5719601425371</v>
      </c>
      <c r="AI1231">
        <f t="shared" si="313"/>
        <v>9354.6737773000023</v>
      </c>
      <c r="AJ1231">
        <f t="shared" si="314"/>
        <v>9354.6737773000004</v>
      </c>
      <c r="AK1231" s="32">
        <f t="shared" si="311"/>
        <v>9514.3647148750788</v>
      </c>
      <c r="AL1231">
        <f t="shared" si="315"/>
        <v>8964.8046296470238</v>
      </c>
      <c r="AM1231" s="32">
        <f t="shared" si="316"/>
        <v>9277.7508494311587</v>
      </c>
      <c r="AN1231" s="33">
        <f t="shared" si="317"/>
        <v>9145.8762561960739</v>
      </c>
      <c r="AO1231" s="33">
        <f t="shared" si="318"/>
        <v>9143.7942390860007</v>
      </c>
      <c r="AP1231" s="33">
        <f t="shared" si="319"/>
        <v>9130.2271031000018</v>
      </c>
      <c r="AQ1231" s="34">
        <f t="shared" si="320"/>
        <v>909987.38600000006</v>
      </c>
      <c r="AR1231" s="34">
        <f t="shared" si="321"/>
        <v>1036200</v>
      </c>
      <c r="AS1231" s="34">
        <f t="shared" si="322"/>
        <v>0</v>
      </c>
      <c r="AT1231" s="34">
        <f t="shared" si="323"/>
        <v>9245.1940733890006</v>
      </c>
      <c r="AU1231" s="34">
        <f t="shared" si="324"/>
        <v>9099.9967026310806</v>
      </c>
      <c r="AV1231" s="34">
        <f t="shared" si="325"/>
        <v>9168.0240143629999</v>
      </c>
      <c r="AW1231" s="34">
        <f t="shared" si="326"/>
        <v>9248.5438935839993</v>
      </c>
      <c r="AX1231" s="34">
        <f t="shared" si="327"/>
        <v>9011.7466820404152</v>
      </c>
    </row>
    <row r="1232" spans="1:50" ht="16.5" customHeight="1" x14ac:dyDescent="0.2">
      <c r="A1232" s="25">
        <v>1231</v>
      </c>
      <c r="B1232" s="26">
        <v>41887</v>
      </c>
      <c r="C1232" s="25">
        <v>8611</v>
      </c>
      <c r="D1232" s="27"/>
      <c r="E1232" s="27">
        <v>303000</v>
      </c>
      <c r="F1232" s="27"/>
      <c r="G1232" s="27">
        <v>94.0625</v>
      </c>
      <c r="H1232" s="27">
        <v>100.4525</v>
      </c>
      <c r="I1232" s="27">
        <v>3.4590000000000001</v>
      </c>
      <c r="J1232" s="27">
        <v>17518.508000000002</v>
      </c>
      <c r="K1232" s="27">
        <v>924036</v>
      </c>
      <c r="L1232" s="27">
        <v>1876</v>
      </c>
      <c r="M1232" s="27">
        <v>17.277000000000001</v>
      </c>
      <c r="N1232" s="27">
        <v>263459</v>
      </c>
      <c r="O1232" s="27">
        <v>11904.4</v>
      </c>
      <c r="P1232" s="27">
        <v>3150696</v>
      </c>
      <c r="Q1232" s="27">
        <v>97000</v>
      </c>
      <c r="R1232" s="27">
        <v>18213</v>
      </c>
      <c r="S1232" s="27">
        <v>11.632</v>
      </c>
      <c r="T1232" s="27">
        <v>121.4</v>
      </c>
      <c r="U1232" s="27">
        <v>21</v>
      </c>
      <c r="V1232" s="27">
        <v>90.3</v>
      </c>
      <c r="W1232" s="27">
        <v>94.776740000000004</v>
      </c>
      <c r="X1232" s="27">
        <v>3.125</v>
      </c>
      <c r="Y1232" s="27">
        <v>3.1111109256744398</v>
      </c>
      <c r="Z1232" s="27">
        <v>56.853099822998097</v>
      </c>
      <c r="AA1232" s="27">
        <v>317099</v>
      </c>
      <c r="AB1232" s="28"/>
      <c r="AC1232" s="29">
        <v>1</v>
      </c>
      <c r="AD1232" s="30">
        <v>0</v>
      </c>
      <c r="AE1232" s="30">
        <v>89.3</v>
      </c>
      <c r="AF1232" s="31">
        <v>12.7135</v>
      </c>
      <c r="AG1232">
        <f t="shared" si="312"/>
        <v>9080.1572089209203</v>
      </c>
      <c r="AH1232">
        <f>A1232*'Simple Linear Regression'!$B$18+'Simple Linear Regression'!$B$17</f>
        <v>8935.4249972264406</v>
      </c>
      <c r="AI1232">
        <f t="shared" si="313"/>
        <v>9354.0608273000016</v>
      </c>
      <c r="AJ1232">
        <f t="shared" si="314"/>
        <v>9354.0608272999998</v>
      </c>
      <c r="AK1232" s="32">
        <f t="shared" si="311"/>
        <v>9513.1578699680394</v>
      </c>
      <c r="AL1232">
        <f t="shared" si="315"/>
        <v>8960.1852665326714</v>
      </c>
      <c r="AM1232" s="32">
        <f t="shared" si="316"/>
        <v>9148.6843824310217</v>
      </c>
      <c r="AN1232" s="33">
        <f t="shared" si="317"/>
        <v>8958.9553886994836</v>
      </c>
      <c r="AO1232" s="33">
        <f t="shared" si="318"/>
        <v>9028.1842366309993</v>
      </c>
      <c r="AP1232" s="33">
        <f t="shared" si="319"/>
        <v>8975.8363034000013</v>
      </c>
      <c r="AQ1232" s="34">
        <f t="shared" si="320"/>
        <v>911304.68099999998</v>
      </c>
      <c r="AR1232" s="34">
        <f t="shared" si="321"/>
        <v>1048077</v>
      </c>
      <c r="AS1232" s="34">
        <f t="shared" si="322"/>
        <v>12.7135</v>
      </c>
      <c r="AT1232" s="34">
        <f t="shared" si="323"/>
        <v>9104.5687420530012</v>
      </c>
      <c r="AU1232" s="34">
        <f t="shared" si="324"/>
        <v>8982.6078659711693</v>
      </c>
      <c r="AV1232" s="34">
        <f t="shared" si="325"/>
        <v>9027.2257916405215</v>
      </c>
      <c r="AW1232" s="34">
        <f t="shared" si="326"/>
        <v>9088.1886119484989</v>
      </c>
      <c r="AX1232" s="34">
        <f t="shared" si="327"/>
        <v>8869.5175794117513</v>
      </c>
    </row>
    <row r="1233" spans="1:50" ht="16.5" customHeight="1" x14ac:dyDescent="0.2">
      <c r="A1233" s="25">
        <v>1232</v>
      </c>
      <c r="B1233" s="26">
        <v>41894</v>
      </c>
      <c r="C1233" s="25">
        <v>8707</v>
      </c>
      <c r="D1233" s="27"/>
      <c r="E1233" s="27">
        <v>307000</v>
      </c>
      <c r="F1233" s="27"/>
      <c r="G1233" s="27">
        <v>92.43</v>
      </c>
      <c r="H1233" s="27">
        <v>97.32</v>
      </c>
      <c r="I1233" s="27">
        <v>3.4569999999999999</v>
      </c>
      <c r="J1233" s="27">
        <v>17518.508000000002</v>
      </c>
      <c r="K1233" s="27">
        <v>926972</v>
      </c>
      <c r="L1233" s="27">
        <v>1876</v>
      </c>
      <c r="M1233" s="27">
        <v>17.277000000000001</v>
      </c>
      <c r="N1233" s="27">
        <v>263459</v>
      </c>
      <c r="O1233" s="27">
        <v>11904.4</v>
      </c>
      <c r="P1233" s="27">
        <v>3150696</v>
      </c>
      <c r="Q1233" s="27">
        <v>97000</v>
      </c>
      <c r="R1233" s="27">
        <v>18213</v>
      </c>
      <c r="S1233" s="27">
        <v>11.632</v>
      </c>
      <c r="T1233" s="27">
        <v>121.4</v>
      </c>
      <c r="U1233" s="27">
        <v>21</v>
      </c>
      <c r="V1233" s="27">
        <v>90.3</v>
      </c>
      <c r="W1233" s="27">
        <v>95.104574999999997</v>
      </c>
      <c r="X1233" s="27">
        <v>3.125</v>
      </c>
      <c r="Y1233" s="27">
        <v>3.1111109256744398</v>
      </c>
      <c r="Z1233" s="27">
        <v>56.853099822998097</v>
      </c>
      <c r="AA1233" s="27">
        <v>317099</v>
      </c>
      <c r="AB1233" s="28"/>
      <c r="AC1233" s="29">
        <v>0</v>
      </c>
      <c r="AD1233" s="30">
        <v>4.4000000000000004</v>
      </c>
      <c r="AE1233" s="30">
        <v>74.099999999999994</v>
      </c>
      <c r="AF1233" s="31">
        <v>12.4306</v>
      </c>
      <c r="AG1233">
        <f t="shared" si="312"/>
        <v>9077.4625265851591</v>
      </c>
      <c r="AH1233">
        <f>A1233*'Simple Linear Regression'!$B$18+'Simple Linear Regression'!$B$17</f>
        <v>8936.2780343103441</v>
      </c>
      <c r="AI1233">
        <f t="shared" si="313"/>
        <v>9351.707667300001</v>
      </c>
      <c r="AJ1233">
        <f t="shared" si="314"/>
        <v>9351.707667300001</v>
      </c>
      <c r="AK1233" s="32">
        <f t="shared" si="311"/>
        <v>9503.2876292204182</v>
      </c>
      <c r="AL1233">
        <f t="shared" si="315"/>
        <v>8957.5537605784102</v>
      </c>
      <c r="AM1233" s="32">
        <f t="shared" si="316"/>
        <v>9265.4304888493407</v>
      </c>
      <c r="AN1233" s="33">
        <f t="shared" si="317"/>
        <v>9060.9644058114536</v>
      </c>
      <c r="AO1233" s="33">
        <f t="shared" si="318"/>
        <v>9112.5856736130027</v>
      </c>
      <c r="AP1233" s="33">
        <f t="shared" si="319"/>
        <v>9055.5087210999991</v>
      </c>
      <c r="AQ1233" s="34">
        <f t="shared" si="320"/>
        <v>910777.76299999992</v>
      </c>
      <c r="AR1233" s="34">
        <f t="shared" si="321"/>
        <v>1061299</v>
      </c>
      <c r="AS1233" s="34">
        <f t="shared" si="322"/>
        <v>0</v>
      </c>
      <c r="AT1233" s="34">
        <f t="shared" si="323"/>
        <v>9169.7159765200013</v>
      </c>
      <c r="AU1233" s="34">
        <f t="shared" si="324"/>
        <v>9025.8442643653361</v>
      </c>
      <c r="AV1233" s="34">
        <f t="shared" si="325"/>
        <v>9099.1780606532393</v>
      </c>
      <c r="AW1233" s="34">
        <f t="shared" si="326"/>
        <v>9171.0842885099992</v>
      </c>
      <c r="AX1233" s="34">
        <f t="shared" si="327"/>
        <v>8937.0089219536203</v>
      </c>
    </row>
    <row r="1234" spans="1:50" ht="16.5" customHeight="1" x14ac:dyDescent="0.2">
      <c r="A1234" s="25">
        <v>1233</v>
      </c>
      <c r="B1234" s="26">
        <v>41901</v>
      </c>
      <c r="C1234" s="25">
        <v>8781</v>
      </c>
      <c r="D1234" s="27"/>
      <c r="E1234" s="27">
        <v>288000</v>
      </c>
      <c r="F1234" s="27"/>
      <c r="G1234" s="27">
        <v>93.52</v>
      </c>
      <c r="H1234" s="27">
        <v>97.018000000000001</v>
      </c>
      <c r="I1234" s="27">
        <v>3.4079999999999999</v>
      </c>
      <c r="J1234" s="27">
        <v>17518.508000000002</v>
      </c>
      <c r="K1234" s="27">
        <v>926972</v>
      </c>
      <c r="L1234" s="27">
        <v>1876</v>
      </c>
      <c r="M1234" s="27">
        <v>17.239000000000001</v>
      </c>
      <c r="N1234" s="27">
        <v>270053</v>
      </c>
      <c r="O1234" s="27">
        <v>11904.4</v>
      </c>
      <c r="P1234" s="27">
        <v>3209897</v>
      </c>
      <c r="Q1234" s="27">
        <v>97000</v>
      </c>
      <c r="R1234" s="27">
        <v>18213</v>
      </c>
      <c r="S1234" s="27">
        <v>11.632</v>
      </c>
      <c r="T1234" s="27">
        <v>121.4</v>
      </c>
      <c r="U1234" s="27">
        <v>21</v>
      </c>
      <c r="V1234" s="27">
        <v>90.3</v>
      </c>
      <c r="W1234" s="27">
        <v>95.831019999999995</v>
      </c>
      <c r="X1234" s="27">
        <v>3.125</v>
      </c>
      <c r="Y1234" s="27">
        <v>3</v>
      </c>
      <c r="Z1234" s="27">
        <v>59.799942016601598</v>
      </c>
      <c r="AA1234" s="27">
        <v>317099</v>
      </c>
      <c r="AB1234" s="28"/>
      <c r="AC1234" s="29">
        <v>0</v>
      </c>
      <c r="AD1234" s="30">
        <v>15</v>
      </c>
      <c r="AE1234" s="30">
        <v>49.9</v>
      </c>
      <c r="AF1234" s="31">
        <v>12.1439</v>
      </c>
      <c r="AG1234">
        <f t="shared" si="312"/>
        <v>9172.8356710990374</v>
      </c>
      <c r="AH1234">
        <f>A1234*'Simple Linear Regression'!$B$18+'Simple Linear Regression'!$B$17</f>
        <v>8937.1310713942494</v>
      </c>
      <c r="AI1234">
        <f t="shared" si="313"/>
        <v>9451.5133671000003</v>
      </c>
      <c r="AJ1234">
        <f t="shared" si="314"/>
        <v>9451.5133671000003</v>
      </c>
      <c r="AK1234" s="32">
        <f t="shared" si="311"/>
        <v>9514.1659126886916</v>
      </c>
      <c r="AL1234">
        <f t="shared" si="315"/>
        <v>8971.960396443681</v>
      </c>
      <c r="AM1234" s="32">
        <f t="shared" si="316"/>
        <v>9317.2384639140582</v>
      </c>
      <c r="AN1234" s="33">
        <f t="shared" si="317"/>
        <v>9081.3462573305515</v>
      </c>
      <c r="AO1234" s="33">
        <f t="shared" si="318"/>
        <v>9056.9706444240055</v>
      </c>
      <c r="AP1234" s="33">
        <f t="shared" si="319"/>
        <v>9016.0807479999985</v>
      </c>
      <c r="AQ1234" s="34">
        <f t="shared" si="320"/>
        <v>920340.62399999995</v>
      </c>
      <c r="AR1234" s="34">
        <f t="shared" si="321"/>
        <v>981504</v>
      </c>
      <c r="AS1234" s="34">
        <f t="shared" si="322"/>
        <v>0</v>
      </c>
      <c r="AT1234" s="34">
        <f t="shared" si="323"/>
        <v>9339.7634535180005</v>
      </c>
      <c r="AU1234" s="34">
        <f t="shared" si="324"/>
        <v>9073.7217269926623</v>
      </c>
      <c r="AV1234" s="34">
        <f t="shared" si="325"/>
        <v>9260.808090996039</v>
      </c>
      <c r="AW1234" s="34">
        <f t="shared" si="326"/>
        <v>9340.3234416029991</v>
      </c>
      <c r="AX1234" s="34">
        <f t="shared" si="327"/>
        <v>8963.2743472707061</v>
      </c>
    </row>
    <row r="1235" spans="1:50" ht="16.5" customHeight="1" x14ac:dyDescent="0.2">
      <c r="A1235" s="25">
        <v>1234</v>
      </c>
      <c r="B1235" s="26">
        <v>41908</v>
      </c>
      <c r="C1235" s="25">
        <v>8660</v>
      </c>
      <c r="D1235" s="27"/>
      <c r="E1235" s="27">
        <v>295000</v>
      </c>
      <c r="F1235" s="27"/>
      <c r="G1235" s="27">
        <v>93.15</v>
      </c>
      <c r="H1235" s="27">
        <v>95.01</v>
      </c>
      <c r="I1235" s="27">
        <v>3.3530000000000002</v>
      </c>
      <c r="J1235" s="27">
        <v>17518.508000000002</v>
      </c>
      <c r="K1235" s="27">
        <v>926972</v>
      </c>
      <c r="L1235" s="27">
        <v>1876</v>
      </c>
      <c r="M1235" s="27">
        <v>17.239000000000001</v>
      </c>
      <c r="N1235" s="27">
        <v>270053</v>
      </c>
      <c r="O1235" s="27">
        <v>11904.4</v>
      </c>
      <c r="P1235" s="27">
        <v>3209897</v>
      </c>
      <c r="Q1235" s="27">
        <v>97000</v>
      </c>
      <c r="R1235" s="27">
        <v>18213</v>
      </c>
      <c r="S1235" s="27">
        <v>11.632</v>
      </c>
      <c r="T1235" s="27">
        <v>121.4</v>
      </c>
      <c r="U1235" s="27">
        <v>21</v>
      </c>
      <c r="V1235" s="27">
        <v>90.3</v>
      </c>
      <c r="W1235" s="27">
        <v>96.069699999999997</v>
      </c>
      <c r="X1235" s="27">
        <v>3.125</v>
      </c>
      <c r="Y1235" s="27">
        <v>3</v>
      </c>
      <c r="Z1235" s="27">
        <v>59.799942016601598</v>
      </c>
      <c r="AA1235" s="27">
        <v>317099</v>
      </c>
      <c r="AB1235" s="28"/>
      <c r="AC1235" s="29">
        <v>0</v>
      </c>
      <c r="AD1235" s="30">
        <v>7.1</v>
      </c>
      <c r="AE1235" s="30">
        <v>35.700000000000003</v>
      </c>
      <c r="AF1235" s="31">
        <v>11.8561</v>
      </c>
      <c r="AG1235">
        <f t="shared" si="312"/>
        <v>9168.1013768656376</v>
      </c>
      <c r="AH1235">
        <f>A1235*'Simple Linear Regression'!$B$18+'Simple Linear Regression'!$B$17</f>
        <v>8937.9841084781528</v>
      </c>
      <c r="AI1235">
        <f t="shared" si="313"/>
        <v>9447.3953370999989</v>
      </c>
      <c r="AJ1235">
        <f t="shared" si="314"/>
        <v>9447.3953371000025</v>
      </c>
      <c r="AK1235" s="32">
        <f t="shared" si="311"/>
        <v>9515.4485003692116</v>
      </c>
      <c r="AL1235">
        <f t="shared" si="315"/>
        <v>8979.3233207646335</v>
      </c>
      <c r="AM1235" s="32">
        <f t="shared" si="316"/>
        <v>9309.3670998210782</v>
      </c>
      <c r="AN1235" s="33">
        <f t="shared" si="317"/>
        <v>9049.778410704992</v>
      </c>
      <c r="AO1235" s="33">
        <f t="shared" si="318"/>
        <v>9049.0928722589961</v>
      </c>
      <c r="AP1235" s="33">
        <f t="shared" si="319"/>
        <v>8994.4350845999979</v>
      </c>
      <c r="AQ1235" s="34">
        <f t="shared" si="320"/>
        <v>905487.70900000003</v>
      </c>
      <c r="AR1235" s="34">
        <f t="shared" si="321"/>
        <v>989135.00000000012</v>
      </c>
      <c r="AS1235" s="34">
        <f t="shared" si="322"/>
        <v>0</v>
      </c>
      <c r="AT1235" s="34">
        <f t="shared" si="323"/>
        <v>9309.5383714590007</v>
      </c>
      <c r="AU1235" s="34">
        <f t="shared" si="324"/>
        <v>9048.7897941437695</v>
      </c>
      <c r="AV1235" s="34">
        <f t="shared" si="325"/>
        <v>9243.434815086599</v>
      </c>
      <c r="AW1235" s="34">
        <f t="shared" si="326"/>
        <v>9309.3473405129989</v>
      </c>
      <c r="AX1235" s="34">
        <f t="shared" si="327"/>
        <v>8941.7064103643152</v>
      </c>
    </row>
    <row r="1236" spans="1:50" ht="16.5" customHeight="1" x14ac:dyDescent="0.2">
      <c r="A1236" s="25">
        <v>1235</v>
      </c>
      <c r="B1236" s="26">
        <v>41915</v>
      </c>
      <c r="C1236" s="25">
        <v>8645</v>
      </c>
      <c r="D1236" s="27"/>
      <c r="E1236" s="27">
        <v>290000</v>
      </c>
      <c r="F1236" s="27"/>
      <c r="G1236" s="27">
        <v>91.444000000000003</v>
      </c>
      <c r="H1236" s="27">
        <v>93.406000000000006</v>
      </c>
      <c r="I1236" s="27">
        <v>3.3540000000000001</v>
      </c>
      <c r="J1236" s="27">
        <v>17518.508000000002</v>
      </c>
      <c r="K1236" s="27">
        <v>926972</v>
      </c>
      <c r="L1236" s="27">
        <v>1876</v>
      </c>
      <c r="M1236" s="27">
        <v>17.239000000000001</v>
      </c>
      <c r="N1236" s="27">
        <v>270053</v>
      </c>
      <c r="O1236" s="27">
        <v>11904.4</v>
      </c>
      <c r="P1236" s="27">
        <v>3209897</v>
      </c>
      <c r="Q1236" s="27">
        <v>97000</v>
      </c>
      <c r="R1236" s="27">
        <v>18213</v>
      </c>
      <c r="S1236" s="27">
        <v>11.632</v>
      </c>
      <c r="T1236" s="27">
        <v>121.4</v>
      </c>
      <c r="U1236" s="27">
        <v>21</v>
      </c>
      <c r="V1236" s="27">
        <v>90.3</v>
      </c>
      <c r="W1236" s="27">
        <v>96.747579999999999</v>
      </c>
      <c r="X1236" s="27">
        <v>3.125</v>
      </c>
      <c r="Y1236" s="27">
        <v>3</v>
      </c>
      <c r="Z1236" s="27">
        <v>59.799942016601598</v>
      </c>
      <c r="AA1236" s="27">
        <v>317099</v>
      </c>
      <c r="AB1236" s="28"/>
      <c r="AC1236" s="29">
        <v>0</v>
      </c>
      <c r="AD1236" s="30">
        <v>8.5</v>
      </c>
      <c r="AE1236" s="30">
        <v>37.4</v>
      </c>
      <c r="AF1236" s="31">
        <v>11.5694</v>
      </c>
      <c r="AG1236">
        <f t="shared" si="312"/>
        <v>9171.4691880335195</v>
      </c>
      <c r="AH1236">
        <f>A1236*'Simple Linear Regression'!$B$18+'Simple Linear Regression'!$B$17</f>
        <v>8938.8371455620581</v>
      </c>
      <c r="AI1236">
        <f t="shared" si="313"/>
        <v>9450.3367870999991</v>
      </c>
      <c r="AJ1236">
        <f t="shared" si="314"/>
        <v>9450.3367871000009</v>
      </c>
      <c r="AK1236" s="32">
        <f t="shared" si="311"/>
        <v>9511.6959665289505</v>
      </c>
      <c r="AL1236">
        <f t="shared" si="315"/>
        <v>8982.7959790133409</v>
      </c>
      <c r="AM1236" s="32">
        <f t="shared" si="316"/>
        <v>9309.061857029259</v>
      </c>
      <c r="AN1236" s="33">
        <f t="shared" si="317"/>
        <v>9013.7976973894038</v>
      </c>
      <c r="AO1236" s="33">
        <f t="shared" si="318"/>
        <v>9054.1188466619969</v>
      </c>
      <c r="AP1236" s="33">
        <f t="shared" si="319"/>
        <v>8970.8383532999978</v>
      </c>
      <c r="AQ1236" s="34">
        <f t="shared" si="320"/>
        <v>905757.76199999999</v>
      </c>
      <c r="AR1236" s="34">
        <f t="shared" si="321"/>
        <v>972660</v>
      </c>
      <c r="AS1236" s="34">
        <f t="shared" si="322"/>
        <v>0</v>
      </c>
      <c r="AT1236" s="34">
        <f t="shared" si="323"/>
        <v>9254.730561411001</v>
      </c>
      <c r="AU1236" s="34">
        <f t="shared" si="324"/>
        <v>9006.1116286936231</v>
      </c>
      <c r="AV1236" s="34">
        <f t="shared" si="325"/>
        <v>9179.687226808599</v>
      </c>
      <c r="AW1236" s="34">
        <f t="shared" si="326"/>
        <v>9253.3970037799991</v>
      </c>
      <c r="AX1236" s="34">
        <f t="shared" si="327"/>
        <v>8901.6942916757071</v>
      </c>
    </row>
    <row r="1237" spans="1:50" ht="16.5" customHeight="1" x14ac:dyDescent="0.2">
      <c r="A1237" s="25">
        <v>1236</v>
      </c>
      <c r="B1237" s="26">
        <v>41922</v>
      </c>
      <c r="C1237" s="25">
        <v>9043</v>
      </c>
      <c r="D1237" s="27"/>
      <c r="E1237" s="27">
        <v>293000</v>
      </c>
      <c r="F1237" s="27"/>
      <c r="G1237" s="27">
        <v>87.628</v>
      </c>
      <c r="H1237" s="27">
        <v>90.186000000000007</v>
      </c>
      <c r="I1237" s="27">
        <v>3.2989999999999999</v>
      </c>
      <c r="J1237" s="27">
        <v>17518.508000000002</v>
      </c>
      <c r="K1237" s="27">
        <v>877459</v>
      </c>
      <c r="L1237" s="27">
        <v>1904</v>
      </c>
      <c r="M1237" s="27">
        <v>17.239000000000001</v>
      </c>
      <c r="N1237" s="27">
        <v>270053</v>
      </c>
      <c r="O1237" s="27">
        <v>11983.7</v>
      </c>
      <c r="P1237" s="27">
        <v>3209897</v>
      </c>
      <c r="Q1237" s="27">
        <v>97000</v>
      </c>
      <c r="R1237" s="27">
        <v>18213</v>
      </c>
      <c r="S1237" s="27">
        <v>11.632</v>
      </c>
      <c r="T1237" s="27">
        <v>121.4</v>
      </c>
      <c r="U1237" s="27">
        <v>21</v>
      </c>
      <c r="V1237" s="27">
        <v>94.7</v>
      </c>
      <c r="W1237" s="27">
        <v>97.541579999999996</v>
      </c>
      <c r="X1237" s="27">
        <v>3.125</v>
      </c>
      <c r="Y1237" s="27">
        <v>3</v>
      </c>
      <c r="Z1237" s="27">
        <v>59.799942016601598</v>
      </c>
      <c r="AA1237" s="27">
        <v>317099</v>
      </c>
      <c r="AB1237" s="28"/>
      <c r="AC1237" s="29">
        <v>0</v>
      </c>
      <c r="AD1237" s="30">
        <v>30</v>
      </c>
      <c r="AE1237" s="30">
        <v>34</v>
      </c>
      <c r="AF1237" s="31">
        <v>11.2865</v>
      </c>
      <c r="AG1237">
        <f t="shared" si="312"/>
        <v>9068.8730339521189</v>
      </c>
      <c r="AH1237">
        <f>A1237*'Simple Linear Regression'!$B$18+'Simple Linear Regression'!$B$17</f>
        <v>8939.6901826459616</v>
      </c>
      <c r="AI1237">
        <f t="shared" si="313"/>
        <v>9306.0855971000001</v>
      </c>
      <c r="AJ1237">
        <f t="shared" si="314"/>
        <v>9306.0855971000019</v>
      </c>
      <c r="AK1237" s="32">
        <f t="shared" si="311"/>
        <v>9494.1785486114604</v>
      </c>
      <c r="AL1237">
        <f t="shared" si="315"/>
        <v>8923.765367334292</v>
      </c>
      <c r="AM1237" s="32">
        <f t="shared" si="316"/>
        <v>9272.9274186983985</v>
      </c>
      <c r="AN1237" s="33">
        <f t="shared" si="317"/>
        <v>8986.3515041668725</v>
      </c>
      <c r="AO1237" s="33">
        <f t="shared" si="318"/>
        <v>8955.8070144969952</v>
      </c>
      <c r="AP1237" s="33">
        <f t="shared" si="319"/>
        <v>8944.941238200001</v>
      </c>
      <c r="AQ1237" s="34">
        <f t="shared" si="320"/>
        <v>890904.84699999995</v>
      </c>
      <c r="AR1237" s="34">
        <f t="shared" si="321"/>
        <v>966607</v>
      </c>
      <c r="AS1237" s="34">
        <f t="shared" si="322"/>
        <v>0</v>
      </c>
      <c r="AT1237" s="34">
        <f t="shared" si="323"/>
        <v>9213.1706813790006</v>
      </c>
      <c r="AU1237" s="34">
        <f t="shared" si="324"/>
        <v>8971.092486527732</v>
      </c>
      <c r="AV1237" s="34">
        <f t="shared" si="325"/>
        <v>9157.2016319773211</v>
      </c>
      <c r="AW1237" s="34">
        <f t="shared" si="326"/>
        <v>9210.9158752250005</v>
      </c>
      <c r="AX1237" s="34">
        <f t="shared" si="327"/>
        <v>8855.926630121312</v>
      </c>
    </row>
    <row r="1238" spans="1:50" ht="16.5" customHeight="1" x14ac:dyDescent="0.2">
      <c r="A1238" s="25">
        <v>1237</v>
      </c>
      <c r="B1238" s="26">
        <v>41929</v>
      </c>
      <c r="C1238" s="25">
        <v>8836</v>
      </c>
      <c r="D1238" s="27"/>
      <c r="E1238" s="27">
        <v>281000</v>
      </c>
      <c r="F1238" s="27"/>
      <c r="G1238" s="27">
        <v>82.88</v>
      </c>
      <c r="H1238" s="27">
        <v>85.498000000000005</v>
      </c>
      <c r="I1238" s="27">
        <v>3.2069999999999999</v>
      </c>
      <c r="J1238" s="27">
        <v>17518.508000000002</v>
      </c>
      <c r="K1238" s="27">
        <v>877459</v>
      </c>
      <c r="L1238" s="27">
        <v>1904</v>
      </c>
      <c r="M1238" s="27">
        <v>16.959</v>
      </c>
      <c r="N1238" s="27">
        <v>268831</v>
      </c>
      <c r="O1238" s="27">
        <v>11983.7</v>
      </c>
      <c r="P1238" s="27">
        <v>3209897</v>
      </c>
      <c r="Q1238" s="27">
        <v>97000</v>
      </c>
      <c r="R1238" s="27">
        <v>18213</v>
      </c>
      <c r="S1238" s="27">
        <v>11.632</v>
      </c>
      <c r="T1238" s="27">
        <v>121.4</v>
      </c>
      <c r="U1238" s="27">
        <v>21</v>
      </c>
      <c r="V1238" s="27">
        <v>94.7</v>
      </c>
      <c r="W1238" s="27">
        <v>97.415440000000004</v>
      </c>
      <c r="X1238" s="27">
        <v>3.125</v>
      </c>
      <c r="Y1238" s="27">
        <v>3</v>
      </c>
      <c r="Z1238" s="27">
        <v>59.799942016601598</v>
      </c>
      <c r="AA1238" s="27">
        <v>317099</v>
      </c>
      <c r="AB1238" s="28"/>
      <c r="AC1238" s="29">
        <v>0</v>
      </c>
      <c r="AD1238" s="30">
        <v>23.6</v>
      </c>
      <c r="AE1238" s="30">
        <v>21.6</v>
      </c>
      <c r="AF1238" s="31">
        <v>11.0098</v>
      </c>
      <c r="AG1238">
        <f t="shared" si="312"/>
        <v>9061.6152688871589</v>
      </c>
      <c r="AH1238">
        <f>A1238*'Simple Linear Regression'!$B$18+'Simple Linear Regression'!$B$17</f>
        <v>8940.5432197298651</v>
      </c>
      <c r="AI1238">
        <f t="shared" si="313"/>
        <v>9281.0471103</v>
      </c>
      <c r="AJ1238">
        <f t="shared" si="314"/>
        <v>9281.0471103000018</v>
      </c>
      <c r="AK1238" s="32">
        <f t="shared" si="311"/>
        <v>9440.0425310613282</v>
      </c>
      <c r="AL1238">
        <f t="shared" si="315"/>
        <v>8952.6935713161911</v>
      </c>
      <c r="AM1238" s="32">
        <f t="shared" si="316"/>
        <v>9243.4340759882398</v>
      </c>
      <c r="AN1238" s="33">
        <f t="shared" si="317"/>
        <v>8976.7404334576368</v>
      </c>
      <c r="AO1238" s="33">
        <f t="shared" si="318"/>
        <v>8974.4396061669959</v>
      </c>
      <c r="AP1238" s="33">
        <f t="shared" si="319"/>
        <v>8958.1723151000006</v>
      </c>
      <c r="AQ1238" s="34">
        <f t="shared" si="320"/>
        <v>862141.01699999999</v>
      </c>
      <c r="AR1238" s="34">
        <f t="shared" si="321"/>
        <v>901167</v>
      </c>
      <c r="AS1238" s="34">
        <f t="shared" si="322"/>
        <v>0</v>
      </c>
      <c r="AT1238" s="34">
        <f t="shared" si="323"/>
        <v>9167.3931352639993</v>
      </c>
      <c r="AU1238" s="34">
        <f t="shared" si="324"/>
        <v>8960.1831558413433</v>
      </c>
      <c r="AV1238" s="34">
        <f t="shared" si="325"/>
        <v>9105.8974139389211</v>
      </c>
      <c r="AW1238" s="34">
        <f t="shared" si="326"/>
        <v>9164.3419814480003</v>
      </c>
      <c r="AX1238" s="34">
        <f t="shared" si="327"/>
        <v>8853.6141178605176</v>
      </c>
    </row>
    <row r="1239" spans="1:50" ht="16.5" customHeight="1" x14ac:dyDescent="0.2">
      <c r="A1239" s="25">
        <v>1238</v>
      </c>
      <c r="B1239" s="26">
        <v>41936</v>
      </c>
      <c r="C1239" s="25">
        <v>8867</v>
      </c>
      <c r="D1239" s="27"/>
      <c r="E1239" s="27">
        <v>290000</v>
      </c>
      <c r="F1239" s="27"/>
      <c r="G1239" s="27">
        <v>82.122</v>
      </c>
      <c r="H1239" s="27">
        <v>85.581999999999994</v>
      </c>
      <c r="I1239" s="27">
        <v>3.12</v>
      </c>
      <c r="J1239" s="27">
        <v>17518.508000000002</v>
      </c>
      <c r="K1239" s="27">
        <v>877459</v>
      </c>
      <c r="L1239" s="27">
        <v>1904</v>
      </c>
      <c r="M1239" s="27">
        <v>16.959</v>
      </c>
      <c r="N1239" s="27">
        <v>268831</v>
      </c>
      <c r="O1239" s="27">
        <v>11983.7</v>
      </c>
      <c r="P1239" s="27">
        <v>3209897</v>
      </c>
      <c r="Q1239" s="27">
        <v>97000</v>
      </c>
      <c r="R1239" s="27">
        <v>18213</v>
      </c>
      <c r="S1239" s="27">
        <v>11.632</v>
      </c>
      <c r="T1239" s="27">
        <v>121.4</v>
      </c>
      <c r="U1239" s="27">
        <v>21</v>
      </c>
      <c r="V1239" s="27">
        <v>94.7</v>
      </c>
      <c r="W1239" s="27">
        <v>97.335274999999996</v>
      </c>
      <c r="X1239" s="27">
        <v>3.125</v>
      </c>
      <c r="Y1239" s="27">
        <v>3</v>
      </c>
      <c r="Z1239" s="27">
        <v>59.799942016601598</v>
      </c>
      <c r="AA1239" s="27">
        <v>317099</v>
      </c>
      <c r="AB1239" s="28"/>
      <c r="AC1239" s="29">
        <v>0</v>
      </c>
      <c r="AD1239" s="30">
        <v>48</v>
      </c>
      <c r="AE1239" s="30">
        <v>12.7</v>
      </c>
      <c r="AF1239" s="31">
        <v>10.7425</v>
      </c>
      <c r="AG1239">
        <f t="shared" si="312"/>
        <v>9055.522437281601</v>
      </c>
      <c r="AH1239">
        <f>A1239*'Simple Linear Regression'!$B$18+'Simple Linear Regression'!$B$17</f>
        <v>8941.3962568137704</v>
      </c>
      <c r="AI1239">
        <f t="shared" si="313"/>
        <v>9275.7525002999992</v>
      </c>
      <c r="AJ1239">
        <f t="shared" si="314"/>
        <v>9275.752500300001</v>
      </c>
      <c r="AK1239" s="32">
        <f t="shared" si="311"/>
        <v>9431.1342310740984</v>
      </c>
      <c r="AL1239">
        <f t="shared" si="315"/>
        <v>8964.8501717304061</v>
      </c>
      <c r="AM1239" s="32">
        <f t="shared" si="316"/>
        <v>9195.5197004525799</v>
      </c>
      <c r="AN1239" s="33">
        <f t="shared" si="317"/>
        <v>8954.8174325978289</v>
      </c>
      <c r="AO1239" s="33">
        <f t="shared" si="318"/>
        <v>8937.2996497200002</v>
      </c>
      <c r="AP1239" s="33">
        <f t="shared" si="319"/>
        <v>8927.9533508000022</v>
      </c>
      <c r="AQ1239" s="34">
        <f t="shared" si="320"/>
        <v>838752.72</v>
      </c>
      <c r="AR1239" s="34">
        <f t="shared" si="321"/>
        <v>904800</v>
      </c>
      <c r="AS1239" s="34">
        <f t="shared" si="322"/>
        <v>0</v>
      </c>
      <c r="AT1239" s="34">
        <f t="shared" si="323"/>
        <v>9166.2261766339998</v>
      </c>
      <c r="AU1239" s="34">
        <f t="shared" si="324"/>
        <v>8963.1057659216276</v>
      </c>
      <c r="AV1239" s="34">
        <f t="shared" si="325"/>
        <v>9121.7644921589999</v>
      </c>
      <c r="AW1239" s="34">
        <f t="shared" si="326"/>
        <v>9162.0790831289978</v>
      </c>
      <c r="AX1239" s="34">
        <f t="shared" si="327"/>
        <v>8857.3532445763594</v>
      </c>
    </row>
    <row r="1240" spans="1:50" ht="16.5" customHeight="1" x14ac:dyDescent="0.2">
      <c r="A1240" s="25">
        <v>1239</v>
      </c>
      <c r="B1240" s="26">
        <v>41943</v>
      </c>
      <c r="C1240" s="25">
        <v>9162</v>
      </c>
      <c r="D1240" s="27"/>
      <c r="E1240" s="27">
        <v>291000</v>
      </c>
      <c r="F1240" s="27"/>
      <c r="G1240" s="27">
        <v>81.292000000000002</v>
      </c>
      <c r="H1240" s="27">
        <v>85.558000000000007</v>
      </c>
      <c r="I1240" s="27">
        <v>3.056</v>
      </c>
      <c r="J1240" s="27">
        <v>17518.508000000002</v>
      </c>
      <c r="K1240" s="27">
        <v>877459</v>
      </c>
      <c r="L1240" s="27">
        <v>1904</v>
      </c>
      <c r="M1240" s="27">
        <v>16.959</v>
      </c>
      <c r="N1240" s="27">
        <v>268831</v>
      </c>
      <c r="O1240" s="27">
        <v>11983.7</v>
      </c>
      <c r="P1240" s="27">
        <v>3209897</v>
      </c>
      <c r="Q1240" s="27">
        <v>97000</v>
      </c>
      <c r="R1240" s="27">
        <v>18213</v>
      </c>
      <c r="S1240" s="27">
        <v>11.632</v>
      </c>
      <c r="T1240" s="27">
        <v>121.4</v>
      </c>
      <c r="U1240" s="27">
        <v>21</v>
      </c>
      <c r="V1240" s="27">
        <v>94.7</v>
      </c>
      <c r="W1240" s="27">
        <v>97.415419999999997</v>
      </c>
      <c r="X1240" s="27">
        <v>3.125</v>
      </c>
      <c r="Y1240" s="27">
        <v>3</v>
      </c>
      <c r="Z1240" s="27">
        <v>59.799942016601598</v>
      </c>
      <c r="AA1240" s="27">
        <v>317099</v>
      </c>
      <c r="AB1240" s="28"/>
      <c r="AC1240" s="29">
        <v>0</v>
      </c>
      <c r="AD1240" s="30">
        <v>41.9</v>
      </c>
      <c r="AE1240" s="30">
        <v>13.3</v>
      </c>
      <c r="AF1240" s="31">
        <v>10.488099999999999</v>
      </c>
      <c r="AG1240">
        <f t="shared" si="312"/>
        <v>9054.825832537279</v>
      </c>
      <c r="AH1240">
        <f>A1240*'Simple Linear Regression'!$B$18+'Simple Linear Regression'!$B$17</f>
        <v>8942.2492938976739</v>
      </c>
      <c r="AI1240">
        <f t="shared" si="313"/>
        <v>9275.1642102999995</v>
      </c>
      <c r="AJ1240">
        <f t="shared" si="314"/>
        <v>9275.1642103000013</v>
      </c>
      <c r="AK1240" s="32">
        <f t="shared" ref="AK1240:AK1303" si="328">11611.58410651-152.38769329*I514+0.00324611*N514-2.92151591*V514-0.00770426*AA514-0.00077781*E514</f>
        <v>9412.4667910740991</v>
      </c>
      <c r="AL1240">
        <f t="shared" si="315"/>
        <v>8977.9530892075236</v>
      </c>
      <c r="AM1240" s="32">
        <f t="shared" si="316"/>
        <v>9195.772453341322</v>
      </c>
      <c r="AN1240" s="33">
        <f t="shared" si="317"/>
        <v>8935.4590358746464</v>
      </c>
      <c r="AO1240" s="33">
        <f t="shared" si="318"/>
        <v>8960.7708577359972</v>
      </c>
      <c r="AP1240" s="33">
        <f t="shared" si="319"/>
        <v>8937.5710787999997</v>
      </c>
      <c r="AQ1240" s="34">
        <f t="shared" si="320"/>
        <v>821547.53599999996</v>
      </c>
      <c r="AR1240" s="34">
        <f t="shared" si="321"/>
        <v>889296</v>
      </c>
      <c r="AS1240" s="34">
        <f t="shared" si="322"/>
        <v>0</v>
      </c>
      <c r="AT1240" s="34">
        <f t="shared" si="323"/>
        <v>9100.6957144499993</v>
      </c>
      <c r="AU1240" s="34">
        <f t="shared" si="324"/>
        <v>8926.315248621213</v>
      </c>
      <c r="AV1240" s="34">
        <f t="shared" si="325"/>
        <v>9057.5685065459602</v>
      </c>
      <c r="AW1240" s="34">
        <f t="shared" si="326"/>
        <v>9095.6282204509989</v>
      </c>
      <c r="AX1240" s="34">
        <f t="shared" si="327"/>
        <v>8830.4450699853678</v>
      </c>
    </row>
    <row r="1241" spans="1:50" ht="16.5" customHeight="1" x14ac:dyDescent="0.2">
      <c r="A1241" s="25">
        <v>1240</v>
      </c>
      <c r="B1241" s="26">
        <v>41950</v>
      </c>
      <c r="C1241" s="25">
        <v>9005</v>
      </c>
      <c r="D1241" s="27"/>
      <c r="E1241" s="27">
        <v>280000</v>
      </c>
      <c r="F1241" s="27"/>
      <c r="G1241" s="27">
        <v>78.242000000000004</v>
      </c>
      <c r="H1241" s="27">
        <v>83.036000000000001</v>
      </c>
      <c r="I1241" s="27">
        <v>2.9929999999999999</v>
      </c>
      <c r="J1241" s="27">
        <v>17804.227999999999</v>
      </c>
      <c r="K1241" s="27">
        <v>877459</v>
      </c>
      <c r="L1241" s="27">
        <v>1930</v>
      </c>
      <c r="M1241" s="27">
        <v>16.959</v>
      </c>
      <c r="N1241" s="27">
        <v>268831</v>
      </c>
      <c r="O1241" s="27">
        <v>11991.4</v>
      </c>
      <c r="P1241" s="27">
        <v>3209897</v>
      </c>
      <c r="Q1241" s="27">
        <v>97000</v>
      </c>
      <c r="R1241" s="27">
        <v>18213</v>
      </c>
      <c r="S1241" s="27">
        <v>11.632</v>
      </c>
      <c r="T1241" s="27">
        <v>122.2</v>
      </c>
      <c r="U1241" s="27">
        <v>21</v>
      </c>
      <c r="V1241" s="27">
        <v>93.7</v>
      </c>
      <c r="W1241" s="27">
        <v>97.469279999999998</v>
      </c>
      <c r="X1241" s="27">
        <v>3.125</v>
      </c>
      <c r="Y1241" s="27">
        <v>3</v>
      </c>
      <c r="Z1241" s="27">
        <v>59.799942016601598</v>
      </c>
      <c r="AA1241" s="27">
        <v>317099</v>
      </c>
      <c r="AB1241" s="28"/>
      <c r="AC1241" s="29">
        <v>0</v>
      </c>
      <c r="AD1241" s="30">
        <v>82.2</v>
      </c>
      <c r="AE1241" s="30">
        <v>5.9</v>
      </c>
      <c r="AF1241" s="31">
        <v>10.250299999999999</v>
      </c>
      <c r="AG1241">
        <f t="shared" si="312"/>
        <v>9085.0650643808403</v>
      </c>
      <c r="AH1241">
        <f>A1241*'Simple Linear Regression'!$B$18+'Simple Linear Regression'!$B$17</f>
        <v>8943.1023309815791</v>
      </c>
      <c r="AI1241">
        <f t="shared" si="313"/>
        <v>9323.9106002999997</v>
      </c>
      <c r="AJ1241">
        <f t="shared" si="314"/>
        <v>9323.9106002999997</v>
      </c>
      <c r="AK1241" s="32">
        <f t="shared" si="328"/>
        <v>9434.7991011690592</v>
      </c>
      <c r="AL1241">
        <f t="shared" si="315"/>
        <v>9015.4837608178095</v>
      </c>
      <c r="AM1241" s="32">
        <f t="shared" si="316"/>
        <v>9132.139718074859</v>
      </c>
      <c r="AN1241" s="33">
        <f t="shared" si="317"/>
        <v>8921.3044090687963</v>
      </c>
      <c r="AO1241" s="33">
        <f t="shared" si="318"/>
        <v>8931.8777720329999</v>
      </c>
      <c r="AP1241" s="33">
        <f t="shared" si="319"/>
        <v>8891.1108078000016</v>
      </c>
      <c r="AQ1241" s="34">
        <f t="shared" si="320"/>
        <v>804611.18299999996</v>
      </c>
      <c r="AR1241" s="34">
        <f t="shared" si="321"/>
        <v>838040</v>
      </c>
      <c r="AS1241" s="34">
        <f t="shared" si="322"/>
        <v>0</v>
      </c>
      <c r="AT1241" s="34">
        <f t="shared" si="323"/>
        <v>9143.2639664669987</v>
      </c>
      <c r="AU1241" s="34">
        <f t="shared" si="324"/>
        <v>8962.522546906901</v>
      </c>
      <c r="AV1241" s="34">
        <f t="shared" si="325"/>
        <v>9096.6187525093992</v>
      </c>
      <c r="AW1241" s="34">
        <f t="shared" si="326"/>
        <v>9136.9183376049987</v>
      </c>
      <c r="AX1241" s="34">
        <f t="shared" si="327"/>
        <v>8863.7254472740788</v>
      </c>
    </row>
    <row r="1242" spans="1:50" ht="16.5" customHeight="1" x14ac:dyDescent="0.2">
      <c r="A1242" s="25">
        <v>1241</v>
      </c>
      <c r="B1242" s="26">
        <v>41957</v>
      </c>
      <c r="C1242" s="25">
        <v>9194</v>
      </c>
      <c r="D1242" s="27"/>
      <c r="E1242" s="27">
        <v>291000</v>
      </c>
      <c r="F1242" s="27"/>
      <c r="G1242" s="27">
        <v>76.495999999999995</v>
      </c>
      <c r="H1242" s="27">
        <v>79.902000000000001</v>
      </c>
      <c r="I1242" s="27">
        <v>2.9409999999999998</v>
      </c>
      <c r="J1242" s="27">
        <v>17804.227999999999</v>
      </c>
      <c r="K1242" s="27">
        <v>889120</v>
      </c>
      <c r="L1242" s="27">
        <v>1930</v>
      </c>
      <c r="M1242" s="27">
        <v>16.959</v>
      </c>
      <c r="N1242" s="27">
        <v>268831</v>
      </c>
      <c r="O1242" s="27">
        <v>11991.4</v>
      </c>
      <c r="P1242" s="27">
        <v>3209897</v>
      </c>
      <c r="Q1242" s="27">
        <v>97000</v>
      </c>
      <c r="R1242" s="27">
        <v>18213</v>
      </c>
      <c r="S1242" s="27">
        <v>11.632</v>
      </c>
      <c r="T1242" s="27">
        <v>122.2</v>
      </c>
      <c r="U1242" s="27">
        <v>21</v>
      </c>
      <c r="V1242" s="27">
        <v>93.7</v>
      </c>
      <c r="W1242" s="27">
        <v>98.811179999999993</v>
      </c>
      <c r="X1242" s="27">
        <v>3.125</v>
      </c>
      <c r="Y1242" s="27">
        <v>3</v>
      </c>
      <c r="Z1242" s="27">
        <v>59.799942016601598</v>
      </c>
      <c r="AA1242" s="27">
        <v>317099</v>
      </c>
      <c r="AB1242" s="28"/>
      <c r="AC1242" s="29">
        <v>0</v>
      </c>
      <c r="AD1242" s="30">
        <v>106.9</v>
      </c>
      <c r="AE1242" s="30">
        <v>1.9</v>
      </c>
      <c r="AF1242" s="31">
        <v>10.0336</v>
      </c>
      <c r="AG1242">
        <f t="shared" si="312"/>
        <v>9077.6378936510791</v>
      </c>
      <c r="AH1242">
        <f>A1242*'Simple Linear Regression'!$B$18+'Simple Linear Regression'!$B$17</f>
        <v>8943.9553680654826</v>
      </c>
      <c r="AI1242">
        <f t="shared" si="313"/>
        <v>9317.4394102999995</v>
      </c>
      <c r="AJ1242">
        <f t="shared" si="314"/>
        <v>9317.4394102999995</v>
      </c>
      <c r="AK1242" s="32">
        <f t="shared" si="328"/>
        <v>9453.6602158207897</v>
      </c>
      <c r="AL1242">
        <f t="shared" si="315"/>
        <v>9018.5896438929722</v>
      </c>
      <c r="AM1242" s="32">
        <f t="shared" si="316"/>
        <v>9091.9197589647592</v>
      </c>
      <c r="AN1242" s="33">
        <f t="shared" si="317"/>
        <v>8895.4244444010055</v>
      </c>
      <c r="AO1242" s="33">
        <f t="shared" si="318"/>
        <v>8893.787795420998</v>
      </c>
      <c r="AP1242" s="33">
        <f t="shared" si="319"/>
        <v>8854.0718913000019</v>
      </c>
      <c r="AQ1242" s="34">
        <f t="shared" si="320"/>
        <v>790631.9709999999</v>
      </c>
      <c r="AR1242" s="34">
        <f t="shared" si="321"/>
        <v>855831</v>
      </c>
      <c r="AS1242" s="34">
        <f t="shared" si="322"/>
        <v>0</v>
      </c>
      <c r="AT1242" s="34">
        <f t="shared" si="323"/>
        <v>9138.3380131500016</v>
      </c>
      <c r="AU1242" s="34">
        <f t="shared" si="324"/>
        <v>8958.5454249146915</v>
      </c>
      <c r="AV1242" s="34">
        <f t="shared" si="325"/>
        <v>9105.258651587561</v>
      </c>
      <c r="AW1242" s="34">
        <f t="shared" si="326"/>
        <v>9131.0056449660005</v>
      </c>
      <c r="AX1242" s="34">
        <f t="shared" si="327"/>
        <v>8859.1672826395225</v>
      </c>
    </row>
    <row r="1243" spans="1:50" ht="16.5" customHeight="1" x14ac:dyDescent="0.2">
      <c r="A1243" s="25">
        <v>1242</v>
      </c>
      <c r="B1243" s="26">
        <v>41964</v>
      </c>
      <c r="C1243" s="25">
        <v>9254</v>
      </c>
      <c r="D1243" s="27"/>
      <c r="E1243" s="27">
        <v>293000</v>
      </c>
      <c r="F1243" s="27"/>
      <c r="G1243" s="27">
        <v>75.378</v>
      </c>
      <c r="H1243" s="27">
        <v>77.622</v>
      </c>
      <c r="I1243" s="27">
        <v>2.8940000000000001</v>
      </c>
      <c r="J1243" s="27">
        <v>17804.227999999999</v>
      </c>
      <c r="K1243" s="27">
        <v>889120</v>
      </c>
      <c r="L1243" s="27">
        <v>1930</v>
      </c>
      <c r="M1243" s="27">
        <v>16.756</v>
      </c>
      <c r="N1243" s="27">
        <v>247688</v>
      </c>
      <c r="O1243" s="27">
        <v>11991.4</v>
      </c>
      <c r="P1243" s="27">
        <v>3209897</v>
      </c>
      <c r="Q1243" s="27">
        <v>97000</v>
      </c>
      <c r="R1243" s="27">
        <v>18213</v>
      </c>
      <c r="S1243" s="27">
        <v>11.71</v>
      </c>
      <c r="T1243" s="27">
        <v>122.2</v>
      </c>
      <c r="U1243" s="27">
        <v>21</v>
      </c>
      <c r="V1243" s="27">
        <v>93.7</v>
      </c>
      <c r="W1243" s="27">
        <v>99.004099999999994</v>
      </c>
      <c r="X1243" s="27">
        <v>3.125</v>
      </c>
      <c r="Y1243" s="27">
        <v>3</v>
      </c>
      <c r="Z1243" s="27">
        <v>59.799942016601598</v>
      </c>
      <c r="AA1243" s="27">
        <v>317099</v>
      </c>
      <c r="AB1243" s="28"/>
      <c r="AC1243" s="29">
        <v>0</v>
      </c>
      <c r="AD1243" s="30">
        <v>163.80000000000001</v>
      </c>
      <c r="AE1243" s="30">
        <v>0</v>
      </c>
      <c r="AF1243" s="31">
        <v>9.8425999999999991</v>
      </c>
      <c r="AG1243">
        <f t="shared" si="312"/>
        <v>8811.4428522307189</v>
      </c>
      <c r="AH1243">
        <f>A1243*'Simple Linear Regression'!$B$18+'Simple Linear Regression'!$B$17</f>
        <v>8944.8084051493861</v>
      </c>
      <c r="AI1243">
        <f t="shared" si="313"/>
        <v>9014.3479788000004</v>
      </c>
      <c r="AJ1243">
        <f t="shared" si="314"/>
        <v>9014.3479788000004</v>
      </c>
      <c r="AK1243" s="32">
        <f t="shared" si="328"/>
        <v>9459.9975306596189</v>
      </c>
      <c r="AL1243">
        <f t="shared" si="315"/>
        <v>8947.3164882550373</v>
      </c>
      <c r="AM1243" s="32">
        <f t="shared" si="316"/>
        <v>8726.0665837533998</v>
      </c>
      <c r="AN1243" s="33">
        <f t="shared" si="317"/>
        <v>8779.9959032254719</v>
      </c>
      <c r="AO1243" s="33">
        <f t="shared" si="318"/>
        <v>8764.1500074719952</v>
      </c>
      <c r="AP1243" s="33">
        <f t="shared" si="319"/>
        <v>8799.2041990000016</v>
      </c>
      <c r="AQ1243" s="34">
        <f t="shared" si="320"/>
        <v>716809.07200000004</v>
      </c>
      <c r="AR1243" s="34">
        <f t="shared" si="321"/>
        <v>847942</v>
      </c>
      <c r="AS1243" s="34">
        <f t="shared" si="322"/>
        <v>0</v>
      </c>
      <c r="AT1243" s="34">
        <f t="shared" si="323"/>
        <v>8785.4540637919999</v>
      </c>
      <c r="AU1243" s="34">
        <f t="shared" si="324"/>
        <v>8819.8644069392249</v>
      </c>
      <c r="AV1243" s="34">
        <f t="shared" si="325"/>
        <v>8750.080039557919</v>
      </c>
      <c r="AW1243" s="34">
        <f t="shared" si="326"/>
        <v>8776.8647888600008</v>
      </c>
      <c r="AX1243" s="34">
        <f t="shared" si="327"/>
        <v>8741.5752460887343</v>
      </c>
    </row>
    <row r="1244" spans="1:50" ht="16.5" customHeight="1" x14ac:dyDescent="0.2">
      <c r="A1244" s="25">
        <v>1243</v>
      </c>
      <c r="B1244" s="26">
        <v>41971</v>
      </c>
      <c r="C1244" s="25">
        <v>9425</v>
      </c>
      <c r="D1244" s="27"/>
      <c r="E1244" s="27">
        <v>303000</v>
      </c>
      <c r="F1244" s="27"/>
      <c r="G1244" s="27">
        <v>72.355000000000004</v>
      </c>
      <c r="H1244" s="27">
        <v>76.63</v>
      </c>
      <c r="I1244" s="27">
        <v>2.8210000000000002</v>
      </c>
      <c r="J1244" s="27">
        <v>17804.227999999999</v>
      </c>
      <c r="K1244" s="27">
        <v>889120</v>
      </c>
      <c r="L1244" s="27">
        <v>1930</v>
      </c>
      <c r="M1244" s="27">
        <v>16.756</v>
      </c>
      <c r="N1244" s="27">
        <v>247688</v>
      </c>
      <c r="O1244" s="27">
        <v>11991.4</v>
      </c>
      <c r="P1244" s="27">
        <v>3209897</v>
      </c>
      <c r="Q1244" s="27">
        <v>97000</v>
      </c>
      <c r="R1244" s="27">
        <v>18213</v>
      </c>
      <c r="S1244" s="27">
        <v>11.71</v>
      </c>
      <c r="T1244" s="27">
        <v>122.2</v>
      </c>
      <c r="U1244" s="27">
        <v>21</v>
      </c>
      <c r="V1244" s="27">
        <v>93.7</v>
      </c>
      <c r="W1244" s="27">
        <v>99.204899999999995</v>
      </c>
      <c r="X1244" s="27">
        <v>3.125</v>
      </c>
      <c r="Y1244" s="27">
        <v>3</v>
      </c>
      <c r="Z1244" s="27">
        <v>59.799942016601598</v>
      </c>
      <c r="AA1244" s="27">
        <v>317099</v>
      </c>
      <c r="AB1244" s="28"/>
      <c r="AC1244" s="29">
        <v>1</v>
      </c>
      <c r="AD1244" s="30">
        <v>119</v>
      </c>
      <c r="AE1244" s="30">
        <v>1.7</v>
      </c>
      <c r="AF1244" s="31">
        <v>9.6821000000000002</v>
      </c>
      <c r="AG1244">
        <f t="shared" si="312"/>
        <v>8804.6815869754791</v>
      </c>
      <c r="AH1244">
        <f>A1244*'Simple Linear Regression'!$B$18+'Simple Linear Regression'!$B$17</f>
        <v>8945.6614422332914</v>
      </c>
      <c r="AI1244">
        <f t="shared" si="313"/>
        <v>9008.4650787999999</v>
      </c>
      <c r="AJ1244">
        <f t="shared" si="314"/>
        <v>9008.4650787999999</v>
      </c>
      <c r="AK1244" s="32">
        <f t="shared" si="328"/>
        <v>9453.4385322059388</v>
      </c>
      <c r="AL1244">
        <f t="shared" si="315"/>
        <v>8940.8338458093604</v>
      </c>
      <c r="AM1244" s="32">
        <f t="shared" si="316"/>
        <v>8640.04208781538</v>
      </c>
      <c r="AN1244" s="33">
        <f t="shared" si="317"/>
        <v>8624.0013412545195</v>
      </c>
      <c r="AO1244" s="33">
        <f t="shared" si="318"/>
        <v>8698.7712214479943</v>
      </c>
      <c r="AP1244" s="33">
        <f t="shared" si="319"/>
        <v>8724.2539799000006</v>
      </c>
      <c r="AQ1244" s="34">
        <f t="shared" si="320"/>
        <v>698727.848</v>
      </c>
      <c r="AR1244" s="34">
        <f t="shared" si="321"/>
        <v>854763</v>
      </c>
      <c r="AS1244" s="34">
        <f t="shared" si="322"/>
        <v>9.6821000000000002</v>
      </c>
      <c r="AT1244" s="34">
        <f t="shared" si="323"/>
        <v>8605.3342770880008</v>
      </c>
      <c r="AU1244" s="34">
        <f t="shared" si="324"/>
        <v>8679.8284308480415</v>
      </c>
      <c r="AV1244" s="34">
        <f t="shared" si="325"/>
        <v>8575.6810750008808</v>
      </c>
      <c r="AW1244" s="34">
        <f t="shared" si="326"/>
        <v>8638.3013231187015</v>
      </c>
      <c r="AX1244" s="34">
        <f t="shared" si="327"/>
        <v>8590.0062754892242</v>
      </c>
    </row>
    <row r="1245" spans="1:50" ht="16.5" customHeight="1" x14ac:dyDescent="0.2">
      <c r="A1245" s="25">
        <v>1244</v>
      </c>
      <c r="B1245" s="26">
        <v>41978</v>
      </c>
      <c r="C1245" s="25">
        <v>8549</v>
      </c>
      <c r="D1245" s="27"/>
      <c r="E1245" s="27">
        <v>291000</v>
      </c>
      <c r="F1245" s="27"/>
      <c r="G1245" s="27">
        <v>67.177999999999997</v>
      </c>
      <c r="H1245" s="27">
        <v>69.721999999999994</v>
      </c>
      <c r="I1245" s="27">
        <v>2.778</v>
      </c>
      <c r="J1245" s="27">
        <v>17804.227999999999</v>
      </c>
      <c r="K1245" s="27">
        <v>889120</v>
      </c>
      <c r="L1245" s="27">
        <v>1930</v>
      </c>
      <c r="M1245" s="27">
        <v>16.756</v>
      </c>
      <c r="N1245" s="27">
        <v>247688</v>
      </c>
      <c r="O1245" s="27">
        <v>11991.4</v>
      </c>
      <c r="P1245" s="27">
        <v>3209897</v>
      </c>
      <c r="Q1245" s="27">
        <v>97000</v>
      </c>
      <c r="R1245" s="27">
        <v>18213</v>
      </c>
      <c r="S1245" s="27">
        <v>11.71</v>
      </c>
      <c r="T1245" s="27">
        <v>122.2</v>
      </c>
      <c r="U1245" s="27">
        <v>21</v>
      </c>
      <c r="V1245" s="27">
        <v>91.7</v>
      </c>
      <c r="W1245" s="27">
        <v>99.491900000000001</v>
      </c>
      <c r="X1245" s="27">
        <v>3.125</v>
      </c>
      <c r="Y1245" s="27">
        <v>3</v>
      </c>
      <c r="Z1245" s="27">
        <v>59.799942016601598</v>
      </c>
      <c r="AA1245" s="27">
        <v>317099</v>
      </c>
      <c r="AB1245" s="28"/>
      <c r="AC1245" s="29">
        <v>0</v>
      </c>
      <c r="AD1245" s="30">
        <v>111.3</v>
      </c>
      <c r="AE1245" s="30">
        <v>1.6</v>
      </c>
      <c r="AF1245" s="31">
        <v>9.5565999999999995</v>
      </c>
      <c r="AG1245">
        <f t="shared" si="312"/>
        <v>8858.4551275966387</v>
      </c>
      <c r="AH1245">
        <f>A1245*'Simple Linear Regression'!$B$18+'Simple Linear Regression'!$B$17</f>
        <v>8946.5144793171949</v>
      </c>
      <c r="AI1245">
        <f t="shared" si="313"/>
        <v>9084.1811588</v>
      </c>
      <c r="AJ1245">
        <f t="shared" si="314"/>
        <v>9084.1811588</v>
      </c>
      <c r="AK1245" s="32">
        <f t="shared" si="328"/>
        <v>9469.0565755722582</v>
      </c>
      <c r="AL1245">
        <f t="shared" si="315"/>
        <v>8981.7814191084799</v>
      </c>
      <c r="AM1245" s="32">
        <f t="shared" si="316"/>
        <v>8778.55677734034</v>
      </c>
      <c r="AN1245" s="33">
        <f t="shared" si="317"/>
        <v>8772.6226673362708</v>
      </c>
      <c r="AO1245" s="33">
        <f t="shared" si="318"/>
        <v>8873.7931040639996</v>
      </c>
      <c r="AP1245" s="33">
        <f t="shared" si="319"/>
        <v>8854.7698658000008</v>
      </c>
      <c r="AQ1245" s="34">
        <f t="shared" si="320"/>
        <v>688077.26399999997</v>
      </c>
      <c r="AR1245" s="34">
        <f t="shared" si="321"/>
        <v>808398</v>
      </c>
      <c r="AS1245" s="34">
        <f t="shared" si="322"/>
        <v>0</v>
      </c>
      <c r="AT1245" s="34">
        <f t="shared" si="323"/>
        <v>8651.7626643040003</v>
      </c>
      <c r="AU1245" s="34">
        <f t="shared" si="324"/>
        <v>8733.1410008059502</v>
      </c>
      <c r="AV1245" s="34">
        <f t="shared" si="325"/>
        <v>8607.88988635848</v>
      </c>
      <c r="AW1245" s="34">
        <f t="shared" si="326"/>
        <v>8642.4326509380007</v>
      </c>
      <c r="AX1245" s="34">
        <f t="shared" si="327"/>
        <v>8683.1837315900339</v>
      </c>
    </row>
    <row r="1246" spans="1:50" ht="16.5" customHeight="1" x14ac:dyDescent="0.2">
      <c r="A1246" s="25">
        <v>1245</v>
      </c>
      <c r="B1246" s="26">
        <v>41985</v>
      </c>
      <c r="C1246" s="25">
        <v>9373</v>
      </c>
      <c r="D1246" s="27"/>
      <c r="E1246" s="27">
        <v>291000</v>
      </c>
      <c r="F1246" s="27"/>
      <c r="G1246" s="27">
        <v>61.136000000000003</v>
      </c>
      <c r="H1246" s="27">
        <v>64.078000000000003</v>
      </c>
      <c r="I1246" s="27">
        <v>2.6789999999999998</v>
      </c>
      <c r="J1246" s="27">
        <v>17804.227999999999</v>
      </c>
      <c r="K1246" s="27">
        <v>890488</v>
      </c>
      <c r="L1246" s="27">
        <v>1925</v>
      </c>
      <c r="M1246" s="27">
        <v>16.756</v>
      </c>
      <c r="N1246" s="27">
        <v>247688</v>
      </c>
      <c r="O1246" s="27">
        <v>12064.7</v>
      </c>
      <c r="P1246" s="27">
        <v>3209897</v>
      </c>
      <c r="Q1246" s="27">
        <v>97000</v>
      </c>
      <c r="R1246" s="27">
        <v>18213</v>
      </c>
      <c r="S1246" s="27">
        <v>11.71</v>
      </c>
      <c r="T1246" s="27">
        <v>122.2</v>
      </c>
      <c r="U1246" s="27">
        <v>21</v>
      </c>
      <c r="V1246" s="27">
        <v>91.7</v>
      </c>
      <c r="W1246" s="27">
        <v>100.48116</v>
      </c>
      <c r="X1246" s="27">
        <v>3.125</v>
      </c>
      <c r="Y1246" s="27">
        <v>3</v>
      </c>
      <c r="Z1246" s="27">
        <v>59.799942016601598</v>
      </c>
      <c r="AA1246" s="27">
        <v>317099</v>
      </c>
      <c r="AB1246" s="28"/>
      <c r="AC1246" s="29">
        <v>0</v>
      </c>
      <c r="AD1246" s="30">
        <v>135.19999999999999</v>
      </c>
      <c r="AE1246" s="30">
        <v>0.3</v>
      </c>
      <c r="AF1246" s="31">
        <v>9.4699000000000009</v>
      </c>
      <c r="AG1246">
        <f t="shared" si="312"/>
        <v>8858.419371976519</v>
      </c>
      <c r="AH1246">
        <f>A1246*'Simple Linear Regression'!$B$18+'Simple Linear Regression'!$B$17</f>
        <v>8947.3675164011001</v>
      </c>
      <c r="AI1246">
        <f t="shared" si="313"/>
        <v>9082.6529088000007</v>
      </c>
      <c r="AJ1246">
        <f t="shared" si="314"/>
        <v>9082.6529088000007</v>
      </c>
      <c r="AK1246" s="32">
        <f t="shared" si="328"/>
        <v>9478.606169399749</v>
      </c>
      <c r="AL1246">
        <f t="shared" si="315"/>
        <v>8983.0274867506378</v>
      </c>
      <c r="AM1246" s="32">
        <f t="shared" si="316"/>
        <v>8735.6881875048221</v>
      </c>
      <c r="AN1246" s="33">
        <f t="shared" si="317"/>
        <v>8786.8280393151781</v>
      </c>
      <c r="AO1246" s="33">
        <f t="shared" si="318"/>
        <v>8838.4086105520018</v>
      </c>
      <c r="AP1246" s="33">
        <f t="shared" si="319"/>
        <v>8857.4417608999993</v>
      </c>
      <c r="AQ1246" s="34">
        <f t="shared" si="320"/>
        <v>663556.152</v>
      </c>
      <c r="AR1246" s="34">
        <f t="shared" si="321"/>
        <v>779589</v>
      </c>
      <c r="AS1246" s="34">
        <f t="shared" si="322"/>
        <v>0</v>
      </c>
      <c r="AT1246" s="34">
        <f t="shared" si="323"/>
        <v>8664.7718471560001</v>
      </c>
      <c r="AU1246" s="34">
        <f t="shared" si="324"/>
        <v>8741.7266049007594</v>
      </c>
      <c r="AV1246" s="34">
        <f t="shared" si="325"/>
        <v>8628.7032581906424</v>
      </c>
      <c r="AW1246" s="34">
        <f t="shared" si="326"/>
        <v>8654.8816741549999</v>
      </c>
      <c r="AX1246" s="34">
        <f t="shared" si="327"/>
        <v>8692.4201690027767</v>
      </c>
    </row>
    <row r="1247" spans="1:50" ht="16.5" customHeight="1" x14ac:dyDescent="0.2">
      <c r="A1247" s="25">
        <v>1246</v>
      </c>
      <c r="B1247" s="26">
        <v>41992</v>
      </c>
      <c r="C1247" s="25">
        <v>9518</v>
      </c>
      <c r="D1247" s="27"/>
      <c r="E1247" s="27">
        <v>286000</v>
      </c>
      <c r="F1247" s="27"/>
      <c r="G1247" s="27">
        <v>55.89</v>
      </c>
      <c r="H1247" s="27">
        <v>59.774000000000001</v>
      </c>
      <c r="I1247" s="27">
        <v>2.5539999999999998</v>
      </c>
      <c r="J1247" s="27">
        <v>17804.227999999999</v>
      </c>
      <c r="K1247" s="27">
        <v>890488</v>
      </c>
      <c r="L1247" s="27">
        <v>1925</v>
      </c>
      <c r="M1247" s="27">
        <v>16.949000000000002</v>
      </c>
      <c r="N1247" s="27">
        <v>265144</v>
      </c>
      <c r="O1247" s="27">
        <v>12064.7</v>
      </c>
      <c r="P1247" s="27">
        <v>3265100</v>
      </c>
      <c r="Q1247" s="27">
        <v>97000</v>
      </c>
      <c r="R1247" s="27">
        <v>18213</v>
      </c>
      <c r="S1247" s="27">
        <v>11.71</v>
      </c>
      <c r="T1247" s="27">
        <v>122.2</v>
      </c>
      <c r="U1247" s="27">
        <v>21</v>
      </c>
      <c r="V1247" s="27">
        <v>91.7</v>
      </c>
      <c r="W1247" s="27">
        <v>101.1918</v>
      </c>
      <c r="X1247" s="27">
        <v>3.125</v>
      </c>
      <c r="Y1247" s="27">
        <v>3.01545929908752</v>
      </c>
      <c r="Z1247" s="27">
        <v>59.799942016601598</v>
      </c>
      <c r="AA1247" s="27">
        <v>317099</v>
      </c>
      <c r="AB1247" s="28"/>
      <c r="AC1247" s="29">
        <v>0</v>
      </c>
      <c r="AD1247" s="30">
        <v>135</v>
      </c>
      <c r="AE1247" s="30">
        <v>0.7</v>
      </c>
      <c r="AF1247" s="31">
        <v>9.4251000000000005</v>
      </c>
      <c r="AG1247">
        <f t="shared" si="312"/>
        <v>9080.390469751519</v>
      </c>
      <c r="AH1247">
        <f>A1247*'Simple Linear Regression'!$B$18+'Simple Linear Regression'!$B$17</f>
        <v>8948.2205534850036</v>
      </c>
      <c r="AI1247">
        <f t="shared" si="313"/>
        <v>9336.2470195000005</v>
      </c>
      <c r="AJ1247">
        <f t="shared" si="314"/>
        <v>9336.2470195000005</v>
      </c>
      <c r="AK1247" s="32">
        <f t="shared" si="328"/>
        <v>9441.5367465085383</v>
      </c>
      <c r="AL1247">
        <f t="shared" si="315"/>
        <v>9111.500549824319</v>
      </c>
      <c r="AM1247" s="32">
        <f t="shared" si="316"/>
        <v>8958.5620635635805</v>
      </c>
      <c r="AN1247" s="33">
        <f t="shared" si="317"/>
        <v>8900.2700754182315</v>
      </c>
      <c r="AO1247" s="33">
        <f t="shared" si="318"/>
        <v>8956.1532549760013</v>
      </c>
      <c r="AP1247" s="33">
        <f t="shared" si="319"/>
        <v>8898.8504272999999</v>
      </c>
      <c r="AQ1247" s="34">
        <f t="shared" si="320"/>
        <v>677177.77599999995</v>
      </c>
      <c r="AR1247" s="34">
        <f t="shared" si="321"/>
        <v>730444</v>
      </c>
      <c r="AS1247" s="34">
        <f t="shared" si="322"/>
        <v>0</v>
      </c>
      <c r="AT1247" s="34">
        <f t="shared" si="323"/>
        <v>8975.7554408610013</v>
      </c>
      <c r="AU1247" s="34">
        <f t="shared" si="324"/>
        <v>8927.8360069066184</v>
      </c>
      <c r="AV1247" s="34">
        <f t="shared" si="325"/>
        <v>8953.1573355334403</v>
      </c>
      <c r="AW1247" s="34">
        <f t="shared" si="326"/>
        <v>8965.6546268489983</v>
      </c>
      <c r="AX1247" s="34">
        <f t="shared" si="327"/>
        <v>8870.5883325294872</v>
      </c>
    </row>
    <row r="1248" spans="1:50" ht="16.5" customHeight="1" x14ac:dyDescent="0.2">
      <c r="A1248" s="25">
        <v>1247</v>
      </c>
      <c r="B1248" s="26">
        <v>41999</v>
      </c>
      <c r="C1248" s="25">
        <v>9614</v>
      </c>
      <c r="D1248" s="27"/>
      <c r="E1248" s="27">
        <v>276000</v>
      </c>
      <c r="F1248" s="27"/>
      <c r="G1248" s="27">
        <v>55.58</v>
      </c>
      <c r="H1248" s="27">
        <v>58.692500000000003</v>
      </c>
      <c r="I1248" s="27">
        <v>2.403</v>
      </c>
      <c r="J1248" s="27">
        <v>17804.227999999999</v>
      </c>
      <c r="K1248" s="27">
        <v>890488</v>
      </c>
      <c r="L1248" s="27">
        <v>1925</v>
      </c>
      <c r="M1248" s="27">
        <v>16.949000000000002</v>
      </c>
      <c r="N1248" s="27">
        <v>265144</v>
      </c>
      <c r="O1248" s="27">
        <v>12064.7</v>
      </c>
      <c r="P1248" s="27">
        <v>3265100</v>
      </c>
      <c r="Q1248" s="27">
        <v>97000</v>
      </c>
      <c r="R1248" s="27">
        <v>18213</v>
      </c>
      <c r="S1248" s="27">
        <v>11.71</v>
      </c>
      <c r="T1248" s="27">
        <v>122.2</v>
      </c>
      <c r="U1248" s="27">
        <v>21</v>
      </c>
      <c r="V1248" s="27">
        <v>91.7</v>
      </c>
      <c r="W1248" s="27">
        <v>101.71082</v>
      </c>
      <c r="X1248" s="27">
        <v>3.125</v>
      </c>
      <c r="Y1248" s="27">
        <v>3.01545929908752</v>
      </c>
      <c r="Z1248" s="27">
        <v>59.799942016601598</v>
      </c>
      <c r="AA1248" s="27">
        <v>317099</v>
      </c>
      <c r="AB1248" s="28"/>
      <c r="AC1248" s="29">
        <v>1</v>
      </c>
      <c r="AD1248" s="30">
        <v>129.6</v>
      </c>
      <c r="AE1248" s="30">
        <v>0</v>
      </c>
      <c r="AF1248" s="31">
        <v>9.4235000000000007</v>
      </c>
      <c r="AG1248">
        <f t="shared" si="312"/>
        <v>9087.0708334016399</v>
      </c>
      <c r="AH1248">
        <f>A1248*'Simple Linear Regression'!$B$18+'Simple Linear Regression'!$B$17</f>
        <v>8949.0735905689071</v>
      </c>
      <c r="AI1248">
        <f t="shared" si="313"/>
        <v>9342.1299195000011</v>
      </c>
      <c r="AJ1248">
        <f t="shared" si="314"/>
        <v>9342.1299195000011</v>
      </c>
      <c r="AK1248" s="32">
        <f t="shared" si="328"/>
        <v>9422.5486595884086</v>
      </c>
      <c r="AL1248">
        <f t="shared" si="315"/>
        <v>9146.1988656922367</v>
      </c>
      <c r="AM1248" s="32">
        <f t="shared" si="316"/>
        <v>8812.0686104928009</v>
      </c>
      <c r="AN1248" s="33">
        <f t="shared" si="317"/>
        <v>8804.3662580021119</v>
      </c>
      <c r="AO1248" s="33">
        <f t="shared" si="318"/>
        <v>8877.3259494319991</v>
      </c>
      <c r="AP1248" s="33">
        <f t="shared" si="319"/>
        <v>8835.5398313000005</v>
      </c>
      <c r="AQ1248" s="34">
        <f t="shared" si="320"/>
        <v>637141.03200000001</v>
      </c>
      <c r="AR1248" s="34">
        <f t="shared" si="321"/>
        <v>663228</v>
      </c>
      <c r="AS1248" s="34">
        <f t="shared" si="322"/>
        <v>9.4235000000000007</v>
      </c>
      <c r="AT1248" s="34">
        <f t="shared" si="323"/>
        <v>8895.9873720100004</v>
      </c>
      <c r="AU1248" s="34">
        <f t="shared" si="324"/>
        <v>8889.2295167660541</v>
      </c>
      <c r="AV1248" s="34">
        <f t="shared" si="325"/>
        <v>8880.9340152592813</v>
      </c>
      <c r="AW1248" s="34">
        <f t="shared" si="326"/>
        <v>8932.7874342665</v>
      </c>
      <c r="AX1248" s="34">
        <f t="shared" si="327"/>
        <v>8816.1820848522184</v>
      </c>
    </row>
    <row r="1249" spans="1:50" ht="16.5" customHeight="1" x14ac:dyDescent="0.2">
      <c r="A1249" s="25">
        <v>1248</v>
      </c>
      <c r="B1249" s="26">
        <v>42006</v>
      </c>
      <c r="C1249" s="25">
        <v>8809</v>
      </c>
      <c r="D1249" s="27"/>
      <c r="E1249" s="27">
        <v>285000</v>
      </c>
      <c r="F1249" s="27"/>
      <c r="G1249" s="27">
        <v>53.442500000000003</v>
      </c>
      <c r="H1249" s="27">
        <v>56.027500000000003</v>
      </c>
      <c r="I1249" s="27">
        <v>2.2989999999999999</v>
      </c>
      <c r="J1249" s="27">
        <v>17804.227999999999</v>
      </c>
      <c r="K1249" s="27">
        <v>890488</v>
      </c>
      <c r="L1249" s="27">
        <v>1925</v>
      </c>
      <c r="M1249" s="27">
        <v>16.949000000000002</v>
      </c>
      <c r="N1249" s="27">
        <v>265144</v>
      </c>
      <c r="O1249" s="27">
        <v>12064.7</v>
      </c>
      <c r="P1249" s="27">
        <v>3265100</v>
      </c>
      <c r="Q1249" s="27">
        <v>97000</v>
      </c>
      <c r="R1249" s="27">
        <v>18213</v>
      </c>
      <c r="S1249" s="27">
        <v>11.71</v>
      </c>
      <c r="T1249" s="27">
        <v>122.2</v>
      </c>
      <c r="U1249" s="27">
        <v>21</v>
      </c>
      <c r="V1249" s="27">
        <v>91.7</v>
      </c>
      <c r="W1249" s="27">
        <v>102.215</v>
      </c>
      <c r="X1249" s="27">
        <v>3.125</v>
      </c>
      <c r="Y1249" s="27">
        <v>3.01545929908752</v>
      </c>
      <c r="Z1249" s="27">
        <v>59.799942016601598</v>
      </c>
      <c r="AA1249" s="27">
        <v>317099</v>
      </c>
      <c r="AB1249" s="28"/>
      <c r="AC1249" s="29">
        <v>1</v>
      </c>
      <c r="AD1249" s="30">
        <v>173.8</v>
      </c>
      <c r="AE1249" s="30">
        <v>0</v>
      </c>
      <c r="AF1249" s="31">
        <v>9.4652999999999992</v>
      </c>
      <c r="AG1249">
        <f t="shared" si="312"/>
        <v>9080.9718619421201</v>
      </c>
      <c r="AH1249">
        <f>A1249*'Simple Linear Regression'!$B$18+'Simple Linear Regression'!$B$17</f>
        <v>8949.9266276528124</v>
      </c>
      <c r="AI1249">
        <f t="shared" si="313"/>
        <v>9336.8353095000002</v>
      </c>
      <c r="AJ1249">
        <f t="shared" si="314"/>
        <v>9336.8353095000002</v>
      </c>
      <c r="AK1249" s="32">
        <f t="shared" si="328"/>
        <v>9409.4465342145977</v>
      </c>
      <c r="AL1249">
        <f t="shared" si="315"/>
        <v>9158.3380352039167</v>
      </c>
      <c r="AM1249" s="32">
        <f t="shared" si="316"/>
        <v>8744.3048807474006</v>
      </c>
      <c r="AN1249" s="33">
        <f t="shared" si="317"/>
        <v>8830.0987682070718</v>
      </c>
      <c r="AO1249" s="33">
        <f t="shared" si="318"/>
        <v>8829.4073992560006</v>
      </c>
      <c r="AP1249" s="33">
        <f t="shared" si="319"/>
        <v>8826.7682158999996</v>
      </c>
      <c r="AQ1249" s="34">
        <f t="shared" si="320"/>
        <v>609566.05599999998</v>
      </c>
      <c r="AR1249" s="34">
        <f t="shared" si="321"/>
        <v>655215</v>
      </c>
      <c r="AS1249" s="34">
        <f t="shared" si="322"/>
        <v>9.4652999999999992</v>
      </c>
      <c r="AT1249" s="34">
        <f t="shared" si="323"/>
        <v>8952.1565352519992</v>
      </c>
      <c r="AU1249" s="34">
        <f t="shared" si="324"/>
        <v>8943.815211926194</v>
      </c>
      <c r="AV1249" s="34">
        <f t="shared" si="325"/>
        <v>8951.344900870401</v>
      </c>
      <c r="AW1249" s="34">
        <f t="shared" si="326"/>
        <v>8987.8398690910999</v>
      </c>
      <c r="AX1249" s="34">
        <f t="shared" si="327"/>
        <v>8869.2264782711281</v>
      </c>
    </row>
    <row r="1250" spans="1:50" ht="16.5" customHeight="1" x14ac:dyDescent="0.2">
      <c r="A1250" s="25">
        <v>1249</v>
      </c>
      <c r="B1250" s="26">
        <v>42013</v>
      </c>
      <c r="C1250" s="25">
        <v>8875</v>
      </c>
      <c r="D1250" s="27"/>
      <c r="E1250" s="27">
        <v>294000</v>
      </c>
      <c r="F1250" s="27"/>
      <c r="G1250" s="27">
        <v>48.774000000000001</v>
      </c>
      <c r="H1250" s="27">
        <v>49.466000000000001</v>
      </c>
      <c r="I1250" s="27">
        <v>2.214</v>
      </c>
      <c r="J1250" s="27">
        <v>17804.227999999999</v>
      </c>
      <c r="K1250" s="27">
        <v>934415</v>
      </c>
      <c r="L1250" s="27">
        <v>1925</v>
      </c>
      <c r="M1250" s="27">
        <v>16.949000000000002</v>
      </c>
      <c r="N1250" s="27">
        <v>265144</v>
      </c>
      <c r="O1250" s="27">
        <v>12083.9</v>
      </c>
      <c r="P1250" s="27">
        <v>3265100</v>
      </c>
      <c r="Q1250" s="27">
        <v>97000</v>
      </c>
      <c r="R1250" s="27">
        <v>18213</v>
      </c>
      <c r="S1250" s="27">
        <v>11.71</v>
      </c>
      <c r="T1250" s="27">
        <v>122.2</v>
      </c>
      <c r="U1250" s="27">
        <v>21</v>
      </c>
      <c r="V1250" s="27">
        <v>87.7</v>
      </c>
      <c r="W1250" s="27">
        <v>102.4164</v>
      </c>
      <c r="X1250" s="27">
        <v>3.125</v>
      </c>
      <c r="Y1250" s="27">
        <v>3.01545929908752</v>
      </c>
      <c r="Z1250" s="27">
        <v>59.799942016601598</v>
      </c>
      <c r="AA1250" s="27">
        <v>317099</v>
      </c>
      <c r="AB1250" s="28"/>
      <c r="AC1250" s="29">
        <v>0</v>
      </c>
      <c r="AD1250" s="30">
        <v>210.8</v>
      </c>
      <c r="AE1250" s="30">
        <v>0</v>
      </c>
      <c r="AF1250" s="31">
        <v>9.5490999999999993</v>
      </c>
      <c r="AG1250">
        <f t="shared" si="312"/>
        <v>9166.2941343523198</v>
      </c>
      <c r="AH1250">
        <f>A1250*'Simple Linear Regression'!$B$18+'Simple Linear Regression'!$B$17</f>
        <v>8950.7796647367159</v>
      </c>
      <c r="AI1250">
        <f t="shared" si="313"/>
        <v>9468.8538995000017</v>
      </c>
      <c r="AJ1250">
        <f t="shared" si="314"/>
        <v>9468.8538995000017</v>
      </c>
      <c r="AK1250" s="32">
        <f t="shared" si="328"/>
        <v>9399.9791786365295</v>
      </c>
      <c r="AL1250">
        <f t="shared" si="315"/>
        <v>9230.0917009971181</v>
      </c>
      <c r="AM1250" s="32">
        <f t="shared" si="316"/>
        <v>8822.0783172444008</v>
      </c>
      <c r="AN1250" s="33">
        <f t="shared" si="317"/>
        <v>9001.041677808229</v>
      </c>
      <c r="AO1250" s="33">
        <f t="shared" si="318"/>
        <v>8976.3145640160001</v>
      </c>
      <c r="AP1250" s="33">
        <f t="shared" si="319"/>
        <v>8869.4443752999996</v>
      </c>
      <c r="AQ1250" s="34">
        <f t="shared" si="320"/>
        <v>587028.81599999999</v>
      </c>
      <c r="AR1250" s="34">
        <f t="shared" si="321"/>
        <v>650916</v>
      </c>
      <c r="AS1250" s="34">
        <f t="shared" si="322"/>
        <v>0</v>
      </c>
      <c r="AT1250" s="34">
        <f t="shared" si="323"/>
        <v>9095.0637957910003</v>
      </c>
      <c r="AU1250" s="34">
        <f t="shared" si="324"/>
        <v>9078.6447673973871</v>
      </c>
      <c r="AV1250" s="34">
        <f t="shared" si="325"/>
        <v>9093.2167156701598</v>
      </c>
      <c r="AW1250" s="34">
        <f t="shared" si="326"/>
        <v>9084.3693401990004</v>
      </c>
      <c r="AX1250" s="34">
        <f t="shared" si="327"/>
        <v>9042.3804566270101</v>
      </c>
    </row>
    <row r="1251" spans="1:50" ht="16.5" customHeight="1" x14ac:dyDescent="0.2">
      <c r="A1251" s="25">
        <v>1250</v>
      </c>
      <c r="B1251" s="26">
        <v>42020</v>
      </c>
      <c r="C1251" s="25">
        <v>8851</v>
      </c>
      <c r="D1251" s="27"/>
      <c r="E1251" s="27">
        <v>304000</v>
      </c>
      <c r="F1251" s="27"/>
      <c r="G1251" s="27">
        <v>47.066000000000003</v>
      </c>
      <c r="H1251" s="27">
        <v>46.578000000000003</v>
      </c>
      <c r="I1251" s="27">
        <v>2.1389999999999998</v>
      </c>
      <c r="J1251" s="27">
        <v>17804.227999999999</v>
      </c>
      <c r="K1251" s="27">
        <v>934415</v>
      </c>
      <c r="L1251" s="27">
        <v>1925</v>
      </c>
      <c r="M1251" s="27">
        <v>17.178000000000001</v>
      </c>
      <c r="N1251" s="27">
        <v>241451</v>
      </c>
      <c r="O1251" s="27">
        <v>12083.9</v>
      </c>
      <c r="P1251" s="27">
        <v>3265100</v>
      </c>
      <c r="Q1251" s="27">
        <v>97000</v>
      </c>
      <c r="R1251" s="27">
        <v>18213</v>
      </c>
      <c r="S1251" s="27">
        <v>11.71</v>
      </c>
      <c r="T1251" s="27">
        <v>122.2</v>
      </c>
      <c r="U1251" s="27">
        <v>21</v>
      </c>
      <c r="V1251" s="27">
        <v>87.7</v>
      </c>
      <c r="W1251" s="27">
        <v>103.36484</v>
      </c>
      <c r="X1251" s="27">
        <v>3.125</v>
      </c>
      <c r="Y1251" s="27">
        <v>2.9808437824249299</v>
      </c>
      <c r="Z1251" s="27">
        <v>58.542266845703097</v>
      </c>
      <c r="AA1251" s="27">
        <v>317099</v>
      </c>
      <c r="AB1251" s="28"/>
      <c r="AC1251" s="29">
        <v>0</v>
      </c>
      <c r="AD1251" s="30">
        <v>204.6</v>
      </c>
      <c r="AE1251" s="30">
        <v>0</v>
      </c>
      <c r="AF1251" s="31">
        <v>9.6720000000000006</v>
      </c>
      <c r="AG1251">
        <f t="shared" si="312"/>
        <v>8862.760499731321</v>
      </c>
      <c r="AH1251">
        <f>A1251*'Simple Linear Regression'!$B$18+'Simple Linear Regression'!$B$17</f>
        <v>8951.6327018206212</v>
      </c>
      <c r="AI1251">
        <f t="shared" si="313"/>
        <v>9149.5684172000001</v>
      </c>
      <c r="AJ1251">
        <f t="shared" si="314"/>
        <v>9149.5684172000001</v>
      </c>
      <c r="AK1251" s="32">
        <f t="shared" si="328"/>
        <v>9389.1292735679599</v>
      </c>
      <c r="AL1251">
        <f t="shared" si="315"/>
        <v>8974.2940971832304</v>
      </c>
      <c r="AM1251" s="32">
        <f t="shared" si="316"/>
        <v>8498.1909665349995</v>
      </c>
      <c r="AN1251" s="33">
        <f t="shared" si="317"/>
        <v>8917.9802857306258</v>
      </c>
      <c r="AO1251" s="33">
        <f t="shared" si="318"/>
        <v>8729.0463232389993</v>
      </c>
      <c r="AP1251" s="33">
        <f t="shared" si="319"/>
        <v>8911.1461941000016</v>
      </c>
      <c r="AQ1251" s="34">
        <f t="shared" si="320"/>
        <v>516463.68899999995</v>
      </c>
      <c r="AR1251" s="34">
        <f t="shared" si="321"/>
        <v>650255.99999999988</v>
      </c>
      <c r="AS1251" s="34">
        <f t="shared" si="322"/>
        <v>0</v>
      </c>
      <c r="AT1251" s="34">
        <f t="shared" si="323"/>
        <v>8649.9365604859995</v>
      </c>
      <c r="AU1251" s="34">
        <f t="shared" si="324"/>
        <v>8746.2745948696866</v>
      </c>
      <c r="AV1251" s="34">
        <f t="shared" si="325"/>
        <v>8642.1759200095585</v>
      </c>
      <c r="AW1251" s="34">
        <f t="shared" si="326"/>
        <v>8639.7965204619995</v>
      </c>
      <c r="AX1251" s="34">
        <f t="shared" si="327"/>
        <v>8725.7403901360594</v>
      </c>
    </row>
    <row r="1252" spans="1:50" ht="16.5" customHeight="1" x14ac:dyDescent="0.2">
      <c r="A1252" s="25">
        <v>1251</v>
      </c>
      <c r="B1252" s="26">
        <v>42027</v>
      </c>
      <c r="C1252" s="25">
        <v>9022</v>
      </c>
      <c r="D1252" s="27"/>
      <c r="E1252" s="27">
        <v>298000</v>
      </c>
      <c r="F1252" s="27"/>
      <c r="G1252" s="27">
        <v>46.457500000000003</v>
      </c>
      <c r="H1252" s="27">
        <v>46.442500000000003</v>
      </c>
      <c r="I1252" s="27">
        <v>2.0659999999999998</v>
      </c>
      <c r="J1252" s="27">
        <v>17804.227999999999</v>
      </c>
      <c r="K1252" s="27">
        <v>934415</v>
      </c>
      <c r="L1252" s="27">
        <v>1925</v>
      </c>
      <c r="M1252" s="27">
        <v>17.178000000000001</v>
      </c>
      <c r="N1252" s="27">
        <v>241451</v>
      </c>
      <c r="O1252" s="27">
        <v>12083.9</v>
      </c>
      <c r="P1252" s="27">
        <v>3265100</v>
      </c>
      <c r="Q1252" s="27">
        <v>97000</v>
      </c>
      <c r="R1252" s="27">
        <v>18213</v>
      </c>
      <c r="S1252" s="27">
        <v>11.71</v>
      </c>
      <c r="T1252" s="27">
        <v>122.2</v>
      </c>
      <c r="U1252" s="27">
        <v>21</v>
      </c>
      <c r="V1252" s="27">
        <v>87.7</v>
      </c>
      <c r="W1252" s="27">
        <v>103.17986000000001</v>
      </c>
      <c r="X1252" s="27">
        <v>3.125</v>
      </c>
      <c r="Y1252" s="27">
        <v>2.9808437824249299</v>
      </c>
      <c r="Z1252" s="27">
        <v>58.542266845703097</v>
      </c>
      <c r="AA1252" s="27">
        <v>317099</v>
      </c>
      <c r="AB1252" s="28"/>
      <c r="AC1252" s="29">
        <v>0</v>
      </c>
      <c r="AD1252" s="30">
        <v>153.5</v>
      </c>
      <c r="AE1252" s="30">
        <v>0</v>
      </c>
      <c r="AF1252" s="31">
        <v>9.8300999999999998</v>
      </c>
      <c r="AG1252">
        <f t="shared" si="312"/>
        <v>8866.7750744760797</v>
      </c>
      <c r="AH1252">
        <f>A1252*'Simple Linear Regression'!$B$18+'Simple Linear Regression'!$B$17</f>
        <v>8952.4857389045246</v>
      </c>
      <c r="AI1252">
        <f t="shared" si="313"/>
        <v>9153.0981572000001</v>
      </c>
      <c r="AJ1252">
        <f t="shared" si="314"/>
        <v>9153.0981572000019</v>
      </c>
      <c r="AK1252" s="32">
        <f t="shared" si="328"/>
        <v>9398.6884112867901</v>
      </c>
      <c r="AL1252">
        <f t="shared" si="315"/>
        <v>8975.2669974736218</v>
      </c>
      <c r="AM1252" s="32">
        <f t="shared" si="316"/>
        <v>8552.9461436146994</v>
      </c>
      <c r="AN1252" s="33">
        <f t="shared" si="317"/>
        <v>8964.5985195730955</v>
      </c>
      <c r="AO1252" s="33">
        <f t="shared" si="318"/>
        <v>8798.6167764660004</v>
      </c>
      <c r="AP1252" s="33">
        <f t="shared" si="319"/>
        <v>9005.5288108000022</v>
      </c>
      <c r="AQ1252" s="34">
        <f t="shared" si="320"/>
        <v>498837.76599999995</v>
      </c>
      <c r="AR1252" s="34">
        <f t="shared" si="321"/>
        <v>615668</v>
      </c>
      <c r="AS1252" s="34">
        <f t="shared" si="322"/>
        <v>0</v>
      </c>
      <c r="AT1252" s="34">
        <f t="shared" si="323"/>
        <v>8604.3162666299977</v>
      </c>
      <c r="AU1252" s="34">
        <f t="shared" si="324"/>
        <v>8721.9585784294777</v>
      </c>
      <c r="AV1252" s="34">
        <f t="shared" si="325"/>
        <v>8596.6266438066796</v>
      </c>
      <c r="AW1252" s="34">
        <f t="shared" si="326"/>
        <v>8595.274668480999</v>
      </c>
      <c r="AX1252" s="34">
        <f t="shared" si="327"/>
        <v>8715.9136925613602</v>
      </c>
    </row>
    <row r="1253" spans="1:50" ht="16.5" customHeight="1" x14ac:dyDescent="0.2">
      <c r="A1253" s="25">
        <v>1252</v>
      </c>
      <c r="B1253" s="26">
        <v>42034</v>
      </c>
      <c r="C1253" s="25">
        <v>8442</v>
      </c>
      <c r="D1253" s="27"/>
      <c r="E1253" s="27">
        <v>261000</v>
      </c>
      <c r="F1253" s="27"/>
      <c r="G1253" s="27">
        <v>45.326000000000001</v>
      </c>
      <c r="H1253" s="27">
        <v>46.764000000000003</v>
      </c>
      <c r="I1253" s="27">
        <v>2.044</v>
      </c>
      <c r="J1253" s="27">
        <v>17804.227999999999</v>
      </c>
      <c r="K1253" s="27">
        <v>934415</v>
      </c>
      <c r="L1253" s="27">
        <v>1925</v>
      </c>
      <c r="M1253" s="27">
        <v>17.178000000000001</v>
      </c>
      <c r="N1253" s="27">
        <v>241451</v>
      </c>
      <c r="O1253" s="27">
        <v>12083.9</v>
      </c>
      <c r="P1253" s="27">
        <v>3265100</v>
      </c>
      <c r="Q1253" s="27">
        <v>97000</v>
      </c>
      <c r="R1253" s="27">
        <v>18213</v>
      </c>
      <c r="S1253" s="27">
        <v>11.71</v>
      </c>
      <c r="T1253" s="27">
        <v>122.2</v>
      </c>
      <c r="U1253" s="27">
        <v>21</v>
      </c>
      <c r="V1253" s="27">
        <v>87.7</v>
      </c>
      <c r="W1253" s="27">
        <v>103.90094999999999</v>
      </c>
      <c r="X1253" s="27">
        <v>3.125</v>
      </c>
      <c r="Y1253" s="27">
        <v>2.9808437824249299</v>
      </c>
      <c r="Z1253" s="27">
        <v>58.542266845703097</v>
      </c>
      <c r="AA1253" s="27">
        <v>317099</v>
      </c>
      <c r="AB1253" s="28"/>
      <c r="AC1253" s="29">
        <v>0</v>
      </c>
      <c r="AD1253" s="30">
        <v>167.2</v>
      </c>
      <c r="AE1253" s="30">
        <v>0</v>
      </c>
      <c r="AF1253" s="31">
        <v>10.0191</v>
      </c>
      <c r="AG1253">
        <f t="shared" si="312"/>
        <v>8891.68625878272</v>
      </c>
      <c r="AH1253">
        <f>A1253*'Simple Linear Regression'!$B$18+'Simple Linear Regression'!$B$17</f>
        <v>8953.3387759884281</v>
      </c>
      <c r="AI1253">
        <f t="shared" si="313"/>
        <v>9174.8648871999994</v>
      </c>
      <c r="AJ1253">
        <f t="shared" si="314"/>
        <v>9174.8648872000012</v>
      </c>
      <c r="AK1253" s="32">
        <f t="shared" si="328"/>
        <v>9356.0006315660085</v>
      </c>
      <c r="AL1253">
        <f t="shared" si="315"/>
        <v>9001.6072561090805</v>
      </c>
      <c r="AM1253" s="32">
        <f t="shared" si="316"/>
        <v>8533.1918135352007</v>
      </c>
      <c r="AN1253" s="33">
        <f t="shared" si="317"/>
        <v>9028.6209314156949</v>
      </c>
      <c r="AO1253" s="33">
        <f t="shared" si="318"/>
        <v>8807.9662126440016</v>
      </c>
      <c r="AP1253" s="33">
        <f t="shared" si="319"/>
        <v>9040.9411233999999</v>
      </c>
      <c r="AQ1253" s="34">
        <f t="shared" si="320"/>
        <v>493525.84399999998</v>
      </c>
      <c r="AR1253" s="34">
        <f t="shared" si="321"/>
        <v>533484</v>
      </c>
      <c r="AS1253" s="34">
        <f t="shared" si="322"/>
        <v>0</v>
      </c>
      <c r="AT1253" s="34">
        <f t="shared" si="323"/>
        <v>8681.9116952139993</v>
      </c>
      <c r="AU1253" s="34">
        <f t="shared" si="324"/>
        <v>8789.8143525127853</v>
      </c>
      <c r="AV1253" s="34">
        <f t="shared" si="325"/>
        <v>8677.3288014808404</v>
      </c>
      <c r="AW1253" s="34">
        <f t="shared" si="326"/>
        <v>8673.3752629969986</v>
      </c>
      <c r="AX1253" s="34">
        <f t="shared" si="327"/>
        <v>8778.4279728965739</v>
      </c>
    </row>
    <row r="1254" spans="1:50" ht="16.5" customHeight="1" x14ac:dyDescent="0.2">
      <c r="A1254" s="25">
        <v>1253</v>
      </c>
      <c r="B1254" s="26">
        <v>42041</v>
      </c>
      <c r="C1254" s="25">
        <v>8282</v>
      </c>
      <c r="D1254" s="27"/>
      <c r="E1254" s="27">
        <v>281000</v>
      </c>
      <c r="F1254" s="27"/>
      <c r="G1254" s="27">
        <v>50.576000000000001</v>
      </c>
      <c r="H1254" s="27">
        <v>54.616</v>
      </c>
      <c r="I1254" s="27">
        <v>2.0680000000000001</v>
      </c>
      <c r="J1254" s="27">
        <v>17912.079000000002</v>
      </c>
      <c r="K1254" s="27">
        <v>934415</v>
      </c>
      <c r="L1254" s="27">
        <v>1868</v>
      </c>
      <c r="M1254" s="27">
        <v>17.178000000000001</v>
      </c>
      <c r="N1254" s="27">
        <v>241451</v>
      </c>
      <c r="O1254" s="27">
        <v>12096.1</v>
      </c>
      <c r="P1254" s="27">
        <v>3265100</v>
      </c>
      <c r="Q1254" s="27">
        <v>97000</v>
      </c>
      <c r="R1254" s="27">
        <v>18213</v>
      </c>
      <c r="S1254" s="27">
        <v>11.71</v>
      </c>
      <c r="T1254" s="27">
        <v>122.8</v>
      </c>
      <c r="U1254" s="27">
        <v>21</v>
      </c>
      <c r="V1254" s="27">
        <v>91.9</v>
      </c>
      <c r="W1254" s="27">
        <v>104.79696</v>
      </c>
      <c r="X1254" s="27">
        <v>3.125</v>
      </c>
      <c r="Y1254" s="27">
        <v>2.9808437824249299</v>
      </c>
      <c r="Z1254" s="27">
        <v>58.542266845703097</v>
      </c>
      <c r="AA1254" s="27">
        <v>317099</v>
      </c>
      <c r="AB1254" s="28"/>
      <c r="AC1254" s="29">
        <v>0</v>
      </c>
      <c r="AD1254" s="30">
        <v>199</v>
      </c>
      <c r="AE1254" s="30">
        <v>0</v>
      </c>
      <c r="AF1254" s="31">
        <v>10.2341</v>
      </c>
      <c r="AG1254">
        <f t="shared" si="312"/>
        <v>8782.2400260478371</v>
      </c>
      <c r="AH1254">
        <f>A1254*'Simple Linear Regression'!$B$18+'Simple Linear Regression'!$B$17</f>
        <v>8954.1918130723334</v>
      </c>
      <c r="AI1254">
        <f t="shared" si="313"/>
        <v>9001.498177200001</v>
      </c>
      <c r="AJ1254">
        <f t="shared" si="314"/>
        <v>9001.4981771999992</v>
      </c>
      <c r="AK1254" s="32">
        <f t="shared" si="328"/>
        <v>9355.891708589068</v>
      </c>
      <c r="AL1254">
        <f t="shared" si="315"/>
        <v>8921.7428325067594</v>
      </c>
      <c r="AM1254" s="32">
        <f t="shared" si="316"/>
        <v>8496.501508236599</v>
      </c>
      <c r="AN1254" s="33">
        <f t="shared" si="317"/>
        <v>9032.3576321770488</v>
      </c>
      <c r="AO1254" s="33">
        <f t="shared" si="318"/>
        <v>8679.8668622680016</v>
      </c>
      <c r="AP1254" s="33">
        <f t="shared" si="319"/>
        <v>9106.6937987999991</v>
      </c>
      <c r="AQ1254" s="34">
        <f t="shared" si="320"/>
        <v>499320.66800000001</v>
      </c>
      <c r="AR1254" s="34">
        <f t="shared" si="321"/>
        <v>581108</v>
      </c>
      <c r="AS1254" s="34">
        <f t="shared" si="322"/>
        <v>0</v>
      </c>
      <c r="AT1254" s="34">
        <f t="shared" si="323"/>
        <v>8736.2891674559978</v>
      </c>
      <c r="AU1254" s="34">
        <f t="shared" si="324"/>
        <v>8817.5485586820869</v>
      </c>
      <c r="AV1254" s="34">
        <f t="shared" si="325"/>
        <v>8747.5600012510804</v>
      </c>
      <c r="AW1254" s="34">
        <f t="shared" si="326"/>
        <v>8728.5840262549991</v>
      </c>
      <c r="AX1254" s="34">
        <f t="shared" si="327"/>
        <v>8784.9549113228823</v>
      </c>
    </row>
    <row r="1255" spans="1:50" ht="16.5" customHeight="1" x14ac:dyDescent="0.2">
      <c r="A1255" s="25">
        <v>1254</v>
      </c>
      <c r="B1255" s="26">
        <v>42048</v>
      </c>
      <c r="C1255" s="25">
        <v>8809</v>
      </c>
      <c r="D1255" s="27"/>
      <c r="E1255" s="27">
        <v>298000</v>
      </c>
      <c r="F1255" s="27"/>
      <c r="G1255" s="27">
        <v>51.136000000000003</v>
      </c>
      <c r="H1255" s="27">
        <v>56.566000000000003</v>
      </c>
      <c r="I1255" s="27">
        <v>2.1909999999999998</v>
      </c>
      <c r="J1255" s="27">
        <v>17912.079000000002</v>
      </c>
      <c r="K1255" s="27">
        <v>989965</v>
      </c>
      <c r="L1255" s="27">
        <v>1868</v>
      </c>
      <c r="M1255" s="27">
        <v>17.178000000000001</v>
      </c>
      <c r="N1255" s="27">
        <v>241451</v>
      </c>
      <c r="O1255" s="27">
        <v>12096.1</v>
      </c>
      <c r="P1255" s="27">
        <v>3265100</v>
      </c>
      <c r="Q1255" s="27">
        <v>97000</v>
      </c>
      <c r="R1255" s="27">
        <v>18213</v>
      </c>
      <c r="S1255" s="27">
        <v>11.71</v>
      </c>
      <c r="T1255" s="27">
        <v>122.8</v>
      </c>
      <c r="U1255" s="27">
        <v>21</v>
      </c>
      <c r="V1255" s="27">
        <v>91.9</v>
      </c>
      <c r="W1255" s="27">
        <v>104.84338</v>
      </c>
      <c r="X1255" s="27">
        <v>3.125</v>
      </c>
      <c r="Y1255" s="27">
        <v>2.9808437824249299</v>
      </c>
      <c r="Z1255" s="27">
        <v>58.542266845703097</v>
      </c>
      <c r="AA1255" s="27">
        <v>317099</v>
      </c>
      <c r="AB1255" s="28"/>
      <c r="AC1255" s="29">
        <v>0</v>
      </c>
      <c r="AD1255" s="30">
        <v>164.3</v>
      </c>
      <c r="AE1255" s="30">
        <v>1.7</v>
      </c>
      <c r="AF1255" s="31">
        <v>10.470499999999999</v>
      </c>
      <c r="AG1255">
        <f t="shared" si="312"/>
        <v>8770.835119697078</v>
      </c>
      <c r="AH1255">
        <f>A1255*'Simple Linear Regression'!$B$18+'Simple Linear Regression'!$B$17</f>
        <v>8955.0448501562369</v>
      </c>
      <c r="AI1255">
        <f t="shared" si="313"/>
        <v>8991.4972472000009</v>
      </c>
      <c r="AJ1255">
        <f t="shared" si="314"/>
        <v>8991.4972472000009</v>
      </c>
      <c r="AK1255" s="32">
        <f t="shared" si="328"/>
        <v>9349.6533570555166</v>
      </c>
      <c r="AL1255">
        <f t="shared" si="315"/>
        <v>8915.0036520448703</v>
      </c>
      <c r="AM1255" s="32">
        <f t="shared" si="316"/>
        <v>8556.0652996234803</v>
      </c>
      <c r="AN1255" s="33">
        <f t="shared" si="317"/>
        <v>9018.0568888506295</v>
      </c>
      <c r="AO1255" s="33">
        <f t="shared" si="318"/>
        <v>8725.6840540910016</v>
      </c>
      <c r="AP1255" s="33">
        <f t="shared" si="319"/>
        <v>9109.0038072000007</v>
      </c>
      <c r="AQ1255" s="34">
        <f t="shared" si="320"/>
        <v>529019.14099999995</v>
      </c>
      <c r="AR1255" s="34">
        <f t="shared" si="321"/>
        <v>652918</v>
      </c>
      <c r="AS1255" s="34">
        <f t="shared" si="322"/>
        <v>0</v>
      </c>
      <c r="AT1255" s="34">
        <f t="shared" si="323"/>
        <v>8726.2611097469999</v>
      </c>
      <c r="AU1255" s="34">
        <f t="shared" si="324"/>
        <v>8816.3135157145043</v>
      </c>
      <c r="AV1255" s="34">
        <f t="shared" si="325"/>
        <v>8730.2584220806802</v>
      </c>
      <c r="AW1255" s="34">
        <f t="shared" si="326"/>
        <v>8719.8221987809993</v>
      </c>
      <c r="AX1255" s="34">
        <f t="shared" si="327"/>
        <v>8784.7946420077351</v>
      </c>
    </row>
    <row r="1256" spans="1:50" ht="16.5" customHeight="1" x14ac:dyDescent="0.2">
      <c r="A1256" s="25">
        <v>1255</v>
      </c>
      <c r="B1256" s="26">
        <v>42055</v>
      </c>
      <c r="C1256" s="25">
        <v>8915</v>
      </c>
      <c r="D1256" s="27"/>
      <c r="E1256" s="27">
        <v>285000</v>
      </c>
      <c r="F1256" s="27"/>
      <c r="G1256" s="27">
        <v>51.69</v>
      </c>
      <c r="H1256" s="27">
        <v>60.567999999999998</v>
      </c>
      <c r="I1256" s="27">
        <v>2.274</v>
      </c>
      <c r="J1256" s="27">
        <v>17912.079000000002</v>
      </c>
      <c r="K1256" s="27">
        <v>989965</v>
      </c>
      <c r="L1256" s="27">
        <v>1868</v>
      </c>
      <c r="M1256" s="27">
        <v>16.91</v>
      </c>
      <c r="N1256" s="27">
        <v>252271</v>
      </c>
      <c r="O1256" s="27">
        <v>12096.1</v>
      </c>
      <c r="P1256" s="27">
        <v>3265100</v>
      </c>
      <c r="Q1256" s="27">
        <v>97000</v>
      </c>
      <c r="R1256" s="27">
        <v>18213</v>
      </c>
      <c r="S1256" s="27">
        <v>11.827</v>
      </c>
      <c r="T1256" s="27">
        <v>122.8</v>
      </c>
      <c r="U1256" s="27">
        <v>21</v>
      </c>
      <c r="V1256" s="27">
        <v>91.9</v>
      </c>
      <c r="W1256" s="27">
        <v>105.17048</v>
      </c>
      <c r="X1256" s="27">
        <v>3.125</v>
      </c>
      <c r="Y1256" s="27">
        <v>2.9262638092040998</v>
      </c>
      <c r="Z1256" s="27">
        <v>58.542266845703097</v>
      </c>
      <c r="AA1256" s="27">
        <v>317099</v>
      </c>
      <c r="AB1256" s="28"/>
      <c r="AC1256" s="29">
        <v>0</v>
      </c>
      <c r="AD1256" s="30">
        <v>230</v>
      </c>
      <c r="AE1256" s="30">
        <v>0.8</v>
      </c>
      <c r="AF1256" s="31">
        <v>10.7239</v>
      </c>
      <c r="AG1256">
        <f t="shared" si="312"/>
        <v>8915.1486488311202</v>
      </c>
      <c r="AH1256">
        <f>A1256*'Simple Linear Regression'!$B$18+'Simple Linear Regression'!$B$17</f>
        <v>8955.8978872401422</v>
      </c>
      <c r="AI1256">
        <f t="shared" si="313"/>
        <v>9133.3448143999994</v>
      </c>
      <c r="AJ1256">
        <f t="shared" si="314"/>
        <v>9133.3448143999994</v>
      </c>
      <c r="AK1256" s="32">
        <f t="shared" si="328"/>
        <v>9322.6150710518395</v>
      </c>
      <c r="AL1256">
        <f t="shared" si="315"/>
        <v>9034.1227674477796</v>
      </c>
      <c r="AM1256" s="32">
        <f t="shared" si="316"/>
        <v>8630.9014279271196</v>
      </c>
      <c r="AN1256" s="33">
        <f t="shared" si="317"/>
        <v>9093.4814792717516</v>
      </c>
      <c r="AO1256" s="33">
        <f t="shared" si="318"/>
        <v>8753.9143805540007</v>
      </c>
      <c r="AP1256" s="33">
        <f t="shared" si="319"/>
        <v>9037.8062166</v>
      </c>
      <c r="AQ1256" s="34">
        <f t="shared" si="320"/>
        <v>573664.25399999996</v>
      </c>
      <c r="AR1256" s="34">
        <f t="shared" si="321"/>
        <v>648090</v>
      </c>
      <c r="AS1256" s="34">
        <f t="shared" si="322"/>
        <v>0</v>
      </c>
      <c r="AT1256" s="34">
        <f t="shared" si="323"/>
        <v>9091.2505640679992</v>
      </c>
      <c r="AU1256" s="34">
        <f t="shared" si="324"/>
        <v>9080.9244587312096</v>
      </c>
      <c r="AV1256" s="34">
        <f t="shared" si="325"/>
        <v>9102.4990667233997</v>
      </c>
      <c r="AW1256" s="34">
        <f t="shared" si="326"/>
        <v>9085.1015307969992</v>
      </c>
      <c r="AX1256" s="34">
        <f t="shared" si="327"/>
        <v>9020.1778097189017</v>
      </c>
    </row>
    <row r="1257" spans="1:50" ht="16.5" customHeight="1" x14ac:dyDescent="0.2">
      <c r="A1257" s="25">
        <v>1256</v>
      </c>
      <c r="B1257" s="26">
        <v>42062</v>
      </c>
      <c r="C1257" s="25">
        <v>8630</v>
      </c>
      <c r="D1257" s="27"/>
      <c r="E1257" s="27">
        <v>305000</v>
      </c>
      <c r="F1257" s="27"/>
      <c r="G1257" s="27">
        <v>49.155999999999999</v>
      </c>
      <c r="H1257" s="27">
        <v>60.631999999999998</v>
      </c>
      <c r="I1257" s="27">
        <v>2.3319999999999999</v>
      </c>
      <c r="J1257" s="27">
        <v>17912.079000000002</v>
      </c>
      <c r="K1257" s="27">
        <v>989965</v>
      </c>
      <c r="L1257" s="27">
        <v>1868</v>
      </c>
      <c r="M1257" s="27">
        <v>16.91</v>
      </c>
      <c r="N1257" s="27">
        <v>252271</v>
      </c>
      <c r="O1257" s="27">
        <v>12096.1</v>
      </c>
      <c r="P1257" s="27">
        <v>3265100</v>
      </c>
      <c r="Q1257" s="27">
        <v>97000</v>
      </c>
      <c r="R1257" s="27">
        <v>18213</v>
      </c>
      <c r="S1257" s="27">
        <v>11.827</v>
      </c>
      <c r="T1257" s="27">
        <v>122.8</v>
      </c>
      <c r="U1257" s="27">
        <v>21</v>
      </c>
      <c r="V1257" s="27">
        <v>91.9</v>
      </c>
      <c r="W1257" s="27">
        <v>105.2436</v>
      </c>
      <c r="X1257" s="27">
        <v>3.125</v>
      </c>
      <c r="Y1257" s="27">
        <v>2.9262638092040998</v>
      </c>
      <c r="Z1257" s="27">
        <v>58.542266845703097</v>
      </c>
      <c r="AA1257" s="27">
        <v>317099</v>
      </c>
      <c r="AB1257" s="28"/>
      <c r="AC1257" s="29">
        <v>0</v>
      </c>
      <c r="AD1257" s="30">
        <v>218.3</v>
      </c>
      <c r="AE1257" s="30">
        <v>0.8</v>
      </c>
      <c r="AF1257" s="31">
        <v>10.990399999999999</v>
      </c>
      <c r="AG1257">
        <f t="shared" si="312"/>
        <v>8901.6997965681585</v>
      </c>
      <c r="AH1257">
        <f>A1257*'Simple Linear Regression'!$B$18+'Simple Linear Regression'!$B$17</f>
        <v>8956.7509243240456</v>
      </c>
      <c r="AI1257">
        <f t="shared" si="313"/>
        <v>9121.5790144000002</v>
      </c>
      <c r="AJ1257">
        <f t="shared" si="314"/>
        <v>9121.5790143999984</v>
      </c>
      <c r="AK1257" s="32">
        <f t="shared" si="328"/>
        <v>9334.2822210518407</v>
      </c>
      <c r="AL1257">
        <f t="shared" si="315"/>
        <v>9016.0287287380397</v>
      </c>
      <c r="AM1257" s="32">
        <f t="shared" si="316"/>
        <v>8652.5582446118187</v>
      </c>
      <c r="AN1257" s="33">
        <f t="shared" si="317"/>
        <v>9098.0743693139011</v>
      </c>
      <c r="AO1257" s="33">
        <f t="shared" si="318"/>
        <v>8751.0924783719984</v>
      </c>
      <c r="AP1257" s="33">
        <f t="shared" si="319"/>
        <v>9039.7427513000021</v>
      </c>
      <c r="AQ1257" s="34">
        <f t="shared" si="320"/>
        <v>588295.97199999995</v>
      </c>
      <c r="AR1257" s="34">
        <f t="shared" si="321"/>
        <v>711260</v>
      </c>
      <c r="AS1257" s="34">
        <f t="shared" si="322"/>
        <v>0</v>
      </c>
      <c r="AT1257" s="34">
        <f t="shared" si="323"/>
        <v>9117.5966927169993</v>
      </c>
      <c r="AU1257" s="34">
        <f t="shared" si="324"/>
        <v>9095.8747732332049</v>
      </c>
      <c r="AV1257" s="34">
        <f t="shared" si="325"/>
        <v>9132.0345155025989</v>
      </c>
      <c r="AW1257" s="34">
        <f t="shared" si="326"/>
        <v>9112.6232452379991</v>
      </c>
      <c r="AX1257" s="34">
        <f t="shared" si="327"/>
        <v>9032.4369080934339</v>
      </c>
    </row>
    <row r="1258" spans="1:50" ht="16.5" customHeight="1" x14ac:dyDescent="0.2">
      <c r="A1258" s="25">
        <v>1257</v>
      </c>
      <c r="B1258" s="26">
        <v>42069</v>
      </c>
      <c r="C1258" s="25">
        <v>8515</v>
      </c>
      <c r="D1258" s="27"/>
      <c r="E1258" s="27">
        <v>317000</v>
      </c>
      <c r="F1258" s="27"/>
      <c r="G1258" s="27">
        <v>50.384</v>
      </c>
      <c r="H1258" s="27">
        <v>60.118000000000002</v>
      </c>
      <c r="I1258" s="27">
        <v>2.4729999999999999</v>
      </c>
      <c r="J1258" s="27">
        <v>17912.079000000002</v>
      </c>
      <c r="K1258" s="27">
        <v>989965</v>
      </c>
      <c r="L1258" s="27">
        <v>1868</v>
      </c>
      <c r="M1258" s="27">
        <v>16.91</v>
      </c>
      <c r="N1258" s="27">
        <v>252271</v>
      </c>
      <c r="O1258" s="27">
        <v>12096.1</v>
      </c>
      <c r="P1258" s="27">
        <v>3265100</v>
      </c>
      <c r="Q1258" s="27">
        <v>97000</v>
      </c>
      <c r="R1258" s="27">
        <v>20594</v>
      </c>
      <c r="S1258" s="27">
        <v>11.827</v>
      </c>
      <c r="T1258" s="27">
        <v>122.8</v>
      </c>
      <c r="U1258" s="27">
        <v>21</v>
      </c>
      <c r="V1258" s="27">
        <v>91.9</v>
      </c>
      <c r="W1258" s="27">
        <v>105.44672</v>
      </c>
      <c r="X1258" s="27">
        <v>3.125</v>
      </c>
      <c r="Y1258" s="27">
        <v>2.9262638092040998</v>
      </c>
      <c r="Z1258" s="27">
        <v>58.542266845703097</v>
      </c>
      <c r="AA1258" s="27">
        <v>319601</v>
      </c>
      <c r="AB1258" s="28"/>
      <c r="AC1258" s="29">
        <v>0</v>
      </c>
      <c r="AD1258" s="30">
        <v>187.8</v>
      </c>
      <c r="AE1258" s="30">
        <v>1.4</v>
      </c>
      <c r="AF1258" s="31">
        <v>11.266500000000001</v>
      </c>
      <c r="AG1258">
        <f t="shared" si="312"/>
        <v>8903.8722724592408</v>
      </c>
      <c r="AH1258">
        <f>A1258*'Simple Linear Regression'!$B$18+'Simple Linear Regression'!$B$17</f>
        <v>8957.6039614079491</v>
      </c>
      <c r="AI1258">
        <f t="shared" si="313"/>
        <v>9114.5195344000003</v>
      </c>
      <c r="AJ1258">
        <f t="shared" si="314"/>
        <v>9114.5195343999985</v>
      </c>
      <c r="AK1258" s="32">
        <f t="shared" si="328"/>
        <v>9320.7133887068212</v>
      </c>
      <c r="AL1258">
        <f t="shared" si="315"/>
        <v>9004.2103517878131</v>
      </c>
      <c r="AM1258" s="32">
        <f t="shared" si="316"/>
        <v>8708.2342247817596</v>
      </c>
      <c r="AN1258" s="33">
        <f t="shared" si="317"/>
        <v>9088.8286768359721</v>
      </c>
      <c r="AO1258" s="33">
        <f t="shared" si="318"/>
        <v>8777.5396870329987</v>
      </c>
      <c r="AP1258" s="33">
        <f t="shared" si="319"/>
        <v>9036.6768220000013</v>
      </c>
      <c r="AQ1258" s="34">
        <f t="shared" si="320"/>
        <v>623866.18299999996</v>
      </c>
      <c r="AR1258" s="34">
        <f t="shared" si="321"/>
        <v>783941</v>
      </c>
      <c r="AS1258" s="34">
        <f t="shared" si="322"/>
        <v>0</v>
      </c>
      <c r="AT1258" s="34">
        <f t="shared" si="323"/>
        <v>9129.5039995429997</v>
      </c>
      <c r="AU1258" s="34">
        <f t="shared" si="324"/>
        <v>9098.3105466059005</v>
      </c>
      <c r="AV1258" s="34">
        <f t="shared" si="325"/>
        <v>9141.3452473951602</v>
      </c>
      <c r="AW1258" s="34">
        <f t="shared" si="326"/>
        <v>9125.9172063850001</v>
      </c>
      <c r="AX1258" s="34">
        <f t="shared" si="327"/>
        <v>9030.8065575190776</v>
      </c>
    </row>
    <row r="1259" spans="1:50" ht="16.5" customHeight="1" x14ac:dyDescent="0.2">
      <c r="A1259" s="25">
        <v>1258</v>
      </c>
      <c r="B1259" s="26">
        <v>42076</v>
      </c>
      <c r="C1259" s="25">
        <v>9260</v>
      </c>
      <c r="D1259" s="27"/>
      <c r="E1259" s="27">
        <v>293000</v>
      </c>
      <c r="F1259" s="27"/>
      <c r="G1259" s="27">
        <v>47.686</v>
      </c>
      <c r="H1259" s="27">
        <v>56.508000000000003</v>
      </c>
      <c r="I1259" s="27">
        <v>2.4870000000000001</v>
      </c>
      <c r="J1259" s="27">
        <v>17912.079000000002</v>
      </c>
      <c r="K1259" s="27">
        <v>844733</v>
      </c>
      <c r="L1259" s="27">
        <v>1651</v>
      </c>
      <c r="M1259" s="27">
        <v>16.91</v>
      </c>
      <c r="N1259" s="27">
        <v>252271</v>
      </c>
      <c r="O1259" s="27">
        <v>12066.7</v>
      </c>
      <c r="P1259" s="27">
        <v>3265100</v>
      </c>
      <c r="Q1259" s="27">
        <v>97000</v>
      </c>
      <c r="R1259" s="27">
        <v>20594</v>
      </c>
      <c r="S1259" s="27">
        <v>11.827</v>
      </c>
      <c r="T1259" s="27">
        <v>122.8</v>
      </c>
      <c r="U1259" s="27">
        <v>21</v>
      </c>
      <c r="V1259" s="27">
        <v>94.1</v>
      </c>
      <c r="W1259" s="27">
        <v>106.23457500000001</v>
      </c>
      <c r="X1259" s="27">
        <v>3.125</v>
      </c>
      <c r="Y1259" s="27">
        <v>2.9262638092040998</v>
      </c>
      <c r="Z1259" s="27">
        <v>58.542266845703097</v>
      </c>
      <c r="AA1259" s="27">
        <v>319601</v>
      </c>
      <c r="AB1259" s="28"/>
      <c r="AC1259" s="29">
        <v>0</v>
      </c>
      <c r="AD1259" s="30">
        <v>124.2</v>
      </c>
      <c r="AE1259" s="30">
        <v>2.9</v>
      </c>
      <c r="AF1259" s="31">
        <v>11.549099999999999</v>
      </c>
      <c r="AG1259">
        <f t="shared" si="312"/>
        <v>8869.7631788855597</v>
      </c>
      <c r="AH1259">
        <f>A1259*'Simple Linear Regression'!$B$18+'Simple Linear Regression'!$B$17</f>
        <v>8958.4569984918544</v>
      </c>
      <c r="AI1259">
        <f t="shared" si="313"/>
        <v>8986.7901844000007</v>
      </c>
      <c r="AJ1259">
        <f t="shared" si="314"/>
        <v>8986.7901844000007</v>
      </c>
      <c r="AK1259" s="32">
        <f t="shared" si="328"/>
        <v>9314.9064113629993</v>
      </c>
      <c r="AL1259">
        <f t="shared" si="315"/>
        <v>8986.5023878233878</v>
      </c>
      <c r="AM1259" s="32">
        <f t="shared" si="316"/>
        <v>8790.3448232574592</v>
      </c>
      <c r="AN1259" s="33">
        <f t="shared" si="317"/>
        <v>9145.1755980017915</v>
      </c>
      <c r="AO1259" s="33">
        <f t="shared" si="318"/>
        <v>8849.2017451270003</v>
      </c>
      <c r="AP1259" s="33">
        <f t="shared" si="319"/>
        <v>9178.0016897999994</v>
      </c>
      <c r="AQ1259" s="34">
        <f t="shared" si="320"/>
        <v>627397.97700000007</v>
      </c>
      <c r="AR1259" s="34">
        <f t="shared" si="321"/>
        <v>728691</v>
      </c>
      <c r="AS1259" s="34">
        <f t="shared" si="322"/>
        <v>0</v>
      </c>
      <c r="AT1259" s="34">
        <f t="shared" si="323"/>
        <v>9093.1158339129997</v>
      </c>
      <c r="AU1259" s="34">
        <f t="shared" si="324"/>
        <v>9086.1774352911743</v>
      </c>
      <c r="AV1259" s="34">
        <f t="shared" si="325"/>
        <v>9097.37714818116</v>
      </c>
      <c r="AW1259" s="34">
        <f t="shared" si="326"/>
        <v>9091.3314341729983</v>
      </c>
      <c r="AX1259" s="34">
        <f t="shared" si="327"/>
        <v>9024.1555426669984</v>
      </c>
    </row>
    <row r="1260" spans="1:50" ht="16.5" customHeight="1" x14ac:dyDescent="0.2">
      <c r="A1260" s="25">
        <v>1259</v>
      </c>
      <c r="B1260" s="26">
        <v>42083</v>
      </c>
      <c r="C1260" s="25">
        <v>8619</v>
      </c>
      <c r="D1260" s="27"/>
      <c r="E1260" s="27">
        <v>290000</v>
      </c>
      <c r="F1260" s="27"/>
      <c r="G1260" s="27">
        <v>44.393999999999998</v>
      </c>
      <c r="H1260" s="27">
        <v>52.72</v>
      </c>
      <c r="I1260" s="27">
        <v>2.4529999999999998</v>
      </c>
      <c r="J1260" s="27">
        <v>17912.079000000002</v>
      </c>
      <c r="K1260" s="27">
        <v>844733</v>
      </c>
      <c r="L1260" s="27">
        <v>1651</v>
      </c>
      <c r="M1260" s="27">
        <v>16.890999999999998</v>
      </c>
      <c r="N1260" s="27">
        <v>233498</v>
      </c>
      <c r="O1260" s="27">
        <v>12066.7</v>
      </c>
      <c r="P1260" s="27">
        <v>3309540</v>
      </c>
      <c r="Q1260" s="27">
        <v>97000</v>
      </c>
      <c r="R1260" s="27">
        <v>20594</v>
      </c>
      <c r="S1260" s="27">
        <v>11.827</v>
      </c>
      <c r="T1260" s="27">
        <v>122.8</v>
      </c>
      <c r="U1260" s="27">
        <v>21</v>
      </c>
      <c r="V1260" s="27">
        <v>94.1</v>
      </c>
      <c r="W1260" s="27">
        <v>108.25028</v>
      </c>
      <c r="X1260" s="27">
        <v>3.125</v>
      </c>
      <c r="Y1260" s="27">
        <v>2.8302655220031698</v>
      </c>
      <c r="Z1260" s="27">
        <v>58.542266845703097</v>
      </c>
      <c r="AA1260" s="27">
        <v>319601</v>
      </c>
      <c r="AB1260" s="28"/>
      <c r="AC1260" s="29">
        <v>0</v>
      </c>
      <c r="AD1260" s="30">
        <v>94.9</v>
      </c>
      <c r="AE1260" s="30">
        <v>9.9</v>
      </c>
      <c r="AF1260" s="31">
        <v>11.8355</v>
      </c>
      <c r="AG1260">
        <f t="shared" si="312"/>
        <v>8636.62621534764</v>
      </c>
      <c r="AH1260">
        <f>A1260*'Simple Linear Regression'!$B$18+'Simple Linear Regression'!$B$17</f>
        <v>8959.3100355757579</v>
      </c>
      <c r="AI1260">
        <f t="shared" si="313"/>
        <v>8729.2874713000001</v>
      </c>
      <c r="AJ1260">
        <f t="shared" si="314"/>
        <v>8729.2874712999983</v>
      </c>
      <c r="AK1260" s="32">
        <f t="shared" si="328"/>
        <v>9287.159052149409</v>
      </c>
      <c r="AL1260">
        <f t="shared" si="315"/>
        <v>8839.8895802115803</v>
      </c>
      <c r="AM1260" s="32">
        <f t="shared" si="316"/>
        <v>8572.6255853703587</v>
      </c>
      <c r="AN1260" s="33">
        <f t="shared" si="317"/>
        <v>9108.3747122619734</v>
      </c>
      <c r="AO1260" s="33">
        <f t="shared" si="318"/>
        <v>8763.9643008940038</v>
      </c>
      <c r="AP1260" s="33">
        <f t="shared" si="319"/>
        <v>9266.0302206999986</v>
      </c>
      <c r="AQ1260" s="34">
        <f t="shared" si="320"/>
        <v>572770.59399999992</v>
      </c>
      <c r="AR1260" s="34">
        <f t="shared" si="321"/>
        <v>711370</v>
      </c>
      <c r="AS1260" s="34">
        <f t="shared" si="322"/>
        <v>0</v>
      </c>
      <c r="AT1260" s="34">
        <f t="shared" si="323"/>
        <v>8728.5047934960003</v>
      </c>
      <c r="AU1260" s="34">
        <f t="shared" si="324"/>
        <v>8870.6014331272381</v>
      </c>
      <c r="AV1260" s="34">
        <f t="shared" si="325"/>
        <v>8721.5844169192005</v>
      </c>
      <c r="AW1260" s="34">
        <f t="shared" si="326"/>
        <v>8727.9813460929981</v>
      </c>
      <c r="AX1260" s="34">
        <f t="shared" si="327"/>
        <v>8833.2401837143207</v>
      </c>
    </row>
    <row r="1261" spans="1:50" ht="16.5" customHeight="1" x14ac:dyDescent="0.2">
      <c r="A1261" s="25">
        <v>1260</v>
      </c>
      <c r="B1261" s="26">
        <v>42090</v>
      </c>
      <c r="C1261" s="25">
        <v>9435</v>
      </c>
      <c r="D1261" s="27"/>
      <c r="E1261" s="27">
        <v>284000</v>
      </c>
      <c r="F1261" s="27"/>
      <c r="G1261" s="27">
        <v>48.683999999999997</v>
      </c>
      <c r="H1261" s="27">
        <v>55.014000000000003</v>
      </c>
      <c r="I1261" s="27">
        <v>2.4569999999999999</v>
      </c>
      <c r="J1261" s="27">
        <v>17912.079000000002</v>
      </c>
      <c r="K1261" s="27">
        <v>844733</v>
      </c>
      <c r="L1261" s="27">
        <v>1651</v>
      </c>
      <c r="M1261" s="27">
        <v>16.890999999999998</v>
      </c>
      <c r="N1261" s="27">
        <v>233498</v>
      </c>
      <c r="O1261" s="27">
        <v>12066.7</v>
      </c>
      <c r="P1261" s="27">
        <v>3309540</v>
      </c>
      <c r="Q1261" s="27">
        <v>97000</v>
      </c>
      <c r="R1261" s="27">
        <v>20594</v>
      </c>
      <c r="S1261" s="27">
        <v>11.827</v>
      </c>
      <c r="T1261" s="27">
        <v>122.8</v>
      </c>
      <c r="U1261" s="27">
        <v>21</v>
      </c>
      <c r="V1261" s="27">
        <v>94.1</v>
      </c>
      <c r="W1261" s="27">
        <v>108.19607999999999</v>
      </c>
      <c r="X1261" s="27">
        <v>3.125</v>
      </c>
      <c r="Y1261" s="27">
        <v>2.8302655220031698</v>
      </c>
      <c r="Z1261" s="27">
        <v>58.542266845703097</v>
      </c>
      <c r="AA1261" s="27">
        <v>319601</v>
      </c>
      <c r="AB1261" s="28"/>
      <c r="AC1261" s="29">
        <v>0</v>
      </c>
      <c r="AD1261" s="30">
        <v>106.3</v>
      </c>
      <c r="AE1261" s="30">
        <v>4.9000000000000004</v>
      </c>
      <c r="AF1261" s="31">
        <v>12.1234</v>
      </c>
      <c r="AG1261">
        <f t="shared" si="312"/>
        <v>8640.6686000191603</v>
      </c>
      <c r="AH1261">
        <f>A1261*'Simple Linear Regression'!$B$18+'Simple Linear Regression'!$B$17</f>
        <v>8960.1630726596613</v>
      </c>
      <c r="AI1261">
        <f t="shared" si="313"/>
        <v>8732.8172113000001</v>
      </c>
      <c r="AJ1261">
        <f t="shared" si="314"/>
        <v>8732.8172113000001</v>
      </c>
      <c r="AK1261" s="32">
        <f t="shared" si="328"/>
        <v>9266.6216728714899</v>
      </c>
      <c r="AL1261">
        <f t="shared" si="315"/>
        <v>8844.8269886710204</v>
      </c>
      <c r="AM1261" s="32">
        <f t="shared" si="316"/>
        <v>8555.037082073959</v>
      </c>
      <c r="AN1261" s="33">
        <f t="shared" si="317"/>
        <v>9152.6483033101031</v>
      </c>
      <c r="AO1261" s="33">
        <f t="shared" si="318"/>
        <v>8744.4596232859985</v>
      </c>
      <c r="AP1261" s="33">
        <f t="shared" si="319"/>
        <v>9277.8799187999994</v>
      </c>
      <c r="AQ1261" s="34">
        <f t="shared" si="320"/>
        <v>573704.58600000001</v>
      </c>
      <c r="AR1261" s="34">
        <f t="shared" si="321"/>
        <v>697788</v>
      </c>
      <c r="AS1261" s="34">
        <f t="shared" si="322"/>
        <v>0</v>
      </c>
      <c r="AT1261" s="34">
        <f t="shared" si="323"/>
        <v>8819.9647931649997</v>
      </c>
      <c r="AU1261" s="34">
        <f t="shared" si="324"/>
        <v>8939.3097383813219</v>
      </c>
      <c r="AV1261" s="34">
        <f t="shared" si="325"/>
        <v>8816.5377397728789</v>
      </c>
      <c r="AW1261" s="34">
        <f t="shared" si="326"/>
        <v>8820.4973104660003</v>
      </c>
      <c r="AX1261" s="34">
        <f t="shared" si="327"/>
        <v>8893.9681734930127</v>
      </c>
    </row>
    <row r="1262" spans="1:50" ht="16.5" customHeight="1" x14ac:dyDescent="0.2">
      <c r="A1262" s="25">
        <v>1261</v>
      </c>
      <c r="B1262" s="26">
        <v>42097</v>
      </c>
      <c r="C1262" s="25">
        <v>8610</v>
      </c>
      <c r="D1262" s="27"/>
      <c r="E1262" s="27">
        <v>269000</v>
      </c>
      <c r="F1262" s="27"/>
      <c r="G1262" s="27">
        <v>48.907499999999999</v>
      </c>
      <c r="H1262" s="27">
        <v>54.784999999999997</v>
      </c>
      <c r="I1262" s="27">
        <v>2.448</v>
      </c>
      <c r="J1262" s="27">
        <v>17912.079000000002</v>
      </c>
      <c r="K1262" s="27">
        <v>844733</v>
      </c>
      <c r="L1262" s="27">
        <v>1651</v>
      </c>
      <c r="M1262" s="27">
        <v>16.890999999999998</v>
      </c>
      <c r="N1262" s="27">
        <v>233498</v>
      </c>
      <c r="O1262" s="27">
        <v>12066.7</v>
      </c>
      <c r="P1262" s="27">
        <v>3309540</v>
      </c>
      <c r="Q1262" s="27">
        <v>97000</v>
      </c>
      <c r="R1262" s="27">
        <v>20594</v>
      </c>
      <c r="S1262" s="27">
        <v>11.827</v>
      </c>
      <c r="T1262" s="27">
        <v>122.8</v>
      </c>
      <c r="U1262" s="27">
        <v>21</v>
      </c>
      <c r="V1262" s="27">
        <v>94.1</v>
      </c>
      <c r="W1262" s="27">
        <v>106.53113999999999</v>
      </c>
      <c r="X1262" s="27">
        <v>3.125</v>
      </c>
      <c r="Y1262" s="27">
        <v>2.8302655220031698</v>
      </c>
      <c r="Z1262" s="27">
        <v>58.542266845703097</v>
      </c>
      <c r="AA1262" s="27">
        <v>319601</v>
      </c>
      <c r="AB1262" s="28"/>
      <c r="AC1262" s="29">
        <v>0</v>
      </c>
      <c r="AD1262" s="30">
        <v>87</v>
      </c>
      <c r="AE1262" s="30">
        <v>10.6</v>
      </c>
      <c r="AF1262" s="31">
        <v>12.4102</v>
      </c>
      <c r="AG1262">
        <f t="shared" si="312"/>
        <v>8650.767699508242</v>
      </c>
      <c r="AH1262">
        <f>A1262*'Simple Linear Regression'!$B$18+'Simple Linear Regression'!$B$17</f>
        <v>8961.0161097435666</v>
      </c>
      <c r="AI1262">
        <f t="shared" si="313"/>
        <v>8741.6415613000008</v>
      </c>
      <c r="AJ1262">
        <f t="shared" si="314"/>
        <v>8741.641561299999</v>
      </c>
      <c r="AK1262" s="32">
        <f t="shared" si="328"/>
        <v>9260.8880990184607</v>
      </c>
      <c r="AL1262">
        <f t="shared" si="315"/>
        <v>8854.8119806372815</v>
      </c>
      <c r="AM1262" s="32">
        <f t="shared" si="316"/>
        <v>8582.4002091098409</v>
      </c>
      <c r="AN1262" s="33">
        <f t="shared" si="317"/>
        <v>9207.9576698029632</v>
      </c>
      <c r="AO1262" s="33">
        <f t="shared" si="318"/>
        <v>8792.1348579040023</v>
      </c>
      <c r="AP1262" s="33">
        <f t="shared" si="319"/>
        <v>9345.8418808000006</v>
      </c>
      <c r="AQ1262" s="34">
        <f t="shared" si="320"/>
        <v>571603.10399999993</v>
      </c>
      <c r="AR1262" s="34">
        <f t="shared" si="321"/>
        <v>658512</v>
      </c>
      <c r="AS1262" s="34">
        <f t="shared" si="322"/>
        <v>0</v>
      </c>
      <c r="AT1262" s="34">
        <f t="shared" si="323"/>
        <v>8837.7049369720007</v>
      </c>
      <c r="AU1262" s="34">
        <f t="shared" si="324"/>
        <v>8966.5141039888786</v>
      </c>
      <c r="AV1262" s="34">
        <f t="shared" si="325"/>
        <v>8828.3591653471194</v>
      </c>
      <c r="AW1262" s="34">
        <f t="shared" si="326"/>
        <v>8839.3901033080001</v>
      </c>
      <c r="AX1262" s="34">
        <f t="shared" si="327"/>
        <v>8925.6009588859524</v>
      </c>
    </row>
    <row r="1263" spans="1:50" ht="16.5" customHeight="1" x14ac:dyDescent="0.2">
      <c r="A1263" s="25">
        <v>1262</v>
      </c>
      <c r="B1263" s="26">
        <v>42104</v>
      </c>
      <c r="C1263" s="25">
        <v>8914</v>
      </c>
      <c r="D1263" s="27"/>
      <c r="E1263" s="27">
        <v>282000</v>
      </c>
      <c r="F1263" s="27"/>
      <c r="G1263" s="27">
        <v>51.777999999999999</v>
      </c>
      <c r="H1263" s="27">
        <v>56.512</v>
      </c>
      <c r="I1263" s="27">
        <v>2.4129999999999998</v>
      </c>
      <c r="J1263" s="27">
        <v>17912.079000000002</v>
      </c>
      <c r="K1263" s="27">
        <v>844733</v>
      </c>
      <c r="L1263" s="27">
        <v>1348</v>
      </c>
      <c r="M1263" s="27">
        <v>16.890999999999998</v>
      </c>
      <c r="N1263" s="27">
        <v>233498</v>
      </c>
      <c r="O1263" s="27">
        <v>12116.6</v>
      </c>
      <c r="P1263" s="27">
        <v>3309540</v>
      </c>
      <c r="Q1263" s="27">
        <v>97000</v>
      </c>
      <c r="R1263" s="27">
        <v>20594</v>
      </c>
      <c r="S1263" s="27">
        <v>11.827</v>
      </c>
      <c r="T1263" s="27">
        <v>122.8</v>
      </c>
      <c r="U1263" s="27">
        <v>21</v>
      </c>
      <c r="V1263" s="27">
        <v>87.8</v>
      </c>
      <c r="W1263" s="27">
        <v>106.89072</v>
      </c>
      <c r="X1263" s="27">
        <v>3.125</v>
      </c>
      <c r="Y1263" s="27">
        <v>2.8302655220031698</v>
      </c>
      <c r="Z1263" s="27">
        <v>58.542266845703097</v>
      </c>
      <c r="AA1263" s="27">
        <v>319601</v>
      </c>
      <c r="AB1263" s="28"/>
      <c r="AC1263" s="29">
        <v>0</v>
      </c>
      <c r="AD1263" s="30">
        <v>70.2</v>
      </c>
      <c r="AE1263" s="30">
        <v>12.7</v>
      </c>
      <c r="AF1263" s="31">
        <v>12.6935</v>
      </c>
      <c r="AG1263">
        <f t="shared" si="312"/>
        <v>8785.9773397784411</v>
      </c>
      <c r="AH1263">
        <f>A1263*'Simple Linear Regression'!$B$18+'Simple Linear Regression'!$B$17</f>
        <v>8961.8691468274701</v>
      </c>
      <c r="AI1263">
        <f t="shared" si="313"/>
        <v>8857.6501313000008</v>
      </c>
      <c r="AJ1263">
        <f t="shared" si="314"/>
        <v>8857.6501312999972</v>
      </c>
      <c r="AK1263" s="32">
        <f t="shared" si="328"/>
        <v>9267.7230418621275</v>
      </c>
      <c r="AL1263">
        <f t="shared" si="315"/>
        <v>8940.147913617182</v>
      </c>
      <c r="AM1263" s="32">
        <f t="shared" si="316"/>
        <v>8600.6860448515799</v>
      </c>
      <c r="AN1263" s="33">
        <f t="shared" si="317"/>
        <v>9245.622428599374</v>
      </c>
      <c r="AO1263" s="33">
        <f t="shared" si="318"/>
        <v>8908.4135269739963</v>
      </c>
      <c r="AP1263" s="33">
        <f t="shared" si="319"/>
        <v>9287.5120862999993</v>
      </c>
      <c r="AQ1263" s="34">
        <f t="shared" si="320"/>
        <v>563430.674</v>
      </c>
      <c r="AR1263" s="34">
        <f t="shared" si="321"/>
        <v>680466</v>
      </c>
      <c r="AS1263" s="34">
        <f t="shared" si="322"/>
        <v>0</v>
      </c>
      <c r="AT1263" s="34">
        <f t="shared" si="323"/>
        <v>8881.550789416</v>
      </c>
      <c r="AU1263" s="34">
        <f t="shared" si="324"/>
        <v>9010.8382783443722</v>
      </c>
      <c r="AV1263" s="34">
        <f t="shared" si="325"/>
        <v>8862.3359126661599</v>
      </c>
      <c r="AW1263" s="34">
        <f t="shared" si="326"/>
        <v>8884.0199695930005</v>
      </c>
      <c r="AX1263" s="34">
        <f t="shared" si="327"/>
        <v>8991.3762431753603</v>
      </c>
    </row>
    <row r="1264" spans="1:50" ht="16.5" customHeight="1" x14ac:dyDescent="0.2">
      <c r="A1264" s="25">
        <v>1263</v>
      </c>
      <c r="B1264" s="26">
        <v>42111</v>
      </c>
      <c r="C1264" s="25">
        <v>9185</v>
      </c>
      <c r="D1264" s="27"/>
      <c r="E1264" s="27">
        <v>298000</v>
      </c>
      <c r="F1264" s="27"/>
      <c r="G1264" s="27">
        <v>54.78</v>
      </c>
      <c r="H1264" s="27">
        <v>59.118000000000002</v>
      </c>
      <c r="I1264" s="27">
        <v>2.4079999999999999</v>
      </c>
      <c r="J1264" s="27">
        <v>17912.079000000002</v>
      </c>
      <c r="K1264" s="27">
        <v>867305</v>
      </c>
      <c r="L1264" s="27">
        <v>1348</v>
      </c>
      <c r="M1264" s="27">
        <v>17.896000000000001</v>
      </c>
      <c r="N1264" s="27">
        <v>217220</v>
      </c>
      <c r="O1264" s="27">
        <v>12116.6</v>
      </c>
      <c r="P1264" s="27">
        <v>3309540</v>
      </c>
      <c r="Q1264" s="27">
        <v>97000</v>
      </c>
      <c r="R1264" s="27">
        <v>20594</v>
      </c>
      <c r="S1264" s="27">
        <v>11.827</v>
      </c>
      <c r="T1264" s="27">
        <v>122.8</v>
      </c>
      <c r="U1264" s="27">
        <v>21</v>
      </c>
      <c r="V1264" s="27">
        <v>87.8</v>
      </c>
      <c r="W1264" s="27">
        <v>106.62912</v>
      </c>
      <c r="X1264" s="27">
        <v>3.125</v>
      </c>
      <c r="Y1264" s="27">
        <v>2.8754520416259801</v>
      </c>
      <c r="Z1264" s="27">
        <v>58.542266845703097</v>
      </c>
      <c r="AA1264" s="27">
        <v>319601</v>
      </c>
      <c r="AB1264" s="28"/>
      <c r="AC1264" s="29">
        <v>0</v>
      </c>
      <c r="AD1264" s="30">
        <v>48.8</v>
      </c>
      <c r="AE1264" s="30">
        <v>11</v>
      </c>
      <c r="AF1264" s="31">
        <v>12.970700000000001</v>
      </c>
      <c r="AG1264">
        <f t="shared" si="312"/>
        <v>8571.3061865590407</v>
      </c>
      <c r="AH1264">
        <f>A1264*'Simple Linear Regression'!$B$18+'Simple Linear Regression'!$B$17</f>
        <v>8962.7221839113736</v>
      </c>
      <c r="AI1264">
        <f t="shared" si="313"/>
        <v>8679.2032056000007</v>
      </c>
      <c r="AJ1264">
        <f t="shared" si="314"/>
        <v>8679.2032055999989</v>
      </c>
      <c r="AK1264" s="32">
        <f t="shared" si="328"/>
        <v>9362.1362691392278</v>
      </c>
      <c r="AL1264">
        <f t="shared" si="315"/>
        <v>8789.901595063202</v>
      </c>
      <c r="AM1264" s="32">
        <f t="shared" si="316"/>
        <v>8403.8807150825996</v>
      </c>
      <c r="AN1264" s="33">
        <f t="shared" si="317"/>
        <v>9195.2489360821583</v>
      </c>
      <c r="AO1264" s="33">
        <f t="shared" si="318"/>
        <v>8789.26677776</v>
      </c>
      <c r="AP1264" s="33">
        <f t="shared" si="319"/>
        <v>9329.7517045000004</v>
      </c>
      <c r="AQ1264" s="34">
        <f t="shared" si="320"/>
        <v>523065.76</v>
      </c>
      <c r="AR1264" s="34">
        <f t="shared" si="321"/>
        <v>717584</v>
      </c>
      <c r="AS1264" s="34">
        <f t="shared" si="322"/>
        <v>0</v>
      </c>
      <c r="AT1264" s="34">
        <f t="shared" si="323"/>
        <v>8591.6551148250001</v>
      </c>
      <c r="AU1264" s="34">
        <f t="shared" si="324"/>
        <v>8823.4413397107892</v>
      </c>
      <c r="AV1264" s="34">
        <f t="shared" si="325"/>
        <v>8571.2304410618417</v>
      </c>
      <c r="AW1264" s="34">
        <f t="shared" si="326"/>
        <v>8595.4643876409991</v>
      </c>
      <c r="AX1264" s="34">
        <f t="shared" si="327"/>
        <v>8818.5738590708788</v>
      </c>
    </row>
    <row r="1265" spans="1:50" ht="16.5" customHeight="1" x14ac:dyDescent="0.2">
      <c r="A1265" s="25">
        <v>1264</v>
      </c>
      <c r="B1265" s="26">
        <v>42118</v>
      </c>
      <c r="C1265" s="25">
        <v>8920</v>
      </c>
      <c r="D1265" s="27"/>
      <c r="E1265" s="27">
        <v>295000</v>
      </c>
      <c r="F1265" s="27"/>
      <c r="G1265" s="27">
        <v>56.137999999999998</v>
      </c>
      <c r="H1265" s="27">
        <v>61.411999999999999</v>
      </c>
      <c r="I1265" s="27">
        <v>2.4849999999999999</v>
      </c>
      <c r="J1265" s="27">
        <v>17912.079000000002</v>
      </c>
      <c r="K1265" s="27">
        <v>867305</v>
      </c>
      <c r="L1265" s="27">
        <v>1348</v>
      </c>
      <c r="M1265" s="27">
        <v>17.896000000000001</v>
      </c>
      <c r="N1265" s="27">
        <v>217220</v>
      </c>
      <c r="O1265" s="27">
        <v>12116.6</v>
      </c>
      <c r="P1265" s="27">
        <v>3309540</v>
      </c>
      <c r="Q1265" s="27">
        <v>97000</v>
      </c>
      <c r="R1265" s="27">
        <v>20594</v>
      </c>
      <c r="S1265" s="27">
        <v>11.827</v>
      </c>
      <c r="T1265" s="27">
        <v>122.8</v>
      </c>
      <c r="U1265" s="27">
        <v>21</v>
      </c>
      <c r="V1265" s="27">
        <v>87.8</v>
      </c>
      <c r="W1265" s="27">
        <v>106.91922</v>
      </c>
      <c r="X1265" s="27">
        <v>3.125</v>
      </c>
      <c r="Y1265" s="27">
        <v>2.8754520416259801</v>
      </c>
      <c r="Z1265" s="27">
        <v>58.542266845703097</v>
      </c>
      <c r="AA1265" s="27">
        <v>319601</v>
      </c>
      <c r="AB1265" s="28"/>
      <c r="AC1265" s="29">
        <v>0</v>
      </c>
      <c r="AD1265" s="30">
        <v>60.4</v>
      </c>
      <c r="AE1265" s="30">
        <v>9.8000000000000007</v>
      </c>
      <c r="AF1265" s="31">
        <v>13.2387</v>
      </c>
      <c r="AG1265">
        <f t="shared" si="312"/>
        <v>8573.3544664858</v>
      </c>
      <c r="AH1265">
        <f>A1265*'Simple Linear Regression'!$B$18+'Simple Linear Regression'!$B$17</f>
        <v>8963.5752209952789</v>
      </c>
      <c r="AI1265">
        <f t="shared" si="313"/>
        <v>8680.9680755999998</v>
      </c>
      <c r="AJ1265">
        <f t="shared" si="314"/>
        <v>8680.9680756000016</v>
      </c>
      <c r="AK1265" s="32">
        <f t="shared" si="328"/>
        <v>9356.764629164767</v>
      </c>
      <c r="AL1265">
        <f t="shared" si="315"/>
        <v>8813.7567619789988</v>
      </c>
      <c r="AM1265" s="32">
        <f t="shared" si="316"/>
        <v>8397.89749457572</v>
      </c>
      <c r="AN1265" s="33">
        <f t="shared" si="317"/>
        <v>9214.7700318454572</v>
      </c>
      <c r="AO1265" s="33">
        <f t="shared" si="318"/>
        <v>8799.6510066999981</v>
      </c>
      <c r="AP1265" s="33">
        <f t="shared" si="319"/>
        <v>9319.9887240999997</v>
      </c>
      <c r="AQ1265" s="34">
        <f t="shared" si="320"/>
        <v>539791.69999999995</v>
      </c>
      <c r="AR1265" s="34">
        <f t="shared" si="321"/>
        <v>733075</v>
      </c>
      <c r="AS1265" s="34">
        <f t="shared" si="322"/>
        <v>0</v>
      </c>
      <c r="AT1265" s="34">
        <f t="shared" si="323"/>
        <v>8672.0215601359996</v>
      </c>
      <c r="AU1265" s="34">
        <f t="shared" si="324"/>
        <v>8902.5469598431428</v>
      </c>
      <c r="AV1265" s="34">
        <f t="shared" si="325"/>
        <v>8650.5383624240003</v>
      </c>
      <c r="AW1265" s="34">
        <f t="shared" si="326"/>
        <v>8676.7555538149991</v>
      </c>
      <c r="AX1265" s="34">
        <f t="shared" si="327"/>
        <v>8890.2798907900979</v>
      </c>
    </row>
    <row r="1266" spans="1:50" ht="16.5" customHeight="1" x14ac:dyDescent="0.2">
      <c r="A1266" s="25">
        <v>1265</v>
      </c>
      <c r="B1266" s="26">
        <v>42125</v>
      </c>
      <c r="C1266" s="25">
        <v>8785</v>
      </c>
      <c r="D1266" s="27"/>
      <c r="E1266" s="27">
        <v>269000</v>
      </c>
      <c r="F1266" s="27"/>
      <c r="G1266" s="27">
        <v>57.975999999999999</v>
      </c>
      <c r="H1266" s="27">
        <v>63.494</v>
      </c>
      <c r="I1266" s="27">
        <v>2.57</v>
      </c>
      <c r="J1266" s="27">
        <v>17912.079000000002</v>
      </c>
      <c r="K1266" s="27">
        <v>867305</v>
      </c>
      <c r="L1266" s="27">
        <v>1348</v>
      </c>
      <c r="M1266" s="27">
        <v>17.896000000000001</v>
      </c>
      <c r="N1266" s="27">
        <v>217220</v>
      </c>
      <c r="O1266" s="27">
        <v>12116.6</v>
      </c>
      <c r="P1266" s="27">
        <v>3309540</v>
      </c>
      <c r="Q1266" s="27">
        <v>97000</v>
      </c>
      <c r="R1266" s="27">
        <v>20594</v>
      </c>
      <c r="S1266" s="27">
        <v>11.827</v>
      </c>
      <c r="T1266" s="27">
        <v>122.8</v>
      </c>
      <c r="U1266" s="27">
        <v>21</v>
      </c>
      <c r="V1266" s="27">
        <v>87.8</v>
      </c>
      <c r="W1266" s="27">
        <v>106.34014000000001</v>
      </c>
      <c r="X1266" s="27">
        <v>3.125</v>
      </c>
      <c r="Y1266" s="27">
        <v>2.8754520416259801</v>
      </c>
      <c r="Z1266" s="27">
        <v>58.542266845703097</v>
      </c>
      <c r="AA1266" s="27">
        <v>319601</v>
      </c>
      <c r="AB1266" s="28"/>
      <c r="AC1266" s="29">
        <v>0</v>
      </c>
      <c r="AD1266" s="30">
        <v>64</v>
      </c>
      <c r="AE1266" s="30">
        <v>17</v>
      </c>
      <c r="AF1266" s="31">
        <v>13.494300000000001</v>
      </c>
      <c r="AG1266">
        <f t="shared" si="312"/>
        <v>8590.8959057556021</v>
      </c>
      <c r="AH1266">
        <f>A1266*'Simple Linear Regression'!$B$18+'Simple Linear Regression'!$B$17</f>
        <v>8964.4282580791823</v>
      </c>
      <c r="AI1266">
        <f t="shared" si="313"/>
        <v>8696.2636156000008</v>
      </c>
      <c r="AJ1266">
        <f t="shared" si="314"/>
        <v>8696.2636156000008</v>
      </c>
      <c r="AK1266" s="32">
        <f t="shared" si="328"/>
        <v>9351.8406083788377</v>
      </c>
      <c r="AL1266">
        <f t="shared" si="315"/>
        <v>8856.8830509380023</v>
      </c>
      <c r="AM1266" s="32">
        <f t="shared" si="316"/>
        <v>8409.3653866437999</v>
      </c>
      <c r="AN1266" s="33">
        <f t="shared" si="317"/>
        <v>9250.2022459837772</v>
      </c>
      <c r="AO1266" s="33">
        <f t="shared" si="318"/>
        <v>8857.8464454000023</v>
      </c>
      <c r="AP1266" s="33">
        <f t="shared" si="319"/>
        <v>9340.5006009000008</v>
      </c>
      <c r="AQ1266" s="34">
        <f t="shared" si="320"/>
        <v>558255.4</v>
      </c>
      <c r="AR1266" s="34">
        <f t="shared" si="321"/>
        <v>691330</v>
      </c>
      <c r="AS1266" s="34">
        <f t="shared" si="322"/>
        <v>0</v>
      </c>
      <c r="AT1266" s="34">
        <f t="shared" si="323"/>
        <v>8727.2725757590015</v>
      </c>
      <c r="AU1266" s="34">
        <f t="shared" si="324"/>
        <v>8977.87574552968</v>
      </c>
      <c r="AV1266" s="34">
        <f t="shared" si="325"/>
        <v>8689.2230806588013</v>
      </c>
      <c r="AW1266" s="34">
        <f t="shared" si="326"/>
        <v>8732.7717669249996</v>
      </c>
      <c r="AX1266" s="34">
        <f t="shared" si="327"/>
        <v>8962.9195193562009</v>
      </c>
    </row>
    <row r="1267" spans="1:50" ht="16.5" customHeight="1" x14ac:dyDescent="0.2">
      <c r="A1267" s="25">
        <v>1266</v>
      </c>
      <c r="B1267" s="26">
        <v>42132</v>
      </c>
      <c r="C1267" s="25">
        <v>9201</v>
      </c>
      <c r="D1267" s="27"/>
      <c r="E1267" s="27">
        <v>267000</v>
      </c>
      <c r="F1267" s="27"/>
      <c r="G1267" s="27">
        <v>59.725999999999999</v>
      </c>
      <c r="H1267" s="27">
        <v>65.006</v>
      </c>
      <c r="I1267" s="27">
        <v>2.6640000000000001</v>
      </c>
      <c r="J1267" s="27">
        <v>18063.528999999999</v>
      </c>
      <c r="K1267" s="27">
        <v>867305</v>
      </c>
      <c r="L1267" s="27">
        <v>1109</v>
      </c>
      <c r="M1267" s="27">
        <v>17.896000000000001</v>
      </c>
      <c r="N1267" s="27">
        <v>217220</v>
      </c>
      <c r="O1267" s="27">
        <v>12176.1</v>
      </c>
      <c r="P1267" s="27">
        <v>3309540</v>
      </c>
      <c r="Q1267" s="27">
        <v>97000</v>
      </c>
      <c r="R1267" s="27">
        <v>20594</v>
      </c>
      <c r="S1267" s="27">
        <v>11.827</v>
      </c>
      <c r="T1267" s="27">
        <v>123.6</v>
      </c>
      <c r="U1267" s="27">
        <v>21</v>
      </c>
      <c r="V1267" s="27">
        <v>87.1</v>
      </c>
      <c r="W1267" s="27">
        <v>105.26522</v>
      </c>
      <c r="X1267" s="27">
        <v>3.125</v>
      </c>
      <c r="Y1267" s="27">
        <v>2.8754520416259801</v>
      </c>
      <c r="Z1267" s="27">
        <v>58.542266845703097</v>
      </c>
      <c r="AA1267" s="27">
        <v>319601</v>
      </c>
      <c r="AB1267" s="28"/>
      <c r="AC1267" s="29">
        <v>0</v>
      </c>
      <c r="AD1267" s="30">
        <v>22.3</v>
      </c>
      <c r="AE1267" s="30">
        <v>17.3</v>
      </c>
      <c r="AF1267" s="31">
        <v>13.7334</v>
      </c>
      <c r="AG1267">
        <f t="shared" si="312"/>
        <v>8608.2743523303197</v>
      </c>
      <c r="AH1267">
        <f>A1267*'Simple Linear Regression'!$B$18+'Simple Linear Regression'!$B$17</f>
        <v>8965.2812951630876</v>
      </c>
      <c r="AI1267">
        <f t="shared" si="313"/>
        <v>8648.4196555999988</v>
      </c>
      <c r="AJ1267">
        <f t="shared" si="314"/>
        <v>8648.4196555999988</v>
      </c>
      <c r="AK1267" s="32">
        <f t="shared" si="328"/>
        <v>9358.0861582120888</v>
      </c>
      <c r="AL1267">
        <f t="shared" si="315"/>
        <v>8895.8081804455996</v>
      </c>
      <c r="AM1267" s="32">
        <f t="shared" si="316"/>
        <v>8473.0261154153195</v>
      </c>
      <c r="AN1267" s="33">
        <f t="shared" si="317"/>
        <v>9256.5178830457498</v>
      </c>
      <c r="AO1267" s="33">
        <f t="shared" si="318"/>
        <v>8960.6736900799951</v>
      </c>
      <c r="AP1267" s="33">
        <f t="shared" si="319"/>
        <v>9369.8139486</v>
      </c>
      <c r="AQ1267" s="34">
        <f t="shared" si="320"/>
        <v>578674.08000000007</v>
      </c>
      <c r="AR1267" s="34">
        <f t="shared" si="321"/>
        <v>711288</v>
      </c>
      <c r="AS1267" s="34">
        <f t="shared" si="322"/>
        <v>0</v>
      </c>
      <c r="AT1267" s="34">
        <f t="shared" si="323"/>
        <v>8725.4632552040002</v>
      </c>
      <c r="AU1267" s="34">
        <f t="shared" si="324"/>
        <v>9008.2115389299361</v>
      </c>
      <c r="AV1267" s="34">
        <f t="shared" si="325"/>
        <v>8675.5040422548791</v>
      </c>
      <c r="AW1267" s="34">
        <f t="shared" si="326"/>
        <v>8732.2458317679993</v>
      </c>
      <c r="AX1267" s="34">
        <f t="shared" si="327"/>
        <v>9001.1000948210385</v>
      </c>
    </row>
    <row r="1268" spans="1:50" ht="16.5" customHeight="1" x14ac:dyDescent="0.2">
      <c r="A1268" s="25">
        <v>1267</v>
      </c>
      <c r="B1268" s="26">
        <v>42139</v>
      </c>
      <c r="C1268" s="25">
        <v>9261</v>
      </c>
      <c r="D1268" s="27"/>
      <c r="E1268" s="27">
        <v>271000</v>
      </c>
      <c r="F1268" s="27"/>
      <c r="G1268" s="27">
        <v>60.014000000000003</v>
      </c>
      <c r="H1268" s="27">
        <v>64.902000000000001</v>
      </c>
      <c r="I1268" s="27">
        <v>2.6909999999999998</v>
      </c>
      <c r="J1268" s="27">
        <v>18063.528999999999</v>
      </c>
      <c r="K1268" s="27">
        <v>821043</v>
      </c>
      <c r="L1268" s="27">
        <v>1109</v>
      </c>
      <c r="M1268" s="27">
        <v>17.896000000000001</v>
      </c>
      <c r="N1268" s="27">
        <v>217220</v>
      </c>
      <c r="O1268" s="27">
        <v>12176.1</v>
      </c>
      <c r="P1268" s="27">
        <v>3309540</v>
      </c>
      <c r="Q1268" s="27">
        <v>97000</v>
      </c>
      <c r="R1268" s="27">
        <v>20594</v>
      </c>
      <c r="S1268" s="27">
        <v>11.827</v>
      </c>
      <c r="T1268" s="27">
        <v>123.6</v>
      </c>
      <c r="U1268" s="27">
        <v>21</v>
      </c>
      <c r="V1268" s="27">
        <v>87.1</v>
      </c>
      <c r="W1268" s="27">
        <v>105.1275</v>
      </c>
      <c r="X1268" s="27">
        <v>3.125</v>
      </c>
      <c r="Y1268" s="27">
        <v>2.8754520416259801</v>
      </c>
      <c r="Z1268" s="27">
        <v>58.542266845703097</v>
      </c>
      <c r="AA1268" s="27">
        <v>319601</v>
      </c>
      <c r="AB1268" s="28"/>
      <c r="AC1268" s="29">
        <v>0</v>
      </c>
      <c r="AD1268" s="30">
        <v>29.5</v>
      </c>
      <c r="AE1268" s="30">
        <v>30.5</v>
      </c>
      <c r="AF1268" s="31">
        <v>13.951700000000001</v>
      </c>
      <c r="AG1268">
        <f t="shared" si="312"/>
        <v>8605.5901438630808</v>
      </c>
      <c r="AH1268">
        <f>A1268*'Simple Linear Regression'!$B$18+'Simple Linear Regression'!$B$17</f>
        <v>8966.1343322469911</v>
      </c>
      <c r="AI1268">
        <f t="shared" si="313"/>
        <v>8646.0664956000001</v>
      </c>
      <c r="AJ1268">
        <f t="shared" si="314"/>
        <v>8646.0664956000001</v>
      </c>
      <c r="AK1268" s="32">
        <f t="shared" si="328"/>
        <v>9358.8333022573679</v>
      </c>
      <c r="AL1268">
        <f t="shared" si="315"/>
        <v>8900.4338000913995</v>
      </c>
      <c r="AM1268" s="32">
        <f t="shared" si="316"/>
        <v>8477.5771410633988</v>
      </c>
      <c r="AN1268" s="33">
        <f t="shared" si="317"/>
        <v>9276.3721507609589</v>
      </c>
      <c r="AO1268" s="33">
        <f t="shared" si="318"/>
        <v>8981.4331880200007</v>
      </c>
      <c r="AP1268" s="33">
        <f t="shared" si="319"/>
        <v>9388.3206186999978</v>
      </c>
      <c r="AQ1268" s="34">
        <f t="shared" si="320"/>
        <v>584539.02</v>
      </c>
      <c r="AR1268" s="34">
        <f t="shared" si="321"/>
        <v>729261</v>
      </c>
      <c r="AS1268" s="34">
        <f t="shared" si="322"/>
        <v>0</v>
      </c>
      <c r="AT1268" s="34">
        <f t="shared" si="323"/>
        <v>8735.0285838939999</v>
      </c>
      <c r="AU1268" s="34">
        <f t="shared" si="324"/>
        <v>9032.4273032750843</v>
      </c>
      <c r="AV1268" s="34">
        <f t="shared" si="325"/>
        <v>8682.9517216393597</v>
      </c>
      <c r="AW1268" s="34">
        <f t="shared" si="326"/>
        <v>8742.3410392669975</v>
      </c>
      <c r="AX1268" s="34">
        <f t="shared" si="327"/>
        <v>9027.3215693392594</v>
      </c>
    </row>
    <row r="1269" spans="1:50" ht="16.5" customHeight="1" x14ac:dyDescent="0.2">
      <c r="A1269" s="25">
        <v>1268</v>
      </c>
      <c r="B1269" s="26">
        <v>42146</v>
      </c>
      <c r="C1269" s="25">
        <v>9734</v>
      </c>
      <c r="D1269" s="27"/>
      <c r="E1269" s="27">
        <v>276000</v>
      </c>
      <c r="F1269" s="27"/>
      <c r="G1269" s="27">
        <v>58.951999999999998</v>
      </c>
      <c r="H1269" s="27">
        <v>64.31</v>
      </c>
      <c r="I1269" s="27">
        <v>2.7440000000000002</v>
      </c>
      <c r="J1269" s="27">
        <v>18063.528999999999</v>
      </c>
      <c r="K1269" s="27">
        <v>821043</v>
      </c>
      <c r="L1269" s="27">
        <v>1109</v>
      </c>
      <c r="M1269" s="27">
        <v>17.693000000000001</v>
      </c>
      <c r="N1269" s="27">
        <v>258017</v>
      </c>
      <c r="O1269" s="27">
        <v>12176.1</v>
      </c>
      <c r="P1269" s="27">
        <v>3309540</v>
      </c>
      <c r="Q1269" s="27">
        <v>97000</v>
      </c>
      <c r="R1269" s="27">
        <v>20594</v>
      </c>
      <c r="S1269" s="27">
        <v>11.851000000000001</v>
      </c>
      <c r="T1269" s="27">
        <v>123.6</v>
      </c>
      <c r="U1269" s="27">
        <v>21</v>
      </c>
      <c r="V1269" s="27">
        <v>87.1</v>
      </c>
      <c r="W1269" s="27">
        <v>104.56336</v>
      </c>
      <c r="X1269" s="27">
        <v>3.125</v>
      </c>
      <c r="Y1269" s="27">
        <v>2.73325872421265</v>
      </c>
      <c r="Z1269" s="27">
        <v>59.198226928710902</v>
      </c>
      <c r="AA1269" s="27">
        <v>319601</v>
      </c>
      <c r="AB1269" s="28"/>
      <c r="AC1269" s="29">
        <v>0</v>
      </c>
      <c r="AD1269" s="30">
        <v>24.3</v>
      </c>
      <c r="AE1269" s="30">
        <v>27.6</v>
      </c>
      <c r="AF1269" s="31">
        <v>14.1447</v>
      </c>
      <c r="AG1269">
        <f t="shared" si="312"/>
        <v>9113.2532266307207</v>
      </c>
      <c r="AH1269">
        <f>A1269*'Simple Linear Regression'!$B$18+'Simple Linear Regression'!$B$17</f>
        <v>8966.9873693308946</v>
      </c>
      <c r="AI1269">
        <f t="shared" si="313"/>
        <v>9193.2196701000012</v>
      </c>
      <c r="AJ1269">
        <f t="shared" si="314"/>
        <v>9193.2196700999993</v>
      </c>
      <c r="AK1269" s="32">
        <f t="shared" si="328"/>
        <v>9379.0659061487095</v>
      </c>
      <c r="AL1269">
        <f t="shared" si="315"/>
        <v>9124.8725505853599</v>
      </c>
      <c r="AM1269" s="32">
        <f t="shared" si="316"/>
        <v>9043.5179966409378</v>
      </c>
      <c r="AN1269" s="33">
        <f t="shared" si="317"/>
        <v>9477.0009527958027</v>
      </c>
      <c r="AO1269" s="33">
        <f t="shared" si="318"/>
        <v>9175.5571892480002</v>
      </c>
      <c r="AP1269" s="33">
        <f t="shared" si="319"/>
        <v>9376.8153956000006</v>
      </c>
      <c r="AQ1269" s="34">
        <f t="shared" si="320"/>
        <v>707998.64800000004</v>
      </c>
      <c r="AR1269" s="34">
        <f t="shared" si="321"/>
        <v>757344.00000000012</v>
      </c>
      <c r="AS1269" s="34">
        <f t="shared" si="322"/>
        <v>0</v>
      </c>
      <c r="AT1269" s="34">
        <f t="shared" si="323"/>
        <v>9544.0992680160016</v>
      </c>
      <c r="AU1269" s="34">
        <f t="shared" si="324"/>
        <v>9457.8482087234006</v>
      </c>
      <c r="AV1269" s="34">
        <f t="shared" si="325"/>
        <v>9514.2487755664406</v>
      </c>
      <c r="AW1269" s="34">
        <f t="shared" si="326"/>
        <v>9552.2395687309981</v>
      </c>
      <c r="AX1269" s="34">
        <f t="shared" si="327"/>
        <v>9401.6291764866255</v>
      </c>
    </row>
    <row r="1270" spans="1:50" ht="16.5" customHeight="1" x14ac:dyDescent="0.2">
      <c r="A1270" s="25">
        <v>1269</v>
      </c>
      <c r="B1270" s="26">
        <v>42153</v>
      </c>
      <c r="C1270" s="25">
        <v>8978</v>
      </c>
      <c r="D1270" s="27"/>
      <c r="E1270" s="27">
        <v>281000</v>
      </c>
      <c r="F1270" s="27"/>
      <c r="G1270" s="27">
        <v>58.185000000000002</v>
      </c>
      <c r="H1270" s="27">
        <v>61.57</v>
      </c>
      <c r="I1270" s="27">
        <v>2.774</v>
      </c>
      <c r="J1270" s="27">
        <v>18063.528999999999</v>
      </c>
      <c r="K1270" s="27">
        <v>821043</v>
      </c>
      <c r="L1270" s="27">
        <v>1109</v>
      </c>
      <c r="M1270" s="27">
        <v>17.693000000000001</v>
      </c>
      <c r="N1270" s="27">
        <v>258017</v>
      </c>
      <c r="O1270" s="27">
        <v>12176.1</v>
      </c>
      <c r="P1270" s="27">
        <v>3309540</v>
      </c>
      <c r="Q1270" s="27">
        <v>97000</v>
      </c>
      <c r="R1270" s="27">
        <v>20594</v>
      </c>
      <c r="S1270" s="27">
        <v>11.851000000000001</v>
      </c>
      <c r="T1270" s="27">
        <v>123.6</v>
      </c>
      <c r="U1270" s="27">
        <v>21</v>
      </c>
      <c r="V1270" s="27">
        <v>87.1</v>
      </c>
      <c r="W1270" s="27">
        <v>105.34832</v>
      </c>
      <c r="X1270" s="27">
        <v>3.125</v>
      </c>
      <c r="Y1270" s="27">
        <v>2.73325872421265</v>
      </c>
      <c r="Z1270" s="27">
        <v>59.198226928710902</v>
      </c>
      <c r="AA1270" s="27">
        <v>319601</v>
      </c>
      <c r="AB1270" s="28"/>
      <c r="AC1270" s="29">
        <v>1</v>
      </c>
      <c r="AD1270" s="30">
        <v>5.8</v>
      </c>
      <c r="AE1270" s="30">
        <v>36.5</v>
      </c>
      <c r="AF1270" s="31">
        <v>14.307499999999999</v>
      </c>
      <c r="AG1270">
        <f t="shared" si="312"/>
        <v>9109.8966116671199</v>
      </c>
      <c r="AH1270">
        <f>A1270*'Simple Linear Regression'!$B$18+'Simple Linear Regression'!$B$17</f>
        <v>8967.8404064147999</v>
      </c>
      <c r="AI1270">
        <f t="shared" si="313"/>
        <v>9190.2782201000009</v>
      </c>
      <c r="AJ1270">
        <f t="shared" si="314"/>
        <v>9190.2782201000009</v>
      </c>
      <c r="AK1270" s="32">
        <f t="shared" si="328"/>
        <v>9398.7778608259796</v>
      </c>
      <c r="AL1270">
        <f t="shared" si="315"/>
        <v>9117.8086485710592</v>
      </c>
      <c r="AM1270" s="32">
        <f t="shared" si="316"/>
        <v>8942.8764567124999</v>
      </c>
      <c r="AN1270" s="33">
        <f t="shared" si="317"/>
        <v>9343.0556590026645</v>
      </c>
      <c r="AO1270" s="33">
        <f t="shared" si="318"/>
        <v>9088.4574342580017</v>
      </c>
      <c r="AP1270" s="33">
        <f t="shared" si="319"/>
        <v>9278.4937880000016</v>
      </c>
      <c r="AQ1270" s="34">
        <f t="shared" si="320"/>
        <v>715739.15800000005</v>
      </c>
      <c r="AR1270" s="34">
        <f t="shared" si="321"/>
        <v>779494</v>
      </c>
      <c r="AS1270" s="34">
        <f t="shared" si="322"/>
        <v>14.307499999999999</v>
      </c>
      <c r="AT1270" s="34">
        <f t="shared" si="323"/>
        <v>9452.6860167600007</v>
      </c>
      <c r="AU1270" s="34">
        <f t="shared" si="324"/>
        <v>9384.5239514936475</v>
      </c>
      <c r="AV1270" s="34">
        <f t="shared" si="325"/>
        <v>9421.6490662784399</v>
      </c>
      <c r="AW1270" s="34">
        <f t="shared" si="326"/>
        <v>9411.1813429284994</v>
      </c>
      <c r="AX1270" s="34">
        <f t="shared" si="327"/>
        <v>9303.8495883982541</v>
      </c>
    </row>
    <row r="1271" spans="1:50" ht="16.5" customHeight="1" x14ac:dyDescent="0.2">
      <c r="A1271" s="25">
        <v>1270</v>
      </c>
      <c r="B1271" s="26">
        <v>42160</v>
      </c>
      <c r="C1271" s="25">
        <v>9600</v>
      </c>
      <c r="D1271" s="27"/>
      <c r="E1271" s="27">
        <v>275000</v>
      </c>
      <c r="F1271" s="27"/>
      <c r="G1271" s="27">
        <v>59.664000000000001</v>
      </c>
      <c r="H1271" s="27">
        <v>61.898000000000003</v>
      </c>
      <c r="I1271" s="27">
        <v>2.78</v>
      </c>
      <c r="J1271" s="27">
        <v>18063.528999999999</v>
      </c>
      <c r="K1271" s="27">
        <v>821043</v>
      </c>
      <c r="L1271" s="27">
        <v>976</v>
      </c>
      <c r="M1271" s="27">
        <v>17.693000000000001</v>
      </c>
      <c r="N1271" s="27">
        <v>258017</v>
      </c>
      <c r="O1271" s="27">
        <v>12209.1</v>
      </c>
      <c r="P1271" s="27">
        <v>3309540</v>
      </c>
      <c r="Q1271" s="27">
        <v>97000</v>
      </c>
      <c r="R1271" s="27">
        <v>20594</v>
      </c>
      <c r="S1271" s="27">
        <v>11.851000000000001</v>
      </c>
      <c r="T1271" s="27">
        <v>123.6</v>
      </c>
      <c r="U1271" s="27">
        <v>21</v>
      </c>
      <c r="V1271" s="27">
        <v>88.5</v>
      </c>
      <c r="W1271" s="27">
        <v>106.82405</v>
      </c>
      <c r="X1271" s="27">
        <v>2.8571428571428599</v>
      </c>
      <c r="Y1271" s="27">
        <v>2.73325872421265</v>
      </c>
      <c r="Z1271" s="27">
        <v>59.198226928710902</v>
      </c>
      <c r="AA1271" s="27">
        <v>319601</v>
      </c>
      <c r="AB1271" s="28"/>
      <c r="AC1271" s="29">
        <v>0</v>
      </c>
      <c r="AD1271" s="30">
        <v>23.4</v>
      </c>
      <c r="AE1271" s="30">
        <v>30.9</v>
      </c>
      <c r="AF1271" s="31">
        <v>14.435700000000001</v>
      </c>
      <c r="AG1271">
        <f t="shared" si="312"/>
        <v>9081.9446850863987</v>
      </c>
      <c r="AH1271">
        <f>A1271*'Simple Linear Regression'!$B$18+'Simple Linear Regression'!$B$17</f>
        <v>8968.6934434987033</v>
      </c>
      <c r="AI1271">
        <f t="shared" si="313"/>
        <v>9105.0968901000015</v>
      </c>
      <c r="AJ1271">
        <f t="shared" si="314"/>
        <v>9105.0968901000015</v>
      </c>
      <c r="AK1271" s="32">
        <f t="shared" si="328"/>
        <v>9382.3508056915398</v>
      </c>
      <c r="AL1271">
        <f t="shared" si="315"/>
        <v>9099.5096701682014</v>
      </c>
      <c r="AM1271" s="32">
        <f t="shared" si="316"/>
        <v>9051.5900706886605</v>
      </c>
      <c r="AN1271" s="33">
        <f t="shared" si="317"/>
        <v>9508.907192947805</v>
      </c>
      <c r="AO1271" s="33">
        <f t="shared" si="318"/>
        <v>9156.3248952600006</v>
      </c>
      <c r="AP1271" s="33">
        <f t="shared" si="319"/>
        <v>9415.1302061999977</v>
      </c>
      <c r="AQ1271" s="34">
        <f t="shared" si="320"/>
        <v>717287.25999999989</v>
      </c>
      <c r="AR1271" s="34">
        <f t="shared" si="321"/>
        <v>764500</v>
      </c>
      <c r="AS1271" s="34">
        <f t="shared" si="322"/>
        <v>0</v>
      </c>
      <c r="AT1271" s="34">
        <f t="shared" si="323"/>
        <v>9584.4970420640002</v>
      </c>
      <c r="AU1271" s="34">
        <f t="shared" si="324"/>
        <v>9487.8444668000921</v>
      </c>
      <c r="AV1271" s="34">
        <f t="shared" si="325"/>
        <v>9556.8931903289995</v>
      </c>
      <c r="AW1271" s="34">
        <f t="shared" si="326"/>
        <v>9593.7933027129984</v>
      </c>
      <c r="AX1271" s="34">
        <f t="shared" si="327"/>
        <v>9424.2168054373797</v>
      </c>
    </row>
    <row r="1272" spans="1:50" ht="16.5" customHeight="1" x14ac:dyDescent="0.2">
      <c r="A1272" s="25">
        <v>1271</v>
      </c>
      <c r="B1272" s="26">
        <v>42167</v>
      </c>
      <c r="C1272" s="25">
        <v>9176</v>
      </c>
      <c r="D1272" s="27"/>
      <c r="E1272" s="27">
        <v>278000</v>
      </c>
      <c r="F1272" s="27"/>
      <c r="G1272" s="27">
        <v>60.072000000000003</v>
      </c>
      <c r="H1272" s="27">
        <v>63.238</v>
      </c>
      <c r="I1272" s="27">
        <v>2.78</v>
      </c>
      <c r="J1272" s="27">
        <v>18063.528999999999</v>
      </c>
      <c r="K1272" s="27">
        <v>782741</v>
      </c>
      <c r="L1272" s="27">
        <v>976</v>
      </c>
      <c r="M1272" s="27">
        <v>17.693000000000001</v>
      </c>
      <c r="N1272" s="27">
        <v>258017</v>
      </c>
      <c r="O1272" s="27">
        <v>12209.1</v>
      </c>
      <c r="P1272" s="27">
        <v>3309540</v>
      </c>
      <c r="Q1272" s="27">
        <v>97000</v>
      </c>
      <c r="R1272" s="27">
        <v>20594</v>
      </c>
      <c r="S1272" s="27">
        <v>11.851000000000001</v>
      </c>
      <c r="T1272" s="27">
        <v>123.6</v>
      </c>
      <c r="U1272" s="27">
        <v>21</v>
      </c>
      <c r="V1272" s="27">
        <v>88.5</v>
      </c>
      <c r="W1272" s="27">
        <v>106.68498</v>
      </c>
      <c r="X1272" s="27">
        <v>2.8571428571428599</v>
      </c>
      <c r="Y1272" s="27">
        <v>2.73325872421265</v>
      </c>
      <c r="Z1272" s="27">
        <v>59.198226928710902</v>
      </c>
      <c r="AA1272" s="27">
        <v>319601</v>
      </c>
      <c r="AB1272" s="28"/>
      <c r="AC1272" s="29">
        <v>0</v>
      </c>
      <c r="AD1272" s="30">
        <v>4.9000000000000004</v>
      </c>
      <c r="AE1272" s="30">
        <v>55.3</v>
      </c>
      <c r="AF1272" s="31">
        <v>14.5252</v>
      </c>
      <c r="AG1272">
        <f t="shared" si="312"/>
        <v>9079.9242150863993</v>
      </c>
      <c r="AH1272">
        <f>A1272*'Simple Linear Regression'!$B$18+'Simple Linear Regression'!$B$17</f>
        <v>8969.5464805826086</v>
      </c>
      <c r="AI1272">
        <f t="shared" si="313"/>
        <v>9103.3320201000006</v>
      </c>
      <c r="AJ1272">
        <f t="shared" si="314"/>
        <v>9103.3320201000024</v>
      </c>
      <c r="AK1272" s="32">
        <f t="shared" si="328"/>
        <v>9382.5444803432711</v>
      </c>
      <c r="AL1272">
        <f t="shared" si="315"/>
        <v>9097.2892321682048</v>
      </c>
      <c r="AM1272" s="32">
        <f t="shared" si="316"/>
        <v>9093.5416397079207</v>
      </c>
      <c r="AN1272" s="33">
        <f t="shared" si="317"/>
        <v>9518.8195871511543</v>
      </c>
      <c r="AO1272" s="33">
        <f t="shared" si="318"/>
        <v>9224.8532852600038</v>
      </c>
      <c r="AP1272" s="33">
        <f t="shared" si="319"/>
        <v>9470.2370546999991</v>
      </c>
      <c r="AQ1272" s="34">
        <f t="shared" si="320"/>
        <v>717287.25999999989</v>
      </c>
      <c r="AR1272" s="34">
        <f t="shared" si="321"/>
        <v>772840</v>
      </c>
      <c r="AS1272" s="34">
        <f t="shared" si="322"/>
        <v>0</v>
      </c>
      <c r="AT1272" s="34">
        <f t="shared" si="323"/>
        <v>9495.1275193290021</v>
      </c>
      <c r="AU1272" s="34">
        <f t="shared" si="324"/>
        <v>9442.6875695750932</v>
      </c>
      <c r="AV1272" s="34">
        <f t="shared" si="325"/>
        <v>9459.1343363674005</v>
      </c>
      <c r="AW1272" s="34">
        <f t="shared" si="326"/>
        <v>9504.5194726679983</v>
      </c>
      <c r="AX1272" s="34">
        <f t="shared" si="327"/>
        <v>9393.9763712673812</v>
      </c>
    </row>
    <row r="1273" spans="1:50" ht="16.5" customHeight="1" x14ac:dyDescent="0.2">
      <c r="A1273" s="25">
        <v>1272</v>
      </c>
      <c r="B1273" s="26">
        <v>42174</v>
      </c>
      <c r="C1273" s="25">
        <v>9655</v>
      </c>
      <c r="D1273" s="27"/>
      <c r="E1273" s="27">
        <v>269000</v>
      </c>
      <c r="F1273" s="27"/>
      <c r="G1273" s="27">
        <v>59.892000000000003</v>
      </c>
      <c r="H1273" s="27">
        <v>60.654000000000003</v>
      </c>
      <c r="I1273" s="27">
        <v>2.835</v>
      </c>
      <c r="J1273" s="27">
        <v>18063.528999999999</v>
      </c>
      <c r="K1273" s="27">
        <v>782741</v>
      </c>
      <c r="L1273" s="27">
        <v>976</v>
      </c>
      <c r="M1273" s="27">
        <v>17.928999999999998</v>
      </c>
      <c r="N1273" s="27">
        <v>262817</v>
      </c>
      <c r="O1273" s="27">
        <v>12209.1</v>
      </c>
      <c r="P1273" s="27">
        <v>3360574</v>
      </c>
      <c r="Q1273" s="27">
        <v>97000</v>
      </c>
      <c r="R1273" s="27">
        <v>20594</v>
      </c>
      <c r="S1273" s="27">
        <v>11.851000000000001</v>
      </c>
      <c r="T1273" s="27">
        <v>123.6</v>
      </c>
      <c r="U1273" s="27">
        <v>21</v>
      </c>
      <c r="V1273" s="27">
        <v>88.5</v>
      </c>
      <c r="W1273" s="27">
        <v>106.15834</v>
      </c>
      <c r="X1273" s="27">
        <v>2.8571428571428599</v>
      </c>
      <c r="Y1273" s="27">
        <v>2.9557628631591801</v>
      </c>
      <c r="Z1273" s="27">
        <v>59.198226928710902</v>
      </c>
      <c r="AA1273" s="27">
        <v>319601</v>
      </c>
      <c r="AB1273" s="28"/>
      <c r="AC1273" s="29">
        <v>0</v>
      </c>
      <c r="AD1273" s="30">
        <v>4.8</v>
      </c>
      <c r="AE1273" s="30">
        <v>65.8</v>
      </c>
      <c r="AF1273" s="31">
        <v>14.5732</v>
      </c>
      <c r="AG1273">
        <f t="shared" si="312"/>
        <v>9146.1288973198007</v>
      </c>
      <c r="AH1273">
        <f>A1273*'Simple Linear Regression'!$B$18+'Simple Linear Regression'!$B$17</f>
        <v>8970.3995176665121</v>
      </c>
      <c r="AI1273">
        <f t="shared" si="313"/>
        <v>9187.5388817000003</v>
      </c>
      <c r="AJ1273">
        <f t="shared" si="314"/>
        <v>9187.5388817000021</v>
      </c>
      <c r="AK1273" s="32">
        <f t="shared" si="328"/>
        <v>9424.7835818222302</v>
      </c>
      <c r="AL1273">
        <f t="shared" si="315"/>
        <v>9118.666043368652</v>
      </c>
      <c r="AM1273" s="32">
        <f t="shared" si="316"/>
        <v>9173.8410061489194</v>
      </c>
      <c r="AN1273" s="33">
        <f t="shared" si="317"/>
        <v>9541.238037150255</v>
      </c>
      <c r="AO1273" s="33">
        <f t="shared" si="318"/>
        <v>9261.8580124449982</v>
      </c>
      <c r="AP1273" s="33">
        <f t="shared" si="319"/>
        <v>9474.5153786999999</v>
      </c>
      <c r="AQ1273" s="34">
        <f t="shared" si="320"/>
        <v>745086.19499999995</v>
      </c>
      <c r="AR1273" s="34">
        <f t="shared" si="321"/>
        <v>762615</v>
      </c>
      <c r="AS1273" s="34">
        <f t="shared" si="322"/>
        <v>0</v>
      </c>
      <c r="AT1273" s="34">
        <f t="shared" si="323"/>
        <v>9571.7459400440002</v>
      </c>
      <c r="AU1273" s="34">
        <f t="shared" si="324"/>
        <v>9477.3337639834681</v>
      </c>
      <c r="AV1273" s="34">
        <f t="shared" si="325"/>
        <v>9524.6978203613999</v>
      </c>
      <c r="AW1273" s="34">
        <f t="shared" si="326"/>
        <v>9581.1192415379992</v>
      </c>
      <c r="AX1273" s="34">
        <f t="shared" si="327"/>
        <v>9422.1177682240377</v>
      </c>
    </row>
    <row r="1274" spans="1:50" ht="16.5" customHeight="1" x14ac:dyDescent="0.2">
      <c r="A1274" s="25">
        <v>1273</v>
      </c>
      <c r="B1274" s="26">
        <v>42181</v>
      </c>
      <c r="C1274" s="25">
        <v>9731</v>
      </c>
      <c r="D1274" s="27"/>
      <c r="E1274" s="27">
        <v>273000</v>
      </c>
      <c r="F1274" s="27"/>
      <c r="G1274" s="27">
        <v>60.014000000000003</v>
      </c>
      <c r="H1274" s="27">
        <v>60.844000000000001</v>
      </c>
      <c r="I1274" s="27">
        <v>2.8119999999999998</v>
      </c>
      <c r="J1274" s="27">
        <v>18063.528999999999</v>
      </c>
      <c r="K1274" s="27">
        <v>782741</v>
      </c>
      <c r="L1274" s="27">
        <v>976</v>
      </c>
      <c r="M1274" s="27">
        <v>17.928999999999998</v>
      </c>
      <c r="N1274" s="27">
        <v>262817</v>
      </c>
      <c r="O1274" s="27">
        <v>12209.1</v>
      </c>
      <c r="P1274" s="27">
        <v>3360574</v>
      </c>
      <c r="Q1274" s="27">
        <v>97000</v>
      </c>
      <c r="R1274" s="27">
        <v>20594</v>
      </c>
      <c r="S1274" s="27">
        <v>11.851000000000001</v>
      </c>
      <c r="T1274" s="27">
        <v>123.6</v>
      </c>
      <c r="U1274" s="27">
        <v>21</v>
      </c>
      <c r="V1274" s="27">
        <v>88.5</v>
      </c>
      <c r="W1274" s="27">
        <v>105.73116</v>
      </c>
      <c r="X1274" s="27">
        <v>2.8571428571428599</v>
      </c>
      <c r="Y1274" s="27">
        <v>2.9557628631591801</v>
      </c>
      <c r="Z1274" s="27">
        <v>59.198226928710902</v>
      </c>
      <c r="AA1274" s="27">
        <v>319601</v>
      </c>
      <c r="AB1274" s="28"/>
      <c r="AC1274" s="29">
        <v>0</v>
      </c>
      <c r="AD1274" s="30">
        <v>0.7</v>
      </c>
      <c r="AE1274" s="30">
        <v>77.099999999999994</v>
      </c>
      <c r="AF1274" s="31">
        <v>14.5778</v>
      </c>
      <c r="AG1274">
        <f t="shared" si="312"/>
        <v>9143.4266304585599</v>
      </c>
      <c r="AH1274">
        <f>A1274*'Simple Linear Regression'!$B$18+'Simple Linear Regression'!$B$17</f>
        <v>8971.2525547504156</v>
      </c>
      <c r="AI1274">
        <f t="shared" si="313"/>
        <v>9185.1857216999997</v>
      </c>
      <c r="AJ1274">
        <f t="shared" si="314"/>
        <v>9185.1857216999997</v>
      </c>
      <c r="AK1274" s="32">
        <f t="shared" si="328"/>
        <v>9432.9712303014476</v>
      </c>
      <c r="AL1274">
        <f t="shared" si="315"/>
        <v>9119.3475875182812</v>
      </c>
      <c r="AM1274" s="32">
        <f t="shared" si="316"/>
        <v>9184.8956848526395</v>
      </c>
      <c r="AN1274" s="33">
        <f t="shared" si="317"/>
        <v>9544.5535601662741</v>
      </c>
      <c r="AO1274" s="33">
        <f t="shared" si="318"/>
        <v>9289.1746682039975</v>
      </c>
      <c r="AP1274" s="33">
        <f t="shared" si="319"/>
        <v>9497.5267165000005</v>
      </c>
      <c r="AQ1274" s="34">
        <f t="shared" si="320"/>
        <v>739041.40399999998</v>
      </c>
      <c r="AR1274" s="34">
        <f t="shared" si="321"/>
        <v>767676</v>
      </c>
      <c r="AS1274" s="34">
        <f t="shared" si="322"/>
        <v>0</v>
      </c>
      <c r="AT1274" s="34">
        <f t="shared" si="323"/>
        <v>9525.9885249229992</v>
      </c>
      <c r="AU1274" s="34">
        <f t="shared" si="324"/>
        <v>9455.4184110367387</v>
      </c>
      <c r="AV1274" s="34">
        <f t="shared" si="325"/>
        <v>9478.6250927227593</v>
      </c>
      <c r="AW1274" s="34">
        <f t="shared" si="326"/>
        <v>9535.2231632419989</v>
      </c>
      <c r="AX1274" s="34">
        <f t="shared" si="327"/>
        <v>9408.3971137448516</v>
      </c>
    </row>
    <row r="1275" spans="1:50" ht="16.5" customHeight="1" x14ac:dyDescent="0.2">
      <c r="A1275" s="25">
        <v>1274</v>
      </c>
      <c r="B1275" s="26">
        <v>42188</v>
      </c>
      <c r="C1275" s="25">
        <v>9532</v>
      </c>
      <c r="D1275" s="27"/>
      <c r="E1275" s="27">
        <v>275000</v>
      </c>
      <c r="F1275" s="27"/>
      <c r="G1275" s="27">
        <v>57.922499999999999</v>
      </c>
      <c r="H1275" s="27">
        <v>60.356000000000002</v>
      </c>
      <c r="I1275" s="27">
        <v>2.8010000000000002</v>
      </c>
      <c r="J1275" s="27">
        <v>18063.528999999999</v>
      </c>
      <c r="K1275" s="27">
        <v>782741</v>
      </c>
      <c r="L1275" s="27">
        <v>976</v>
      </c>
      <c r="M1275" s="27">
        <v>17.928999999999998</v>
      </c>
      <c r="N1275" s="27">
        <v>262817</v>
      </c>
      <c r="O1275" s="27">
        <v>12209.1</v>
      </c>
      <c r="P1275" s="27">
        <v>3360574</v>
      </c>
      <c r="Q1275" s="27">
        <v>118000</v>
      </c>
      <c r="R1275" s="27">
        <v>20594</v>
      </c>
      <c r="S1275" s="27">
        <v>11.851000000000001</v>
      </c>
      <c r="T1275" s="27">
        <v>123.6</v>
      </c>
      <c r="U1275" s="27">
        <v>21</v>
      </c>
      <c r="V1275" s="27">
        <v>88.5</v>
      </c>
      <c r="W1275" s="27">
        <v>106.03354</v>
      </c>
      <c r="X1275" s="27">
        <v>2.8571428571428599</v>
      </c>
      <c r="Y1275" s="27">
        <v>2.9557628631591801</v>
      </c>
      <c r="Z1275" s="27">
        <v>59.198226928710902</v>
      </c>
      <c r="AA1275" s="27">
        <v>319601</v>
      </c>
      <c r="AB1275" s="28"/>
      <c r="AC1275" s="29">
        <v>1</v>
      </c>
      <c r="AD1275" s="30">
        <v>4.4000000000000004</v>
      </c>
      <c r="AE1275" s="30">
        <v>59.2</v>
      </c>
      <c r="AF1275" s="31">
        <v>14.539099999999999</v>
      </c>
      <c r="AG1275">
        <f t="shared" si="312"/>
        <v>9142.0756776118797</v>
      </c>
      <c r="AH1275">
        <f>A1275*'Simple Linear Regression'!$B$18+'Simple Linear Regression'!$B$17</f>
        <v>8972.1055918343209</v>
      </c>
      <c r="AI1275">
        <f t="shared" si="313"/>
        <v>9184.0091417000003</v>
      </c>
      <c r="AJ1275">
        <f t="shared" si="314"/>
        <v>9184.0091417000003</v>
      </c>
      <c r="AK1275" s="32">
        <f t="shared" si="328"/>
        <v>9442.4255949276394</v>
      </c>
      <c r="AL1275">
        <f t="shared" si="315"/>
        <v>9119.6091828941899</v>
      </c>
      <c r="AM1275" s="32">
        <f t="shared" si="316"/>
        <v>9030.8288587656789</v>
      </c>
      <c r="AN1275" s="33">
        <f t="shared" si="317"/>
        <v>9395.9591276341853</v>
      </c>
      <c r="AO1275" s="33">
        <f t="shared" si="318"/>
        <v>9129.1609635670011</v>
      </c>
      <c r="AP1275" s="33">
        <f t="shared" si="319"/>
        <v>9339.1542403999993</v>
      </c>
      <c r="AQ1275" s="34">
        <f t="shared" si="320"/>
        <v>736150.41700000002</v>
      </c>
      <c r="AR1275" s="34">
        <f t="shared" si="321"/>
        <v>770275</v>
      </c>
      <c r="AS1275" s="34">
        <f t="shared" si="322"/>
        <v>14.539099999999999</v>
      </c>
      <c r="AT1275" s="34">
        <f t="shared" si="323"/>
        <v>9511.8965476190024</v>
      </c>
      <c r="AU1275" s="34">
        <f t="shared" si="324"/>
        <v>9420.326551149823</v>
      </c>
      <c r="AV1275" s="34">
        <f t="shared" si="325"/>
        <v>9474.9067274170011</v>
      </c>
      <c r="AW1275" s="34">
        <f t="shared" si="326"/>
        <v>9466.3575787536993</v>
      </c>
      <c r="AX1275" s="34">
        <f t="shared" si="327"/>
        <v>9336.1589902447231</v>
      </c>
    </row>
    <row r="1276" spans="1:50" ht="16.5" customHeight="1" x14ac:dyDescent="0.2">
      <c r="A1276" s="25">
        <v>1275</v>
      </c>
      <c r="B1276" s="26">
        <v>42195</v>
      </c>
      <c r="C1276" s="25">
        <v>9404</v>
      </c>
      <c r="D1276" s="27"/>
      <c r="E1276" s="27">
        <v>292000</v>
      </c>
      <c r="F1276" s="27"/>
      <c r="G1276" s="27">
        <v>52.384</v>
      </c>
      <c r="H1276" s="27">
        <v>56.631999999999998</v>
      </c>
      <c r="I1276" s="27">
        <v>2.7930000000000001</v>
      </c>
      <c r="J1276" s="27">
        <v>18063.528999999999</v>
      </c>
      <c r="K1276" s="27">
        <v>910826</v>
      </c>
      <c r="L1276" s="27">
        <v>889</v>
      </c>
      <c r="M1276" s="27">
        <v>17.928999999999998</v>
      </c>
      <c r="N1276" s="27">
        <v>262817</v>
      </c>
      <c r="O1276" s="27">
        <v>12275.4</v>
      </c>
      <c r="P1276" s="27">
        <v>3360574</v>
      </c>
      <c r="Q1276" s="27">
        <v>118000</v>
      </c>
      <c r="R1276" s="27">
        <v>20594</v>
      </c>
      <c r="S1276" s="27">
        <v>11.851000000000001</v>
      </c>
      <c r="T1276" s="27">
        <v>123.6</v>
      </c>
      <c r="U1276" s="27">
        <v>21</v>
      </c>
      <c r="V1276" s="27">
        <v>92</v>
      </c>
      <c r="W1276" s="27">
        <v>106.70457500000001</v>
      </c>
      <c r="X1276" s="27">
        <v>2.8571428571428599</v>
      </c>
      <c r="Y1276" s="27">
        <v>2.9557628631591801</v>
      </c>
      <c r="Z1276" s="27">
        <v>59.198226928710902</v>
      </c>
      <c r="AA1276" s="27">
        <v>319601</v>
      </c>
      <c r="AB1276" s="28"/>
      <c r="AC1276" s="29">
        <v>1</v>
      </c>
      <c r="AD1276" s="30">
        <v>1.5</v>
      </c>
      <c r="AE1276" s="30">
        <v>64.3</v>
      </c>
      <c r="AF1276" s="31">
        <v>14.4582</v>
      </c>
      <c r="AG1276">
        <f t="shared" si="312"/>
        <v>9050.6358742988396</v>
      </c>
      <c r="AH1276">
        <f>A1276*'Simple Linear Regression'!$B$18+'Simple Linear Regression'!$B$17</f>
        <v>8972.9586289182243</v>
      </c>
      <c r="AI1276">
        <f t="shared" si="313"/>
        <v>9027.267611700001</v>
      </c>
      <c r="AJ1276">
        <f t="shared" si="314"/>
        <v>9027.267611700001</v>
      </c>
      <c r="AK1276" s="32">
        <f t="shared" si="328"/>
        <v>9429.1508926089591</v>
      </c>
      <c r="AL1276">
        <f t="shared" si="315"/>
        <v>9053.1254780766685</v>
      </c>
      <c r="AM1276" s="32">
        <f t="shared" si="316"/>
        <v>9037.4163663683212</v>
      </c>
      <c r="AN1276" s="33">
        <f t="shared" si="317"/>
        <v>9372.1836335780536</v>
      </c>
      <c r="AO1276" s="33">
        <f t="shared" si="318"/>
        <v>9071.8212038310012</v>
      </c>
      <c r="AP1276" s="33">
        <f t="shared" si="319"/>
        <v>9370.3957196999982</v>
      </c>
      <c r="AQ1276" s="34">
        <f t="shared" si="320"/>
        <v>734047.88100000005</v>
      </c>
      <c r="AR1276" s="34">
        <f t="shared" si="321"/>
        <v>815556</v>
      </c>
      <c r="AS1276" s="34">
        <f t="shared" si="322"/>
        <v>14.4582</v>
      </c>
      <c r="AT1276" s="34">
        <f t="shared" si="323"/>
        <v>9446.4940886980003</v>
      </c>
      <c r="AU1276" s="34">
        <f t="shared" si="324"/>
        <v>9366.1789033036112</v>
      </c>
      <c r="AV1276" s="34">
        <f t="shared" si="325"/>
        <v>9427.5069654155595</v>
      </c>
      <c r="AW1276" s="34">
        <f t="shared" si="326"/>
        <v>9402.4744256514005</v>
      </c>
      <c r="AX1276" s="34">
        <f t="shared" si="327"/>
        <v>9277.7484836913518</v>
      </c>
    </row>
    <row r="1277" spans="1:50" ht="16.5" customHeight="1" x14ac:dyDescent="0.2">
      <c r="A1277" s="25">
        <v>1276</v>
      </c>
      <c r="B1277" s="26">
        <v>42202</v>
      </c>
      <c r="C1277" s="25">
        <v>9749</v>
      </c>
      <c r="D1277" s="27"/>
      <c r="E1277" s="27">
        <v>285000</v>
      </c>
      <c r="F1277" s="27"/>
      <c r="G1277" s="27">
        <v>51.683999999999997</v>
      </c>
      <c r="H1277" s="27">
        <v>57.171999999999997</v>
      </c>
      <c r="I1277" s="27">
        <v>2.8340000000000001</v>
      </c>
      <c r="J1277" s="27">
        <v>18063.528999999999</v>
      </c>
      <c r="K1277" s="27">
        <v>910826</v>
      </c>
      <c r="L1277" s="27">
        <v>889</v>
      </c>
      <c r="M1277" s="27">
        <v>17.888999999999999</v>
      </c>
      <c r="N1277" s="27">
        <v>270839</v>
      </c>
      <c r="O1277" s="27">
        <v>12275.4</v>
      </c>
      <c r="P1277" s="27">
        <v>3360574</v>
      </c>
      <c r="Q1277" s="27">
        <v>118000</v>
      </c>
      <c r="R1277" s="27">
        <v>20594</v>
      </c>
      <c r="S1277" s="27">
        <v>11.851000000000001</v>
      </c>
      <c r="T1277" s="27">
        <v>123.6</v>
      </c>
      <c r="U1277" s="27">
        <v>21</v>
      </c>
      <c r="V1277" s="27">
        <v>92</v>
      </c>
      <c r="W1277" s="27">
        <v>107.43304000000001</v>
      </c>
      <c r="X1277" s="27">
        <v>2.8571428571428599</v>
      </c>
      <c r="Y1277" s="27">
        <v>3</v>
      </c>
      <c r="Z1277" s="27">
        <v>59.198226928710902</v>
      </c>
      <c r="AA1277" s="27">
        <v>319601</v>
      </c>
      <c r="AB1277" s="28"/>
      <c r="AC1277" s="29">
        <v>0</v>
      </c>
      <c r="AD1277" s="30">
        <v>0.5</v>
      </c>
      <c r="AE1277" s="30">
        <v>79.2</v>
      </c>
      <c r="AF1277" s="31">
        <v>14.337999999999999</v>
      </c>
      <c r="AG1277">
        <f t="shared" si="312"/>
        <v>9155.84635780192</v>
      </c>
      <c r="AH1277">
        <f>A1277*'Simple Linear Regression'!$B$18+'Simple Linear Regression'!$B$17</f>
        <v>8973.8116660021296</v>
      </c>
      <c r="AI1277">
        <f t="shared" si="313"/>
        <v>9139.5473365000016</v>
      </c>
      <c r="AJ1277">
        <f t="shared" si="314"/>
        <v>9139.5473364999998</v>
      </c>
      <c r="AK1277" s="32">
        <f t="shared" si="328"/>
        <v>9426.1228410263193</v>
      </c>
      <c r="AL1277">
        <f t="shared" si="315"/>
        <v>9086.7891957908159</v>
      </c>
      <c r="AM1277" s="32">
        <f t="shared" si="316"/>
        <v>9298.6349883669809</v>
      </c>
      <c r="AN1277" s="33">
        <f t="shared" si="317"/>
        <v>9532.6954841915576</v>
      </c>
      <c r="AO1277" s="33">
        <f t="shared" si="318"/>
        <v>9248.7123224259994</v>
      </c>
      <c r="AP1277" s="33">
        <f t="shared" si="319"/>
        <v>9496.0422036999989</v>
      </c>
      <c r="AQ1277" s="34">
        <f t="shared" si="320"/>
        <v>767557.72600000002</v>
      </c>
      <c r="AR1277" s="34">
        <f t="shared" si="321"/>
        <v>807690</v>
      </c>
      <c r="AS1277" s="34">
        <f t="shared" si="322"/>
        <v>0</v>
      </c>
      <c r="AT1277" s="34">
        <f t="shared" si="323"/>
        <v>9600.8285565829992</v>
      </c>
      <c r="AU1277" s="34">
        <f t="shared" si="324"/>
        <v>9453.45679061591</v>
      </c>
      <c r="AV1277" s="34">
        <f t="shared" si="325"/>
        <v>9570.3219344434001</v>
      </c>
      <c r="AW1277" s="34">
        <f t="shared" si="326"/>
        <v>9609.3849490039993</v>
      </c>
      <c r="AX1277" s="34">
        <f t="shared" si="327"/>
        <v>9388.3242549668412</v>
      </c>
    </row>
    <row r="1278" spans="1:50" ht="16.5" customHeight="1" x14ac:dyDescent="0.2">
      <c r="A1278" s="25">
        <v>1277</v>
      </c>
      <c r="B1278" s="26">
        <v>42209</v>
      </c>
      <c r="C1278" s="25">
        <v>9339</v>
      </c>
      <c r="D1278" s="27"/>
      <c r="E1278" s="27">
        <v>265000</v>
      </c>
      <c r="F1278" s="27"/>
      <c r="G1278" s="27">
        <v>49.212000000000003</v>
      </c>
      <c r="H1278" s="27">
        <v>55.753999999999998</v>
      </c>
      <c r="I1278" s="27">
        <v>2.802</v>
      </c>
      <c r="J1278" s="27">
        <v>18063.528999999999</v>
      </c>
      <c r="K1278" s="27">
        <v>910826</v>
      </c>
      <c r="L1278" s="27">
        <v>889</v>
      </c>
      <c r="M1278" s="27">
        <v>17.888999999999999</v>
      </c>
      <c r="N1278" s="27">
        <v>270839</v>
      </c>
      <c r="O1278" s="27">
        <v>12275.4</v>
      </c>
      <c r="P1278" s="27">
        <v>3360574</v>
      </c>
      <c r="Q1278" s="27">
        <v>118000</v>
      </c>
      <c r="R1278" s="27">
        <v>20594</v>
      </c>
      <c r="S1278" s="27">
        <v>11.851000000000001</v>
      </c>
      <c r="T1278" s="27">
        <v>123.6</v>
      </c>
      <c r="U1278" s="27">
        <v>21</v>
      </c>
      <c r="V1278" s="27">
        <v>92</v>
      </c>
      <c r="W1278" s="27">
        <v>107.95882</v>
      </c>
      <c r="X1278" s="27">
        <v>2.8571428571428599</v>
      </c>
      <c r="Y1278" s="27">
        <v>3</v>
      </c>
      <c r="Z1278" s="27">
        <v>59.198226928710902</v>
      </c>
      <c r="AA1278" s="27">
        <v>319601</v>
      </c>
      <c r="AB1278" s="28"/>
      <c r="AC1278" s="29">
        <v>0</v>
      </c>
      <c r="AD1278" s="30">
        <v>0</v>
      </c>
      <c r="AE1278" s="30">
        <v>97.6</v>
      </c>
      <c r="AF1278" s="31">
        <v>14.1823</v>
      </c>
      <c r="AG1278">
        <f t="shared" si="312"/>
        <v>9169.3046004297594</v>
      </c>
      <c r="AH1278">
        <f>A1278*'Simple Linear Regression'!$B$18+'Simple Linear Regression'!$B$17</f>
        <v>8974.6647030860331</v>
      </c>
      <c r="AI1278">
        <f t="shared" si="313"/>
        <v>9151.3131365000027</v>
      </c>
      <c r="AJ1278">
        <f t="shared" si="314"/>
        <v>9151.3131365000008</v>
      </c>
      <c r="AK1278" s="32">
        <f t="shared" si="328"/>
        <v>9414.5667917611681</v>
      </c>
      <c r="AL1278">
        <f t="shared" si="315"/>
        <v>9109.1327495914575</v>
      </c>
      <c r="AM1278" s="32">
        <f t="shared" si="316"/>
        <v>9309.6060842054394</v>
      </c>
      <c r="AN1278" s="33">
        <f t="shared" si="317"/>
        <v>9536.6575234965676</v>
      </c>
      <c r="AO1278" s="33">
        <f t="shared" si="318"/>
        <v>9307.9383959779989</v>
      </c>
      <c r="AP1278" s="33">
        <f t="shared" si="319"/>
        <v>9529.6694286000002</v>
      </c>
      <c r="AQ1278" s="34">
        <f t="shared" si="320"/>
        <v>758890.87800000003</v>
      </c>
      <c r="AR1278" s="34">
        <f t="shared" si="321"/>
        <v>742530</v>
      </c>
      <c r="AS1278" s="34">
        <f t="shared" si="322"/>
        <v>0</v>
      </c>
      <c r="AT1278" s="34">
        <f t="shared" si="323"/>
        <v>9521.6344807360001</v>
      </c>
      <c r="AU1278" s="34">
        <f t="shared" si="324"/>
        <v>9419.2720209100698</v>
      </c>
      <c r="AV1278" s="34">
        <f t="shared" si="325"/>
        <v>9471.5626673298011</v>
      </c>
      <c r="AW1278" s="34">
        <f t="shared" si="326"/>
        <v>9529.2328852549999</v>
      </c>
      <c r="AX1278" s="34">
        <f t="shared" si="327"/>
        <v>9366.2098814926139</v>
      </c>
    </row>
    <row r="1279" spans="1:50" ht="16.5" customHeight="1" x14ac:dyDescent="0.2">
      <c r="A1279" s="25">
        <v>1278</v>
      </c>
      <c r="B1279" s="26">
        <v>42216</v>
      </c>
      <c r="C1279" s="25">
        <v>9687</v>
      </c>
      <c r="D1279" s="27"/>
      <c r="E1279" s="27">
        <v>269000</v>
      </c>
      <c r="F1279" s="27"/>
      <c r="G1279" s="27">
        <v>47.91</v>
      </c>
      <c r="H1279" s="27">
        <v>54.136000000000003</v>
      </c>
      <c r="I1279" s="27">
        <v>2.7450000000000001</v>
      </c>
      <c r="J1279" s="27">
        <v>18063.528999999999</v>
      </c>
      <c r="K1279" s="27">
        <v>910826</v>
      </c>
      <c r="L1279" s="27">
        <v>889</v>
      </c>
      <c r="M1279" s="27">
        <v>17.888999999999999</v>
      </c>
      <c r="N1279" s="27">
        <v>270839</v>
      </c>
      <c r="O1279" s="27">
        <v>12275.4</v>
      </c>
      <c r="P1279" s="27">
        <v>3360574</v>
      </c>
      <c r="Q1279" s="27">
        <v>118000</v>
      </c>
      <c r="R1279" s="27">
        <v>20594</v>
      </c>
      <c r="S1279" s="27">
        <v>11.851000000000001</v>
      </c>
      <c r="T1279" s="27">
        <v>123.6</v>
      </c>
      <c r="U1279" s="27">
        <v>21</v>
      </c>
      <c r="V1279" s="27">
        <v>92</v>
      </c>
      <c r="W1279" s="27">
        <v>108.72786000000001</v>
      </c>
      <c r="X1279" s="27">
        <v>2.8571428571428599</v>
      </c>
      <c r="Y1279" s="27">
        <v>3</v>
      </c>
      <c r="Z1279" s="27">
        <v>59.198226928710902</v>
      </c>
      <c r="AA1279" s="27">
        <v>319601</v>
      </c>
      <c r="AB1279" s="28"/>
      <c r="AC1279" s="29">
        <v>0</v>
      </c>
      <c r="AD1279" s="30">
        <v>0</v>
      </c>
      <c r="AE1279" s="30">
        <v>103.6</v>
      </c>
      <c r="AF1279" s="31">
        <v>13.9954</v>
      </c>
      <c r="AG1279">
        <f t="shared" si="312"/>
        <v>9166.5900538606002</v>
      </c>
      <c r="AH1279">
        <f>A1279*'Simple Linear Regression'!$B$18+'Simple Linear Regression'!$B$17</f>
        <v>8975.5177401699366</v>
      </c>
      <c r="AI1279">
        <f t="shared" si="313"/>
        <v>9148.9599765000021</v>
      </c>
      <c r="AJ1279">
        <f t="shared" si="314"/>
        <v>9148.9599764999984</v>
      </c>
      <c r="AK1279" s="32">
        <f t="shared" si="328"/>
        <v>9410.7158124704802</v>
      </c>
      <c r="AL1279">
        <f t="shared" si="315"/>
        <v>9119.6039195488484</v>
      </c>
      <c r="AM1279" s="32">
        <f t="shared" si="316"/>
        <v>9307.2965464634399</v>
      </c>
      <c r="AN1279" s="33">
        <f t="shared" si="317"/>
        <v>9522.2811960177387</v>
      </c>
      <c r="AO1279" s="33">
        <f t="shared" si="318"/>
        <v>9330.391082305001</v>
      </c>
      <c r="AP1279" s="33">
        <f t="shared" si="319"/>
        <v>9538.2131659000006</v>
      </c>
      <c r="AQ1279" s="34">
        <f t="shared" si="320"/>
        <v>743453.05500000005</v>
      </c>
      <c r="AR1279" s="34">
        <f t="shared" si="321"/>
        <v>738405</v>
      </c>
      <c r="AS1279" s="34">
        <f t="shared" si="322"/>
        <v>0</v>
      </c>
      <c r="AT1279" s="34">
        <f t="shared" si="323"/>
        <v>9459.1323629380004</v>
      </c>
      <c r="AU1279" s="34">
        <f t="shared" si="324"/>
        <v>9387.5998394968847</v>
      </c>
      <c r="AV1279" s="34">
        <f t="shared" si="325"/>
        <v>9411.8373218657998</v>
      </c>
      <c r="AW1279" s="34">
        <f t="shared" si="326"/>
        <v>9465.9144754059998</v>
      </c>
      <c r="AX1279" s="34">
        <f t="shared" si="327"/>
        <v>9344.4817970192162</v>
      </c>
    </row>
    <row r="1280" spans="1:50" ht="16.5" customHeight="1" x14ac:dyDescent="0.2">
      <c r="A1280" s="25">
        <v>1279</v>
      </c>
      <c r="B1280" s="26">
        <v>42223</v>
      </c>
      <c r="C1280" s="25">
        <v>9686</v>
      </c>
      <c r="D1280" s="27"/>
      <c r="E1280" s="27">
        <v>270000</v>
      </c>
      <c r="F1280" s="27"/>
      <c r="G1280" s="27">
        <v>44.938000000000002</v>
      </c>
      <c r="H1280" s="27">
        <v>48.59</v>
      </c>
      <c r="I1280" s="27">
        <v>2.6890000000000001</v>
      </c>
      <c r="J1280" s="27">
        <v>18279.784</v>
      </c>
      <c r="K1280" s="27">
        <v>910826</v>
      </c>
      <c r="L1280" s="27">
        <v>861</v>
      </c>
      <c r="M1280" s="27">
        <v>17.888999999999999</v>
      </c>
      <c r="N1280" s="27">
        <v>270839</v>
      </c>
      <c r="O1280" s="27">
        <v>12307.9</v>
      </c>
      <c r="P1280" s="27">
        <v>3360574</v>
      </c>
      <c r="Q1280" s="27">
        <v>118000</v>
      </c>
      <c r="R1280" s="27">
        <v>20594</v>
      </c>
      <c r="S1280" s="27">
        <v>11.851000000000001</v>
      </c>
      <c r="T1280" s="27">
        <v>123.8</v>
      </c>
      <c r="U1280" s="27">
        <v>21</v>
      </c>
      <c r="V1280" s="27">
        <v>92.5</v>
      </c>
      <c r="W1280" s="27">
        <v>108.83984</v>
      </c>
      <c r="X1280" s="27">
        <v>2.8571428571428599</v>
      </c>
      <c r="Y1280" s="27">
        <v>3</v>
      </c>
      <c r="Z1280" s="27">
        <v>59.198226928710902</v>
      </c>
      <c r="AA1280" s="27">
        <v>319601</v>
      </c>
      <c r="AB1280" s="28"/>
      <c r="AC1280" s="29">
        <v>0</v>
      </c>
      <c r="AD1280" s="30">
        <v>0</v>
      </c>
      <c r="AE1280" s="30">
        <v>98.6</v>
      </c>
      <c r="AF1280" s="31">
        <v>13.782</v>
      </c>
      <c r="AG1280">
        <f t="shared" si="312"/>
        <v>9154.46954074932</v>
      </c>
      <c r="AH1280">
        <f>A1280*'Simple Linear Regression'!$B$18+'Simple Linear Regression'!$B$17</f>
        <v>8976.3707772538419</v>
      </c>
      <c r="AI1280">
        <f t="shared" si="313"/>
        <v>9122.6493365000024</v>
      </c>
      <c r="AJ1280">
        <f t="shared" si="314"/>
        <v>9122.6493365000006</v>
      </c>
      <c r="AK1280" s="32">
        <f t="shared" si="328"/>
        <v>9398.9222566809494</v>
      </c>
      <c r="AL1280">
        <f t="shared" si="315"/>
        <v>9124.1787326999693</v>
      </c>
      <c r="AM1280" s="32">
        <f t="shared" si="316"/>
        <v>9296.5875476812416</v>
      </c>
      <c r="AN1280" s="33">
        <f t="shared" si="317"/>
        <v>9501.0994013550408</v>
      </c>
      <c r="AO1280" s="33">
        <f t="shared" si="318"/>
        <v>9326.0752285209983</v>
      </c>
      <c r="AP1280" s="33">
        <f t="shared" si="319"/>
        <v>9539.0176476999986</v>
      </c>
      <c r="AQ1280" s="34">
        <f t="shared" si="320"/>
        <v>728286.071</v>
      </c>
      <c r="AR1280" s="34">
        <f t="shared" si="321"/>
        <v>726030</v>
      </c>
      <c r="AS1280" s="34">
        <f t="shared" si="322"/>
        <v>0</v>
      </c>
      <c r="AT1280" s="34">
        <f t="shared" si="323"/>
        <v>9426.229578987999</v>
      </c>
      <c r="AU1280" s="34">
        <f t="shared" si="324"/>
        <v>9368.9976968849078</v>
      </c>
      <c r="AV1280" s="34">
        <f t="shared" si="325"/>
        <v>9384.9717192517983</v>
      </c>
      <c r="AW1280" s="34">
        <f t="shared" si="326"/>
        <v>9432.3217320939984</v>
      </c>
      <c r="AX1280" s="34">
        <f t="shared" si="327"/>
        <v>9329.4613297208216</v>
      </c>
    </row>
    <row r="1281" spans="1:50" ht="16.5" customHeight="1" x14ac:dyDescent="0.2">
      <c r="A1281" s="25">
        <v>1280</v>
      </c>
      <c r="B1281" s="26">
        <v>42230</v>
      </c>
      <c r="C1281" s="25">
        <v>9705</v>
      </c>
      <c r="D1281" s="27"/>
      <c r="E1281" s="27">
        <v>274000</v>
      </c>
      <c r="F1281" s="27"/>
      <c r="G1281" s="27">
        <v>43.198</v>
      </c>
      <c r="H1281" s="27">
        <v>47.944000000000003</v>
      </c>
      <c r="I1281" s="27">
        <v>2.629</v>
      </c>
      <c r="J1281" s="27">
        <v>18279.784</v>
      </c>
      <c r="K1281" s="27">
        <v>904755</v>
      </c>
      <c r="L1281" s="27">
        <v>861</v>
      </c>
      <c r="M1281" s="27">
        <v>17.888999999999999</v>
      </c>
      <c r="N1281" s="27">
        <v>270839</v>
      </c>
      <c r="O1281" s="27">
        <v>12307.9</v>
      </c>
      <c r="P1281" s="27">
        <v>3360574</v>
      </c>
      <c r="Q1281" s="27">
        <v>118000</v>
      </c>
      <c r="R1281" s="27">
        <v>20594</v>
      </c>
      <c r="S1281" s="27">
        <v>11.851000000000001</v>
      </c>
      <c r="T1281" s="27">
        <v>123.8</v>
      </c>
      <c r="U1281" s="27">
        <v>21</v>
      </c>
      <c r="V1281" s="27">
        <v>92.5</v>
      </c>
      <c r="W1281" s="27">
        <v>109.488</v>
      </c>
      <c r="X1281" s="27">
        <v>2.8571428571428599</v>
      </c>
      <c r="Y1281" s="27">
        <v>3</v>
      </c>
      <c r="Z1281" s="27">
        <v>59.198226928710902</v>
      </c>
      <c r="AA1281" s="27">
        <v>319601</v>
      </c>
      <c r="AB1281" s="28"/>
      <c r="AC1281" s="29">
        <v>0</v>
      </c>
      <c r="AD1281" s="30">
        <v>0</v>
      </c>
      <c r="AE1281" s="30">
        <v>88.5</v>
      </c>
      <c r="AF1281" s="31">
        <v>13.547000000000001</v>
      </c>
      <c r="AG1281">
        <f t="shared" si="312"/>
        <v>9151.7539106765198</v>
      </c>
      <c r="AH1281">
        <f>A1281*'Simple Linear Regression'!$B$18+'Simple Linear Regression'!$B$17</f>
        <v>8977.2238143377454</v>
      </c>
      <c r="AI1281">
        <f t="shared" si="313"/>
        <v>9120.2961765000018</v>
      </c>
      <c r="AJ1281">
        <f t="shared" si="314"/>
        <v>9120.2961765000018</v>
      </c>
      <c r="AK1281" s="32">
        <f t="shared" si="328"/>
        <v>9396.9983751601685</v>
      </c>
      <c r="AL1281">
        <f t="shared" si="315"/>
        <v>9135.3568370761695</v>
      </c>
      <c r="AM1281" s="32">
        <f t="shared" si="316"/>
        <v>9281.4394044666988</v>
      </c>
      <c r="AN1281" s="33">
        <f t="shared" si="317"/>
        <v>9480.8073018181422</v>
      </c>
      <c r="AO1281" s="33">
        <f t="shared" si="318"/>
        <v>9319.1957251809981</v>
      </c>
      <c r="AP1281" s="33">
        <f t="shared" si="319"/>
        <v>9525.2167826999994</v>
      </c>
      <c r="AQ1281" s="34">
        <f t="shared" si="320"/>
        <v>712035.73100000003</v>
      </c>
      <c r="AR1281" s="34">
        <f t="shared" si="321"/>
        <v>720346</v>
      </c>
      <c r="AS1281" s="34">
        <f t="shared" si="322"/>
        <v>0</v>
      </c>
      <c r="AT1281" s="34">
        <f t="shared" si="323"/>
        <v>9405.7668838080008</v>
      </c>
      <c r="AU1281" s="34">
        <f t="shared" si="324"/>
        <v>9356.5070095120791</v>
      </c>
      <c r="AV1281" s="34">
        <f t="shared" si="325"/>
        <v>9372.6487226859608</v>
      </c>
      <c r="AW1281" s="34">
        <f t="shared" si="326"/>
        <v>9411.1484655539989</v>
      </c>
      <c r="AX1281" s="34">
        <f t="shared" si="327"/>
        <v>9320.2592925104</v>
      </c>
    </row>
    <row r="1282" spans="1:50" ht="16.5" customHeight="1" x14ac:dyDescent="0.2">
      <c r="A1282" s="25">
        <v>1281</v>
      </c>
      <c r="B1282" s="26">
        <v>42237</v>
      </c>
      <c r="C1282" s="25">
        <v>9189</v>
      </c>
      <c r="D1282" s="27"/>
      <c r="E1282" s="27">
        <v>279000</v>
      </c>
      <c r="F1282" s="27"/>
      <c r="G1282" s="27">
        <v>41.341999999999999</v>
      </c>
      <c r="H1282" s="27">
        <v>45.997999999999998</v>
      </c>
      <c r="I1282" s="27">
        <v>2.7160000000000002</v>
      </c>
      <c r="J1282" s="27">
        <v>18279.784</v>
      </c>
      <c r="K1282" s="27">
        <v>904755</v>
      </c>
      <c r="L1282" s="27">
        <v>861</v>
      </c>
      <c r="M1282" s="27">
        <v>18.318000000000001</v>
      </c>
      <c r="N1282" s="27">
        <v>270574</v>
      </c>
      <c r="O1282" s="27">
        <v>12307.9</v>
      </c>
      <c r="P1282" s="27">
        <v>3360574</v>
      </c>
      <c r="Q1282" s="27">
        <v>118000</v>
      </c>
      <c r="R1282" s="27">
        <v>20594</v>
      </c>
      <c r="S1282" s="27">
        <v>11.853</v>
      </c>
      <c r="T1282" s="27">
        <v>123.8</v>
      </c>
      <c r="U1282" s="27">
        <v>21</v>
      </c>
      <c r="V1282" s="27">
        <v>92.5</v>
      </c>
      <c r="W1282" s="27">
        <v>109.68498</v>
      </c>
      <c r="X1282" s="27">
        <v>2.8571428571428599</v>
      </c>
      <c r="Y1282" s="27">
        <v>2.9553565979003902</v>
      </c>
      <c r="Z1282" s="27">
        <v>59.198226928710902</v>
      </c>
      <c r="AA1282" s="27">
        <v>319601</v>
      </c>
      <c r="AB1282" s="28"/>
      <c r="AC1282" s="29">
        <v>0</v>
      </c>
      <c r="AD1282" s="30">
        <v>0</v>
      </c>
      <c r="AE1282" s="30">
        <v>91</v>
      </c>
      <c r="AF1282" s="31">
        <v>13.294700000000001</v>
      </c>
      <c r="AG1282">
        <f t="shared" ref="AG1282:AG1345" si="329">6753.47943187+0.36116788*I1282+0.01252571*N1282-22.85359542*V1282+0.00407811*AA1282-0.00067349*E1282</f>
        <v>9145.0985691320802</v>
      </c>
      <c r="AH1282">
        <f>A1282*'Simple Linear Regression'!$B$18+'Simple Linear Regression'!$B$17</f>
        <v>8978.0768514216506</v>
      </c>
      <c r="AI1282">
        <f t="shared" ref="AI1282:AI1345" si="330">7491.3971+0.0137554*N1282-0.00058829*E1282-34.3283*V1282+0.30565*L1282+54.6031*M1282</f>
        <v>9137.1342753999998</v>
      </c>
      <c r="AJ1282">
        <f t="shared" ref="AJ1282:AJ1345" si="331">7491.3971-0.00058829*E1282+0.30565*L1282+54.6031*M1282+0.0137554*N1282-34.3283*V1282</f>
        <v>9137.1342753999998</v>
      </c>
      <c r="AK1282" s="32">
        <f t="shared" si="328"/>
        <v>9429.089674923589</v>
      </c>
      <c r="AL1282">
        <f t="shared" ref="AL1282:AL1345" si="332">2192.59+2373.87*I1282+0.0316653*N1282-15.7623*V1282+0.00202406*AA1282-0.000740146*E1282-0.00963493*(I1282*N1282)</f>
        <v>9109.6983489488812</v>
      </c>
      <c r="AM1282" s="32">
        <f t="shared" ref="AM1282:AM1345" si="333">5205.907083+122.0638992*I1282+13.609808*(N1282/1000)-1.245906883*AD1282+0.7746840854*AE1282-134.2474226*AC1282-1547.125689*IF(AND(B1282&gt;=DATE(2020,3,20),B1282&lt;=DATE(2020,6,26)),1,0)</f>
        <v>9290.3890747905989</v>
      </c>
      <c r="AN1282" s="33">
        <f t="shared" ref="AN1282:AN1345" si="334">7707.2178-144.397321*AC1282+139.5614087*AF1282-0.0008594506251*E1282-265.7105668*I1282-0.02506176117*J1282+0.004708026652*N1282</f>
        <v>9416.9342589032512</v>
      </c>
      <c r="AO1282" s="33">
        <f t="shared" ref="AO1282:AO1345" si="335">IF(N1282="","",2190.39 + 2739.06*I1282 + 0.034693*N1282 - 16.722*V1282 - 0.000802*E1282 - 1.3691*AD1282 + 1.8691*AE1282 - 121.7*AC1282 + 209.88*IF(AND(B1282&gt;=DATE(2020,3,20),B1282&lt;=DATE(2020,6,26)),1,0) - 0.011049*(I1282*N1282))</f>
        <v>9296.5679477839985</v>
      </c>
      <c r="AP1282" s="33">
        <f t="shared" ref="AP1282:AP1345" si="336">IF(B1282&lt;DATE(2008,1,1),"",3929.06 + 1212.53*I1282 - 0.0003097*N1282 + 59.426*V1282 - 0.0006734*E1282 - 1.036*AD1282 + 1.2076*AE1282 + 94.923*AF1282 - 131.43*AC1282 - 759.61*IF(AND(B1282&gt;=DATE(2020,3,20),B1282&lt;=DATE(2020,6,26)),1,0) - 17.324*(I1282*V1282))</f>
        <v>9467.0770002999998</v>
      </c>
      <c r="AQ1282" s="34">
        <f t="shared" ref="AQ1282:AQ1345" si="337">IF(N1282="","",I1282*N1282)</f>
        <v>734878.98400000005</v>
      </c>
      <c r="AR1282" s="34">
        <f t="shared" ref="AR1282:AR1345" si="338">I1282*E1282</f>
        <v>757764</v>
      </c>
      <c r="AS1282" s="34">
        <f t="shared" ref="AS1282:AS1345" si="339">AC1282*AF1282</f>
        <v>0</v>
      </c>
      <c r="AT1282" s="34">
        <f t="shared" ref="AT1282:AT1345" si="340">IF(N1282="","",2413.3773+89.103503*I1282+0.018847679*N1282-5.0917058*V1282-0.00064564578*E1282+1.4315076*AD1282-3.1976817*AE1282-66.972905*AC1282-217.08397*IF(AND(B1282&gt;=DATE(2020,3,20),B1282&lt;=DATE(2020,6,26)),1,0)+190.76803*AF1282)</f>
        <v>9349.1710465150009</v>
      </c>
      <c r="AU1282" s="34">
        <f t="shared" ref="AU1282:AU1345" si="341">IF(N1282="","",-480.76297+2186.3009*I1282+0.033368804*N1282-5.3903106*V1282-0.00073731439*E1282+0.93396876*AD1282-1.6242981*AE1282-61.304389*AC1282-95.472727*IF(AND(B1282&gt;=DATE(2020,3,20),B1282&lt;=DATE(2020,6,26)),1,0)+156.04851*AF1282-0.0087322858*AQ1282)</f>
        <v>9291.280284681372</v>
      </c>
      <c r="AV1282" s="34">
        <f t="shared" ref="AV1282:AV1345" si="342">IF(N1282="","",2518.0489-204.66184*I1282+0.019354281*N1282-2.3328708*V1282-0.0022533804*E1282+1.5259709*AD1282-3.5842757*AE1282-65.580099*AC1282-62.828483*IF(AND(B1282&gt;=DATE(2020,3,20),B1282&lt;=DATE(2020,6,26)),1,0)+200.94286*AF1282+0.00080379976*AR1282)</f>
        <v>9308.8653627326403</v>
      </c>
      <c r="AW1282" s="34">
        <f t="shared" ref="AW1282:AW1345" si="343">IF(N1282="","",2361.7153+89.223162*I1282+0.018847054*N1282-5.0210815*V1282-0.0006437347*E1282+1.4213619*AD1282-3.2156123*AE1282+167.41121*AC1282-224.35191*IF(AND(B1282&gt;=DATE(2020,3,20),B1282&lt;=DATE(2020,6,26)),1,0)+194.56435*AF1282-19.897843*AS1282)</f>
        <v>9353.5701215829995</v>
      </c>
      <c r="AX1282" s="34">
        <f t="shared" ref="AX1282:AX1345" si="344">IF(N1282="","",-654.03928+2464.5589*I1282+0.035956453*N1282-8.0754527*V1282-0.00069441316*E1282+0.69511606*AD1282-1.1669613*AE1282-90.724569*AC1282-211.24919*IF(AND(B1282&gt;=DATE(2020,3,20),B1282&lt;=DATE(2020,6,26)),1,0)+147.22132*AF1282-0.010108087*AQ1282)</f>
        <v>9250.7124599923882</v>
      </c>
    </row>
    <row r="1283" spans="1:50" ht="16.5" customHeight="1" x14ac:dyDescent="0.2">
      <c r="A1283" s="25">
        <v>1282</v>
      </c>
      <c r="B1283" s="26">
        <v>42244</v>
      </c>
      <c r="C1283" s="25">
        <v>9438</v>
      </c>
      <c r="D1283" s="27"/>
      <c r="E1283" s="27">
        <v>274000</v>
      </c>
      <c r="F1283" s="27"/>
      <c r="G1283" s="27">
        <v>40.725999999999999</v>
      </c>
      <c r="H1283" s="27">
        <v>43.527999999999999</v>
      </c>
      <c r="I1283" s="27">
        <v>2.637</v>
      </c>
      <c r="J1283" s="27">
        <v>18279.784</v>
      </c>
      <c r="K1283" s="27">
        <v>904755</v>
      </c>
      <c r="L1283" s="27">
        <v>861</v>
      </c>
      <c r="M1283" s="27">
        <v>18.318000000000001</v>
      </c>
      <c r="N1283" s="27">
        <v>270574</v>
      </c>
      <c r="O1283" s="27">
        <v>12307.9</v>
      </c>
      <c r="P1283" s="27">
        <v>3360574</v>
      </c>
      <c r="Q1283" s="27">
        <v>118000</v>
      </c>
      <c r="R1283" s="27">
        <v>20594</v>
      </c>
      <c r="S1283" s="27">
        <v>11.853</v>
      </c>
      <c r="T1283" s="27">
        <v>123.8</v>
      </c>
      <c r="U1283" s="27">
        <v>19</v>
      </c>
      <c r="V1283" s="27">
        <v>92.5</v>
      </c>
      <c r="W1283" s="27">
        <v>110.21584</v>
      </c>
      <c r="X1283" s="27">
        <v>2.8571428571428599</v>
      </c>
      <c r="Y1283" s="27">
        <v>2.9553565979003902</v>
      </c>
      <c r="Z1283" s="27">
        <v>59.198226928710902</v>
      </c>
      <c r="AA1283" s="27">
        <v>319601</v>
      </c>
      <c r="AB1283" s="28"/>
      <c r="AC1283" s="29">
        <v>0</v>
      </c>
      <c r="AD1283" s="30">
        <v>0.4</v>
      </c>
      <c r="AE1283" s="30">
        <v>75.8</v>
      </c>
      <c r="AF1283" s="31">
        <v>13.029</v>
      </c>
      <c r="AG1283">
        <f t="shared" si="329"/>
        <v>9148.4374868695595</v>
      </c>
      <c r="AH1283">
        <f>A1283*'Simple Linear Regression'!$B$18+'Simple Linear Regression'!$B$17</f>
        <v>8978.9298885055541</v>
      </c>
      <c r="AI1283">
        <f t="shared" si="330"/>
        <v>9140.0757254</v>
      </c>
      <c r="AJ1283">
        <f t="shared" si="331"/>
        <v>9140.0757254</v>
      </c>
      <c r="AK1283" s="32">
        <f t="shared" si="328"/>
        <v>9390.6817534283491</v>
      </c>
      <c r="AL1283">
        <f t="shared" si="332"/>
        <v>9131.8133113846579</v>
      </c>
      <c r="AM1283" s="32">
        <f t="shared" si="333"/>
        <v>9268.4724659025196</v>
      </c>
      <c r="AN1283" s="33">
        <f t="shared" si="334"/>
        <v>9405.1411805143598</v>
      </c>
      <c r="AO1283" s="33">
        <f t="shared" si="335"/>
        <v>9291.4104457380017</v>
      </c>
      <c r="AP1283" s="33">
        <f t="shared" si="336"/>
        <v>9457.2582991999989</v>
      </c>
      <c r="AQ1283" s="34">
        <f t="shared" si="337"/>
        <v>713503.63800000004</v>
      </c>
      <c r="AR1283" s="34">
        <f t="shared" si="338"/>
        <v>722538</v>
      </c>
      <c r="AS1283" s="34">
        <f t="shared" si="339"/>
        <v>0</v>
      </c>
      <c r="AT1283" s="34">
        <f t="shared" si="340"/>
        <v>9343.8503979870002</v>
      </c>
      <c r="AU1283" s="34">
        <f t="shared" si="341"/>
        <v>9292.5055453942605</v>
      </c>
      <c r="AV1283" s="34">
        <f t="shared" si="342"/>
        <v>9309.6867608448792</v>
      </c>
      <c r="AW1283" s="34">
        <f t="shared" si="343"/>
        <v>9347.4902692100004</v>
      </c>
      <c r="AX1283" s="34">
        <f t="shared" si="344"/>
        <v>9254.4473831754913</v>
      </c>
    </row>
    <row r="1284" spans="1:50" ht="16.5" customHeight="1" x14ac:dyDescent="0.2">
      <c r="A1284" s="25">
        <v>1283</v>
      </c>
      <c r="B1284" s="26">
        <v>42251</v>
      </c>
      <c r="C1284" s="25">
        <v>9017</v>
      </c>
      <c r="D1284" s="27"/>
      <c r="E1284" s="27">
        <v>279000</v>
      </c>
      <c r="F1284" s="27"/>
      <c r="G1284" s="27">
        <v>46.73</v>
      </c>
      <c r="H1284" s="27">
        <v>48.8675</v>
      </c>
      <c r="I1284" s="27">
        <v>2.5099999999999998</v>
      </c>
      <c r="J1284" s="27">
        <v>18279.784</v>
      </c>
      <c r="K1284" s="27">
        <v>904755</v>
      </c>
      <c r="L1284" s="27">
        <v>861</v>
      </c>
      <c r="M1284" s="27">
        <v>18.318000000000001</v>
      </c>
      <c r="N1284" s="27">
        <v>270574</v>
      </c>
      <c r="O1284" s="27">
        <v>12307.9</v>
      </c>
      <c r="P1284" s="27">
        <v>3360574</v>
      </c>
      <c r="Q1284" s="27">
        <v>118000</v>
      </c>
      <c r="R1284" s="27">
        <v>20594</v>
      </c>
      <c r="S1284" s="27">
        <v>11.853</v>
      </c>
      <c r="T1284" s="27">
        <v>123.8</v>
      </c>
      <c r="U1284" s="27">
        <v>19</v>
      </c>
      <c r="V1284" s="27">
        <v>93.7</v>
      </c>
      <c r="W1284" s="27">
        <v>110.4011</v>
      </c>
      <c r="X1284" s="27">
        <v>2.8571428571428599</v>
      </c>
      <c r="Y1284" s="27">
        <v>2.9553565979003902</v>
      </c>
      <c r="Z1284" s="27">
        <v>59.198226928710902</v>
      </c>
      <c r="AA1284" s="27">
        <v>319601</v>
      </c>
      <c r="AB1284" s="28"/>
      <c r="AC1284" s="29">
        <v>0</v>
      </c>
      <c r="AD1284" s="30">
        <v>0</v>
      </c>
      <c r="AE1284" s="30">
        <v>78.400000000000006</v>
      </c>
      <c r="AF1284" s="31">
        <v>12.753500000000001</v>
      </c>
      <c r="AG1284">
        <f t="shared" si="329"/>
        <v>9117.5998540447999</v>
      </c>
      <c r="AH1284">
        <f>A1284*'Simple Linear Regression'!$B$18+'Simple Linear Regression'!$B$17</f>
        <v>8979.7829255894576</v>
      </c>
      <c r="AI1284">
        <f t="shared" si="330"/>
        <v>9095.9403153999992</v>
      </c>
      <c r="AJ1284">
        <f t="shared" si="331"/>
        <v>9095.9403153999992</v>
      </c>
      <c r="AK1284" s="32">
        <f t="shared" si="328"/>
        <v>9356.38324131236</v>
      </c>
      <c r="AL1284">
        <f t="shared" si="332"/>
        <v>9138.8004482118013</v>
      </c>
      <c r="AM1284" s="32">
        <f t="shared" si="333"/>
        <v>9255.4828920793589</v>
      </c>
      <c r="AN1284" s="33">
        <f t="shared" si="334"/>
        <v>9396.1400012756112</v>
      </c>
      <c r="AO1284" s="33">
        <f t="shared" si="335"/>
        <v>9304.5563857399993</v>
      </c>
      <c r="AP1284" s="33">
        <f t="shared" si="336"/>
        <v>9499.9478646999996</v>
      </c>
      <c r="AQ1284" s="34">
        <f t="shared" si="337"/>
        <v>679140.74</v>
      </c>
      <c r="AR1284" s="34">
        <f t="shared" si="338"/>
        <v>700289.99999999988</v>
      </c>
      <c r="AS1284" s="34">
        <f t="shared" si="339"/>
        <v>0</v>
      </c>
      <c r="AT1284" s="34">
        <f t="shared" si="340"/>
        <v>9261.752809521</v>
      </c>
      <c r="AU1284" s="34">
        <f t="shared" si="341"/>
        <v>9257.1689056075102</v>
      </c>
      <c r="AV1284" s="34">
        <f t="shared" si="342"/>
        <v>9238.4402673943987</v>
      </c>
      <c r="AW1284" s="34">
        <f t="shared" si="343"/>
        <v>9264.3833411710002</v>
      </c>
      <c r="AX1284" s="34">
        <f t="shared" si="344"/>
        <v>9231.7573369276179</v>
      </c>
    </row>
    <row r="1285" spans="1:50" ht="16.5" customHeight="1" x14ac:dyDescent="0.2">
      <c r="A1285" s="25">
        <v>1284</v>
      </c>
      <c r="B1285" s="26">
        <v>42258</v>
      </c>
      <c r="C1285" s="25">
        <v>8983</v>
      </c>
      <c r="D1285" s="27"/>
      <c r="E1285" s="27">
        <v>273000</v>
      </c>
      <c r="F1285" s="27"/>
      <c r="G1285" s="27">
        <v>45.162500000000001</v>
      </c>
      <c r="H1285" s="27">
        <v>47.595999999999997</v>
      </c>
      <c r="I1285" s="27">
        <v>2.4369999999999998</v>
      </c>
      <c r="J1285" s="27">
        <v>18279.784</v>
      </c>
      <c r="K1285" s="27">
        <v>874547</v>
      </c>
      <c r="L1285" s="27">
        <v>866</v>
      </c>
      <c r="M1285" s="27">
        <v>18.318000000000001</v>
      </c>
      <c r="N1285" s="27">
        <v>270574</v>
      </c>
      <c r="O1285" s="27">
        <v>12364.9</v>
      </c>
      <c r="P1285" s="27">
        <v>3360574</v>
      </c>
      <c r="Q1285" s="27">
        <v>118000</v>
      </c>
      <c r="R1285" s="27">
        <v>20594</v>
      </c>
      <c r="S1285" s="27">
        <v>11.853</v>
      </c>
      <c r="T1285" s="27">
        <v>123.8</v>
      </c>
      <c r="U1285" s="27">
        <v>19</v>
      </c>
      <c r="V1285" s="27">
        <v>93.7</v>
      </c>
      <c r="W1285" s="27">
        <v>110.7538</v>
      </c>
      <c r="X1285" s="27">
        <v>2.8571428571428599</v>
      </c>
      <c r="Y1285" s="27">
        <v>2.9553565979003902</v>
      </c>
      <c r="Z1285" s="27">
        <v>59.198226928710902</v>
      </c>
      <c r="AA1285" s="27">
        <v>319601</v>
      </c>
      <c r="AB1285" s="28"/>
      <c r="AC1285" s="29">
        <v>1</v>
      </c>
      <c r="AD1285" s="30">
        <v>0.5</v>
      </c>
      <c r="AE1285" s="30">
        <v>83</v>
      </c>
      <c r="AF1285" s="31">
        <v>12.471299999999999</v>
      </c>
      <c r="AG1285">
        <f t="shared" si="329"/>
        <v>9121.6144287895604</v>
      </c>
      <c r="AH1285">
        <f>A1285*'Simple Linear Regression'!$B$18+'Simple Linear Regression'!$B$17</f>
        <v>8980.6359626733629</v>
      </c>
      <c r="AI1285">
        <f t="shared" si="330"/>
        <v>9100.9983053999986</v>
      </c>
      <c r="AJ1285">
        <f t="shared" si="331"/>
        <v>9100.9983053999986</v>
      </c>
      <c r="AK1285" s="32">
        <f t="shared" si="328"/>
        <v>9398.0262636829193</v>
      </c>
      <c r="AL1285">
        <f t="shared" si="332"/>
        <v>9160.2570073486604</v>
      </c>
      <c r="AM1285" s="32">
        <f t="shared" si="333"/>
        <v>9115.2653981890999</v>
      </c>
      <c r="AN1285" s="33">
        <f t="shared" si="334"/>
        <v>9236.9120258674702</v>
      </c>
      <c r="AO1285" s="33">
        <f t="shared" si="335"/>
        <v>9213.8690809379987</v>
      </c>
      <c r="AP1285" s="33">
        <f t="shared" si="336"/>
        <v>9380.7911564999977</v>
      </c>
      <c r="AQ1285" s="34">
        <f t="shared" si="337"/>
        <v>659388.83799999999</v>
      </c>
      <c r="AR1285" s="34">
        <f t="shared" si="338"/>
        <v>665301</v>
      </c>
      <c r="AS1285" s="34">
        <f t="shared" si="339"/>
        <v>12.471299999999999</v>
      </c>
      <c r="AT1285" s="34">
        <f t="shared" si="340"/>
        <v>9124.3209033959993</v>
      </c>
      <c r="AU1285" s="34">
        <f t="shared" si="341"/>
        <v>9162.1260142031006</v>
      </c>
      <c r="AV1285" s="34">
        <f t="shared" si="342"/>
        <v>9100.76585744976</v>
      </c>
      <c r="AW1285" s="34">
        <f t="shared" si="343"/>
        <v>9112.0045039390989</v>
      </c>
      <c r="AX1285" s="34">
        <f t="shared" si="344"/>
        <v>9118.3740705650926</v>
      </c>
    </row>
    <row r="1286" spans="1:50" ht="16.5" customHeight="1" x14ac:dyDescent="0.2">
      <c r="A1286" s="25">
        <v>1285</v>
      </c>
      <c r="B1286" s="26">
        <v>42265</v>
      </c>
      <c r="C1286" s="25">
        <v>9215</v>
      </c>
      <c r="D1286" s="27"/>
      <c r="E1286" s="27">
        <v>264000</v>
      </c>
      <c r="F1286" s="27"/>
      <c r="G1286" s="27">
        <v>45.481999999999999</v>
      </c>
      <c r="H1286" s="27">
        <v>47.335999999999999</v>
      </c>
      <c r="I1286" s="27">
        <v>2.375</v>
      </c>
      <c r="J1286" s="27">
        <v>18279.784</v>
      </c>
      <c r="K1286" s="27">
        <v>874547</v>
      </c>
      <c r="L1286" s="27">
        <v>866</v>
      </c>
      <c r="M1286" s="27">
        <v>18.390999999999998</v>
      </c>
      <c r="N1286" s="27">
        <v>278372</v>
      </c>
      <c r="O1286" s="27">
        <v>12364.9</v>
      </c>
      <c r="P1286" s="27">
        <v>3425249</v>
      </c>
      <c r="Q1286" s="27">
        <v>118000</v>
      </c>
      <c r="R1286" s="27">
        <v>20594</v>
      </c>
      <c r="S1286" s="27">
        <v>11.853</v>
      </c>
      <c r="T1286" s="27">
        <v>123.8</v>
      </c>
      <c r="U1286" s="27">
        <v>19</v>
      </c>
      <c r="V1286" s="27">
        <v>93.7</v>
      </c>
      <c r="W1286" s="27">
        <v>110.74017499999999</v>
      </c>
      <c r="X1286" s="27">
        <v>2.8571428571428599</v>
      </c>
      <c r="Y1286" s="27">
        <v>2.7935748100280802</v>
      </c>
      <c r="Z1286" s="27">
        <v>62.4012451171875</v>
      </c>
      <c r="AA1286" s="27">
        <v>319601</v>
      </c>
      <c r="AB1286" s="28"/>
      <c r="AC1286" s="29">
        <v>0</v>
      </c>
      <c r="AD1286" s="30">
        <v>2.9</v>
      </c>
      <c r="AE1286" s="30">
        <v>45.8</v>
      </c>
      <c r="AF1286" s="31">
        <v>12.185</v>
      </c>
      <c r="AG1286">
        <f t="shared" si="329"/>
        <v>9225.3289329610016</v>
      </c>
      <c r="AH1286">
        <f>A1286*'Simple Linear Regression'!$B$18+'Simple Linear Regression'!$B$17</f>
        <v>8981.4889997572664</v>
      </c>
      <c r="AI1286">
        <f t="shared" si="330"/>
        <v>9217.5435509000017</v>
      </c>
      <c r="AJ1286">
        <f t="shared" si="331"/>
        <v>9217.5435508999999</v>
      </c>
      <c r="AK1286" s="32">
        <f t="shared" si="328"/>
        <v>9409.3615007043863</v>
      </c>
      <c r="AL1286">
        <f t="shared" si="332"/>
        <v>9249.854694505002</v>
      </c>
      <c r="AM1286" s="32">
        <f t="shared" si="333"/>
        <v>9316.2657173266198</v>
      </c>
      <c r="AN1286" s="33">
        <f t="shared" si="334"/>
        <v>9402.2752181564574</v>
      </c>
      <c r="AO1286" s="33">
        <f t="shared" si="335"/>
        <v>9351.4082445000022</v>
      </c>
      <c r="AP1286" s="33">
        <f t="shared" si="336"/>
        <v>9466.7463266000013</v>
      </c>
      <c r="AQ1286" s="34">
        <f t="shared" si="337"/>
        <v>661133.5</v>
      </c>
      <c r="AR1286" s="34">
        <f t="shared" si="338"/>
        <v>627000</v>
      </c>
      <c r="AS1286" s="34">
        <f t="shared" si="339"/>
        <v>0</v>
      </c>
      <c r="AT1286" s="34">
        <f t="shared" si="340"/>
        <v>9406.3268945630007</v>
      </c>
      <c r="AU1286" s="34">
        <f t="shared" si="341"/>
        <v>9357.4793492277022</v>
      </c>
      <c r="AV1286" s="34">
        <f t="shared" si="342"/>
        <v>9398.9212081419992</v>
      </c>
      <c r="AW1286" s="34">
        <f t="shared" si="343"/>
        <v>9407.3046394079993</v>
      </c>
      <c r="AX1286" s="34">
        <f t="shared" si="344"/>
        <v>9328.2287064054981</v>
      </c>
    </row>
    <row r="1287" spans="1:50" ht="16.5" customHeight="1" x14ac:dyDescent="0.2">
      <c r="A1287" s="25">
        <v>1286</v>
      </c>
      <c r="B1287" s="26">
        <v>42272</v>
      </c>
      <c r="C1287" s="25">
        <v>9021</v>
      </c>
      <c r="D1287" s="27"/>
      <c r="E1287" s="27">
        <v>269000</v>
      </c>
      <c r="F1287" s="27"/>
      <c r="G1287" s="27">
        <v>45.572000000000003</v>
      </c>
      <c r="H1287" s="27">
        <v>47.334000000000003</v>
      </c>
      <c r="I1287" s="27">
        <v>2.327</v>
      </c>
      <c r="J1287" s="27">
        <v>18279.784</v>
      </c>
      <c r="K1287" s="27">
        <v>874547</v>
      </c>
      <c r="L1287" s="27">
        <v>866</v>
      </c>
      <c r="M1287" s="27">
        <v>18.390999999999998</v>
      </c>
      <c r="N1287" s="27">
        <v>278372</v>
      </c>
      <c r="O1287" s="27">
        <v>12364.9</v>
      </c>
      <c r="P1287" s="27">
        <v>3425249</v>
      </c>
      <c r="Q1287" s="27">
        <v>118000</v>
      </c>
      <c r="R1287" s="27">
        <v>20594</v>
      </c>
      <c r="S1287" s="27">
        <v>11.853</v>
      </c>
      <c r="T1287" s="27">
        <v>123.8</v>
      </c>
      <c r="U1287" s="27">
        <v>19</v>
      </c>
      <c r="V1287" s="27">
        <v>93.7</v>
      </c>
      <c r="W1287" s="27">
        <v>110.23594</v>
      </c>
      <c r="X1287" s="27">
        <v>2.8571428571428599</v>
      </c>
      <c r="Y1287" s="27">
        <v>2.7935748100280802</v>
      </c>
      <c r="Z1287" s="27">
        <v>62.4012451171875</v>
      </c>
      <c r="AA1287" s="27">
        <v>319601</v>
      </c>
      <c r="AB1287" s="28"/>
      <c r="AC1287" s="29">
        <v>0</v>
      </c>
      <c r="AD1287" s="30">
        <v>1.9</v>
      </c>
      <c r="AE1287" s="30">
        <v>49.3</v>
      </c>
      <c r="AF1287" s="31">
        <v>11.8972</v>
      </c>
      <c r="AG1287">
        <f t="shared" si="329"/>
        <v>9221.9441469027606</v>
      </c>
      <c r="AH1287">
        <f>A1287*'Simple Linear Regression'!$B$18+'Simple Linear Regression'!$B$17</f>
        <v>8982.3420368411698</v>
      </c>
      <c r="AI1287">
        <f t="shared" si="330"/>
        <v>9214.6021009000015</v>
      </c>
      <c r="AJ1287">
        <f t="shared" si="331"/>
        <v>9214.6021009000015</v>
      </c>
      <c r="AK1287" s="32">
        <f t="shared" si="328"/>
        <v>9416.0665592091482</v>
      </c>
      <c r="AL1287">
        <f t="shared" si="332"/>
        <v>9260.9487517350826</v>
      </c>
      <c r="AM1287" s="32">
        <f t="shared" si="333"/>
        <v>9314.3639513469207</v>
      </c>
      <c r="AN1287" s="33">
        <f t="shared" si="334"/>
        <v>9370.5662988134973</v>
      </c>
      <c r="AO1287" s="33">
        <f t="shared" si="335"/>
        <v>9371.4694614440014</v>
      </c>
      <c r="AP1287" s="33">
        <f t="shared" si="336"/>
        <v>9461.0380696000029</v>
      </c>
      <c r="AQ1287" s="34">
        <f t="shared" si="337"/>
        <v>647771.64399999997</v>
      </c>
      <c r="AR1287" s="34">
        <f t="shared" si="338"/>
        <v>625963</v>
      </c>
      <c r="AS1287" s="34">
        <f t="shared" si="339"/>
        <v>0</v>
      </c>
      <c r="AT1287" s="34">
        <f t="shared" si="340"/>
        <v>9331.2952649349991</v>
      </c>
      <c r="AU1287" s="34">
        <f t="shared" si="341"/>
        <v>9314.0001062001465</v>
      </c>
      <c r="AV1287" s="34">
        <f t="shared" si="342"/>
        <v>9324.7422431528776</v>
      </c>
      <c r="AW1287" s="34">
        <f t="shared" si="343"/>
        <v>9331.1316292519987</v>
      </c>
      <c r="AX1287" s="34">
        <f t="shared" si="344"/>
        <v>9294.3708398289727</v>
      </c>
    </row>
    <row r="1288" spans="1:50" ht="16.5" customHeight="1" x14ac:dyDescent="0.2">
      <c r="A1288" s="25">
        <v>1287</v>
      </c>
      <c r="B1288" s="26">
        <v>42279</v>
      </c>
      <c r="C1288" s="25">
        <v>8958</v>
      </c>
      <c r="D1288" s="27"/>
      <c r="E1288" s="27">
        <v>272000</v>
      </c>
      <c r="F1288" s="27"/>
      <c r="G1288" s="27">
        <v>44.997999999999998</v>
      </c>
      <c r="H1288" s="27">
        <v>46.988</v>
      </c>
      <c r="I1288" s="27">
        <v>2.3220000000000001</v>
      </c>
      <c r="J1288" s="27">
        <v>18279.784</v>
      </c>
      <c r="K1288" s="27">
        <v>874547</v>
      </c>
      <c r="L1288" s="27">
        <v>866</v>
      </c>
      <c r="M1288" s="27">
        <v>18.390999999999998</v>
      </c>
      <c r="N1288" s="27">
        <v>278372</v>
      </c>
      <c r="O1288" s="27">
        <v>12364.9</v>
      </c>
      <c r="P1288" s="27">
        <v>3425249</v>
      </c>
      <c r="Q1288" s="27">
        <v>118000</v>
      </c>
      <c r="R1288" s="27">
        <v>20594</v>
      </c>
      <c r="S1288" s="27">
        <v>11.853</v>
      </c>
      <c r="T1288" s="27">
        <v>123.8</v>
      </c>
      <c r="U1288" s="27">
        <v>19</v>
      </c>
      <c r="V1288" s="27">
        <v>93.7</v>
      </c>
      <c r="W1288" s="27">
        <v>111.25694</v>
      </c>
      <c r="X1288" s="27">
        <v>2.8571428571428599</v>
      </c>
      <c r="Y1288" s="27">
        <v>2.7935748100280802</v>
      </c>
      <c r="Z1288" s="27">
        <v>62.4012451171875</v>
      </c>
      <c r="AA1288" s="27">
        <v>319601</v>
      </c>
      <c r="AB1288" s="28"/>
      <c r="AC1288" s="29">
        <v>0</v>
      </c>
      <c r="AD1288" s="30">
        <v>13.7</v>
      </c>
      <c r="AE1288" s="30">
        <v>38.799999999999997</v>
      </c>
      <c r="AF1288" s="31">
        <v>11.610200000000001</v>
      </c>
      <c r="AG1288">
        <f t="shared" si="329"/>
        <v>9219.9218710633595</v>
      </c>
      <c r="AH1288">
        <f>A1288*'Simple Linear Regression'!$B$18+'Simple Linear Regression'!$B$17</f>
        <v>8983.1950739250751</v>
      </c>
      <c r="AI1288">
        <f t="shared" si="330"/>
        <v>9212.8372309000006</v>
      </c>
      <c r="AJ1288">
        <f t="shared" si="331"/>
        <v>9212.8372308999988</v>
      </c>
      <c r="AK1288" s="32">
        <f t="shared" si="328"/>
        <v>9419.8603800078472</v>
      </c>
      <c r="AL1288">
        <f t="shared" si="332"/>
        <v>9260.2694374048806</v>
      </c>
      <c r="AM1288" s="32">
        <f t="shared" si="333"/>
        <v>9290.9177477348185</v>
      </c>
      <c r="AN1288" s="33">
        <f t="shared" si="334"/>
        <v>9329.2623754752985</v>
      </c>
      <c r="AO1288" s="33">
        <f t="shared" si="335"/>
        <v>9334.9658925840013</v>
      </c>
      <c r="AP1288" s="33">
        <f t="shared" si="336"/>
        <v>9408.9240126000022</v>
      </c>
      <c r="AQ1288" s="34">
        <f t="shared" si="337"/>
        <v>646379.78399999999</v>
      </c>
      <c r="AR1288" s="34">
        <f t="shared" si="338"/>
        <v>631584</v>
      </c>
      <c r="AS1288" s="34">
        <f t="shared" si="339"/>
        <v>0</v>
      </c>
      <c r="AT1288" s="34">
        <f t="shared" si="340"/>
        <v>9324.6298330000009</v>
      </c>
      <c r="AU1288" s="34">
        <f t="shared" si="341"/>
        <v>9296.3008168917331</v>
      </c>
      <c r="AV1288" s="34">
        <f t="shared" si="342"/>
        <v>9321.4943202538379</v>
      </c>
      <c r="AW1288" s="34">
        <f t="shared" si="343"/>
        <v>9323.4503404620009</v>
      </c>
      <c r="AX1288" s="34">
        <f t="shared" si="344"/>
        <v>9272.2367921387904</v>
      </c>
    </row>
    <row r="1289" spans="1:50" ht="16.5" customHeight="1" x14ac:dyDescent="0.2">
      <c r="A1289" s="25">
        <v>1288</v>
      </c>
      <c r="B1289" s="26">
        <v>42286</v>
      </c>
      <c r="C1289" s="25">
        <v>9137</v>
      </c>
      <c r="D1289" s="27"/>
      <c r="E1289" s="27">
        <v>267000</v>
      </c>
      <c r="F1289" s="27"/>
      <c r="G1289" s="27">
        <v>48.36</v>
      </c>
      <c r="H1289" s="27">
        <v>51.332000000000001</v>
      </c>
      <c r="I1289" s="27">
        <v>2.3180000000000001</v>
      </c>
      <c r="J1289" s="27">
        <v>18279.784</v>
      </c>
      <c r="K1289" s="27">
        <v>881343</v>
      </c>
      <c r="L1289" s="27">
        <v>883</v>
      </c>
      <c r="M1289" s="27">
        <v>18.390999999999998</v>
      </c>
      <c r="N1289" s="27">
        <v>278372</v>
      </c>
      <c r="O1289" s="27">
        <v>12396.2</v>
      </c>
      <c r="P1289" s="27">
        <v>3425249</v>
      </c>
      <c r="Q1289" s="27">
        <v>118000</v>
      </c>
      <c r="R1289" s="27">
        <v>20594</v>
      </c>
      <c r="S1289" s="27">
        <v>11.853</v>
      </c>
      <c r="T1289" s="27">
        <v>123.8</v>
      </c>
      <c r="U1289" s="27">
        <v>19</v>
      </c>
      <c r="V1289" s="27">
        <v>95</v>
      </c>
      <c r="W1289" s="27">
        <v>111.19777999999999</v>
      </c>
      <c r="X1289" s="27">
        <v>2.8571428571428599</v>
      </c>
      <c r="Y1289" s="27">
        <v>2.7935748100280802</v>
      </c>
      <c r="Z1289" s="27">
        <v>62.4012451171875</v>
      </c>
      <c r="AA1289" s="27">
        <v>319601</v>
      </c>
      <c r="AB1289" s="28"/>
      <c r="AC1289" s="29">
        <v>0</v>
      </c>
      <c r="AD1289" s="30">
        <v>22.7</v>
      </c>
      <c r="AE1289" s="30">
        <v>21.9</v>
      </c>
      <c r="AF1289" s="31">
        <v>11.326599999999999</v>
      </c>
      <c r="AG1289">
        <f t="shared" si="329"/>
        <v>9193.5782023458396</v>
      </c>
      <c r="AH1289">
        <f>A1289*'Simple Linear Regression'!$B$18+'Simple Linear Regression'!$B$17</f>
        <v>8984.0481110089786</v>
      </c>
      <c r="AI1289">
        <f t="shared" si="330"/>
        <v>9176.3479408999992</v>
      </c>
      <c r="AJ1289">
        <f t="shared" si="331"/>
        <v>9176.3479408999992</v>
      </c>
      <c r="AK1289" s="32">
        <f t="shared" si="328"/>
        <v>9459.478362659258</v>
      </c>
      <c r="AL1289">
        <f t="shared" si="332"/>
        <v>9244.7120763407202</v>
      </c>
      <c r="AM1289" s="32">
        <f t="shared" si="333"/>
        <v>9266.1241691477589</v>
      </c>
      <c r="AN1289" s="33">
        <f t="shared" si="334"/>
        <v>9295.042855360678</v>
      </c>
      <c r="AO1289" s="33">
        <f t="shared" si="335"/>
        <v>9274.6742914960032</v>
      </c>
      <c r="AP1289" s="33">
        <f t="shared" si="336"/>
        <v>9382.3309833999992</v>
      </c>
      <c r="AQ1289" s="34">
        <f t="shared" si="337"/>
        <v>645266.29599999997</v>
      </c>
      <c r="AR1289" s="34">
        <f t="shared" si="338"/>
        <v>618906</v>
      </c>
      <c r="AS1289" s="34">
        <f t="shared" si="339"/>
        <v>0</v>
      </c>
      <c r="AT1289" s="34">
        <f t="shared" si="340"/>
        <v>9333.7050061699993</v>
      </c>
      <c r="AU1289" s="34">
        <f t="shared" si="341"/>
        <v>9285.5590762066058</v>
      </c>
      <c r="AV1289" s="34">
        <f t="shared" si="342"/>
        <v>9337.6771665505603</v>
      </c>
      <c r="AW1289" s="34">
        <f t="shared" si="343"/>
        <v>9331.7423706739992</v>
      </c>
      <c r="AX1289" s="34">
        <f t="shared" si="344"/>
        <v>9250.8334915642481</v>
      </c>
    </row>
    <row r="1290" spans="1:50" ht="16.5" customHeight="1" x14ac:dyDescent="0.2">
      <c r="A1290" s="25">
        <v>1289</v>
      </c>
      <c r="B1290" s="26">
        <v>42293</v>
      </c>
      <c r="C1290" s="25">
        <v>9157</v>
      </c>
      <c r="D1290" s="27"/>
      <c r="E1290" s="27">
        <v>265000</v>
      </c>
      <c r="F1290" s="27"/>
      <c r="G1290" s="27">
        <v>46.82</v>
      </c>
      <c r="H1290" s="27">
        <v>48.994</v>
      </c>
      <c r="I1290" s="27">
        <v>2.3370000000000002</v>
      </c>
      <c r="J1290" s="27">
        <v>18279.784</v>
      </c>
      <c r="K1290" s="27">
        <v>881343</v>
      </c>
      <c r="L1290" s="27">
        <v>883</v>
      </c>
      <c r="M1290" s="27">
        <v>18.280999999999999</v>
      </c>
      <c r="N1290" s="27">
        <v>272209</v>
      </c>
      <c r="O1290" s="27">
        <v>12396.2</v>
      </c>
      <c r="P1290" s="27">
        <v>3425249</v>
      </c>
      <c r="Q1290" s="27">
        <v>118000</v>
      </c>
      <c r="R1290" s="27">
        <v>20594</v>
      </c>
      <c r="S1290" s="27">
        <v>11.853</v>
      </c>
      <c r="T1290" s="27">
        <v>123.8</v>
      </c>
      <c r="U1290" s="27">
        <v>19</v>
      </c>
      <c r="V1290" s="27">
        <v>95</v>
      </c>
      <c r="W1290" s="27">
        <v>109.82424</v>
      </c>
      <c r="X1290" s="27">
        <v>2.8571428571428599</v>
      </c>
      <c r="Y1290" s="27">
        <v>2.73465847969055</v>
      </c>
      <c r="Z1290" s="27">
        <v>62.4012451171875</v>
      </c>
      <c r="AA1290" s="27">
        <v>319601</v>
      </c>
      <c r="AB1290" s="28"/>
      <c r="AC1290" s="29">
        <v>0</v>
      </c>
      <c r="AD1290" s="30">
        <v>25.3</v>
      </c>
      <c r="AE1290" s="30">
        <v>34.4</v>
      </c>
      <c r="AF1290" s="31">
        <v>11.0488</v>
      </c>
      <c r="AG1290">
        <f t="shared" si="329"/>
        <v>9117.7360938055608</v>
      </c>
      <c r="AH1290">
        <f>A1290*'Simple Linear Regression'!$B$18+'Simple Linear Regression'!$B$17</f>
        <v>8984.9011480928839</v>
      </c>
      <c r="AI1290">
        <f t="shared" si="330"/>
        <v>9086.7436496999999</v>
      </c>
      <c r="AJ1290">
        <f t="shared" si="331"/>
        <v>9086.7436496999999</v>
      </c>
      <c r="AK1290" s="32">
        <f t="shared" si="328"/>
        <v>9384.9477694782199</v>
      </c>
      <c r="AL1290">
        <f t="shared" si="332"/>
        <v>9183.9540864753108</v>
      </c>
      <c r="AM1290" s="32">
        <f t="shared" si="333"/>
        <v>9191.0103297002588</v>
      </c>
      <c r="AN1290" s="33">
        <f t="shared" si="334"/>
        <v>9223.9275282485414</v>
      </c>
      <c r="AO1290" s="33">
        <f t="shared" si="335"/>
        <v>9235.0106347829969</v>
      </c>
      <c r="AP1290" s="33">
        <f t="shared" si="336"/>
        <v>9363.3865051000012</v>
      </c>
      <c r="AQ1290" s="34">
        <f t="shared" si="337"/>
        <v>636152.43300000008</v>
      </c>
      <c r="AR1290" s="34">
        <f t="shared" si="338"/>
        <v>619305</v>
      </c>
      <c r="AS1290" s="34">
        <f t="shared" si="339"/>
        <v>0</v>
      </c>
      <c r="AT1290" s="34">
        <f t="shared" si="340"/>
        <v>9131.2865583859984</v>
      </c>
      <c r="AU1290" s="34">
        <f t="shared" si="341"/>
        <v>9141.280655940649</v>
      </c>
      <c r="AV1290" s="34">
        <f t="shared" si="342"/>
        <v>9122.6777862737999</v>
      </c>
      <c r="AW1290" s="34">
        <f t="shared" si="343"/>
        <v>9128.0210971100005</v>
      </c>
      <c r="AX1290" s="34">
        <f t="shared" si="344"/>
        <v>9115.8952400653288</v>
      </c>
    </row>
    <row r="1291" spans="1:50" ht="16.5" customHeight="1" x14ac:dyDescent="0.2">
      <c r="A1291" s="25">
        <v>1290</v>
      </c>
      <c r="B1291" s="26">
        <v>42300</v>
      </c>
      <c r="C1291" s="25">
        <v>9343</v>
      </c>
      <c r="D1291" s="27"/>
      <c r="E1291" s="27">
        <v>264000</v>
      </c>
      <c r="F1291" s="27"/>
      <c r="G1291" s="27">
        <v>45.155999999999999</v>
      </c>
      <c r="H1291" s="27">
        <v>46.81</v>
      </c>
      <c r="I1291" s="27">
        <v>2.2770000000000001</v>
      </c>
      <c r="J1291" s="27">
        <v>18279.784</v>
      </c>
      <c r="K1291" s="27">
        <v>881343</v>
      </c>
      <c r="L1291" s="27">
        <v>883</v>
      </c>
      <c r="M1291" s="27">
        <v>18.280999999999999</v>
      </c>
      <c r="N1291" s="27">
        <v>272209</v>
      </c>
      <c r="O1291" s="27">
        <v>12396.2</v>
      </c>
      <c r="P1291" s="27">
        <v>3425249</v>
      </c>
      <c r="Q1291" s="27">
        <v>118000</v>
      </c>
      <c r="R1291" s="27">
        <v>20594</v>
      </c>
      <c r="S1291" s="27">
        <v>11.853</v>
      </c>
      <c r="T1291" s="27">
        <v>123.8</v>
      </c>
      <c r="U1291" s="27">
        <v>19</v>
      </c>
      <c r="V1291" s="27">
        <v>95</v>
      </c>
      <c r="W1291" s="27">
        <v>109.04975</v>
      </c>
      <c r="X1291" s="27">
        <v>2.8571428571428599</v>
      </c>
      <c r="Y1291" s="27">
        <v>2.73465847969055</v>
      </c>
      <c r="Z1291" s="27">
        <v>62.4012451171875</v>
      </c>
      <c r="AA1291" s="27">
        <v>319601</v>
      </c>
      <c r="AB1291" s="28"/>
      <c r="AC1291" s="29">
        <v>0</v>
      </c>
      <c r="AD1291" s="30">
        <v>46</v>
      </c>
      <c r="AE1291" s="30">
        <v>16.5</v>
      </c>
      <c r="AF1291" s="31">
        <v>10.78</v>
      </c>
      <c r="AG1291">
        <f t="shared" si="329"/>
        <v>9118.3879137327604</v>
      </c>
      <c r="AH1291">
        <f>A1291*'Simple Linear Regression'!$B$18+'Simple Linear Regression'!$B$17</f>
        <v>8985.7541851767874</v>
      </c>
      <c r="AI1291">
        <f t="shared" si="330"/>
        <v>9087.3319396999996</v>
      </c>
      <c r="AJ1291">
        <f t="shared" si="331"/>
        <v>9087.3319396999996</v>
      </c>
      <c r="AK1291" s="32">
        <f t="shared" si="328"/>
        <v>9384.9001548775705</v>
      </c>
      <c r="AL1291">
        <f t="shared" si="332"/>
        <v>9199.6249120975117</v>
      </c>
      <c r="AM1291" s="32">
        <f t="shared" si="333"/>
        <v>9144.0293781415003</v>
      </c>
      <c r="AN1291" s="33">
        <f t="shared" si="334"/>
        <v>9203.2155062230813</v>
      </c>
      <c r="AO1291" s="33">
        <f t="shared" si="335"/>
        <v>9190.130009243001</v>
      </c>
      <c r="AP1291" s="33">
        <f t="shared" si="336"/>
        <v>9321.4783626999997</v>
      </c>
      <c r="AQ1291" s="34">
        <f t="shared" si="337"/>
        <v>619819.89300000004</v>
      </c>
      <c r="AR1291" s="34">
        <f t="shared" si="338"/>
        <v>601128</v>
      </c>
      <c r="AS1291" s="34">
        <f t="shared" si="339"/>
        <v>0</v>
      </c>
      <c r="AT1291" s="34">
        <f t="shared" si="340"/>
        <v>9162.1782572720003</v>
      </c>
      <c r="AU1291" s="34">
        <f t="shared" si="341"/>
        <v>9159.9225732845807</v>
      </c>
      <c r="AV1291" s="34">
        <f t="shared" si="342"/>
        <v>9164.3329007282791</v>
      </c>
      <c r="AW1291" s="34">
        <f t="shared" si="343"/>
        <v>9157.9941963100009</v>
      </c>
      <c r="AX1291" s="34">
        <f t="shared" si="344"/>
        <v>9129.5112733723108</v>
      </c>
    </row>
    <row r="1292" spans="1:50" ht="16.5" customHeight="1" x14ac:dyDescent="0.2">
      <c r="A1292" s="25">
        <v>1291</v>
      </c>
      <c r="B1292" s="26">
        <v>42307</v>
      </c>
      <c r="C1292" s="25">
        <v>9184</v>
      </c>
      <c r="D1292" s="27"/>
      <c r="E1292" s="27">
        <v>264000</v>
      </c>
      <c r="F1292" s="27"/>
      <c r="G1292" s="27">
        <v>44.99</v>
      </c>
      <c r="H1292" s="27">
        <v>47.15</v>
      </c>
      <c r="I1292" s="27">
        <v>2.2280000000000002</v>
      </c>
      <c r="J1292" s="27">
        <v>18279.784</v>
      </c>
      <c r="K1292" s="27">
        <v>881343</v>
      </c>
      <c r="L1292" s="27">
        <v>883</v>
      </c>
      <c r="M1292" s="27">
        <v>18.280999999999999</v>
      </c>
      <c r="N1292" s="27">
        <v>272209</v>
      </c>
      <c r="O1292" s="27">
        <v>12396.2</v>
      </c>
      <c r="P1292" s="27">
        <v>3425249</v>
      </c>
      <c r="Q1292" s="27">
        <v>118000</v>
      </c>
      <c r="R1292" s="27">
        <v>20594</v>
      </c>
      <c r="S1292" s="27">
        <v>11.853</v>
      </c>
      <c r="T1292" s="27">
        <v>123.8</v>
      </c>
      <c r="U1292" s="27">
        <v>19</v>
      </c>
      <c r="V1292" s="27">
        <v>95</v>
      </c>
      <c r="W1292" s="27">
        <v>109.79286</v>
      </c>
      <c r="X1292" s="27">
        <v>2.8571428571428599</v>
      </c>
      <c r="Y1292" s="27">
        <v>2.73465847969055</v>
      </c>
      <c r="Z1292" s="27">
        <v>62.4012451171875</v>
      </c>
      <c r="AA1292" s="27">
        <v>319601</v>
      </c>
      <c r="AB1292" s="28"/>
      <c r="AC1292" s="29">
        <v>0</v>
      </c>
      <c r="AD1292" s="30">
        <v>43.1</v>
      </c>
      <c r="AE1292" s="30">
        <v>15.3</v>
      </c>
      <c r="AF1292" s="31">
        <v>10.5235</v>
      </c>
      <c r="AG1292">
        <f t="shared" si="329"/>
        <v>9118.3702165066406</v>
      </c>
      <c r="AH1292">
        <f>A1292*'Simple Linear Regression'!$B$18+'Simple Linear Regression'!$B$17</f>
        <v>8986.6072222606908</v>
      </c>
      <c r="AI1292">
        <f t="shared" si="330"/>
        <v>9087.3319396999996</v>
      </c>
      <c r="AJ1292">
        <f t="shared" si="331"/>
        <v>9087.3319396999996</v>
      </c>
      <c r="AK1292" s="32">
        <f t="shared" si="328"/>
        <v>9344.3270626091689</v>
      </c>
      <c r="AL1292">
        <f t="shared" si="332"/>
        <v>9211.8183004556413</v>
      </c>
      <c r="AM1292" s="32">
        <f t="shared" si="333"/>
        <v>9140.7317561389209</v>
      </c>
      <c r="AN1292" s="33">
        <f t="shared" si="334"/>
        <v>9180.4378226647314</v>
      </c>
      <c r="AO1292" s="33">
        <f t="shared" si="335"/>
        <v>9205.0177640520033</v>
      </c>
      <c r="AP1292" s="33">
        <f t="shared" si="336"/>
        <v>9319.9151432000017</v>
      </c>
      <c r="AQ1292" s="34">
        <f t="shared" si="337"/>
        <v>606481.652</v>
      </c>
      <c r="AR1292" s="34">
        <f t="shared" si="338"/>
        <v>588192</v>
      </c>
      <c r="AS1292" s="34">
        <f t="shared" si="339"/>
        <v>0</v>
      </c>
      <c r="AT1292" s="34">
        <f t="shared" si="340"/>
        <v>9108.5660319300005</v>
      </c>
      <c r="AU1292" s="34">
        <f t="shared" si="341"/>
        <v>9128.4813671668599</v>
      </c>
      <c r="AV1292" s="34">
        <f t="shared" si="342"/>
        <v>9112.2973488329189</v>
      </c>
      <c r="AW1292" s="34">
        <f t="shared" si="343"/>
        <v>9103.4532908469992</v>
      </c>
      <c r="AX1292" s="34">
        <f t="shared" si="344"/>
        <v>9105.1942361332767</v>
      </c>
    </row>
    <row r="1293" spans="1:50" ht="16.5" customHeight="1" x14ac:dyDescent="0.2">
      <c r="A1293" s="25">
        <v>1292</v>
      </c>
      <c r="B1293" s="26">
        <v>42314</v>
      </c>
      <c r="C1293" s="25">
        <v>9388</v>
      </c>
      <c r="D1293" s="27"/>
      <c r="E1293" s="27">
        <v>275000</v>
      </c>
      <c r="F1293" s="27"/>
      <c r="G1293" s="27">
        <v>45.981999999999999</v>
      </c>
      <c r="H1293" s="27">
        <v>47.23</v>
      </c>
      <c r="I1293" s="27">
        <v>2.2240000000000002</v>
      </c>
      <c r="J1293" s="27">
        <v>18401.626</v>
      </c>
      <c r="K1293" s="27">
        <v>881343</v>
      </c>
      <c r="L1293" s="27">
        <v>848</v>
      </c>
      <c r="M1293" s="27">
        <v>18.280999999999999</v>
      </c>
      <c r="N1293" s="27">
        <v>272209</v>
      </c>
      <c r="O1293" s="27">
        <v>12386.4</v>
      </c>
      <c r="P1293" s="27">
        <v>3425249</v>
      </c>
      <c r="Q1293" s="27">
        <v>118000</v>
      </c>
      <c r="R1293" s="27">
        <v>20594</v>
      </c>
      <c r="S1293" s="27">
        <v>11.853</v>
      </c>
      <c r="T1293" s="27">
        <v>124.6</v>
      </c>
      <c r="U1293" s="27">
        <v>19</v>
      </c>
      <c r="V1293" s="27">
        <v>93.7</v>
      </c>
      <c r="W1293" s="27">
        <v>110.3892</v>
      </c>
      <c r="X1293" s="27">
        <v>2.8571428571428599</v>
      </c>
      <c r="Y1293" s="27">
        <v>2.73465847969055</v>
      </c>
      <c r="Z1293" s="27">
        <v>62.4012451171875</v>
      </c>
      <c r="AA1293" s="27">
        <v>319601</v>
      </c>
      <c r="AB1293" s="28"/>
      <c r="AC1293" s="29">
        <v>0</v>
      </c>
      <c r="AD1293" s="30">
        <v>35.4</v>
      </c>
      <c r="AE1293" s="30">
        <v>11.3</v>
      </c>
      <c r="AF1293" s="31">
        <v>10.283099999999999</v>
      </c>
      <c r="AG1293">
        <f t="shared" si="329"/>
        <v>9140.6700558811208</v>
      </c>
      <c r="AH1293">
        <f>A1293*'Simple Linear Regression'!$B$18+'Simple Linear Regression'!$B$17</f>
        <v>8987.4602593445961</v>
      </c>
      <c r="AI1293">
        <f t="shared" si="330"/>
        <v>9114.7897897000003</v>
      </c>
      <c r="AJ1293">
        <f t="shared" si="331"/>
        <v>9114.7897897000003</v>
      </c>
      <c r="AK1293" s="32">
        <f t="shared" si="328"/>
        <v>9370.6591562826779</v>
      </c>
      <c r="AL1293">
        <f t="shared" si="332"/>
        <v>9225.1630630971194</v>
      </c>
      <c r="AM1293" s="32">
        <f t="shared" si="333"/>
        <v>9146.7382471996207</v>
      </c>
      <c r="AN1293" s="33">
        <f t="shared" si="334"/>
        <v>9135.4425702998778</v>
      </c>
      <c r="AO1293" s="33">
        <f t="shared" si="335"/>
        <v>9222.0743430160037</v>
      </c>
      <c r="AP1293" s="33">
        <f t="shared" si="336"/>
        <v>9267.401402800002</v>
      </c>
      <c r="AQ1293" s="34">
        <f t="shared" si="337"/>
        <v>605392.81600000011</v>
      </c>
      <c r="AR1293" s="34">
        <f t="shared" si="338"/>
        <v>611600</v>
      </c>
      <c r="AS1293" s="34">
        <f t="shared" si="339"/>
        <v>0</v>
      </c>
      <c r="AT1293" s="34">
        <f t="shared" si="340"/>
        <v>9063.6342157459985</v>
      </c>
      <c r="AU1293" s="34">
        <f t="shared" si="341"/>
        <v>9089.9327073421882</v>
      </c>
      <c r="AV1293" s="34">
        <f t="shared" si="342"/>
        <v>9064.4573519409987</v>
      </c>
      <c r="AW1293" s="34">
        <f t="shared" si="343"/>
        <v>9057.6874152789987</v>
      </c>
      <c r="AX1293" s="34">
        <f t="shared" si="344"/>
        <v>9073.1250395100069</v>
      </c>
    </row>
    <row r="1294" spans="1:50" ht="16.5" customHeight="1" x14ac:dyDescent="0.2">
      <c r="A1294" s="25">
        <v>1293</v>
      </c>
      <c r="B1294" s="26">
        <v>42321</v>
      </c>
      <c r="C1294" s="25">
        <v>9054</v>
      </c>
      <c r="D1294" s="27"/>
      <c r="E1294" s="27">
        <v>276000</v>
      </c>
      <c r="F1294" s="27"/>
      <c r="G1294" s="27">
        <v>42.695999999999998</v>
      </c>
      <c r="H1294" s="27">
        <v>44.752000000000002</v>
      </c>
      <c r="I1294" s="27">
        <v>2.2349999999999999</v>
      </c>
      <c r="J1294" s="27">
        <v>18401.626</v>
      </c>
      <c r="K1294" s="27">
        <v>893090</v>
      </c>
      <c r="L1294" s="27">
        <v>848</v>
      </c>
      <c r="M1294" s="27">
        <v>18.280999999999999</v>
      </c>
      <c r="N1294" s="27">
        <v>272209</v>
      </c>
      <c r="O1294" s="27">
        <v>12386.4</v>
      </c>
      <c r="P1294" s="27">
        <v>3425249</v>
      </c>
      <c r="Q1294" s="27">
        <v>118000</v>
      </c>
      <c r="R1294" s="27">
        <v>20594</v>
      </c>
      <c r="S1294" s="27">
        <v>11.853</v>
      </c>
      <c r="T1294" s="27">
        <v>124.6</v>
      </c>
      <c r="U1294" s="27">
        <v>19</v>
      </c>
      <c r="V1294" s="27">
        <v>93.7</v>
      </c>
      <c r="W1294" s="27">
        <v>110.75344</v>
      </c>
      <c r="X1294" s="27">
        <v>2.8571428571428599</v>
      </c>
      <c r="Y1294" s="27">
        <v>2.73465847969055</v>
      </c>
      <c r="Z1294" s="27">
        <v>62.4012451171875</v>
      </c>
      <c r="AA1294" s="27">
        <v>319601</v>
      </c>
      <c r="AB1294" s="28"/>
      <c r="AC1294" s="29">
        <v>0</v>
      </c>
      <c r="AD1294" s="30">
        <v>66.599999999999994</v>
      </c>
      <c r="AE1294" s="30">
        <v>3.3</v>
      </c>
      <c r="AF1294" s="31">
        <v>10.0631</v>
      </c>
      <c r="AG1294">
        <f t="shared" si="329"/>
        <v>9140.0005387278015</v>
      </c>
      <c r="AH1294">
        <f>A1294*'Simple Linear Regression'!$B$18+'Simple Linear Regression'!$B$17</f>
        <v>8988.3132964284996</v>
      </c>
      <c r="AI1294">
        <f t="shared" si="330"/>
        <v>9114.2014997000006</v>
      </c>
      <c r="AJ1294">
        <f t="shared" si="331"/>
        <v>9114.2014997000006</v>
      </c>
      <c r="AK1294" s="32">
        <f t="shared" si="328"/>
        <v>9428.6425162954474</v>
      </c>
      <c r="AL1294">
        <f t="shared" si="332"/>
        <v>9221.6856258330499</v>
      </c>
      <c r="AM1294" s="32">
        <f t="shared" si="333"/>
        <v>9103.0111826580196</v>
      </c>
      <c r="AN1294" s="33">
        <f t="shared" si="334"/>
        <v>9100.9567935259765</v>
      </c>
      <c r="AO1294" s="33">
        <f t="shared" si="335"/>
        <v>9160.6492733650048</v>
      </c>
      <c r="AP1294" s="33">
        <f t="shared" si="336"/>
        <v>9199.3429260000012</v>
      </c>
      <c r="AQ1294" s="34">
        <f t="shared" si="337"/>
        <v>608387.11499999999</v>
      </c>
      <c r="AR1294" s="34">
        <f t="shared" si="338"/>
        <v>616860</v>
      </c>
      <c r="AS1294" s="34">
        <f t="shared" si="339"/>
        <v>0</v>
      </c>
      <c r="AT1294" s="34">
        <f t="shared" si="340"/>
        <v>9092.2442326189994</v>
      </c>
      <c r="AU1294" s="34">
        <f t="shared" si="341"/>
        <v>9094.9011661255354</v>
      </c>
      <c r="AV1294" s="34">
        <f t="shared" si="342"/>
        <v>9096.2577465186005</v>
      </c>
      <c r="AW1294" s="34">
        <f t="shared" si="343"/>
        <v>9085.2923680410004</v>
      </c>
      <c r="AX1294" s="34">
        <f t="shared" si="344"/>
        <v>9067.9087605259938</v>
      </c>
    </row>
    <row r="1295" spans="1:50" ht="16.5" customHeight="1" x14ac:dyDescent="0.2">
      <c r="A1295" s="25">
        <v>1294</v>
      </c>
      <c r="B1295" s="26">
        <v>42328</v>
      </c>
      <c r="C1295" s="25">
        <v>8921</v>
      </c>
      <c r="D1295" s="27"/>
      <c r="E1295" s="27">
        <v>272000</v>
      </c>
      <c r="F1295" s="27"/>
      <c r="G1295" s="27">
        <v>40.619999999999997</v>
      </c>
      <c r="H1295" s="27">
        <v>41.543999999999997</v>
      </c>
      <c r="I1295" s="27">
        <v>2.1779999999999999</v>
      </c>
      <c r="J1295" s="27">
        <v>18401.626</v>
      </c>
      <c r="K1295" s="27">
        <v>893090</v>
      </c>
      <c r="L1295" s="27">
        <v>848</v>
      </c>
      <c r="M1295" s="27">
        <v>18.27</v>
      </c>
      <c r="N1295" s="27">
        <v>255090</v>
      </c>
      <c r="O1295" s="27">
        <v>12386.4</v>
      </c>
      <c r="P1295" s="27">
        <v>3425249</v>
      </c>
      <c r="Q1295" s="27">
        <v>118000</v>
      </c>
      <c r="R1295" s="27">
        <v>20594</v>
      </c>
      <c r="S1295" s="27">
        <v>12.065</v>
      </c>
      <c r="T1295" s="27">
        <v>124.6</v>
      </c>
      <c r="U1295" s="27">
        <v>19</v>
      </c>
      <c r="V1295" s="27">
        <v>93.7</v>
      </c>
      <c r="W1295" s="27">
        <v>111.9315</v>
      </c>
      <c r="X1295" s="27">
        <v>2.8571428571428599</v>
      </c>
      <c r="Y1295" s="27">
        <v>2.82332587242127</v>
      </c>
      <c r="Z1295" s="27">
        <v>62.4012451171875</v>
      </c>
      <c r="AA1295" s="27">
        <v>319601</v>
      </c>
      <c r="AB1295" s="28"/>
      <c r="AC1295" s="29">
        <v>0</v>
      </c>
      <c r="AD1295" s="30">
        <v>71</v>
      </c>
      <c r="AE1295" s="30">
        <v>2.2999999999999998</v>
      </c>
      <c r="AF1295" s="31">
        <v>9.8681999999999999</v>
      </c>
      <c r="AG1295">
        <f t="shared" si="329"/>
        <v>8928.2462826686406</v>
      </c>
      <c r="AH1295">
        <f>A1295*'Simple Linear Regression'!$B$18+'Simple Linear Regression'!$B$17</f>
        <v>8989.1663335124031</v>
      </c>
      <c r="AI1295">
        <f t="shared" si="330"/>
        <v>8880.4753329999985</v>
      </c>
      <c r="AJ1295">
        <f t="shared" si="331"/>
        <v>8880.4753330000003</v>
      </c>
      <c r="AK1295" s="32">
        <f t="shared" si="328"/>
        <v>9485.0808824338874</v>
      </c>
      <c r="AL1295">
        <f t="shared" si="332"/>
        <v>9055.9922033814</v>
      </c>
      <c r="AM1295" s="32">
        <f t="shared" si="333"/>
        <v>8856.8105628810208</v>
      </c>
      <c r="AN1295" s="33">
        <f t="shared" si="334"/>
        <v>9011.7428715227579</v>
      </c>
      <c r="AO1295" s="33">
        <f t="shared" si="335"/>
        <v>8989.3275450200017</v>
      </c>
      <c r="AP1295" s="33">
        <f t="shared" si="336"/>
        <v>9206.4833291999985</v>
      </c>
      <c r="AQ1295" s="34">
        <f t="shared" si="337"/>
        <v>555586.02</v>
      </c>
      <c r="AR1295" s="34">
        <f t="shared" si="338"/>
        <v>592416</v>
      </c>
      <c r="AS1295" s="34">
        <f t="shared" si="339"/>
        <v>0</v>
      </c>
      <c r="AT1295" s="34">
        <f t="shared" si="340"/>
        <v>8739.4101253600002</v>
      </c>
      <c r="AU1295" s="34">
        <f t="shared" si="341"/>
        <v>8838.3848748474848</v>
      </c>
      <c r="AV1295" s="34">
        <f t="shared" si="342"/>
        <v>8737.0977594721589</v>
      </c>
      <c r="AW1295" s="34">
        <f t="shared" si="343"/>
        <v>8731.687882025999</v>
      </c>
      <c r="AX1295" s="34">
        <f t="shared" si="344"/>
        <v>8823.9181356102563</v>
      </c>
    </row>
    <row r="1296" spans="1:50" ht="16.5" customHeight="1" x14ac:dyDescent="0.2">
      <c r="A1296" s="25">
        <v>1295</v>
      </c>
      <c r="B1296" s="26">
        <v>42335</v>
      </c>
      <c r="C1296" s="25">
        <v>9281</v>
      </c>
      <c r="D1296" s="27"/>
      <c r="E1296" s="27">
        <v>261000</v>
      </c>
      <c r="F1296" s="27"/>
      <c r="G1296" s="27">
        <v>40.487499999999997</v>
      </c>
      <c r="H1296" s="27">
        <v>43.652000000000001</v>
      </c>
      <c r="I1296" s="27">
        <v>2.0939999999999999</v>
      </c>
      <c r="J1296" s="27">
        <v>18401.626</v>
      </c>
      <c r="K1296" s="27">
        <v>893090</v>
      </c>
      <c r="L1296" s="27">
        <v>848</v>
      </c>
      <c r="M1296" s="27">
        <v>18.27</v>
      </c>
      <c r="N1296" s="27">
        <v>255090</v>
      </c>
      <c r="O1296" s="27">
        <v>12386.4</v>
      </c>
      <c r="P1296" s="27">
        <v>3425249</v>
      </c>
      <c r="Q1296" s="27">
        <v>118000</v>
      </c>
      <c r="R1296" s="27">
        <v>20594</v>
      </c>
      <c r="S1296" s="27">
        <v>12.065</v>
      </c>
      <c r="T1296" s="27">
        <v>124.6</v>
      </c>
      <c r="U1296" s="27">
        <v>19</v>
      </c>
      <c r="V1296" s="27">
        <v>93.7</v>
      </c>
      <c r="W1296" s="27">
        <v>112.05101999999999</v>
      </c>
      <c r="X1296" s="27">
        <v>2.8571428571428599</v>
      </c>
      <c r="Y1296" s="27">
        <v>2.82332587242127</v>
      </c>
      <c r="Z1296" s="27">
        <v>62.4012451171875</v>
      </c>
      <c r="AA1296" s="27">
        <v>319601</v>
      </c>
      <c r="AB1296" s="28"/>
      <c r="AC1296" s="29">
        <v>1</v>
      </c>
      <c r="AD1296" s="30">
        <v>114.5</v>
      </c>
      <c r="AE1296" s="30">
        <v>4.7</v>
      </c>
      <c r="AF1296" s="31">
        <v>9.7029999999999994</v>
      </c>
      <c r="AG1296">
        <f t="shared" si="329"/>
        <v>8935.6243345667208</v>
      </c>
      <c r="AH1296">
        <f>A1296*'Simple Linear Regression'!$B$18+'Simple Linear Regression'!$B$17</f>
        <v>8990.0193705963084</v>
      </c>
      <c r="AI1296">
        <f t="shared" si="330"/>
        <v>8886.9465229999987</v>
      </c>
      <c r="AJ1296">
        <f t="shared" si="331"/>
        <v>8886.9465230000005</v>
      </c>
      <c r="AK1296" s="32">
        <f t="shared" si="328"/>
        <v>9462.0989724211177</v>
      </c>
      <c r="AL1296">
        <f t="shared" si="332"/>
        <v>9071.1817700522024</v>
      </c>
      <c r="AM1296" s="32">
        <f t="shared" si="333"/>
        <v>8659.9720651426796</v>
      </c>
      <c r="AN1296" s="33">
        <f t="shared" si="334"/>
        <v>8876.0636502928155</v>
      </c>
      <c r="AO1296" s="33">
        <f t="shared" si="335"/>
        <v>8828.0516054599993</v>
      </c>
      <c r="AP1296" s="33">
        <f t="shared" si="336"/>
        <v>9059.112908799998</v>
      </c>
      <c r="AQ1296" s="34">
        <f t="shared" si="337"/>
        <v>534158.46</v>
      </c>
      <c r="AR1296" s="34">
        <f t="shared" si="338"/>
        <v>546534</v>
      </c>
      <c r="AS1296" s="34">
        <f t="shared" si="339"/>
        <v>9.7029999999999994</v>
      </c>
      <c r="AT1296" s="34">
        <f t="shared" si="340"/>
        <v>8695.135895651998</v>
      </c>
      <c r="AU1296" s="34">
        <f t="shared" si="341"/>
        <v>8799.6033582221316</v>
      </c>
      <c r="AV1296" s="34">
        <f t="shared" si="342"/>
        <v>8701.1982108418397</v>
      </c>
      <c r="AW1296" s="34">
        <f t="shared" si="343"/>
        <v>8727.5863999989997</v>
      </c>
      <c r="AX1296" s="34">
        <f t="shared" si="344"/>
        <v>8753.5166838739788</v>
      </c>
    </row>
    <row r="1297" spans="1:50" ht="16.5" customHeight="1" x14ac:dyDescent="0.2">
      <c r="A1297" s="25">
        <v>1296</v>
      </c>
      <c r="B1297" s="26">
        <v>42342</v>
      </c>
      <c r="C1297" s="25">
        <v>9420</v>
      </c>
      <c r="D1297" s="27"/>
      <c r="E1297" s="27">
        <v>265000</v>
      </c>
      <c r="F1297" s="27"/>
      <c r="G1297" s="27">
        <v>40.404000000000003</v>
      </c>
      <c r="H1297" s="27">
        <v>42.411999999999999</v>
      </c>
      <c r="I1297" s="27">
        <v>2.0590000000000002</v>
      </c>
      <c r="J1297" s="27">
        <v>18401.626</v>
      </c>
      <c r="K1297" s="27">
        <v>893090</v>
      </c>
      <c r="L1297" s="27">
        <v>848</v>
      </c>
      <c r="M1297" s="27">
        <v>18.27</v>
      </c>
      <c r="N1297" s="27">
        <v>255090</v>
      </c>
      <c r="O1297" s="27">
        <v>12386.4</v>
      </c>
      <c r="P1297" s="27">
        <v>3425249</v>
      </c>
      <c r="Q1297" s="27">
        <v>118000</v>
      </c>
      <c r="R1297" s="27">
        <v>20594</v>
      </c>
      <c r="S1297" s="27">
        <v>12.065</v>
      </c>
      <c r="T1297" s="27">
        <v>124.6</v>
      </c>
      <c r="U1297" s="27">
        <v>19</v>
      </c>
      <c r="V1297" s="27">
        <v>93.7</v>
      </c>
      <c r="W1297" s="27">
        <v>112.013075</v>
      </c>
      <c r="X1297" s="27">
        <v>2.8571428571428599</v>
      </c>
      <c r="Y1297" s="27">
        <v>2.82332587242127</v>
      </c>
      <c r="Z1297" s="27">
        <v>62.4012451171875</v>
      </c>
      <c r="AA1297" s="27">
        <v>319601</v>
      </c>
      <c r="AB1297" s="28"/>
      <c r="AC1297" s="29">
        <v>0</v>
      </c>
      <c r="AD1297" s="30">
        <v>112.7</v>
      </c>
      <c r="AE1297" s="30">
        <v>0</v>
      </c>
      <c r="AF1297" s="31">
        <v>9.5722000000000005</v>
      </c>
      <c r="AG1297">
        <f t="shared" si="329"/>
        <v>8932.9177336909197</v>
      </c>
      <c r="AH1297">
        <f>A1297*'Simple Linear Regression'!$B$18+'Simple Linear Regression'!$B$17</f>
        <v>8990.8724076802118</v>
      </c>
      <c r="AI1297">
        <f t="shared" si="330"/>
        <v>8884.593363</v>
      </c>
      <c r="AJ1297">
        <f t="shared" si="331"/>
        <v>8884.5933629999981</v>
      </c>
      <c r="AK1297" s="32">
        <f t="shared" si="328"/>
        <v>9454.5526177821575</v>
      </c>
      <c r="AL1297">
        <f t="shared" si="332"/>
        <v>9071.1578363317021</v>
      </c>
      <c r="AM1297" s="32">
        <f t="shared" si="333"/>
        <v>8788.5488684586999</v>
      </c>
      <c r="AN1297" s="33">
        <f t="shared" si="334"/>
        <v>9008.0684063724602</v>
      </c>
      <c r="AO1297" s="33">
        <f t="shared" si="335"/>
        <v>8943.0032448100028</v>
      </c>
      <c r="AP1297" s="33">
        <f t="shared" si="336"/>
        <v>9185.9979684000009</v>
      </c>
      <c r="AQ1297" s="34">
        <f t="shared" si="337"/>
        <v>525230.31000000006</v>
      </c>
      <c r="AR1297" s="34">
        <f t="shared" si="338"/>
        <v>545635</v>
      </c>
      <c r="AS1297" s="34">
        <f t="shared" si="339"/>
        <v>0</v>
      </c>
      <c r="AT1297" s="34">
        <f t="shared" si="340"/>
        <v>8743.9075269129989</v>
      </c>
      <c r="AU1297" s="34">
        <f t="shared" si="341"/>
        <v>8844.943027821404</v>
      </c>
      <c r="AV1297" s="34">
        <f t="shared" si="342"/>
        <v>8752.0213587395992</v>
      </c>
      <c r="AW1297" s="34">
        <f t="shared" si="343"/>
        <v>8734.6521205680001</v>
      </c>
      <c r="AX1297" s="34">
        <f t="shared" si="344"/>
        <v>8830.4275162290269</v>
      </c>
    </row>
    <row r="1298" spans="1:50" ht="16.5" customHeight="1" x14ac:dyDescent="0.2">
      <c r="A1298" s="25">
        <v>1297</v>
      </c>
      <c r="B1298" s="26">
        <v>42349</v>
      </c>
      <c r="C1298" s="25">
        <v>9220</v>
      </c>
      <c r="D1298" s="27"/>
      <c r="E1298" s="27">
        <v>280000</v>
      </c>
      <c r="F1298" s="27"/>
      <c r="G1298" s="27">
        <v>36.933999999999997</v>
      </c>
      <c r="H1298" s="27">
        <v>38.762</v>
      </c>
      <c r="I1298" s="27">
        <v>2.0529999999999999</v>
      </c>
      <c r="J1298" s="27">
        <v>18401.626</v>
      </c>
      <c r="K1298" s="27">
        <v>843677</v>
      </c>
      <c r="L1298" s="27">
        <v>791</v>
      </c>
      <c r="M1298" s="27">
        <v>18.27</v>
      </c>
      <c r="N1298" s="27">
        <v>255090</v>
      </c>
      <c r="O1298" s="27">
        <v>12394.9</v>
      </c>
      <c r="P1298" s="27">
        <v>3425249</v>
      </c>
      <c r="Q1298" s="27">
        <v>118000</v>
      </c>
      <c r="R1298" s="27">
        <v>20594</v>
      </c>
      <c r="S1298" s="27">
        <v>12.065</v>
      </c>
      <c r="T1298" s="27">
        <v>124.6</v>
      </c>
      <c r="U1298" s="27">
        <v>19</v>
      </c>
      <c r="V1298" s="27">
        <v>90.6</v>
      </c>
      <c r="W1298" s="27">
        <v>112.00238</v>
      </c>
      <c r="X1298" s="27">
        <v>2.8571428571428599</v>
      </c>
      <c r="Y1298" s="27">
        <v>2.82332587242127</v>
      </c>
      <c r="Z1298" s="27">
        <v>62.4012451171875</v>
      </c>
      <c r="AA1298" s="27">
        <v>319601</v>
      </c>
      <c r="AB1298" s="28"/>
      <c r="AC1298" s="29">
        <v>0</v>
      </c>
      <c r="AD1298" s="30">
        <v>98.8</v>
      </c>
      <c r="AE1298" s="30">
        <v>2.1</v>
      </c>
      <c r="AF1298" s="31">
        <v>9.4797999999999991</v>
      </c>
      <c r="AG1298">
        <f t="shared" si="329"/>
        <v>8993.6593624856396</v>
      </c>
      <c r="AH1298">
        <f>A1298*'Simple Linear Regression'!$B$18+'Simple Linear Regression'!$B$17</f>
        <v>8991.7254447641171</v>
      </c>
      <c r="AI1298">
        <f t="shared" si="330"/>
        <v>8964.7646929999992</v>
      </c>
      <c r="AJ1298">
        <f t="shared" si="331"/>
        <v>8964.7646929999974</v>
      </c>
      <c r="AK1298" s="32">
        <f t="shared" si="328"/>
        <v>9471.3661578715182</v>
      </c>
      <c r="AL1298">
        <f t="shared" si="332"/>
        <v>9109.4222020939014</v>
      </c>
      <c r="AM1298" s="32">
        <f t="shared" si="333"/>
        <v>8806.76142731654</v>
      </c>
      <c r="AN1298" s="33">
        <f t="shared" si="334"/>
        <v>8983.8754362328782</v>
      </c>
      <c r="AO1298" s="33">
        <f t="shared" si="335"/>
        <v>9006.2436212700013</v>
      </c>
      <c r="AP1298" s="33">
        <f t="shared" si="336"/>
        <v>9112.5613491999993</v>
      </c>
      <c r="AQ1298" s="34">
        <f t="shared" si="337"/>
        <v>523699.76999999996</v>
      </c>
      <c r="AR1298" s="34">
        <f t="shared" si="338"/>
        <v>574840</v>
      </c>
      <c r="AS1298" s="34">
        <f t="shared" si="339"/>
        <v>0</v>
      </c>
      <c r="AT1298" s="34">
        <f t="shared" si="340"/>
        <v>8705.2324539929996</v>
      </c>
      <c r="AU1298" s="34">
        <f t="shared" si="341"/>
        <v>8820.0285080417361</v>
      </c>
      <c r="AV1298" s="34">
        <f t="shared" si="342"/>
        <v>8702.8504005064005</v>
      </c>
      <c r="AW1298" s="34">
        <f t="shared" si="343"/>
        <v>8695.5386515659975</v>
      </c>
      <c r="AX1298" s="34">
        <f t="shared" si="344"/>
        <v>8820.012718344009</v>
      </c>
    </row>
    <row r="1299" spans="1:50" ht="16.5" customHeight="1" x14ac:dyDescent="0.2">
      <c r="A1299" s="25">
        <v>1298</v>
      </c>
      <c r="B1299" s="26">
        <v>42356</v>
      </c>
      <c r="C1299" s="25">
        <v>9185</v>
      </c>
      <c r="D1299" s="27"/>
      <c r="E1299" s="27">
        <v>268000</v>
      </c>
      <c r="F1299" s="27"/>
      <c r="G1299" s="27">
        <v>35.776000000000003</v>
      </c>
      <c r="H1299" s="27">
        <v>36.835999999999999</v>
      </c>
      <c r="I1299" s="27">
        <v>2.0369999999999999</v>
      </c>
      <c r="J1299" s="27">
        <v>18401.626</v>
      </c>
      <c r="K1299" s="27">
        <v>843677</v>
      </c>
      <c r="L1299" s="27">
        <v>791</v>
      </c>
      <c r="M1299" s="27">
        <v>18.314</v>
      </c>
      <c r="N1299" s="27">
        <v>268469</v>
      </c>
      <c r="O1299" s="27">
        <v>12394.9</v>
      </c>
      <c r="P1299" s="27">
        <v>3487878</v>
      </c>
      <c r="Q1299" s="27">
        <v>118000</v>
      </c>
      <c r="R1299" s="27">
        <v>20594</v>
      </c>
      <c r="S1299" s="27">
        <v>12.065</v>
      </c>
      <c r="T1299" s="27">
        <v>124.6</v>
      </c>
      <c r="U1299" s="27">
        <v>19</v>
      </c>
      <c r="V1299" s="27">
        <v>90.6</v>
      </c>
      <c r="W1299" s="27">
        <v>112.40555999999999</v>
      </c>
      <c r="X1299" s="27">
        <v>2.8571428571428599</v>
      </c>
      <c r="Y1299" s="27">
        <v>2.5540075302124001</v>
      </c>
      <c r="Z1299" s="27">
        <v>62.4012451171875</v>
      </c>
      <c r="AA1299" s="27">
        <v>319601</v>
      </c>
      <c r="AB1299" s="28"/>
      <c r="AC1299" s="29">
        <v>0</v>
      </c>
      <c r="AD1299" s="30">
        <v>90.7</v>
      </c>
      <c r="AE1299" s="30">
        <v>1.4</v>
      </c>
      <c r="AF1299" s="31">
        <v>9.4288000000000007</v>
      </c>
      <c r="AG1299">
        <f t="shared" si="329"/>
        <v>9169.31693788956</v>
      </c>
      <c r="AH1299">
        <f>A1299*'Simple Linear Regression'!$B$18+'Simple Linear Regression'!$B$17</f>
        <v>8992.5784818480206</v>
      </c>
      <c r="AI1299">
        <f t="shared" si="330"/>
        <v>9158.260205999999</v>
      </c>
      <c r="AJ1299">
        <f t="shared" si="331"/>
        <v>9158.260205999999</v>
      </c>
      <c r="AK1299" s="32">
        <f t="shared" si="328"/>
        <v>9420.9737822748102</v>
      </c>
      <c r="AL1299">
        <f t="shared" si="332"/>
        <v>9280.715502599709</v>
      </c>
      <c r="AM1299" s="32">
        <f t="shared" si="333"/>
        <v>8996.4435930538584</v>
      </c>
      <c r="AN1299" s="33">
        <f t="shared" si="334"/>
        <v>9054.3112695362888</v>
      </c>
      <c r="AO1299" s="33">
        <f t="shared" si="335"/>
        <v>9189.9588277029998</v>
      </c>
      <c r="AP1299" s="33">
        <f t="shared" si="336"/>
        <v>9124.9162703000002</v>
      </c>
      <c r="AQ1299" s="34">
        <f t="shared" si="337"/>
        <v>546871.353</v>
      </c>
      <c r="AR1299" s="34">
        <f t="shared" si="338"/>
        <v>545916</v>
      </c>
      <c r="AS1299" s="34">
        <f t="shared" si="339"/>
        <v>0</v>
      </c>
      <c r="AT1299" s="34">
        <f t="shared" si="340"/>
        <v>8944.6316407459999</v>
      </c>
      <c r="AU1299" s="34">
        <f t="shared" si="341"/>
        <v>9023.6091975473173</v>
      </c>
      <c r="AV1299" s="34">
        <f t="shared" si="342"/>
        <v>8948.7579188271593</v>
      </c>
      <c r="AW1299" s="34">
        <f t="shared" si="343"/>
        <v>8934.8057482099994</v>
      </c>
      <c r="AX1299" s="34">
        <f t="shared" si="344"/>
        <v>9023.4318871632895</v>
      </c>
    </row>
    <row r="1300" spans="1:50" ht="16.5" customHeight="1" x14ac:dyDescent="0.2">
      <c r="A1300" s="25">
        <v>1299</v>
      </c>
      <c r="B1300" s="26">
        <v>42363</v>
      </c>
      <c r="C1300" s="25">
        <v>9395</v>
      </c>
      <c r="D1300" s="27"/>
      <c r="E1300" s="27">
        <v>260000</v>
      </c>
      <c r="F1300" s="27"/>
      <c r="G1300" s="27">
        <v>36.262500000000003</v>
      </c>
      <c r="H1300" s="27">
        <v>35.902500000000003</v>
      </c>
      <c r="I1300" s="27">
        <v>2.0259999999999998</v>
      </c>
      <c r="J1300" s="27">
        <v>18401.626</v>
      </c>
      <c r="K1300" s="27">
        <v>843677</v>
      </c>
      <c r="L1300" s="27">
        <v>791</v>
      </c>
      <c r="M1300" s="27">
        <v>18.314</v>
      </c>
      <c r="N1300" s="27">
        <v>268469</v>
      </c>
      <c r="O1300" s="27">
        <v>12394.9</v>
      </c>
      <c r="P1300" s="27">
        <v>3487878</v>
      </c>
      <c r="Q1300" s="27">
        <v>118000</v>
      </c>
      <c r="R1300" s="27">
        <v>20594</v>
      </c>
      <c r="S1300" s="27">
        <v>12.065</v>
      </c>
      <c r="T1300" s="27">
        <v>124.6</v>
      </c>
      <c r="U1300" s="27">
        <v>19</v>
      </c>
      <c r="V1300" s="27">
        <v>90.6</v>
      </c>
      <c r="W1300" s="27">
        <v>113.14015999999999</v>
      </c>
      <c r="X1300" s="27">
        <v>2.8571428571428599</v>
      </c>
      <c r="Y1300" s="27">
        <v>2.5540075302124001</v>
      </c>
      <c r="Z1300" s="27">
        <v>62.4012451171875</v>
      </c>
      <c r="AA1300" s="27">
        <v>319601</v>
      </c>
      <c r="AB1300" s="28"/>
      <c r="AC1300" s="29">
        <v>1</v>
      </c>
      <c r="AD1300" s="30">
        <v>98.3</v>
      </c>
      <c r="AE1300" s="30">
        <v>5.8</v>
      </c>
      <c r="AF1300" s="31">
        <v>9.4209999999999994</v>
      </c>
      <c r="AG1300">
        <f t="shared" si="329"/>
        <v>9174.7008850428792</v>
      </c>
      <c r="AH1300">
        <f>A1300*'Simple Linear Regression'!$B$18+'Simple Linear Regression'!$B$17</f>
        <v>8993.4315189319241</v>
      </c>
      <c r="AI1300">
        <f t="shared" si="330"/>
        <v>9162.9665260000002</v>
      </c>
      <c r="AJ1300">
        <f t="shared" si="331"/>
        <v>9162.9665260000002</v>
      </c>
      <c r="AK1300" s="32">
        <f t="shared" si="328"/>
        <v>9431.9996384345486</v>
      </c>
      <c r="AL1300">
        <f t="shared" si="332"/>
        <v>9288.9775808435807</v>
      </c>
      <c r="AM1300" s="32">
        <f t="shared" si="333"/>
        <v>8854.7931852276197</v>
      </c>
      <c r="AN1300" s="33">
        <f t="shared" si="334"/>
        <v>8918.6237907840259</v>
      </c>
      <c r="AO1300" s="33">
        <f t="shared" si="335"/>
        <v>9074.993501494002</v>
      </c>
      <c r="AP1300" s="33">
        <f t="shared" si="336"/>
        <v>8999.5001792999992</v>
      </c>
      <c r="AQ1300" s="34">
        <f t="shared" si="337"/>
        <v>543918.1939999999</v>
      </c>
      <c r="AR1300" s="34">
        <f t="shared" si="338"/>
        <v>526760</v>
      </c>
      <c r="AS1300" s="34">
        <f t="shared" si="339"/>
        <v>9.4209999999999994</v>
      </c>
      <c r="AT1300" s="34">
        <f t="shared" si="340"/>
        <v>8877.1654310989998</v>
      </c>
      <c r="AU1300" s="34">
        <f t="shared" si="341"/>
        <v>8968.6759147261546</v>
      </c>
      <c r="AV1300" s="34">
        <f t="shared" si="342"/>
        <v>8882.3177665165986</v>
      </c>
      <c r="AW1300" s="34">
        <f t="shared" si="343"/>
        <v>8914.0638565150002</v>
      </c>
      <c r="AX1300" s="34">
        <f t="shared" si="344"/>
        <v>8940.0031896801229</v>
      </c>
    </row>
    <row r="1301" spans="1:50" ht="16.5" customHeight="1" x14ac:dyDescent="0.2">
      <c r="A1301" s="25">
        <v>1300</v>
      </c>
      <c r="B1301" s="26">
        <v>42370</v>
      </c>
      <c r="C1301" s="25">
        <v>8159</v>
      </c>
      <c r="D1301" s="27"/>
      <c r="E1301" s="27">
        <v>276000</v>
      </c>
      <c r="F1301" s="27"/>
      <c r="G1301" s="27">
        <v>36.99</v>
      </c>
      <c r="H1301" s="27">
        <v>36.547499999999999</v>
      </c>
      <c r="I1301" s="27">
        <v>2.0339999999999998</v>
      </c>
      <c r="J1301" s="27">
        <v>18401.626</v>
      </c>
      <c r="K1301" s="27">
        <v>843677</v>
      </c>
      <c r="L1301" s="27">
        <v>791</v>
      </c>
      <c r="M1301" s="27">
        <v>18.314</v>
      </c>
      <c r="N1301" s="27">
        <v>268469</v>
      </c>
      <c r="O1301" s="27">
        <v>12394.9</v>
      </c>
      <c r="P1301" s="27">
        <v>3487878</v>
      </c>
      <c r="Q1301" s="27">
        <v>118000</v>
      </c>
      <c r="R1301" s="27">
        <v>20594</v>
      </c>
      <c r="S1301" s="27">
        <v>12.065</v>
      </c>
      <c r="T1301" s="27">
        <v>124.6</v>
      </c>
      <c r="U1301" s="27">
        <v>19</v>
      </c>
      <c r="V1301" s="27">
        <v>90.6</v>
      </c>
      <c r="W1301" s="27">
        <v>113.21492499999999</v>
      </c>
      <c r="X1301" s="27">
        <v>2.8571428571428599</v>
      </c>
      <c r="Y1301" s="27">
        <v>2.5540075302124001</v>
      </c>
      <c r="Z1301" s="27">
        <v>62.4012451171875</v>
      </c>
      <c r="AA1301" s="27">
        <v>319601</v>
      </c>
      <c r="AB1301" s="28"/>
      <c r="AC1301" s="29">
        <v>1</v>
      </c>
      <c r="AD1301" s="30">
        <v>126.4</v>
      </c>
      <c r="AE1301" s="30">
        <v>3.9</v>
      </c>
      <c r="AF1301" s="31">
        <v>9.4566999999999997</v>
      </c>
      <c r="AG1301">
        <f t="shared" si="329"/>
        <v>9163.9279343859216</v>
      </c>
      <c r="AH1301">
        <f>A1301*'Simple Linear Regression'!$B$18+'Simple Linear Regression'!$B$17</f>
        <v>8994.2845560158294</v>
      </c>
      <c r="AI1301">
        <f t="shared" si="330"/>
        <v>9153.5538860000015</v>
      </c>
      <c r="AJ1301">
        <f t="shared" si="331"/>
        <v>9153.5538860000015</v>
      </c>
      <c r="AK1301" s="32">
        <f t="shared" si="328"/>
        <v>9425.6088992077093</v>
      </c>
      <c r="AL1301">
        <f t="shared" si="332"/>
        <v>9275.4327646662186</v>
      </c>
      <c r="AM1301" s="32">
        <f t="shared" si="333"/>
        <v>8819.2878132466612</v>
      </c>
      <c r="AN1301" s="33">
        <f t="shared" si="334"/>
        <v>8907.7292385386154</v>
      </c>
      <c r="AO1301" s="33">
        <f t="shared" si="335"/>
        <v>9018.3204696459979</v>
      </c>
      <c r="AP1301" s="33">
        <f t="shared" si="336"/>
        <v>8957.8522952000021</v>
      </c>
      <c r="AQ1301" s="34">
        <f t="shared" si="337"/>
        <v>546065.946</v>
      </c>
      <c r="AR1301" s="34">
        <f t="shared" si="338"/>
        <v>561384</v>
      </c>
      <c r="AS1301" s="34">
        <f t="shared" si="339"/>
        <v>9.4566999999999997</v>
      </c>
      <c r="AT1301" s="34">
        <f t="shared" si="340"/>
        <v>8920.6593041040014</v>
      </c>
      <c r="AU1301" s="34">
        <f t="shared" si="341"/>
        <v>8990.5161277476327</v>
      </c>
      <c r="AV1301" s="34">
        <f t="shared" si="342"/>
        <v>8929.3207145088418</v>
      </c>
      <c r="AW1301" s="34">
        <f t="shared" si="343"/>
        <v>8956.7634136708984</v>
      </c>
      <c r="AX1301" s="34">
        <f t="shared" si="344"/>
        <v>8953.9051751296975</v>
      </c>
    </row>
    <row r="1302" spans="1:50" ht="16.5" customHeight="1" x14ac:dyDescent="0.2">
      <c r="A1302" s="25">
        <v>1301</v>
      </c>
      <c r="B1302" s="26">
        <v>42377</v>
      </c>
      <c r="C1302" s="25">
        <v>8500</v>
      </c>
      <c r="D1302" s="27"/>
      <c r="E1302" s="27">
        <v>273000</v>
      </c>
      <c r="F1302" s="27"/>
      <c r="G1302" s="27">
        <v>34.648000000000003</v>
      </c>
      <c r="H1302" s="27">
        <v>34.194000000000003</v>
      </c>
      <c r="I1302" s="27">
        <v>2.028</v>
      </c>
      <c r="J1302" s="27">
        <v>18401.626</v>
      </c>
      <c r="K1302" s="27">
        <v>843677</v>
      </c>
      <c r="L1302" s="27">
        <v>760</v>
      </c>
      <c r="M1302" s="27">
        <v>18.314</v>
      </c>
      <c r="N1302" s="27">
        <v>268469</v>
      </c>
      <c r="O1302" s="27">
        <v>12423.2</v>
      </c>
      <c r="P1302" s="27">
        <v>3487878</v>
      </c>
      <c r="Q1302" s="27">
        <v>118000</v>
      </c>
      <c r="R1302" s="27">
        <v>20594</v>
      </c>
      <c r="S1302" s="27">
        <v>12.065</v>
      </c>
      <c r="T1302" s="27">
        <v>124.6</v>
      </c>
      <c r="U1302" s="27">
        <v>19</v>
      </c>
      <c r="V1302" s="27">
        <v>86.5</v>
      </c>
      <c r="W1302" s="27">
        <v>113.256525</v>
      </c>
      <c r="X1302" s="27">
        <v>2.8571428571428599</v>
      </c>
      <c r="Y1302" s="27">
        <v>2.5540075302124001</v>
      </c>
      <c r="Z1302" s="27">
        <v>62.4012451171875</v>
      </c>
      <c r="AA1302" s="27">
        <v>319601</v>
      </c>
      <c r="AB1302" s="28"/>
      <c r="AC1302" s="29">
        <v>0</v>
      </c>
      <c r="AD1302" s="30">
        <v>172</v>
      </c>
      <c r="AE1302" s="30">
        <v>0</v>
      </c>
      <c r="AF1302" s="31">
        <v>9.5345999999999993</v>
      </c>
      <c r="AG1302">
        <f t="shared" si="329"/>
        <v>9259.6459786006399</v>
      </c>
      <c r="AH1302">
        <f>A1302*'Simple Linear Regression'!$B$18+'Simple Linear Regression'!$B$17</f>
        <v>8995.1375930997328</v>
      </c>
      <c r="AI1302">
        <f t="shared" si="330"/>
        <v>9286.5896359999988</v>
      </c>
      <c r="AJ1302">
        <f t="shared" si="331"/>
        <v>9286.5896359999988</v>
      </c>
      <c r="AK1302" s="32">
        <f t="shared" si="328"/>
        <v>9430.5168806263591</v>
      </c>
      <c r="AL1302">
        <f t="shared" si="332"/>
        <v>9343.555492799238</v>
      </c>
      <c r="AM1302" s="32">
        <f t="shared" si="333"/>
        <v>8892.9682306535997</v>
      </c>
      <c r="AN1302" s="33">
        <f t="shared" si="334"/>
        <v>9067.1710085524483</v>
      </c>
      <c r="AO1302" s="33">
        <f t="shared" si="335"/>
        <v>9142.6297435320012</v>
      </c>
      <c r="AP1302" s="33">
        <f t="shared" si="336"/>
        <v>8949.2868984999986</v>
      </c>
      <c r="AQ1302" s="34">
        <f t="shared" si="337"/>
        <v>544455.13199999998</v>
      </c>
      <c r="AR1302" s="34">
        <f t="shared" si="338"/>
        <v>553644</v>
      </c>
      <c r="AS1302" s="34">
        <f t="shared" si="339"/>
        <v>0</v>
      </c>
      <c r="AT1302" s="34">
        <f t="shared" si="340"/>
        <v>9102.5190539329997</v>
      </c>
      <c r="AU1302" s="34">
        <f t="shared" si="341"/>
        <v>9138.1609331712771</v>
      </c>
      <c r="AV1302" s="34">
        <f t="shared" si="342"/>
        <v>9105.4486829504385</v>
      </c>
      <c r="AW1302" s="34">
        <f t="shared" si="343"/>
        <v>9092.0139883219999</v>
      </c>
      <c r="AX1302" s="34">
        <f t="shared" si="344"/>
        <v>9129.034216566517</v>
      </c>
    </row>
    <row r="1303" spans="1:50" ht="16.5" customHeight="1" x14ac:dyDescent="0.2">
      <c r="A1303" s="25">
        <v>1302</v>
      </c>
      <c r="B1303" s="26">
        <v>42384</v>
      </c>
      <c r="C1303" s="25">
        <v>9079</v>
      </c>
      <c r="D1303" s="27"/>
      <c r="E1303" s="27">
        <v>284000</v>
      </c>
      <c r="F1303" s="27"/>
      <c r="G1303" s="27">
        <v>30.585999999999999</v>
      </c>
      <c r="H1303" s="27">
        <v>29.1</v>
      </c>
      <c r="I1303" s="27">
        <v>1.996</v>
      </c>
      <c r="J1303" s="27">
        <v>18401.626</v>
      </c>
      <c r="K1303" s="27">
        <v>900247</v>
      </c>
      <c r="L1303" s="27">
        <v>760</v>
      </c>
      <c r="M1303" s="27">
        <v>18.314</v>
      </c>
      <c r="N1303" s="27">
        <v>248843</v>
      </c>
      <c r="O1303" s="27">
        <v>12423.2</v>
      </c>
      <c r="P1303" s="27">
        <v>3487878</v>
      </c>
      <c r="Q1303" s="27">
        <v>118000</v>
      </c>
      <c r="R1303" s="27">
        <v>20594</v>
      </c>
      <c r="S1303" s="27">
        <v>12.065</v>
      </c>
      <c r="T1303" s="27">
        <v>124.6</v>
      </c>
      <c r="U1303" s="27">
        <v>19</v>
      </c>
      <c r="V1303" s="27">
        <v>86.5</v>
      </c>
      <c r="W1303" s="27">
        <v>114.54064</v>
      </c>
      <c r="X1303" s="27">
        <v>2.8571428571428599</v>
      </c>
      <c r="Y1303" s="27">
        <v>2.5540075302124001</v>
      </c>
      <c r="Z1303" s="27">
        <v>60.512058258056598</v>
      </c>
      <c r="AA1303" s="27">
        <v>319601</v>
      </c>
      <c r="AB1303" s="28"/>
      <c r="AC1303" s="29">
        <v>0</v>
      </c>
      <c r="AD1303" s="30">
        <v>179</v>
      </c>
      <c r="AE1303" s="30">
        <v>0</v>
      </c>
      <c r="AF1303" s="31">
        <v>9.6521000000000008</v>
      </c>
      <c r="AG1303">
        <f t="shared" si="329"/>
        <v>9006.39644676848</v>
      </c>
      <c r="AH1303">
        <f>A1303*'Simple Linear Regression'!$B$18+'Simple Linear Regression'!$B$17</f>
        <v>8995.9906301836381</v>
      </c>
      <c r="AI1303">
        <f t="shared" si="330"/>
        <v>9010.1549655999988</v>
      </c>
      <c r="AJ1303">
        <f t="shared" si="331"/>
        <v>9010.1549656000007</v>
      </c>
      <c r="AK1303" s="32">
        <f t="shared" si="328"/>
        <v>9434.3238958959682</v>
      </c>
      <c r="AL1303">
        <f t="shared" si="332"/>
        <v>9098.1945215239612</v>
      </c>
      <c r="AM1303" s="32">
        <f t="shared" si="333"/>
        <v>8613.2347458902004</v>
      </c>
      <c r="AN1303" s="33">
        <f t="shared" si="334"/>
        <v>8990.2185242640462</v>
      </c>
      <c r="AO1303" s="33">
        <f t="shared" si="335"/>
        <v>8883.4393102279992</v>
      </c>
      <c r="AP1303" s="33">
        <f t="shared" si="336"/>
        <v>8961.0109952000003</v>
      </c>
      <c r="AQ1303" s="34">
        <f t="shared" si="337"/>
        <v>496690.62800000003</v>
      </c>
      <c r="AR1303" s="34">
        <f t="shared" si="338"/>
        <v>566864</v>
      </c>
      <c r="AS1303" s="34">
        <f t="shared" si="339"/>
        <v>0</v>
      </c>
      <c r="AT1303" s="34">
        <f t="shared" si="340"/>
        <v>8755.0968869280005</v>
      </c>
      <c r="AU1303" s="34">
        <f t="shared" si="341"/>
        <v>8847.1594800455168</v>
      </c>
      <c r="AV1303" s="34">
        <f t="shared" si="342"/>
        <v>8752.2823737016406</v>
      </c>
      <c r="AW1303" s="34">
        <f t="shared" si="343"/>
        <v>8744.996328059</v>
      </c>
      <c r="AX1303" s="34">
        <f t="shared" si="344"/>
        <v>8841.8205198923642</v>
      </c>
    </row>
    <row r="1304" spans="1:50" ht="16.5" customHeight="1" x14ac:dyDescent="0.2">
      <c r="A1304" s="25">
        <v>1303</v>
      </c>
      <c r="B1304" s="26">
        <v>42391</v>
      </c>
      <c r="C1304" s="25">
        <v>8941</v>
      </c>
      <c r="D1304" s="27"/>
      <c r="E1304" s="27">
        <v>290000</v>
      </c>
      <c r="F1304" s="27"/>
      <c r="G1304" s="27">
        <v>29.192499999999999</v>
      </c>
      <c r="H1304" s="27">
        <v>27.756</v>
      </c>
      <c r="I1304" s="27">
        <v>1.9139999999999999</v>
      </c>
      <c r="J1304" s="27">
        <v>18401.626</v>
      </c>
      <c r="K1304" s="27">
        <v>900247</v>
      </c>
      <c r="L1304" s="27">
        <v>760</v>
      </c>
      <c r="M1304" s="27">
        <v>17.503</v>
      </c>
      <c r="N1304" s="27">
        <v>248843</v>
      </c>
      <c r="O1304" s="27">
        <v>12423.2</v>
      </c>
      <c r="P1304" s="27">
        <v>3487878</v>
      </c>
      <c r="Q1304" s="27">
        <v>118000</v>
      </c>
      <c r="R1304" s="27">
        <v>20594</v>
      </c>
      <c r="S1304" s="27">
        <v>12.065</v>
      </c>
      <c r="T1304" s="27">
        <v>124.6</v>
      </c>
      <c r="U1304" s="27">
        <v>19</v>
      </c>
      <c r="V1304" s="27">
        <v>86.5</v>
      </c>
      <c r="W1304" s="27">
        <v>115.31883999999999</v>
      </c>
      <c r="X1304" s="27">
        <v>2.8571428571428599</v>
      </c>
      <c r="Y1304" s="27">
        <v>2.53752493858337</v>
      </c>
      <c r="Z1304" s="27">
        <v>60.512058258056598</v>
      </c>
      <c r="AA1304" s="27">
        <v>319601</v>
      </c>
      <c r="AB1304" s="28"/>
      <c r="AC1304" s="29">
        <v>0</v>
      </c>
      <c r="AD1304" s="30">
        <v>193.9</v>
      </c>
      <c r="AE1304" s="30">
        <v>0</v>
      </c>
      <c r="AF1304" s="31">
        <v>9.8055000000000003</v>
      </c>
      <c r="AG1304">
        <f t="shared" si="329"/>
        <v>9002.3258910023214</v>
      </c>
      <c r="AH1304">
        <f>A1304*'Simple Linear Regression'!$B$18+'Simple Linear Regression'!$B$17</f>
        <v>8996.8436672675416</v>
      </c>
      <c r="AI1304">
        <f t="shared" si="330"/>
        <v>8962.3421114999983</v>
      </c>
      <c r="AJ1304">
        <f t="shared" si="331"/>
        <v>8962.3421115000001</v>
      </c>
      <c r="AK1304" s="32">
        <f t="shared" ref="AK1304:AK1367" si="345">11611.58410651-152.38769329*I578+0.00324611*N578-2.92151591*V578-0.00770426*AA578-0.00077781*E578</f>
        <v>9432.952406656359</v>
      </c>
      <c r="AL1304">
        <f t="shared" si="332"/>
        <v>9095.6982661751408</v>
      </c>
      <c r="AM1304" s="32">
        <f t="shared" si="333"/>
        <v>8584.6614935990983</v>
      </c>
      <c r="AN1304" s="33">
        <f t="shared" si="334"/>
        <v>9028.2588070856254</v>
      </c>
      <c r="AO1304" s="33">
        <f t="shared" si="335"/>
        <v>8859.081037402002</v>
      </c>
      <c r="AP1304" s="33">
        <f t="shared" si="336"/>
        <v>8979.5470553999985</v>
      </c>
      <c r="AQ1304" s="34">
        <f t="shared" si="337"/>
        <v>476285.50199999998</v>
      </c>
      <c r="AR1304" s="34">
        <f t="shared" si="338"/>
        <v>555060</v>
      </c>
      <c r="AS1304" s="34">
        <f t="shared" si="339"/>
        <v>0</v>
      </c>
      <c r="AT1304" s="34">
        <f t="shared" si="340"/>
        <v>8794.5098040439989</v>
      </c>
      <c r="AU1304" s="34">
        <f t="shared" si="341"/>
        <v>8879.4962878805309</v>
      </c>
      <c r="AV1304" s="34">
        <f t="shared" si="342"/>
        <v>8799.6179109486002</v>
      </c>
      <c r="AW1304" s="34">
        <f t="shared" si="343"/>
        <v>8784.8420841749994</v>
      </c>
      <c r="AX1304" s="34">
        <f t="shared" si="344"/>
        <v>8874.7579797683247</v>
      </c>
    </row>
    <row r="1305" spans="1:50" ht="16.5" customHeight="1" x14ac:dyDescent="0.2">
      <c r="A1305" s="25">
        <v>1304</v>
      </c>
      <c r="B1305" s="26">
        <v>42398</v>
      </c>
      <c r="C1305" s="25">
        <v>8341</v>
      </c>
      <c r="D1305" s="27"/>
      <c r="E1305" s="27">
        <v>269000</v>
      </c>
      <c r="F1305" s="27"/>
      <c r="G1305" s="27">
        <v>31.808</v>
      </c>
      <c r="H1305" s="27">
        <v>31.748000000000001</v>
      </c>
      <c r="I1305" s="27">
        <v>1.8560000000000001</v>
      </c>
      <c r="J1305" s="27">
        <v>18401.626</v>
      </c>
      <c r="K1305" s="27">
        <v>900247</v>
      </c>
      <c r="L1305" s="27">
        <v>760</v>
      </c>
      <c r="M1305" s="27">
        <v>17.503</v>
      </c>
      <c r="N1305" s="27">
        <v>248843</v>
      </c>
      <c r="O1305" s="27">
        <v>12423.2</v>
      </c>
      <c r="P1305" s="27">
        <v>3487878</v>
      </c>
      <c r="Q1305" s="27">
        <v>118000</v>
      </c>
      <c r="R1305" s="27">
        <v>20594</v>
      </c>
      <c r="S1305" s="27">
        <v>12.065</v>
      </c>
      <c r="T1305" s="27">
        <v>124.6</v>
      </c>
      <c r="U1305" s="27">
        <v>19</v>
      </c>
      <c r="V1305" s="27">
        <v>86.5</v>
      </c>
      <c r="W1305" s="27">
        <v>116.049533333333</v>
      </c>
      <c r="X1305" s="27">
        <v>2.8571428571428599</v>
      </c>
      <c r="Y1305" s="27">
        <v>2.53752493858337</v>
      </c>
      <c r="Z1305" s="27">
        <v>60.512058258056598</v>
      </c>
      <c r="AA1305" s="27">
        <v>319601</v>
      </c>
      <c r="AB1305" s="28"/>
      <c r="AC1305" s="29">
        <v>0</v>
      </c>
      <c r="AD1305" s="30">
        <v>172</v>
      </c>
      <c r="AE1305" s="30">
        <v>0</v>
      </c>
      <c r="AF1305" s="31">
        <v>9.9903999999999993</v>
      </c>
      <c r="AG1305">
        <f t="shared" si="329"/>
        <v>9016.4482332652806</v>
      </c>
      <c r="AH1305">
        <f>A1305*'Simple Linear Regression'!$B$18+'Simple Linear Regression'!$B$17</f>
        <v>8997.6967043514451</v>
      </c>
      <c r="AI1305">
        <f t="shared" si="330"/>
        <v>8974.696201499999</v>
      </c>
      <c r="AJ1305">
        <f t="shared" si="331"/>
        <v>8974.696201499999</v>
      </c>
      <c r="AK1305" s="32">
        <f t="shared" si="345"/>
        <v>9432.1745966563576</v>
      </c>
      <c r="AL1305">
        <f t="shared" si="332"/>
        <v>9112.6167955625606</v>
      </c>
      <c r="AM1305" s="32">
        <f t="shared" si="333"/>
        <v>8604.8671481831989</v>
      </c>
      <c r="AN1305" s="33">
        <f t="shared" si="334"/>
        <v>9087.5233875557533</v>
      </c>
      <c r="AO1305" s="33">
        <f t="shared" si="335"/>
        <v>8906.5098932080018</v>
      </c>
      <c r="AP1305" s="33">
        <f t="shared" si="336"/>
        <v>9050.5158861</v>
      </c>
      <c r="AQ1305" s="34">
        <f t="shared" si="337"/>
        <v>461852.60800000001</v>
      </c>
      <c r="AR1305" s="34">
        <f t="shared" si="338"/>
        <v>499264</v>
      </c>
      <c r="AS1305" s="34">
        <f t="shared" si="339"/>
        <v>0</v>
      </c>
      <c r="AT1305" s="34">
        <f t="shared" si="340"/>
        <v>8806.8233545570001</v>
      </c>
      <c r="AU1305" s="34">
        <f t="shared" si="341"/>
        <v>8902.6060468546366</v>
      </c>
      <c r="AV1305" s="34">
        <f t="shared" si="342"/>
        <v>8817.69604676364</v>
      </c>
      <c r="AW1305" s="34">
        <f t="shared" si="343"/>
        <v>8798.0326921839987</v>
      </c>
      <c r="AX1305" s="34">
        <f t="shared" si="344"/>
        <v>8904.2833684961042</v>
      </c>
    </row>
    <row r="1306" spans="1:50" ht="16.5" customHeight="1" x14ac:dyDescent="0.2">
      <c r="A1306" s="25">
        <v>1305</v>
      </c>
      <c r="B1306" s="26">
        <v>42405</v>
      </c>
      <c r="C1306" s="25">
        <v>9122</v>
      </c>
      <c r="D1306" s="27"/>
      <c r="E1306" s="27">
        <v>282000</v>
      </c>
      <c r="F1306" s="27"/>
      <c r="G1306" s="27">
        <v>31.26</v>
      </c>
      <c r="H1306" s="27">
        <v>32.183999999999997</v>
      </c>
      <c r="I1306" s="27">
        <v>1.8220000000000001</v>
      </c>
      <c r="J1306" s="27">
        <v>18435.136999999999</v>
      </c>
      <c r="K1306" s="27">
        <v>900247</v>
      </c>
      <c r="L1306" s="27">
        <v>711</v>
      </c>
      <c r="M1306" s="27">
        <v>17.503</v>
      </c>
      <c r="N1306" s="27">
        <v>248843</v>
      </c>
      <c r="O1306" s="27">
        <v>12452</v>
      </c>
      <c r="P1306" s="27">
        <v>3487878</v>
      </c>
      <c r="Q1306" s="27">
        <v>118000</v>
      </c>
      <c r="R1306" s="27">
        <v>20594</v>
      </c>
      <c r="S1306" s="27">
        <v>12.065</v>
      </c>
      <c r="T1306" s="27">
        <v>125.3</v>
      </c>
      <c r="U1306" s="27">
        <v>19</v>
      </c>
      <c r="V1306" s="27">
        <v>91.7</v>
      </c>
      <c r="W1306" s="27">
        <v>115.434733333333</v>
      </c>
      <c r="X1306" s="27">
        <v>2.8571428571428599</v>
      </c>
      <c r="Y1306" s="27">
        <v>2.53752493858337</v>
      </c>
      <c r="Z1306" s="27">
        <v>60.512058258056598</v>
      </c>
      <c r="AA1306" s="27">
        <v>319601</v>
      </c>
      <c r="AB1306" s="28"/>
      <c r="AC1306" s="29">
        <v>0</v>
      </c>
      <c r="AD1306" s="30">
        <v>135</v>
      </c>
      <c r="AE1306" s="30">
        <v>1</v>
      </c>
      <c r="AF1306" s="31">
        <v>10.2019</v>
      </c>
      <c r="AG1306">
        <f t="shared" si="329"/>
        <v>8888.8418873733608</v>
      </c>
      <c r="AH1306">
        <f>A1306*'Simple Linear Regression'!$B$18+'Simple Linear Regression'!$B$17</f>
        <v>8998.5497414353504</v>
      </c>
      <c r="AI1306">
        <f t="shared" si="330"/>
        <v>8773.5644215000011</v>
      </c>
      <c r="AJ1306">
        <f t="shared" si="331"/>
        <v>8773.5644214999993</v>
      </c>
      <c r="AK1306" s="32">
        <f t="shared" si="345"/>
        <v>9416.6376900442392</v>
      </c>
      <c r="AL1306">
        <f t="shared" si="332"/>
        <v>9021.837243686221</v>
      </c>
      <c r="AM1306" s="32">
        <f t="shared" si="333"/>
        <v>8647.590214366799</v>
      </c>
      <c r="AN1306" s="33">
        <f t="shared" si="334"/>
        <v>9114.0620819621381</v>
      </c>
      <c r="AO1306" s="33">
        <f t="shared" si="335"/>
        <v>8862.0091076460012</v>
      </c>
      <c r="AP1306" s="33">
        <f t="shared" si="336"/>
        <v>9255.9820589999999</v>
      </c>
      <c r="AQ1306" s="34">
        <f t="shared" si="337"/>
        <v>453391.946</v>
      </c>
      <c r="AR1306" s="34">
        <f t="shared" si="338"/>
        <v>513804</v>
      </c>
      <c r="AS1306" s="34">
        <f t="shared" si="339"/>
        <v>0</v>
      </c>
      <c r="AT1306" s="34">
        <f t="shared" si="340"/>
        <v>8753.1075455999999</v>
      </c>
      <c r="AU1306" s="34">
        <f t="shared" si="341"/>
        <v>8861.3611503508346</v>
      </c>
      <c r="AV1306" s="34">
        <f t="shared" si="342"/>
        <v>8777.3711403640391</v>
      </c>
      <c r="AW1306" s="34">
        <f t="shared" si="343"/>
        <v>8745.8652872009989</v>
      </c>
      <c r="AX1306" s="34">
        <f t="shared" si="344"/>
        <v>8859.2408020096991</v>
      </c>
    </row>
    <row r="1307" spans="1:50" ht="16.5" customHeight="1" x14ac:dyDescent="0.2">
      <c r="A1307" s="25">
        <v>1306</v>
      </c>
      <c r="B1307" s="26">
        <v>42412</v>
      </c>
      <c r="C1307" s="25">
        <v>9203</v>
      </c>
      <c r="D1307" s="27"/>
      <c r="E1307" s="27">
        <v>266000</v>
      </c>
      <c r="F1307" s="27"/>
      <c r="G1307" s="27">
        <v>28.143999999999998</v>
      </c>
      <c r="H1307" s="27">
        <v>30.41</v>
      </c>
      <c r="I1307" s="27">
        <v>1.7589999999999999</v>
      </c>
      <c r="J1307" s="27">
        <v>18435.136999999999</v>
      </c>
      <c r="K1307" s="27">
        <v>956049</v>
      </c>
      <c r="L1307" s="27">
        <v>711</v>
      </c>
      <c r="M1307" s="27">
        <v>17.503</v>
      </c>
      <c r="N1307" s="27">
        <v>248843</v>
      </c>
      <c r="O1307" s="27">
        <v>12452</v>
      </c>
      <c r="P1307" s="27">
        <v>3487878</v>
      </c>
      <c r="Q1307" s="27">
        <v>118000</v>
      </c>
      <c r="R1307" s="27">
        <v>20594</v>
      </c>
      <c r="S1307" s="27">
        <v>12.065</v>
      </c>
      <c r="T1307" s="27">
        <v>125.3</v>
      </c>
      <c r="U1307" s="27">
        <v>19</v>
      </c>
      <c r="V1307" s="27">
        <v>91.7</v>
      </c>
      <c r="W1307" s="27">
        <v>114.67904</v>
      </c>
      <c r="X1307" s="27">
        <v>2.8571428571428599</v>
      </c>
      <c r="Y1307" s="27">
        <v>2.53752493858337</v>
      </c>
      <c r="Z1307" s="27">
        <v>60.512058258056598</v>
      </c>
      <c r="AA1307" s="27">
        <v>319601</v>
      </c>
      <c r="AB1307" s="28"/>
      <c r="AC1307" s="29">
        <v>0</v>
      </c>
      <c r="AD1307" s="30">
        <v>171.9</v>
      </c>
      <c r="AE1307" s="30">
        <v>2.2000000000000002</v>
      </c>
      <c r="AF1307" s="31">
        <v>10.435600000000001</v>
      </c>
      <c r="AG1307">
        <f t="shared" si="329"/>
        <v>8899.5949737969204</v>
      </c>
      <c r="AH1307">
        <f>A1307*'Simple Linear Regression'!$B$18+'Simple Linear Regression'!$B$17</f>
        <v>8999.4027785192538</v>
      </c>
      <c r="AI1307">
        <f t="shared" si="330"/>
        <v>8782.9770614999998</v>
      </c>
      <c r="AJ1307">
        <f t="shared" si="331"/>
        <v>8782.9770614999998</v>
      </c>
      <c r="AK1307" s="32">
        <f t="shared" si="345"/>
        <v>9399.1543922743294</v>
      </c>
      <c r="AL1307">
        <f t="shared" si="332"/>
        <v>9035.1736175035894</v>
      </c>
      <c r="AM1307" s="32">
        <f t="shared" si="333"/>
        <v>8594.8558456369792</v>
      </c>
      <c r="AN1307" s="33">
        <f t="shared" si="334"/>
        <v>9177.1685588853252</v>
      </c>
      <c r="AO1307" s="33">
        <f t="shared" si="335"/>
        <v>8827.2198349870014</v>
      </c>
      <c r="AP1307" s="33">
        <f t="shared" si="336"/>
        <v>9275.8537745000012</v>
      </c>
      <c r="AQ1307" s="34">
        <f t="shared" si="337"/>
        <v>437714.837</v>
      </c>
      <c r="AR1307" s="34">
        <f t="shared" si="338"/>
        <v>467894</v>
      </c>
      <c r="AS1307" s="34">
        <f t="shared" si="339"/>
        <v>0</v>
      </c>
      <c r="AT1307" s="34">
        <f t="shared" si="340"/>
        <v>8851.3922584020002</v>
      </c>
      <c r="AU1307" s="34">
        <f t="shared" si="341"/>
        <v>8941.3010465075859</v>
      </c>
      <c r="AV1307" s="34">
        <f t="shared" si="342"/>
        <v>8888.3840174544403</v>
      </c>
      <c r="AW1307" s="34">
        <f t="shared" si="343"/>
        <v>8844.6031911400005</v>
      </c>
      <c r="AX1307" s="34">
        <f t="shared" si="344"/>
        <v>8932.2048350881778</v>
      </c>
    </row>
    <row r="1308" spans="1:50" ht="16.5" customHeight="1" x14ac:dyDescent="0.2">
      <c r="A1308" s="25">
        <v>1307</v>
      </c>
      <c r="B1308" s="26">
        <v>42419</v>
      </c>
      <c r="C1308" s="25">
        <v>9576</v>
      </c>
      <c r="D1308" s="27"/>
      <c r="E1308" s="27">
        <v>262000</v>
      </c>
      <c r="F1308" s="27"/>
      <c r="G1308" s="27">
        <v>30.022500000000001</v>
      </c>
      <c r="H1308" s="27">
        <v>32.29</v>
      </c>
      <c r="I1308" s="27">
        <v>1.724</v>
      </c>
      <c r="J1308" s="27">
        <v>18435.136999999999</v>
      </c>
      <c r="K1308" s="27">
        <v>956049</v>
      </c>
      <c r="L1308" s="27">
        <v>711</v>
      </c>
      <c r="M1308" s="27">
        <v>18.053999999999998</v>
      </c>
      <c r="N1308" s="27">
        <v>259424</v>
      </c>
      <c r="O1308" s="27">
        <v>12452</v>
      </c>
      <c r="P1308" s="27">
        <v>3487878</v>
      </c>
      <c r="Q1308" s="27">
        <v>118000</v>
      </c>
      <c r="R1308" s="27">
        <v>20594</v>
      </c>
      <c r="S1308" s="27">
        <v>12.065</v>
      </c>
      <c r="T1308" s="27">
        <v>125.3</v>
      </c>
      <c r="U1308" s="27">
        <v>19</v>
      </c>
      <c r="V1308" s="27">
        <v>91.7</v>
      </c>
      <c r="W1308" s="27">
        <v>114.2667</v>
      </c>
      <c r="X1308" s="27">
        <v>2.8571428571428599</v>
      </c>
      <c r="Y1308" s="27">
        <v>2.4175074100494398</v>
      </c>
      <c r="Z1308" s="27">
        <v>60.512058258056598</v>
      </c>
      <c r="AA1308" s="27">
        <v>319601</v>
      </c>
      <c r="AB1308" s="28"/>
      <c r="AC1308" s="29">
        <v>0</v>
      </c>
      <c r="AD1308" s="30">
        <v>154.4</v>
      </c>
      <c r="AE1308" s="30">
        <v>3.2</v>
      </c>
      <c r="AF1308" s="31">
        <v>10.6868</v>
      </c>
      <c r="AG1308">
        <f t="shared" si="329"/>
        <v>9034.8108304311208</v>
      </c>
      <c r="AH1308">
        <f>A1308*'Simple Linear Regression'!$B$18+'Simple Linear Regression'!$B$17</f>
        <v>9000.2558156031591</v>
      </c>
      <c r="AI1308">
        <f t="shared" si="330"/>
        <v>8960.9624169999988</v>
      </c>
      <c r="AJ1308">
        <f t="shared" si="331"/>
        <v>8960.9624169999988</v>
      </c>
      <c r="AK1308" s="32">
        <f t="shared" si="345"/>
        <v>9348.050507620479</v>
      </c>
      <c r="AL1308">
        <f t="shared" si="332"/>
        <v>9198.2577987883196</v>
      </c>
      <c r="AM1308" s="32">
        <f t="shared" si="333"/>
        <v>8757.1670421508807</v>
      </c>
      <c r="AN1308" s="33">
        <f t="shared" si="334"/>
        <v>9274.7796870939783</v>
      </c>
      <c r="AO1308" s="33">
        <f t="shared" si="335"/>
        <v>9022.155114176001</v>
      </c>
      <c r="AP1308" s="33">
        <f t="shared" si="336"/>
        <v>9331.6155244000001</v>
      </c>
      <c r="AQ1308" s="34">
        <f t="shared" si="337"/>
        <v>447246.97599999997</v>
      </c>
      <c r="AR1308" s="34">
        <f t="shared" si="338"/>
        <v>451688</v>
      </c>
      <c r="AS1308" s="34">
        <f t="shared" si="339"/>
        <v>0</v>
      </c>
      <c r="AT1308" s="34">
        <f t="shared" si="340"/>
        <v>9069.9553748519993</v>
      </c>
      <c r="AU1308" s="34">
        <f t="shared" si="341"/>
        <v>9158.7983599702638</v>
      </c>
      <c r="AV1308" s="34">
        <f t="shared" si="342"/>
        <v>9116.5100517868777</v>
      </c>
      <c r="AW1308" s="34">
        <f t="shared" si="343"/>
        <v>9064.2611168139993</v>
      </c>
      <c r="AX1308" s="34">
        <f t="shared" si="344"/>
        <v>9156.4769683470877</v>
      </c>
    </row>
    <row r="1309" spans="1:50" ht="16.5" customHeight="1" x14ac:dyDescent="0.2">
      <c r="A1309" s="25">
        <v>1308</v>
      </c>
      <c r="B1309" s="26">
        <v>42426</v>
      </c>
      <c r="C1309" s="25">
        <v>9121</v>
      </c>
      <c r="D1309" s="27"/>
      <c r="E1309" s="27">
        <v>270000</v>
      </c>
      <c r="F1309" s="27"/>
      <c r="G1309" s="27">
        <v>31.321999999999999</v>
      </c>
      <c r="H1309" s="27">
        <v>33.116</v>
      </c>
      <c r="I1309" s="27">
        <v>1.73</v>
      </c>
      <c r="J1309" s="27">
        <v>18435.136999999999</v>
      </c>
      <c r="K1309" s="27">
        <v>956049</v>
      </c>
      <c r="L1309" s="27">
        <v>711</v>
      </c>
      <c r="M1309" s="27">
        <v>18.053999999999998</v>
      </c>
      <c r="N1309" s="27">
        <v>259424</v>
      </c>
      <c r="O1309" s="27">
        <v>12452</v>
      </c>
      <c r="P1309" s="27">
        <v>3487878</v>
      </c>
      <c r="Q1309" s="27">
        <v>118000</v>
      </c>
      <c r="R1309" s="27">
        <v>20594</v>
      </c>
      <c r="S1309" s="27">
        <v>12.116</v>
      </c>
      <c r="T1309" s="27">
        <v>125.3</v>
      </c>
      <c r="U1309" s="27">
        <v>19</v>
      </c>
      <c r="V1309" s="27">
        <v>91.7</v>
      </c>
      <c r="W1309" s="27">
        <v>114.04985000000001</v>
      </c>
      <c r="X1309" s="27">
        <v>2.8571428571428599</v>
      </c>
      <c r="Y1309" s="27">
        <v>2.4175074100494398</v>
      </c>
      <c r="Z1309" s="27">
        <v>60.512058258056598</v>
      </c>
      <c r="AA1309" s="27">
        <v>319601</v>
      </c>
      <c r="AB1309" s="28"/>
      <c r="AC1309" s="29">
        <v>0</v>
      </c>
      <c r="AD1309" s="30">
        <v>110.2</v>
      </c>
      <c r="AE1309" s="30">
        <v>1</v>
      </c>
      <c r="AF1309" s="31">
        <v>10.951700000000001</v>
      </c>
      <c r="AG1309">
        <f t="shared" si="329"/>
        <v>9029.4250774384</v>
      </c>
      <c r="AH1309">
        <f>A1309*'Simple Linear Regression'!$B$18+'Simple Linear Regression'!$B$17</f>
        <v>9001.1088526870626</v>
      </c>
      <c r="AI1309">
        <f t="shared" si="330"/>
        <v>8956.2560969999995</v>
      </c>
      <c r="AJ1309">
        <f t="shared" si="331"/>
        <v>8956.2560969999995</v>
      </c>
      <c r="AK1309" s="32">
        <f t="shared" si="345"/>
        <v>9321.9319421828186</v>
      </c>
      <c r="AL1309">
        <f t="shared" si="332"/>
        <v>9191.5826583063972</v>
      </c>
      <c r="AM1309" s="32">
        <f t="shared" si="333"/>
        <v>8811.2642047867994</v>
      </c>
      <c r="AN1309" s="33">
        <f t="shared" si="334"/>
        <v>9303.2796358570085</v>
      </c>
      <c r="AO1309" s="33">
        <f t="shared" si="335"/>
        <v>9071.3774195199967</v>
      </c>
      <c r="AP1309" s="33">
        <f t="shared" si="336"/>
        <v>9392.2514222999998</v>
      </c>
      <c r="AQ1309" s="34">
        <f t="shared" si="337"/>
        <v>448803.52</v>
      </c>
      <c r="AR1309" s="34">
        <f t="shared" si="338"/>
        <v>467100</v>
      </c>
      <c r="AS1309" s="34">
        <f t="shared" si="339"/>
        <v>0</v>
      </c>
      <c r="AT1309" s="34">
        <f t="shared" si="340"/>
        <v>9059.621544597001</v>
      </c>
      <c r="AU1309" s="34">
        <f t="shared" si="341"/>
        <v>9156.0547501089859</v>
      </c>
      <c r="AV1309" s="34">
        <f t="shared" si="342"/>
        <v>9103.3104558220002</v>
      </c>
      <c r="AW1309" s="34">
        <f t="shared" si="343"/>
        <v>9055.4368255809986</v>
      </c>
      <c r="AX1309" s="34">
        <f t="shared" si="344"/>
        <v>9160.8174469717596</v>
      </c>
    </row>
    <row r="1310" spans="1:50" ht="16.5" customHeight="1" x14ac:dyDescent="0.2">
      <c r="A1310" s="25">
        <v>1309</v>
      </c>
      <c r="B1310" s="26">
        <v>42433</v>
      </c>
      <c r="C1310" s="25">
        <v>9411</v>
      </c>
      <c r="D1310" s="27"/>
      <c r="E1310" s="27">
        <v>269000</v>
      </c>
      <c r="F1310" s="27"/>
      <c r="G1310" s="27">
        <v>34.433999999999997</v>
      </c>
      <c r="H1310" s="27">
        <v>36.277999999999999</v>
      </c>
      <c r="I1310" s="27">
        <v>1.7829999999999999</v>
      </c>
      <c r="J1310" s="27">
        <v>18435.136999999999</v>
      </c>
      <c r="K1310" s="27">
        <v>956049</v>
      </c>
      <c r="L1310" s="27">
        <v>711</v>
      </c>
      <c r="M1310" s="27">
        <v>18.053999999999998</v>
      </c>
      <c r="N1310" s="27">
        <v>259424</v>
      </c>
      <c r="O1310" s="27">
        <v>12452</v>
      </c>
      <c r="P1310" s="27">
        <v>3487878</v>
      </c>
      <c r="Q1310" s="27">
        <v>118000</v>
      </c>
      <c r="R1310" s="27">
        <v>20206</v>
      </c>
      <c r="S1310" s="27">
        <v>12.116</v>
      </c>
      <c r="T1310" s="27">
        <v>125.3</v>
      </c>
      <c r="U1310" s="27">
        <v>19</v>
      </c>
      <c r="V1310" s="27">
        <v>91.7</v>
      </c>
      <c r="W1310" s="27">
        <v>114.09296000000001</v>
      </c>
      <c r="X1310" s="27">
        <v>2.8571428571428599</v>
      </c>
      <c r="Y1310" s="27">
        <v>2.4175074100494398</v>
      </c>
      <c r="Z1310" s="27">
        <v>60.512058258056598</v>
      </c>
      <c r="AA1310" s="27">
        <v>322113</v>
      </c>
      <c r="AB1310" s="28"/>
      <c r="AC1310" s="29">
        <v>0</v>
      </c>
      <c r="AD1310" s="30">
        <v>116</v>
      </c>
      <c r="AE1310" s="30">
        <v>2.5</v>
      </c>
      <c r="AF1310" s="31">
        <v>11.226599999999999</v>
      </c>
      <c r="AG1310">
        <f t="shared" si="329"/>
        <v>9040.3619216560401</v>
      </c>
      <c r="AH1310">
        <f>A1310*'Simple Linear Regression'!$B$18+'Simple Linear Regression'!$B$17</f>
        <v>9001.9618897709661</v>
      </c>
      <c r="AI1310">
        <f t="shared" si="330"/>
        <v>8956.8443869999992</v>
      </c>
      <c r="AJ1310">
        <f t="shared" si="331"/>
        <v>8956.8443869999992</v>
      </c>
      <c r="AK1310" s="32">
        <f t="shared" si="345"/>
        <v>9267.7328590774086</v>
      </c>
      <c r="AL1310">
        <f t="shared" si="332"/>
        <v>9190.7471527694379</v>
      </c>
      <c r="AM1310" s="32">
        <f t="shared" si="333"/>
        <v>8811.6693576510988</v>
      </c>
      <c r="AN1310" s="33">
        <f t="shared" si="334"/>
        <v>9328.4218576933381</v>
      </c>
      <c r="AO1310" s="33">
        <f t="shared" si="335"/>
        <v>9060.2945533919992</v>
      </c>
      <c r="AP1310" s="33">
        <f t="shared" si="336"/>
        <v>9394.8894726000017</v>
      </c>
      <c r="AQ1310" s="34">
        <f t="shared" si="337"/>
        <v>462552.99199999997</v>
      </c>
      <c r="AR1310" s="34">
        <f t="shared" si="338"/>
        <v>479627</v>
      </c>
      <c r="AS1310" s="34">
        <f t="shared" si="339"/>
        <v>0</v>
      </c>
      <c r="AT1310" s="34">
        <f t="shared" si="340"/>
        <v>9120.9380290129993</v>
      </c>
      <c r="AU1310" s="34">
        <f t="shared" si="341"/>
        <v>9198.4800001528874</v>
      </c>
      <c r="AV1310" s="34">
        <f t="shared" si="342"/>
        <v>9163.4993681795204</v>
      </c>
      <c r="AW1310" s="34">
        <f t="shared" si="343"/>
        <v>9117.7156082519978</v>
      </c>
      <c r="AX1310" s="34">
        <f t="shared" si="344"/>
        <v>9195.9049947176936</v>
      </c>
    </row>
    <row r="1311" spans="1:50" ht="16.5" customHeight="1" x14ac:dyDescent="0.2">
      <c r="A1311" s="25">
        <v>1310</v>
      </c>
      <c r="B1311" s="26">
        <v>42440</v>
      </c>
      <c r="C1311" s="25">
        <v>9458</v>
      </c>
      <c r="D1311" s="27"/>
      <c r="E1311" s="27">
        <v>255000</v>
      </c>
      <c r="F1311" s="27"/>
      <c r="G1311" s="27">
        <v>37.694000000000003</v>
      </c>
      <c r="H1311" s="27">
        <v>39.295999999999999</v>
      </c>
      <c r="I1311" s="27">
        <v>1.841</v>
      </c>
      <c r="J1311" s="27">
        <v>18435.136999999999</v>
      </c>
      <c r="K1311" s="27">
        <v>851059</v>
      </c>
      <c r="L1311" s="27">
        <v>643</v>
      </c>
      <c r="M1311" s="27">
        <v>18.053999999999998</v>
      </c>
      <c r="N1311" s="27">
        <v>259424</v>
      </c>
      <c r="O1311" s="27">
        <v>12478</v>
      </c>
      <c r="P1311" s="27">
        <v>3487878</v>
      </c>
      <c r="Q1311" s="27">
        <v>118000</v>
      </c>
      <c r="R1311" s="27">
        <v>20206</v>
      </c>
      <c r="S1311" s="27">
        <v>12.116</v>
      </c>
      <c r="T1311" s="27">
        <v>125.3</v>
      </c>
      <c r="U1311" s="27">
        <v>19</v>
      </c>
      <c r="V1311" s="27">
        <v>92.6</v>
      </c>
      <c r="W1311" s="27">
        <v>113.57034</v>
      </c>
      <c r="X1311" s="27">
        <v>2.8571428571428599</v>
      </c>
      <c r="Y1311" s="27">
        <v>2.4175074100494398</v>
      </c>
      <c r="Z1311" s="27">
        <v>60.512058258056598</v>
      </c>
      <c r="AA1311" s="27">
        <v>322113</v>
      </c>
      <c r="AB1311" s="28"/>
      <c r="AC1311" s="29">
        <v>0</v>
      </c>
      <c r="AD1311" s="30">
        <v>84.3</v>
      </c>
      <c r="AE1311" s="30">
        <v>3.2</v>
      </c>
      <c r="AF1311" s="31">
        <v>11.5084</v>
      </c>
      <c r="AG1311">
        <f t="shared" si="329"/>
        <v>9029.2434935150814</v>
      </c>
      <c r="AH1311">
        <f>A1311*'Simple Linear Regression'!$B$18+'Simple Linear Regression'!$B$17</f>
        <v>9002.8149268548714</v>
      </c>
      <c r="AI1311">
        <f t="shared" si="330"/>
        <v>8913.4007769999989</v>
      </c>
      <c r="AJ1311">
        <f t="shared" si="331"/>
        <v>8913.4007770000007</v>
      </c>
      <c r="AK1311" s="32">
        <f t="shared" si="345"/>
        <v>9295.0819057342305</v>
      </c>
      <c r="AL1311">
        <f t="shared" si="332"/>
        <v>9179.6347261108785</v>
      </c>
      <c r="AM1311" s="32">
        <f t="shared" si="333"/>
        <v>8858.7865908555814</v>
      </c>
      <c r="AN1311" s="33">
        <f t="shared" si="334"/>
        <v>9364.3713585419973</v>
      </c>
      <c r="AO1311" s="33">
        <f t="shared" si="335"/>
        <v>9093.7972783839978</v>
      </c>
      <c r="AP1311" s="33">
        <f t="shared" si="336"/>
        <v>9467.719471999997</v>
      </c>
      <c r="AQ1311" s="34">
        <f t="shared" si="337"/>
        <v>477599.58399999997</v>
      </c>
      <c r="AR1311" s="34">
        <f t="shared" si="338"/>
        <v>469455</v>
      </c>
      <c r="AS1311" s="34">
        <f t="shared" si="339"/>
        <v>0</v>
      </c>
      <c r="AT1311" s="34">
        <f t="shared" si="340"/>
        <v>9136.7038006309995</v>
      </c>
      <c r="AU1311" s="34">
        <f t="shared" si="341"/>
        <v>9212.5960843688936</v>
      </c>
      <c r="AV1311" s="34">
        <f t="shared" si="342"/>
        <v>9178.6438996088</v>
      </c>
      <c r="AW1311" s="34">
        <f t="shared" si="343"/>
        <v>9134.9039970880003</v>
      </c>
      <c r="AX1311" s="34">
        <f t="shared" si="344"/>
        <v>9207.8459427021917</v>
      </c>
    </row>
    <row r="1312" spans="1:50" ht="16.5" customHeight="1" x14ac:dyDescent="0.2">
      <c r="A1312" s="25">
        <v>1311</v>
      </c>
      <c r="B1312" s="26">
        <v>42447</v>
      </c>
      <c r="C1312" s="25">
        <v>9503</v>
      </c>
      <c r="D1312" s="27"/>
      <c r="E1312" s="27">
        <v>263000</v>
      </c>
      <c r="F1312" s="27"/>
      <c r="G1312" s="27">
        <v>38.317999999999998</v>
      </c>
      <c r="H1312" s="27">
        <v>38.496000000000002</v>
      </c>
      <c r="I1312" s="27">
        <v>1.9610000000000001</v>
      </c>
      <c r="J1312" s="27">
        <v>18435.136999999999</v>
      </c>
      <c r="K1312" s="27">
        <v>851059</v>
      </c>
      <c r="L1312" s="27">
        <v>643</v>
      </c>
      <c r="M1312" s="27">
        <v>18.096</v>
      </c>
      <c r="N1312" s="27">
        <v>239679</v>
      </c>
      <c r="O1312" s="27">
        <v>12478</v>
      </c>
      <c r="P1312" s="27">
        <v>3400230</v>
      </c>
      <c r="Q1312" s="27">
        <v>118000</v>
      </c>
      <c r="R1312" s="27">
        <v>20206</v>
      </c>
      <c r="S1312" s="27">
        <v>12.116</v>
      </c>
      <c r="T1312" s="27">
        <v>125.3</v>
      </c>
      <c r="U1312" s="27">
        <v>19</v>
      </c>
      <c r="V1312" s="27">
        <v>92.6</v>
      </c>
      <c r="W1312" s="27">
        <v>112.41106000000001</v>
      </c>
      <c r="X1312" s="27">
        <v>2.8571428571428599</v>
      </c>
      <c r="Y1312" s="27">
        <v>2.71199297904968</v>
      </c>
      <c r="Z1312" s="27">
        <v>60.512058258056598</v>
      </c>
      <c r="AA1312" s="27">
        <v>322113</v>
      </c>
      <c r="AB1312" s="28"/>
      <c r="AC1312" s="29">
        <v>0</v>
      </c>
      <c r="AD1312" s="30">
        <v>69.099999999999994</v>
      </c>
      <c r="AE1312" s="30">
        <v>8.3000000000000007</v>
      </c>
      <c r="AF1312" s="31">
        <v>11.794499999999999</v>
      </c>
      <c r="AG1312">
        <f t="shared" si="329"/>
        <v>8776.5787697106789</v>
      </c>
      <c r="AH1312">
        <f>A1312*'Simple Linear Regression'!$B$18+'Simple Linear Regression'!$B$17</f>
        <v>9003.6679639387748</v>
      </c>
      <c r="AI1312">
        <f t="shared" si="330"/>
        <v>8639.3874142000004</v>
      </c>
      <c r="AJ1312">
        <f t="shared" si="331"/>
        <v>8639.3874142000004</v>
      </c>
      <c r="AK1312" s="32">
        <f t="shared" si="345"/>
        <v>9276.1354693938392</v>
      </c>
      <c r="AL1312">
        <f t="shared" si="332"/>
        <v>8906.4667196513292</v>
      </c>
      <c r="AM1312" s="32">
        <f t="shared" si="333"/>
        <v>8627.5972732567207</v>
      </c>
      <c r="AN1312" s="33">
        <f t="shared" si="334"/>
        <v>9272.5790183105291</v>
      </c>
      <c r="AO1312" s="33">
        <f t="shared" si="335"/>
        <v>8845.2495025689987</v>
      </c>
      <c r="AP1312" s="33">
        <f t="shared" si="336"/>
        <v>9470.5100407999998</v>
      </c>
      <c r="AQ1312" s="34">
        <f t="shared" si="337"/>
        <v>470010.51900000003</v>
      </c>
      <c r="AR1312" s="34">
        <f t="shared" si="338"/>
        <v>515743</v>
      </c>
      <c r="AS1312" s="34">
        <f t="shared" si="339"/>
        <v>0</v>
      </c>
      <c r="AT1312" s="34">
        <f t="shared" si="340"/>
        <v>8786.5952740889988</v>
      </c>
      <c r="AU1312" s="34">
        <f t="shared" si="341"/>
        <v>8898.6217600526707</v>
      </c>
      <c r="AV1312" s="34">
        <f t="shared" si="342"/>
        <v>8807.1286290506814</v>
      </c>
      <c r="AW1312" s="34">
        <f t="shared" si="343"/>
        <v>8785.986354622999</v>
      </c>
      <c r="AX1312" s="34">
        <f t="shared" si="344"/>
        <v>8890.3912231158465</v>
      </c>
    </row>
    <row r="1313" spans="1:50" ht="16.5" customHeight="1" x14ac:dyDescent="0.2">
      <c r="A1313" s="25">
        <v>1312</v>
      </c>
      <c r="B1313" s="26">
        <v>42454</v>
      </c>
      <c r="C1313" s="25">
        <v>9244</v>
      </c>
      <c r="D1313" s="27"/>
      <c r="E1313" s="27">
        <v>264000</v>
      </c>
      <c r="F1313" s="27"/>
      <c r="G1313" s="27">
        <v>39.445</v>
      </c>
      <c r="H1313" s="27">
        <v>39.405000000000001</v>
      </c>
      <c r="I1313" s="27">
        <v>2.0070000000000001</v>
      </c>
      <c r="J1313" s="27">
        <v>18435.136999999999</v>
      </c>
      <c r="K1313" s="27">
        <v>851059</v>
      </c>
      <c r="L1313" s="27">
        <v>643</v>
      </c>
      <c r="M1313" s="27">
        <v>18.096</v>
      </c>
      <c r="N1313" s="27">
        <v>239679</v>
      </c>
      <c r="O1313" s="27">
        <v>12478</v>
      </c>
      <c r="P1313" s="27">
        <v>3400230</v>
      </c>
      <c r="Q1313" s="27">
        <v>118000</v>
      </c>
      <c r="R1313" s="27">
        <v>20206</v>
      </c>
      <c r="S1313" s="27">
        <v>12.116</v>
      </c>
      <c r="T1313" s="27">
        <v>125.3</v>
      </c>
      <c r="U1313" s="27">
        <v>19</v>
      </c>
      <c r="V1313" s="27">
        <v>92.6</v>
      </c>
      <c r="W1313" s="27">
        <v>111.66888</v>
      </c>
      <c r="X1313" s="27">
        <v>2.8571428571428599</v>
      </c>
      <c r="Y1313" s="27">
        <v>2.71199297904968</v>
      </c>
      <c r="Z1313" s="27">
        <v>60.512058258056598</v>
      </c>
      <c r="AA1313" s="27">
        <v>322113</v>
      </c>
      <c r="AB1313" s="28"/>
      <c r="AC1313" s="29">
        <v>0</v>
      </c>
      <c r="AD1313" s="30">
        <v>97.4</v>
      </c>
      <c r="AE1313" s="30">
        <v>0.9</v>
      </c>
      <c r="AF1313" s="31">
        <v>12.0823</v>
      </c>
      <c r="AG1313">
        <f t="shared" si="329"/>
        <v>8775.9218934331602</v>
      </c>
      <c r="AH1313">
        <f>A1313*'Simple Linear Regression'!$B$18+'Simple Linear Regression'!$B$17</f>
        <v>9004.5210010226801</v>
      </c>
      <c r="AI1313">
        <f t="shared" si="330"/>
        <v>8638.7991242000007</v>
      </c>
      <c r="AJ1313">
        <f t="shared" si="331"/>
        <v>8638.7991242000007</v>
      </c>
      <c r="AK1313" s="32">
        <f t="shared" si="345"/>
        <v>9296.3585293938395</v>
      </c>
      <c r="AL1313">
        <f t="shared" si="332"/>
        <v>8908.6972358277089</v>
      </c>
      <c r="AM1313" s="32">
        <f t="shared" si="333"/>
        <v>8592.220385599061</v>
      </c>
      <c r="AN1313" s="33">
        <f t="shared" si="334"/>
        <v>9299.6626550364872</v>
      </c>
      <c r="AO1313" s="33">
        <f t="shared" si="335"/>
        <v>8796.0495821029981</v>
      </c>
      <c r="AP1313" s="33">
        <f t="shared" si="336"/>
        <v>9440.8835098000018</v>
      </c>
      <c r="AQ1313" s="34">
        <f t="shared" si="337"/>
        <v>481035.75300000003</v>
      </c>
      <c r="AR1313" s="34">
        <f t="shared" si="338"/>
        <v>529848</v>
      </c>
      <c r="AS1313" s="34">
        <f t="shared" si="339"/>
        <v>0</v>
      </c>
      <c r="AT1313" s="34">
        <f t="shared" si="340"/>
        <v>8909.125938141</v>
      </c>
      <c r="AU1313" s="34">
        <f t="shared" si="341"/>
        <v>8985.540675788794</v>
      </c>
      <c r="AV1313" s="34">
        <f t="shared" si="342"/>
        <v>8934.3383713834792</v>
      </c>
      <c r="AW1313" s="34">
        <f t="shared" si="343"/>
        <v>8909.4625780949991</v>
      </c>
      <c r="AX1313" s="34">
        <f t="shared" si="344"/>
        <v>8962.3000889024897</v>
      </c>
    </row>
    <row r="1314" spans="1:50" ht="16.5" customHeight="1" x14ac:dyDescent="0.2">
      <c r="A1314" s="25">
        <v>1313</v>
      </c>
      <c r="B1314" s="26">
        <v>42461</v>
      </c>
      <c r="C1314" s="25">
        <v>9224</v>
      </c>
      <c r="D1314" s="27"/>
      <c r="E1314" s="27">
        <v>271000</v>
      </c>
      <c r="F1314" s="27"/>
      <c r="G1314" s="27">
        <v>36.822000000000003</v>
      </c>
      <c r="H1314" s="27">
        <v>37</v>
      </c>
      <c r="I1314" s="27">
        <v>2.0659999999999998</v>
      </c>
      <c r="J1314" s="27">
        <v>18435.136999999999</v>
      </c>
      <c r="K1314" s="27">
        <v>851059</v>
      </c>
      <c r="L1314" s="27">
        <v>643</v>
      </c>
      <c r="M1314" s="27">
        <v>18.096</v>
      </c>
      <c r="N1314" s="27">
        <v>239679</v>
      </c>
      <c r="O1314" s="27">
        <v>12478</v>
      </c>
      <c r="P1314" s="27">
        <v>3400230</v>
      </c>
      <c r="Q1314" s="27">
        <v>118000</v>
      </c>
      <c r="R1314" s="27">
        <v>20206</v>
      </c>
      <c r="S1314" s="27">
        <v>12.116</v>
      </c>
      <c r="T1314" s="27">
        <v>125.3</v>
      </c>
      <c r="U1314" s="27">
        <v>19</v>
      </c>
      <c r="V1314" s="27">
        <v>92.6</v>
      </c>
      <c r="W1314" s="27">
        <v>111.33156</v>
      </c>
      <c r="X1314" s="27">
        <v>2.8571428571428599</v>
      </c>
      <c r="Y1314" s="27">
        <v>2.71199297904968</v>
      </c>
      <c r="Z1314" s="27">
        <v>60.512058258056598</v>
      </c>
      <c r="AA1314" s="27">
        <v>322113</v>
      </c>
      <c r="AB1314" s="28"/>
      <c r="AC1314" s="29">
        <v>0</v>
      </c>
      <c r="AD1314" s="30">
        <v>70.7</v>
      </c>
      <c r="AE1314" s="30">
        <v>4.5999999999999996</v>
      </c>
      <c r="AF1314" s="31">
        <v>12.369400000000001</v>
      </c>
      <c r="AG1314">
        <f t="shared" si="329"/>
        <v>8771.2287723380814</v>
      </c>
      <c r="AH1314">
        <f>A1314*'Simple Linear Regression'!$B$18+'Simple Linear Regression'!$B$17</f>
        <v>9005.3740381065836</v>
      </c>
      <c r="AI1314">
        <f t="shared" si="330"/>
        <v>8634.6810942000011</v>
      </c>
      <c r="AJ1314">
        <f t="shared" si="331"/>
        <v>8634.6810942000011</v>
      </c>
      <c r="AK1314" s="32">
        <f t="shared" si="345"/>
        <v>9299.5904140200309</v>
      </c>
      <c r="AL1314">
        <f t="shared" si="332"/>
        <v>8907.3264109669799</v>
      </c>
      <c r="AM1314" s="32">
        <f t="shared" si="333"/>
        <v>8635.5542005439402</v>
      </c>
      <c r="AN1314" s="33">
        <f t="shared" si="334"/>
        <v>9318.0376576573562</v>
      </c>
      <c r="AO1314" s="33">
        <f t="shared" si="335"/>
        <v>8839.2661791139999</v>
      </c>
      <c r="AP1314" s="33">
        <f t="shared" si="336"/>
        <v>9472.4427514999988</v>
      </c>
      <c r="AQ1314" s="34">
        <f t="shared" si="337"/>
        <v>495176.81399999995</v>
      </c>
      <c r="AR1314" s="34">
        <f t="shared" si="338"/>
        <v>559886</v>
      </c>
      <c r="AS1314" s="34">
        <f t="shared" si="339"/>
        <v>0</v>
      </c>
      <c r="AT1314" s="34">
        <f t="shared" si="340"/>
        <v>8914.5803505610002</v>
      </c>
      <c r="AU1314" s="34">
        <f t="shared" si="341"/>
        <v>8999.7421003505588</v>
      </c>
      <c r="AV1314" s="34">
        <f t="shared" si="342"/>
        <v>8934.319649200359</v>
      </c>
      <c r="AW1314" s="34">
        <f t="shared" si="343"/>
        <v>8916.2318983979985</v>
      </c>
      <c r="AX1314" s="34">
        <f t="shared" si="344"/>
        <v>8979.2989823821808</v>
      </c>
    </row>
    <row r="1315" spans="1:50" ht="16.5" customHeight="1" x14ac:dyDescent="0.2">
      <c r="A1315" s="25">
        <v>1314</v>
      </c>
      <c r="B1315" s="26">
        <v>42468</v>
      </c>
      <c r="C1315" s="25">
        <v>9633</v>
      </c>
      <c r="D1315" s="27"/>
      <c r="E1315" s="27">
        <v>273000</v>
      </c>
      <c r="F1315" s="27"/>
      <c r="G1315" s="27">
        <v>36.72</v>
      </c>
      <c r="H1315" s="27">
        <v>37.512</v>
      </c>
      <c r="I1315" s="27">
        <v>2.0830000000000002</v>
      </c>
      <c r="J1315" s="27">
        <v>18435.136999999999</v>
      </c>
      <c r="K1315" s="27">
        <v>851059</v>
      </c>
      <c r="L1315" s="27">
        <v>532</v>
      </c>
      <c r="M1315" s="27">
        <v>18.096</v>
      </c>
      <c r="N1315" s="27">
        <v>239679</v>
      </c>
      <c r="O1315" s="27">
        <v>12554.5</v>
      </c>
      <c r="P1315" s="27">
        <v>3400230</v>
      </c>
      <c r="Q1315" s="27">
        <v>118000</v>
      </c>
      <c r="R1315" s="27">
        <v>20206</v>
      </c>
      <c r="S1315" s="27">
        <v>12.116</v>
      </c>
      <c r="T1315" s="27">
        <v>125.3</v>
      </c>
      <c r="U1315" s="27">
        <v>19</v>
      </c>
      <c r="V1315" s="27">
        <v>89</v>
      </c>
      <c r="W1315" s="27">
        <v>110.63566</v>
      </c>
      <c r="X1315" s="27">
        <v>2.8571428571428599</v>
      </c>
      <c r="Y1315" s="27">
        <v>2.71199297904968</v>
      </c>
      <c r="Z1315" s="27">
        <v>60.512058258056598</v>
      </c>
      <c r="AA1315" s="27">
        <v>322113</v>
      </c>
      <c r="AB1315" s="28"/>
      <c r="AC1315" s="29">
        <v>0</v>
      </c>
      <c r="AD1315" s="30">
        <v>90.9</v>
      </c>
      <c r="AE1315" s="30">
        <v>4.4000000000000004</v>
      </c>
      <c r="AF1315" s="31">
        <v>12.6533</v>
      </c>
      <c r="AG1315">
        <f t="shared" si="329"/>
        <v>8852.1608757040394</v>
      </c>
      <c r="AH1315">
        <f>A1315*'Simple Linear Regression'!$B$18+'Simple Linear Regression'!$B$17</f>
        <v>9006.2270751904871</v>
      </c>
      <c r="AI1315">
        <f t="shared" si="330"/>
        <v>8723.1592442000001</v>
      </c>
      <c r="AJ1315">
        <f t="shared" si="331"/>
        <v>8723.1592442000001</v>
      </c>
      <c r="AK1315" s="32">
        <f t="shared" si="345"/>
        <v>9306.3883561344501</v>
      </c>
      <c r="AL1315">
        <f t="shared" si="332"/>
        <v>8963.6882523799904</v>
      </c>
      <c r="AM1315" s="32">
        <f t="shared" si="333"/>
        <v>8612.3070309766608</v>
      </c>
      <c r="AN1315" s="33">
        <f t="shared" si="334"/>
        <v>9351.4231607014881</v>
      </c>
      <c r="AO1315" s="33">
        <f t="shared" si="335"/>
        <v>8871.3761335069994</v>
      </c>
      <c r="AP1315" s="33">
        <f t="shared" si="336"/>
        <v>9386.1930515999993</v>
      </c>
      <c r="AQ1315" s="34">
        <f t="shared" si="337"/>
        <v>499251.35700000002</v>
      </c>
      <c r="AR1315" s="34">
        <f t="shared" si="338"/>
        <v>568659</v>
      </c>
      <c r="AS1315" s="34">
        <f t="shared" si="339"/>
        <v>0</v>
      </c>
      <c r="AT1315" s="34">
        <f t="shared" si="340"/>
        <v>9016.848993009</v>
      </c>
      <c r="AU1315" s="34">
        <f t="shared" si="341"/>
        <v>9082.7528316111711</v>
      </c>
      <c r="AV1315" s="34">
        <f t="shared" si="342"/>
        <v>9030.3728525688402</v>
      </c>
      <c r="AW1315" s="34">
        <f t="shared" si="343"/>
        <v>9019.1285679569992</v>
      </c>
      <c r="AX1315" s="34">
        <f t="shared" si="344"/>
        <v>9063.7643213729425</v>
      </c>
    </row>
    <row r="1316" spans="1:50" ht="16.5" customHeight="1" x14ac:dyDescent="0.2">
      <c r="A1316" s="25">
        <v>1315</v>
      </c>
      <c r="B1316" s="26">
        <v>42475</v>
      </c>
      <c r="C1316" s="25">
        <v>9444</v>
      </c>
      <c r="D1316" s="27"/>
      <c r="E1316" s="27">
        <v>263000</v>
      </c>
      <c r="F1316" s="27"/>
      <c r="G1316" s="27">
        <v>41.225999999999999</v>
      </c>
      <c r="H1316" s="27">
        <v>42.35</v>
      </c>
      <c r="I1316" s="27">
        <v>2.069</v>
      </c>
      <c r="J1316" s="27">
        <v>18435.136999999999</v>
      </c>
      <c r="K1316" s="27">
        <v>853434</v>
      </c>
      <c r="L1316" s="27">
        <v>532</v>
      </c>
      <c r="M1316" s="27">
        <v>18.096</v>
      </c>
      <c r="N1316" s="27">
        <v>223011</v>
      </c>
      <c r="O1316" s="27">
        <v>12554.5</v>
      </c>
      <c r="P1316" s="27">
        <v>3400230</v>
      </c>
      <c r="Q1316" s="27">
        <v>118000</v>
      </c>
      <c r="R1316" s="27">
        <v>20206</v>
      </c>
      <c r="S1316" s="27">
        <v>12.116</v>
      </c>
      <c r="T1316" s="27">
        <v>125.3</v>
      </c>
      <c r="U1316" s="27">
        <v>19</v>
      </c>
      <c r="V1316" s="27">
        <v>89</v>
      </c>
      <c r="W1316" s="27">
        <v>110.63802</v>
      </c>
      <c r="X1316" s="27">
        <v>2.8571428571428599</v>
      </c>
      <c r="Y1316" s="27">
        <v>2.71199297904968</v>
      </c>
      <c r="Z1316" s="27">
        <v>60.512058258056598</v>
      </c>
      <c r="AA1316" s="27">
        <v>322113</v>
      </c>
      <c r="AB1316" s="28"/>
      <c r="AC1316" s="29">
        <v>0</v>
      </c>
      <c r="AD1316" s="30">
        <v>85.5</v>
      </c>
      <c r="AE1316" s="30">
        <v>6.5</v>
      </c>
      <c r="AF1316" s="31">
        <v>12.9316</v>
      </c>
      <c r="AG1316">
        <f t="shared" si="329"/>
        <v>8650.11218507372</v>
      </c>
      <c r="AH1316">
        <f>A1316*'Simple Linear Regression'!$B$18+'Simple Linear Regression'!$B$17</f>
        <v>9007.0801122743924</v>
      </c>
      <c r="AI1316">
        <f t="shared" si="330"/>
        <v>8499.7671370000007</v>
      </c>
      <c r="AJ1316">
        <f t="shared" si="331"/>
        <v>8499.7671370000007</v>
      </c>
      <c r="AK1316" s="32">
        <f t="shared" si="345"/>
        <v>9394.6928096174815</v>
      </c>
      <c r="AL1316">
        <f t="shared" si="332"/>
        <v>8774.6594597981293</v>
      </c>
      <c r="AM1316" s="32">
        <f t="shared" si="333"/>
        <v>8392.1045903914001</v>
      </c>
      <c r="AN1316" s="33">
        <f t="shared" si="334"/>
        <v>9324.1041666933634</v>
      </c>
      <c r="AO1316" s="33">
        <f t="shared" si="335"/>
        <v>8692.2164358090013</v>
      </c>
      <c r="AP1316" s="33">
        <f t="shared" si="336"/>
        <v>9437.2468460999989</v>
      </c>
      <c r="AQ1316" s="34">
        <f t="shared" si="337"/>
        <v>461409.75899999996</v>
      </c>
      <c r="AR1316" s="34">
        <f t="shared" si="338"/>
        <v>544147</v>
      </c>
      <c r="AS1316" s="34">
        <f t="shared" si="339"/>
        <v>0</v>
      </c>
      <c r="AT1316" s="34">
        <f t="shared" si="340"/>
        <v>8746.5503583340014</v>
      </c>
      <c r="AU1316" s="34">
        <f t="shared" si="341"/>
        <v>8868.7440297228786</v>
      </c>
      <c r="AV1316" s="34">
        <f t="shared" si="342"/>
        <v>8753.6272030117198</v>
      </c>
      <c r="AW1316" s="34">
        <f t="shared" si="343"/>
        <v>8749.8932131320016</v>
      </c>
      <c r="AX1316" s="34">
        <f t="shared" si="344"/>
        <v>8854.1560824739681</v>
      </c>
    </row>
    <row r="1317" spans="1:50" ht="16.5" customHeight="1" x14ac:dyDescent="0.2">
      <c r="A1317" s="25">
        <v>1316</v>
      </c>
      <c r="B1317" s="26">
        <v>42482</v>
      </c>
      <c r="C1317" s="25">
        <v>9315</v>
      </c>
      <c r="D1317" s="27"/>
      <c r="E1317" s="27">
        <v>257000</v>
      </c>
      <c r="F1317" s="27"/>
      <c r="G1317" s="27">
        <v>41.856000000000002</v>
      </c>
      <c r="H1317" s="27">
        <v>43.04</v>
      </c>
      <c r="I1317" s="27">
        <v>2.137</v>
      </c>
      <c r="J1317" s="27">
        <v>18435.136999999999</v>
      </c>
      <c r="K1317" s="27">
        <v>853434</v>
      </c>
      <c r="L1317" s="27">
        <v>532</v>
      </c>
      <c r="M1317" s="27">
        <v>17.291</v>
      </c>
      <c r="N1317" s="27">
        <v>223011</v>
      </c>
      <c r="O1317" s="27">
        <v>12554.5</v>
      </c>
      <c r="P1317" s="27">
        <v>3400230</v>
      </c>
      <c r="Q1317" s="27">
        <v>118000</v>
      </c>
      <c r="R1317" s="27">
        <v>20206</v>
      </c>
      <c r="S1317" s="27">
        <v>12.116</v>
      </c>
      <c r="T1317" s="27">
        <v>125.3</v>
      </c>
      <c r="U1317" s="27">
        <v>19</v>
      </c>
      <c r="V1317" s="27">
        <v>89</v>
      </c>
      <c r="W1317" s="27">
        <v>110.05956</v>
      </c>
      <c r="X1317" s="27">
        <v>2.8571428571428599</v>
      </c>
      <c r="Y1317" s="27">
        <v>2.5307698249816899</v>
      </c>
      <c r="Z1317" s="27">
        <v>60.512058258056598</v>
      </c>
      <c r="AA1317" s="27">
        <v>322113</v>
      </c>
      <c r="AB1317" s="28"/>
      <c r="AC1317" s="29">
        <v>0</v>
      </c>
      <c r="AD1317" s="30">
        <v>37.1</v>
      </c>
      <c r="AE1317" s="30">
        <v>16.899999999999999</v>
      </c>
      <c r="AF1317" s="31">
        <v>13.2011</v>
      </c>
      <c r="AG1317">
        <f t="shared" si="329"/>
        <v>8654.1776844895612</v>
      </c>
      <c r="AH1317">
        <f>A1317*'Simple Linear Regression'!$B$18+'Simple Linear Regression'!$B$17</f>
        <v>9007.9331493582959</v>
      </c>
      <c r="AI1317">
        <f t="shared" si="330"/>
        <v>8459.3413815000022</v>
      </c>
      <c r="AJ1317">
        <f t="shared" si="331"/>
        <v>8459.3413815000022</v>
      </c>
      <c r="AK1317" s="32">
        <f t="shared" si="345"/>
        <v>9394.8769403778697</v>
      </c>
      <c r="AL1317">
        <f t="shared" si="332"/>
        <v>8794.4122103504887</v>
      </c>
      <c r="AM1317" s="32">
        <f t="shared" si="333"/>
        <v>8468.7635431623603</v>
      </c>
      <c r="AN1317" s="33">
        <f t="shared" si="334"/>
        <v>9348.8043515462123</v>
      </c>
      <c r="AO1317" s="33">
        <f t="shared" si="335"/>
        <v>8801.4322951569993</v>
      </c>
      <c r="AP1317" s="33">
        <f t="shared" si="336"/>
        <v>9507.1776265999979</v>
      </c>
      <c r="AQ1317" s="34">
        <f t="shared" si="337"/>
        <v>476574.50699999998</v>
      </c>
      <c r="AR1317" s="34">
        <f t="shared" si="338"/>
        <v>549209</v>
      </c>
      <c r="AS1317" s="34">
        <f t="shared" si="339"/>
        <v>0</v>
      </c>
      <c r="AT1317" s="34">
        <f t="shared" si="340"/>
        <v>8705.3543977829995</v>
      </c>
      <c r="AU1317" s="34">
        <f t="shared" si="341"/>
        <v>8869.371748862899</v>
      </c>
      <c r="AV1317" s="34">
        <f t="shared" si="342"/>
        <v>8700.3199566068397</v>
      </c>
      <c r="AW1317" s="34">
        <f t="shared" si="343"/>
        <v>8710.0216047930007</v>
      </c>
      <c r="AX1317" s="34">
        <f t="shared" si="344"/>
        <v>8866.5221054328904</v>
      </c>
    </row>
    <row r="1318" spans="1:50" ht="16.5" customHeight="1" x14ac:dyDescent="0.2">
      <c r="A1318" s="25">
        <v>1317</v>
      </c>
      <c r="B1318" s="26">
        <v>42489</v>
      </c>
      <c r="C1318" s="25">
        <v>9502</v>
      </c>
      <c r="D1318" s="27"/>
      <c r="E1318" s="27">
        <v>259000</v>
      </c>
      <c r="F1318" s="27"/>
      <c r="G1318" s="27">
        <v>44.298000000000002</v>
      </c>
      <c r="H1318" s="27">
        <v>44.463999999999999</v>
      </c>
      <c r="I1318" s="27">
        <v>2.1619999999999999</v>
      </c>
      <c r="J1318" s="27">
        <v>18435.136999999999</v>
      </c>
      <c r="K1318" s="27">
        <v>853434</v>
      </c>
      <c r="L1318" s="27">
        <v>532</v>
      </c>
      <c r="M1318" s="27">
        <v>17.291</v>
      </c>
      <c r="N1318" s="27">
        <v>223011</v>
      </c>
      <c r="O1318" s="27">
        <v>12554.5</v>
      </c>
      <c r="P1318" s="27">
        <v>3400230</v>
      </c>
      <c r="Q1318" s="27">
        <v>118000</v>
      </c>
      <c r="R1318" s="27">
        <v>20206</v>
      </c>
      <c r="S1318" s="27">
        <v>12.116</v>
      </c>
      <c r="T1318" s="27">
        <v>125.3</v>
      </c>
      <c r="U1318" s="27">
        <v>19</v>
      </c>
      <c r="V1318" s="27">
        <v>89</v>
      </c>
      <c r="W1318" s="27">
        <v>109.74928</v>
      </c>
      <c r="X1318" s="27">
        <v>2.8571428571428599</v>
      </c>
      <c r="Y1318" s="27">
        <v>2.5307698249816899</v>
      </c>
      <c r="Z1318" s="27">
        <v>60.512058258056598</v>
      </c>
      <c r="AA1318" s="27">
        <v>322113</v>
      </c>
      <c r="AB1318" s="28"/>
      <c r="AC1318" s="29">
        <v>0</v>
      </c>
      <c r="AD1318" s="30">
        <v>46.4</v>
      </c>
      <c r="AE1318" s="30">
        <v>17.2</v>
      </c>
      <c r="AF1318" s="31">
        <v>13.4587</v>
      </c>
      <c r="AG1318">
        <f t="shared" si="329"/>
        <v>8652.8397336865619</v>
      </c>
      <c r="AH1318">
        <f>A1318*'Simple Linear Regression'!$B$18+'Simple Linear Regression'!$B$17</f>
        <v>9008.7861864421993</v>
      </c>
      <c r="AI1318">
        <f t="shared" si="330"/>
        <v>8458.1648015000028</v>
      </c>
      <c r="AJ1318">
        <f t="shared" si="331"/>
        <v>8458.164801500001</v>
      </c>
      <c r="AK1318" s="32">
        <f t="shared" si="345"/>
        <v>9402.6232973107708</v>
      </c>
      <c r="AL1318">
        <f t="shared" si="332"/>
        <v>8798.5612839947389</v>
      </c>
      <c r="AM1318" s="32">
        <f t="shared" si="333"/>
        <v>8460.4606118560805</v>
      </c>
      <c r="AN1318" s="33">
        <f t="shared" si="334"/>
        <v>9376.3937050071327</v>
      </c>
      <c r="AO1318" s="33">
        <f t="shared" si="335"/>
        <v>8794.5316816820014</v>
      </c>
      <c r="AP1318" s="33">
        <f t="shared" si="336"/>
        <v>9512.7778213999991</v>
      </c>
      <c r="AQ1318" s="34">
        <f t="shared" si="337"/>
        <v>482149.78200000001</v>
      </c>
      <c r="AR1318" s="34">
        <f t="shared" si="338"/>
        <v>559958</v>
      </c>
      <c r="AS1318" s="34">
        <f t="shared" si="339"/>
        <v>0</v>
      </c>
      <c r="AT1318" s="34">
        <f t="shared" si="340"/>
        <v>8767.7862544960008</v>
      </c>
      <c r="AU1318" s="34">
        <f t="shared" si="341"/>
        <v>8922.2664640833063</v>
      </c>
      <c r="AV1318" s="34">
        <f t="shared" si="342"/>
        <v>8764.2158208230812</v>
      </c>
      <c r="AW1318" s="34">
        <f t="shared" si="343"/>
        <v>8773.3384729829995</v>
      </c>
      <c r="AX1318" s="34">
        <f t="shared" si="344"/>
        <v>8914.4305898639614</v>
      </c>
    </row>
    <row r="1319" spans="1:50" ht="16.5" customHeight="1" x14ac:dyDescent="0.2">
      <c r="A1319" s="25">
        <v>1318</v>
      </c>
      <c r="B1319" s="26">
        <v>42496</v>
      </c>
      <c r="C1319" s="25">
        <v>9658</v>
      </c>
      <c r="D1319" s="27"/>
      <c r="E1319" s="27">
        <v>278000</v>
      </c>
      <c r="F1319" s="27"/>
      <c r="G1319" s="27">
        <v>44.216000000000001</v>
      </c>
      <c r="H1319" s="27">
        <v>44.195999999999998</v>
      </c>
      <c r="I1319" s="27">
        <v>2.2400000000000002</v>
      </c>
      <c r="J1319" s="27">
        <v>18525.933000000001</v>
      </c>
      <c r="K1319" s="27">
        <v>853434</v>
      </c>
      <c r="L1319" s="27">
        <v>477</v>
      </c>
      <c r="M1319" s="27">
        <v>17.291</v>
      </c>
      <c r="N1319" s="27">
        <v>223011</v>
      </c>
      <c r="O1319" s="27">
        <v>12537</v>
      </c>
      <c r="P1319" s="27">
        <v>3400230</v>
      </c>
      <c r="Q1319" s="27">
        <v>118000</v>
      </c>
      <c r="R1319" s="27">
        <v>20206</v>
      </c>
      <c r="S1319" s="27">
        <v>12.116</v>
      </c>
      <c r="T1319" s="27">
        <v>126</v>
      </c>
      <c r="U1319" s="27">
        <v>19</v>
      </c>
      <c r="V1319" s="27">
        <v>88.3</v>
      </c>
      <c r="W1319" s="27">
        <v>109.56532</v>
      </c>
      <c r="X1319" s="27">
        <v>2.8571428571428599</v>
      </c>
      <c r="Y1319" s="27">
        <v>2.5307698249816899</v>
      </c>
      <c r="Z1319" s="27">
        <v>60.512058258056598</v>
      </c>
      <c r="AA1319" s="27">
        <v>322113</v>
      </c>
      <c r="AB1319" s="28"/>
      <c r="AC1319" s="29">
        <v>0</v>
      </c>
      <c r="AD1319" s="30">
        <v>56.2</v>
      </c>
      <c r="AE1319" s="30">
        <v>13.2</v>
      </c>
      <c r="AF1319" s="31">
        <v>13.7004</v>
      </c>
      <c r="AG1319">
        <f t="shared" si="329"/>
        <v>8656.0691115752015</v>
      </c>
      <c r="AH1319">
        <f>A1319*'Simple Linear Regression'!$B$18+'Simple Linear Regression'!$B$17</f>
        <v>9009.6392235261046</v>
      </c>
      <c r="AI1319">
        <f t="shared" si="330"/>
        <v>8454.2063515000009</v>
      </c>
      <c r="AJ1319">
        <f t="shared" si="331"/>
        <v>8454.2063515000009</v>
      </c>
      <c r="AK1319" s="32">
        <f t="shared" si="345"/>
        <v>9417.5086381613201</v>
      </c>
      <c r="AL1319">
        <f t="shared" si="332"/>
        <v>8813.0957408048016</v>
      </c>
      <c r="AM1319" s="32">
        <f t="shared" si="333"/>
        <v>8454.6729721986794</v>
      </c>
      <c r="AN1319" s="33">
        <f t="shared" si="334"/>
        <v>9370.7952037354316</v>
      </c>
      <c r="AO1319" s="33">
        <f t="shared" si="335"/>
        <v>8791.5563956400001</v>
      </c>
      <c r="AP1319" s="33">
        <f t="shared" si="336"/>
        <v>9467.8228744999997</v>
      </c>
      <c r="AQ1319" s="34">
        <f t="shared" si="337"/>
        <v>499544.64000000007</v>
      </c>
      <c r="AR1319" s="34">
        <f t="shared" si="338"/>
        <v>622720.00000000012</v>
      </c>
      <c r="AS1319" s="34">
        <f t="shared" si="339"/>
        <v>0</v>
      </c>
      <c r="AT1319" s="34">
        <f t="shared" si="340"/>
        <v>8838.9613861010002</v>
      </c>
      <c r="AU1319" s="34">
        <f t="shared" si="341"/>
        <v>8984.0323179018887</v>
      </c>
      <c r="AV1319" s="34">
        <f t="shared" si="342"/>
        <v>8835.3785666822023</v>
      </c>
      <c r="AW1319" s="34">
        <f t="shared" si="343"/>
        <v>8845.3996765840002</v>
      </c>
      <c r="AX1319" s="34">
        <f t="shared" si="344"/>
        <v>8970.3597885293202</v>
      </c>
    </row>
    <row r="1320" spans="1:50" ht="16.5" customHeight="1" x14ac:dyDescent="0.2">
      <c r="A1320" s="25">
        <v>1319</v>
      </c>
      <c r="B1320" s="26">
        <v>42503</v>
      </c>
      <c r="C1320" s="25">
        <v>9755</v>
      </c>
      <c r="D1320" s="27"/>
      <c r="E1320" s="27">
        <v>289000</v>
      </c>
      <c r="F1320" s="27"/>
      <c r="G1320" s="27">
        <v>45.44</v>
      </c>
      <c r="H1320" s="27">
        <v>45.2</v>
      </c>
      <c r="I1320" s="27">
        <v>2.2200000000000002</v>
      </c>
      <c r="J1320" s="27">
        <v>18525.933000000001</v>
      </c>
      <c r="K1320" s="27">
        <v>798626</v>
      </c>
      <c r="L1320" s="27">
        <v>477</v>
      </c>
      <c r="M1320" s="27">
        <v>17.291</v>
      </c>
      <c r="N1320" s="27">
        <v>223011</v>
      </c>
      <c r="O1320" s="27">
        <v>12537</v>
      </c>
      <c r="P1320" s="27">
        <v>3400230</v>
      </c>
      <c r="Q1320" s="27">
        <v>118000</v>
      </c>
      <c r="R1320" s="27">
        <v>20206</v>
      </c>
      <c r="S1320" s="27">
        <v>12.116</v>
      </c>
      <c r="T1320" s="27">
        <v>126</v>
      </c>
      <c r="U1320" s="27">
        <v>19</v>
      </c>
      <c r="V1320" s="27">
        <v>88.3</v>
      </c>
      <c r="W1320" s="27">
        <v>109.72986</v>
      </c>
      <c r="X1320" s="27">
        <v>2.8571428571428599</v>
      </c>
      <c r="Y1320" s="27">
        <v>2.5307698249816899</v>
      </c>
      <c r="Z1320" s="27">
        <v>60.512058258056598</v>
      </c>
      <c r="AA1320" s="27">
        <v>322113</v>
      </c>
      <c r="AB1320" s="28"/>
      <c r="AC1320" s="29">
        <v>0</v>
      </c>
      <c r="AD1320" s="30">
        <v>32.299999999999997</v>
      </c>
      <c r="AE1320" s="30">
        <v>23.6</v>
      </c>
      <c r="AF1320" s="31">
        <v>13.922000000000001</v>
      </c>
      <c r="AG1320">
        <f t="shared" si="329"/>
        <v>8648.6534982175999</v>
      </c>
      <c r="AH1320">
        <f>A1320*'Simple Linear Regression'!$B$18+'Simple Linear Regression'!$B$17</f>
        <v>9010.4922606100081</v>
      </c>
      <c r="AI1320">
        <f t="shared" si="330"/>
        <v>8447.7351615000007</v>
      </c>
      <c r="AJ1320">
        <f t="shared" si="331"/>
        <v>8447.7351615000007</v>
      </c>
      <c r="AK1320" s="32">
        <f t="shared" si="345"/>
        <v>9412.3211289472511</v>
      </c>
      <c r="AL1320">
        <f t="shared" si="332"/>
        <v>8800.450642289401</v>
      </c>
      <c r="AM1320" s="32">
        <f t="shared" si="333"/>
        <v>8490.0655832065404</v>
      </c>
      <c r="AN1320" s="33">
        <f t="shared" si="334"/>
        <v>9397.5822663632516</v>
      </c>
      <c r="AO1320" s="33">
        <f t="shared" si="335"/>
        <v>8829.3942964199996</v>
      </c>
      <c r="AP1320" s="33">
        <f t="shared" si="336"/>
        <v>9525.1134352999979</v>
      </c>
      <c r="AQ1320" s="34">
        <f t="shared" si="337"/>
        <v>495084.42000000004</v>
      </c>
      <c r="AR1320" s="34">
        <f t="shared" si="338"/>
        <v>641580</v>
      </c>
      <c r="AS1320" s="34">
        <f t="shared" si="339"/>
        <v>0</v>
      </c>
      <c r="AT1320" s="34">
        <f t="shared" si="340"/>
        <v>8804.8824865890001</v>
      </c>
      <c r="AU1320" s="34">
        <f t="shared" si="341"/>
        <v>8966.5095535947621</v>
      </c>
      <c r="AV1320" s="34">
        <f t="shared" si="342"/>
        <v>8800.6260485418006</v>
      </c>
      <c r="AW1320" s="34">
        <f t="shared" si="343"/>
        <v>8812.2366742739996</v>
      </c>
      <c r="AX1320" s="34">
        <f t="shared" si="344"/>
        <v>8962.3889307264599</v>
      </c>
    </row>
    <row r="1321" spans="1:50" ht="16.5" customHeight="1" x14ac:dyDescent="0.2">
      <c r="A1321" s="25">
        <v>1320</v>
      </c>
      <c r="B1321" s="26">
        <v>42510</v>
      </c>
      <c r="C1321" s="25">
        <v>9516</v>
      </c>
      <c r="D1321" s="27"/>
      <c r="E1321" s="27">
        <v>279000</v>
      </c>
      <c r="F1321" s="27"/>
      <c r="G1321" s="27">
        <v>47.991999999999997</v>
      </c>
      <c r="H1321" s="27">
        <v>48.335999999999999</v>
      </c>
      <c r="I1321" s="27">
        <v>2.242</v>
      </c>
      <c r="J1321" s="27">
        <v>18525.933000000001</v>
      </c>
      <c r="K1321" s="27">
        <v>798626</v>
      </c>
      <c r="L1321" s="27">
        <v>477</v>
      </c>
      <c r="M1321" s="27">
        <v>17.669</v>
      </c>
      <c r="N1321" s="27">
        <v>265147</v>
      </c>
      <c r="O1321" s="27">
        <v>12537</v>
      </c>
      <c r="P1321" s="27">
        <v>3400230</v>
      </c>
      <c r="Q1321" s="27">
        <v>118000</v>
      </c>
      <c r="R1321" s="27">
        <v>20206</v>
      </c>
      <c r="S1321" s="27">
        <v>12.116</v>
      </c>
      <c r="T1321" s="27">
        <v>126</v>
      </c>
      <c r="U1321" s="27">
        <v>19</v>
      </c>
      <c r="V1321" s="27">
        <v>88.3</v>
      </c>
      <c r="W1321" s="27">
        <v>110.79906</v>
      </c>
      <c r="X1321" s="27">
        <v>2.8571428571428599</v>
      </c>
      <c r="Y1321" s="27">
        <v>2.6136958599090598</v>
      </c>
      <c r="Z1321" s="27">
        <v>64.277809143066406</v>
      </c>
      <c r="AA1321" s="27">
        <v>322113</v>
      </c>
      <c r="AB1321" s="28"/>
      <c r="AC1321" s="29">
        <v>0</v>
      </c>
      <c r="AD1321" s="30">
        <v>40.299999999999997</v>
      </c>
      <c r="AE1321" s="30">
        <v>13.7</v>
      </c>
      <c r="AF1321" s="31">
        <v>14.1188</v>
      </c>
      <c r="AG1321">
        <f t="shared" si="329"/>
        <v>9183.1796604709598</v>
      </c>
      <c r="AH1321">
        <f>A1321*'Simple Linear Regression'!$B$18+'Simple Linear Regression'!$B$17</f>
        <v>9011.3452976939134</v>
      </c>
      <c r="AI1321">
        <f t="shared" si="330"/>
        <v>9053.8555677000004</v>
      </c>
      <c r="AJ1321">
        <f t="shared" si="331"/>
        <v>9053.8555677000004</v>
      </c>
      <c r="AK1321" s="32">
        <f t="shared" si="345"/>
        <v>9409.3939890273796</v>
      </c>
      <c r="AL1321">
        <f t="shared" si="332"/>
        <v>9236.8536705601819</v>
      </c>
      <c r="AM1321" s="32">
        <f t="shared" si="333"/>
        <v>9048.5772313674806</v>
      </c>
      <c r="AN1321" s="33">
        <f t="shared" si="334"/>
        <v>9626.1742363854828</v>
      </c>
      <c r="AO1321" s="33">
        <f t="shared" si="335"/>
        <v>9232.0448978740005</v>
      </c>
      <c r="AP1321" s="33">
        <f t="shared" si="336"/>
        <v>9510.2575801000021</v>
      </c>
      <c r="AQ1321" s="34">
        <f t="shared" si="337"/>
        <v>594459.57400000002</v>
      </c>
      <c r="AR1321" s="34">
        <f t="shared" si="338"/>
        <v>625518</v>
      </c>
      <c r="AS1321" s="34">
        <f t="shared" si="339"/>
        <v>0</v>
      </c>
      <c r="AT1321" s="34">
        <f t="shared" si="340"/>
        <v>9688.1172817330007</v>
      </c>
      <c r="AU1321" s="34">
        <f t="shared" si="341"/>
        <v>9614.4996445297511</v>
      </c>
      <c r="AV1321" s="34">
        <f t="shared" si="342"/>
        <v>9708.4962960106823</v>
      </c>
      <c r="AW1321" s="34">
        <f t="shared" si="343"/>
        <v>9696.2721192319987</v>
      </c>
      <c r="AX1321" s="34">
        <f t="shared" si="344"/>
        <v>9580.2087605900597</v>
      </c>
    </row>
    <row r="1322" spans="1:50" ht="16.5" customHeight="1" x14ac:dyDescent="0.2">
      <c r="A1322" s="25">
        <v>1321</v>
      </c>
      <c r="B1322" s="26">
        <v>42517</v>
      </c>
      <c r="C1322" s="25">
        <v>9716</v>
      </c>
      <c r="D1322" s="27"/>
      <c r="E1322" s="27">
        <v>267000</v>
      </c>
      <c r="F1322" s="27"/>
      <c r="G1322" s="27">
        <v>48.723999999999997</v>
      </c>
      <c r="H1322" s="27">
        <v>48.734000000000002</v>
      </c>
      <c r="I1322" s="27">
        <v>2.2999999999999998</v>
      </c>
      <c r="J1322" s="27">
        <v>18525.933000000001</v>
      </c>
      <c r="K1322" s="27">
        <v>798626</v>
      </c>
      <c r="L1322" s="27">
        <v>477</v>
      </c>
      <c r="M1322" s="27">
        <v>17.669</v>
      </c>
      <c r="N1322" s="27">
        <v>265147</v>
      </c>
      <c r="O1322" s="27">
        <v>12537</v>
      </c>
      <c r="P1322" s="27">
        <v>3400230</v>
      </c>
      <c r="Q1322" s="27">
        <v>118000</v>
      </c>
      <c r="R1322" s="27">
        <v>20206</v>
      </c>
      <c r="S1322" s="27">
        <v>12.252000000000001</v>
      </c>
      <c r="T1322" s="27">
        <v>126</v>
      </c>
      <c r="U1322" s="27">
        <v>19</v>
      </c>
      <c r="V1322" s="27">
        <v>88.3</v>
      </c>
      <c r="W1322" s="27">
        <v>111.62464</v>
      </c>
      <c r="X1322" s="27">
        <v>2.8571428571428599</v>
      </c>
      <c r="Y1322" s="27">
        <v>2.6136958599090598</v>
      </c>
      <c r="Z1322" s="27">
        <v>64.277809143066406</v>
      </c>
      <c r="AA1322" s="27">
        <v>322113</v>
      </c>
      <c r="AB1322" s="28"/>
      <c r="AC1322" s="29">
        <v>0</v>
      </c>
      <c r="AD1322" s="30">
        <v>14</v>
      </c>
      <c r="AE1322" s="30">
        <v>33.200000000000003</v>
      </c>
      <c r="AF1322" s="31">
        <v>14.286300000000001</v>
      </c>
      <c r="AG1322">
        <f t="shared" si="329"/>
        <v>9191.2824882079985</v>
      </c>
      <c r="AH1322">
        <f>A1322*'Simple Linear Regression'!$B$18+'Simple Linear Regression'!$B$17</f>
        <v>9012.1983347778169</v>
      </c>
      <c r="AI1322">
        <f t="shared" si="330"/>
        <v>9060.9150477000003</v>
      </c>
      <c r="AJ1322">
        <f t="shared" si="331"/>
        <v>9060.9150477000003</v>
      </c>
      <c r="AK1322" s="32">
        <f t="shared" si="345"/>
        <v>9414.7021428676399</v>
      </c>
      <c r="AL1322">
        <f t="shared" si="332"/>
        <v>9235.2488610470027</v>
      </c>
      <c r="AM1322" s="32">
        <f t="shared" si="333"/>
        <v>9103.5306282092788</v>
      </c>
      <c r="AN1322" s="33">
        <f t="shared" si="334"/>
        <v>9644.4529669695348</v>
      </c>
      <c r="AO1322" s="33">
        <f t="shared" si="335"/>
        <v>9303.0718240999995</v>
      </c>
      <c r="AP1322" s="33">
        <f t="shared" si="336"/>
        <v>9566.6365889999979</v>
      </c>
      <c r="AQ1322" s="34">
        <f t="shared" si="337"/>
        <v>609838.1</v>
      </c>
      <c r="AR1322" s="34">
        <f t="shared" si="338"/>
        <v>614100</v>
      </c>
      <c r="AS1322" s="34">
        <f t="shared" si="339"/>
        <v>0</v>
      </c>
      <c r="AT1322" s="34">
        <f t="shared" si="340"/>
        <v>9632.983236262</v>
      </c>
      <c r="AU1322" s="34">
        <f t="shared" si="341"/>
        <v>9585.7641192820229</v>
      </c>
      <c r="AV1322" s="34">
        <f t="shared" si="342"/>
        <v>9638.1202066610003</v>
      </c>
      <c r="AW1322" s="34">
        <f t="shared" si="343"/>
        <v>9641.6751498329995</v>
      </c>
      <c r="AX1322" s="34">
        <f t="shared" si="344"/>
        <v>9559.6609293422989</v>
      </c>
    </row>
    <row r="1323" spans="1:50" ht="16.5" customHeight="1" x14ac:dyDescent="0.2">
      <c r="A1323" s="25">
        <v>1322</v>
      </c>
      <c r="B1323" s="26">
        <v>42524</v>
      </c>
      <c r="C1323" s="25">
        <v>9568</v>
      </c>
      <c r="D1323" s="27"/>
      <c r="E1323" s="27">
        <v>263000</v>
      </c>
      <c r="F1323" s="27"/>
      <c r="G1323" s="27">
        <v>49</v>
      </c>
      <c r="H1323" s="27">
        <v>48.905000000000001</v>
      </c>
      <c r="I1323" s="27">
        <v>2.339</v>
      </c>
      <c r="J1323" s="27">
        <v>18525.933000000001</v>
      </c>
      <c r="K1323" s="27">
        <v>798626</v>
      </c>
      <c r="L1323" s="27">
        <v>477</v>
      </c>
      <c r="M1323" s="27">
        <v>17.669</v>
      </c>
      <c r="N1323" s="27">
        <v>265147</v>
      </c>
      <c r="O1323" s="27">
        <v>12537</v>
      </c>
      <c r="P1323" s="27">
        <v>3400230</v>
      </c>
      <c r="Q1323" s="27">
        <v>118000</v>
      </c>
      <c r="R1323" s="27">
        <v>20206</v>
      </c>
      <c r="S1323" s="27">
        <v>12.252000000000001</v>
      </c>
      <c r="T1323" s="27">
        <v>126</v>
      </c>
      <c r="U1323" s="27">
        <v>19</v>
      </c>
      <c r="V1323" s="27">
        <v>88.3</v>
      </c>
      <c r="W1323" s="27">
        <v>112.15107999999999</v>
      </c>
      <c r="X1323" s="27">
        <v>2.2222222222222201</v>
      </c>
      <c r="Y1323" s="27">
        <v>2.6136958599090598</v>
      </c>
      <c r="Z1323" s="27">
        <v>64.277809143066406</v>
      </c>
      <c r="AA1323" s="27">
        <v>322113</v>
      </c>
      <c r="AB1323" s="28"/>
      <c r="AC1323" s="29">
        <v>1</v>
      </c>
      <c r="AD1323" s="30">
        <v>0.2</v>
      </c>
      <c r="AE1323" s="30">
        <v>51.2</v>
      </c>
      <c r="AF1323" s="31">
        <v>14.419600000000001</v>
      </c>
      <c r="AG1323">
        <f t="shared" si="329"/>
        <v>9193.9905337553191</v>
      </c>
      <c r="AH1323">
        <f>A1323*'Simple Linear Regression'!$B$18+'Simple Linear Regression'!$B$17</f>
        <v>9013.0513718617203</v>
      </c>
      <c r="AI1323">
        <f t="shared" si="330"/>
        <v>9063.2682077000009</v>
      </c>
      <c r="AJ1323">
        <f t="shared" si="331"/>
        <v>9063.2682077000009</v>
      </c>
      <c r="AK1323" s="32">
        <f t="shared" si="345"/>
        <v>9400.1389301803192</v>
      </c>
      <c r="AL1323">
        <f t="shared" si="332"/>
        <v>9231.1581364433114</v>
      </c>
      <c r="AM1323" s="32">
        <f t="shared" si="333"/>
        <v>9005.1815262006803</v>
      </c>
      <c r="AN1323" s="33">
        <f t="shared" si="334"/>
        <v>9511.734272144442</v>
      </c>
      <c r="AO1323" s="33">
        <f t="shared" si="335"/>
        <v>9229.6857851830027</v>
      </c>
      <c r="AP1323" s="33">
        <f t="shared" si="336"/>
        <v>9474.2170360999989</v>
      </c>
      <c r="AQ1323" s="34">
        <f t="shared" si="337"/>
        <v>620178.83299999998</v>
      </c>
      <c r="AR1323" s="34">
        <f t="shared" si="338"/>
        <v>615157</v>
      </c>
      <c r="AS1323" s="34">
        <f t="shared" si="339"/>
        <v>14.419600000000001</v>
      </c>
      <c r="AT1323" s="34">
        <f t="shared" si="340"/>
        <v>9520.1842539179997</v>
      </c>
      <c r="AU1323" s="34">
        <f t="shared" si="341"/>
        <v>9501.0516186995283</v>
      </c>
      <c r="AV1323" s="34">
        <f t="shared" si="342"/>
        <v>9515.6317560653224</v>
      </c>
      <c r="AW1323" s="34">
        <f t="shared" si="343"/>
        <v>9476.6616772631987</v>
      </c>
      <c r="AX1323" s="34">
        <f t="shared" si="344"/>
        <v>9452.3334782025267</v>
      </c>
    </row>
    <row r="1324" spans="1:50" ht="16.5" customHeight="1" x14ac:dyDescent="0.2">
      <c r="A1324" s="25">
        <v>1323</v>
      </c>
      <c r="B1324" s="26">
        <v>42531</v>
      </c>
      <c r="C1324" s="25">
        <v>9762</v>
      </c>
      <c r="D1324" s="27"/>
      <c r="E1324" s="27">
        <v>265000</v>
      </c>
      <c r="F1324" s="27"/>
      <c r="G1324" s="27">
        <v>50.183999999999997</v>
      </c>
      <c r="H1324" s="27">
        <v>49.944000000000003</v>
      </c>
      <c r="I1324" s="27">
        <v>2.3809999999999998</v>
      </c>
      <c r="J1324" s="27">
        <v>18525.933000000001</v>
      </c>
      <c r="K1324" s="27">
        <v>835127</v>
      </c>
      <c r="L1324" s="27">
        <v>437</v>
      </c>
      <c r="M1324" s="27">
        <v>17.669</v>
      </c>
      <c r="N1324" s="27">
        <v>265147</v>
      </c>
      <c r="O1324" s="27">
        <v>12611.5</v>
      </c>
      <c r="P1324" s="27">
        <v>3400230</v>
      </c>
      <c r="Q1324" s="27">
        <v>118000</v>
      </c>
      <c r="R1324" s="27">
        <v>20206</v>
      </c>
      <c r="S1324" s="27">
        <v>12.252000000000001</v>
      </c>
      <c r="T1324" s="27">
        <v>126</v>
      </c>
      <c r="U1324" s="27">
        <v>19</v>
      </c>
      <c r="V1324" s="27">
        <v>88.9</v>
      </c>
      <c r="W1324" s="27">
        <v>112.19777499999999</v>
      </c>
      <c r="X1324" s="27">
        <v>2.2222222222222201</v>
      </c>
      <c r="Y1324" s="27">
        <v>2.6136958599090598</v>
      </c>
      <c r="Z1324" s="27">
        <v>64.277809143066406</v>
      </c>
      <c r="AA1324" s="27">
        <v>322113</v>
      </c>
      <c r="AB1324" s="28"/>
      <c r="AC1324" s="29">
        <v>0</v>
      </c>
      <c r="AD1324" s="30">
        <v>4.7</v>
      </c>
      <c r="AE1324" s="30">
        <v>47.6</v>
      </c>
      <c r="AF1324" s="31">
        <v>14.514900000000001</v>
      </c>
      <c r="AG1324">
        <f t="shared" si="329"/>
        <v>9178.9465655542808</v>
      </c>
      <c r="AH1324">
        <f>A1324*'Simple Linear Regression'!$B$18+'Simple Linear Regression'!$B$17</f>
        <v>9013.9044089456256</v>
      </c>
      <c r="AI1324">
        <f t="shared" si="330"/>
        <v>9029.2686477000007</v>
      </c>
      <c r="AJ1324">
        <f t="shared" si="331"/>
        <v>9029.2686477000007</v>
      </c>
      <c r="AK1324" s="32">
        <f t="shared" si="345"/>
        <v>9397.7737571132184</v>
      </c>
      <c r="AL1324">
        <f t="shared" si="332"/>
        <v>9212.6267474854903</v>
      </c>
      <c r="AM1324" s="32">
        <f t="shared" si="333"/>
        <v>9136.1601888861405</v>
      </c>
      <c r="AN1324" s="33">
        <f t="shared" si="334"/>
        <v>9656.553050337754</v>
      </c>
      <c r="AO1324" s="33">
        <f t="shared" si="335"/>
        <v>9318.8558086569992</v>
      </c>
      <c r="AP1324" s="33">
        <f t="shared" si="336"/>
        <v>9601.9220452000009</v>
      </c>
      <c r="AQ1324" s="34">
        <f t="shared" si="337"/>
        <v>631315.00699999998</v>
      </c>
      <c r="AR1324" s="34">
        <f t="shared" si="338"/>
        <v>630965</v>
      </c>
      <c r="AS1324" s="34">
        <f t="shared" si="339"/>
        <v>0</v>
      </c>
      <c r="AT1324" s="34">
        <f t="shared" si="340"/>
        <v>9622.6868225830003</v>
      </c>
      <c r="AU1324" s="34">
        <f t="shared" si="341"/>
        <v>9577.1493318560024</v>
      </c>
      <c r="AV1324" s="34">
        <f t="shared" si="342"/>
        <v>9618.3361572393987</v>
      </c>
      <c r="AW1324" s="34">
        <f t="shared" si="343"/>
        <v>9632.1309740750003</v>
      </c>
      <c r="AX1324" s="34">
        <f t="shared" si="344"/>
        <v>9549.1292821693914</v>
      </c>
    </row>
    <row r="1325" spans="1:50" ht="16.5" customHeight="1" x14ac:dyDescent="0.2">
      <c r="A1325" s="25">
        <v>1324</v>
      </c>
      <c r="B1325" s="26">
        <v>42538</v>
      </c>
      <c r="C1325" s="25">
        <v>9815</v>
      </c>
      <c r="D1325" s="27"/>
      <c r="E1325" s="27">
        <v>273000</v>
      </c>
      <c r="F1325" s="27"/>
      <c r="G1325" s="27">
        <v>47.887999999999998</v>
      </c>
      <c r="H1325" s="27">
        <v>47.387999999999998</v>
      </c>
      <c r="I1325" s="27">
        <v>2.399</v>
      </c>
      <c r="J1325" s="27">
        <v>18525.933000000001</v>
      </c>
      <c r="K1325" s="27">
        <v>835127</v>
      </c>
      <c r="L1325" s="27">
        <v>437</v>
      </c>
      <c r="M1325" s="27">
        <v>17.695</v>
      </c>
      <c r="N1325" s="27">
        <v>269653</v>
      </c>
      <c r="O1325" s="27">
        <v>12611.5</v>
      </c>
      <c r="P1325" s="27">
        <v>3469145</v>
      </c>
      <c r="Q1325" s="27">
        <v>118000</v>
      </c>
      <c r="R1325" s="27">
        <v>20206</v>
      </c>
      <c r="S1325" s="27">
        <v>12.252000000000001</v>
      </c>
      <c r="T1325" s="27">
        <v>126</v>
      </c>
      <c r="U1325" s="27">
        <v>19</v>
      </c>
      <c r="V1325" s="27">
        <v>88.9</v>
      </c>
      <c r="W1325" s="27">
        <v>110.79568</v>
      </c>
      <c r="X1325" s="27">
        <v>2.2222222222222201</v>
      </c>
      <c r="Y1325" s="27">
        <v>2.62285304069519</v>
      </c>
      <c r="Z1325" s="27">
        <v>64.277809143066406</v>
      </c>
      <c r="AA1325" s="27">
        <v>322113</v>
      </c>
      <c r="AB1325" s="28"/>
      <c r="AC1325" s="29">
        <v>0</v>
      </c>
      <c r="AD1325" s="30">
        <v>0.5</v>
      </c>
      <c r="AE1325" s="30">
        <v>62.5</v>
      </c>
      <c r="AF1325" s="31">
        <v>14.568899999999999</v>
      </c>
      <c r="AG1325">
        <f t="shared" si="329"/>
        <v>9230.0059958361198</v>
      </c>
      <c r="AH1325">
        <f>A1325*'Simple Linear Regression'!$B$18+'Simple Linear Regression'!$B$17</f>
        <v>9014.7574460295291</v>
      </c>
      <c r="AI1325">
        <f t="shared" si="330"/>
        <v>9087.9638406999984</v>
      </c>
      <c r="AJ1325">
        <f t="shared" si="331"/>
        <v>9087.9638406999984</v>
      </c>
      <c r="AK1325" s="32">
        <f t="shared" si="345"/>
        <v>9448.5232919937407</v>
      </c>
      <c r="AL1325">
        <f t="shared" si="332"/>
        <v>9241.9823991632911</v>
      </c>
      <c r="AM1325" s="32">
        <f t="shared" si="333"/>
        <v>9216.4587357008004</v>
      </c>
      <c r="AN1325" s="33">
        <f t="shared" si="334"/>
        <v>9673.6453392982658</v>
      </c>
      <c r="AO1325" s="33">
        <f t="shared" si="335"/>
        <v>9379.4978721969946</v>
      </c>
      <c r="AP1325" s="33">
        <f t="shared" si="336"/>
        <v>9616.7132941999989</v>
      </c>
      <c r="AQ1325" s="34">
        <f t="shared" si="337"/>
        <v>646897.54700000002</v>
      </c>
      <c r="AR1325" s="34">
        <f t="shared" si="338"/>
        <v>654927</v>
      </c>
      <c r="AS1325" s="34">
        <f t="shared" si="339"/>
        <v>0</v>
      </c>
      <c r="AT1325" s="34">
        <f t="shared" si="340"/>
        <v>9660.6968453410009</v>
      </c>
      <c r="AU1325" s="34">
        <f t="shared" si="341"/>
        <v>9605.1947800480702</v>
      </c>
      <c r="AV1325" s="34">
        <f t="shared" si="342"/>
        <v>9654.1323696845193</v>
      </c>
      <c r="AW1325" s="34">
        <f t="shared" si="343"/>
        <v>9670.1360703649989</v>
      </c>
      <c r="AX1325" s="34">
        <f t="shared" si="344"/>
        <v>9580.0888847644128</v>
      </c>
    </row>
    <row r="1326" spans="1:50" ht="16.5" customHeight="1" x14ac:dyDescent="0.2">
      <c r="A1326" s="25">
        <v>1325</v>
      </c>
      <c r="B1326" s="26">
        <v>42545</v>
      </c>
      <c r="C1326" s="25">
        <v>9709</v>
      </c>
      <c r="D1326" s="27"/>
      <c r="E1326" s="27">
        <v>261000</v>
      </c>
      <c r="F1326" s="27"/>
      <c r="G1326" s="27">
        <v>48.71</v>
      </c>
      <c r="H1326" s="27">
        <v>48.122</v>
      </c>
      <c r="I1326" s="27">
        <v>2.3530000000000002</v>
      </c>
      <c r="J1326" s="27">
        <v>18525.933000000001</v>
      </c>
      <c r="K1326" s="27">
        <v>835127</v>
      </c>
      <c r="L1326" s="27">
        <v>437</v>
      </c>
      <c r="M1326" s="27">
        <v>17.695</v>
      </c>
      <c r="N1326" s="27">
        <v>269653</v>
      </c>
      <c r="O1326" s="27">
        <v>12611.5</v>
      </c>
      <c r="P1326" s="27">
        <v>3469145</v>
      </c>
      <c r="Q1326" s="27">
        <v>118000</v>
      </c>
      <c r="R1326" s="27">
        <v>20206</v>
      </c>
      <c r="S1326" s="27">
        <v>12.252000000000001</v>
      </c>
      <c r="T1326" s="27">
        <v>126</v>
      </c>
      <c r="U1326" s="27">
        <v>19</v>
      </c>
      <c r="V1326" s="27">
        <v>88.9</v>
      </c>
      <c r="W1326" s="27">
        <v>111.80423999999999</v>
      </c>
      <c r="X1326" s="27">
        <v>2.2222222222222201</v>
      </c>
      <c r="Y1326" s="27">
        <v>2.62285304069519</v>
      </c>
      <c r="Z1326" s="27">
        <v>64.277809143066406</v>
      </c>
      <c r="AA1326" s="27">
        <v>322113</v>
      </c>
      <c r="AB1326" s="28"/>
      <c r="AC1326" s="29">
        <v>0</v>
      </c>
      <c r="AD1326" s="30">
        <v>0</v>
      </c>
      <c r="AE1326" s="30">
        <v>85.8</v>
      </c>
      <c r="AF1326" s="31">
        <v>14.579800000000001</v>
      </c>
      <c r="AG1326">
        <f t="shared" si="329"/>
        <v>9238.0712621136408</v>
      </c>
      <c r="AH1326">
        <f>A1326*'Simple Linear Regression'!$B$18+'Simple Linear Regression'!$B$17</f>
        <v>9015.6104831134326</v>
      </c>
      <c r="AI1326">
        <f t="shared" si="330"/>
        <v>9095.0233206999983</v>
      </c>
      <c r="AJ1326">
        <f t="shared" si="331"/>
        <v>9095.0233206999983</v>
      </c>
      <c r="AK1326" s="32">
        <f t="shared" si="345"/>
        <v>9449.9741389010996</v>
      </c>
      <c r="AL1326">
        <f t="shared" si="332"/>
        <v>9261.1781690106327</v>
      </c>
      <c r="AM1326" s="32">
        <f t="shared" si="333"/>
        <v>9229.5168889689212</v>
      </c>
      <c r="AN1326" s="33">
        <f t="shared" si="334"/>
        <v>9697.7026522270953</v>
      </c>
      <c r="AO1326" s="33">
        <f t="shared" si="335"/>
        <v>9444.411908058999</v>
      </c>
      <c r="AP1326" s="33">
        <f t="shared" si="336"/>
        <v>9669.5522204999997</v>
      </c>
      <c r="AQ1326" s="34">
        <f t="shared" si="337"/>
        <v>634493.50900000008</v>
      </c>
      <c r="AR1326" s="34">
        <f t="shared" si="338"/>
        <v>614133</v>
      </c>
      <c r="AS1326" s="34">
        <f t="shared" si="339"/>
        <v>0</v>
      </c>
      <c r="AT1326" s="34">
        <f t="shared" si="340"/>
        <v>9591.2034676799994</v>
      </c>
      <c r="AU1326" s="34">
        <f t="shared" si="341"/>
        <v>9585.1761148671285</v>
      </c>
      <c r="AV1326" s="34">
        <f t="shared" si="342"/>
        <v>9575.7108396290805</v>
      </c>
      <c r="AW1326" s="34">
        <f t="shared" si="343"/>
        <v>9600.2429251880003</v>
      </c>
      <c r="AX1326" s="34">
        <f t="shared" si="344"/>
        <v>9574.5001846077193</v>
      </c>
    </row>
    <row r="1327" spans="1:50" ht="16.5" customHeight="1" x14ac:dyDescent="0.2">
      <c r="A1327" s="25">
        <v>1326</v>
      </c>
      <c r="B1327" s="26">
        <v>42552</v>
      </c>
      <c r="C1327" s="25">
        <v>9755</v>
      </c>
      <c r="D1327" s="27"/>
      <c r="E1327" s="27">
        <v>262000</v>
      </c>
      <c r="F1327" s="27"/>
      <c r="G1327" s="27">
        <v>48.173999999999999</v>
      </c>
      <c r="H1327" s="27">
        <v>47.091999999999999</v>
      </c>
      <c r="I1327" s="27">
        <v>2.3290000000000002</v>
      </c>
      <c r="J1327" s="27">
        <v>18525.933000000001</v>
      </c>
      <c r="K1327" s="27">
        <v>835127</v>
      </c>
      <c r="L1327" s="27">
        <v>437</v>
      </c>
      <c r="M1327" s="27">
        <v>17.695</v>
      </c>
      <c r="N1327" s="27">
        <v>269653</v>
      </c>
      <c r="O1327" s="27">
        <v>12611.5</v>
      </c>
      <c r="P1327" s="27">
        <v>3469145</v>
      </c>
      <c r="Q1327" s="27">
        <v>118000</v>
      </c>
      <c r="R1327" s="27">
        <v>20206</v>
      </c>
      <c r="S1327" s="27">
        <v>12.252000000000001</v>
      </c>
      <c r="T1327" s="27">
        <v>126</v>
      </c>
      <c r="U1327" s="27">
        <v>19</v>
      </c>
      <c r="V1327" s="27">
        <v>88.9</v>
      </c>
      <c r="W1327" s="27">
        <v>111.00852</v>
      </c>
      <c r="X1327" s="27">
        <v>2.2222222222222201</v>
      </c>
      <c r="Y1327" s="27">
        <v>2.62285304069519</v>
      </c>
      <c r="Z1327" s="27">
        <v>64.277809143066406</v>
      </c>
      <c r="AA1327" s="27">
        <v>322113</v>
      </c>
      <c r="AB1327" s="28"/>
      <c r="AC1327" s="29">
        <v>0</v>
      </c>
      <c r="AD1327" s="30">
        <v>0.4</v>
      </c>
      <c r="AE1327" s="30">
        <v>83.3</v>
      </c>
      <c r="AF1327" s="31">
        <v>14.5472</v>
      </c>
      <c r="AG1327">
        <f t="shared" si="329"/>
        <v>9237.3891040845228</v>
      </c>
      <c r="AH1327">
        <f>A1327*'Simple Linear Regression'!$B$18+'Simple Linear Regression'!$B$17</f>
        <v>9016.4635201973379</v>
      </c>
      <c r="AI1327">
        <f t="shared" si="330"/>
        <v>9094.4350306999986</v>
      </c>
      <c r="AJ1327">
        <f t="shared" si="331"/>
        <v>9094.4350306999986</v>
      </c>
      <c r="AK1327" s="32">
        <f t="shared" si="345"/>
        <v>9441.8753919809678</v>
      </c>
      <c r="AL1327">
        <f t="shared" si="332"/>
        <v>9265.8192497135897</v>
      </c>
      <c r="AM1327" s="32">
        <f t="shared" si="333"/>
        <v>9224.1522824214208</v>
      </c>
      <c r="AN1327" s="33">
        <f t="shared" si="334"/>
        <v>9698.670553281574</v>
      </c>
      <c r="AO1327" s="33">
        <f t="shared" si="335"/>
        <v>9444.1575819869977</v>
      </c>
      <c r="AP1327" s="33">
        <f t="shared" si="336"/>
        <v>9670.2126970999998</v>
      </c>
      <c r="AQ1327" s="34">
        <f t="shared" si="337"/>
        <v>628021.83700000006</v>
      </c>
      <c r="AR1327" s="34">
        <f t="shared" si="338"/>
        <v>610198</v>
      </c>
      <c r="AS1327" s="34">
        <f t="shared" si="339"/>
        <v>0</v>
      </c>
      <c r="AT1327" s="34">
        <f t="shared" si="340"/>
        <v>9590.7671073399997</v>
      </c>
      <c r="AU1327" s="34">
        <f t="shared" si="341"/>
        <v>9587.8272197129882</v>
      </c>
      <c r="AV1327" s="34">
        <f t="shared" si="342"/>
        <v>9578.2267317074802</v>
      </c>
      <c r="AW1327" s="34">
        <f t="shared" si="343"/>
        <v>9599.7226122999982</v>
      </c>
      <c r="AX1327" s="34">
        <f t="shared" si="344"/>
        <v>9578.4686161011814</v>
      </c>
    </row>
    <row r="1328" spans="1:50" ht="16.5" customHeight="1" x14ac:dyDescent="0.2">
      <c r="A1328" s="25">
        <v>1327</v>
      </c>
      <c r="B1328" s="26">
        <v>42559</v>
      </c>
      <c r="C1328" s="25">
        <v>9671</v>
      </c>
      <c r="D1328" s="27"/>
      <c r="E1328" s="27">
        <v>255000</v>
      </c>
      <c r="F1328" s="27"/>
      <c r="G1328" s="27">
        <v>46.172499999999999</v>
      </c>
      <c r="H1328" s="27">
        <v>45.963999999999999</v>
      </c>
      <c r="I1328" s="27">
        <v>2.2909999999999999</v>
      </c>
      <c r="J1328" s="27">
        <v>18525.933000000001</v>
      </c>
      <c r="K1328" s="27">
        <v>835127</v>
      </c>
      <c r="L1328" s="27">
        <v>407</v>
      </c>
      <c r="M1328" s="27">
        <v>17.695</v>
      </c>
      <c r="N1328" s="27">
        <v>269653</v>
      </c>
      <c r="O1328" s="27">
        <v>12652.7</v>
      </c>
      <c r="P1328" s="27">
        <v>3469145</v>
      </c>
      <c r="Q1328" s="27">
        <v>114000</v>
      </c>
      <c r="R1328" s="27">
        <v>20206</v>
      </c>
      <c r="S1328" s="27">
        <v>12.252000000000001</v>
      </c>
      <c r="T1328" s="27">
        <v>126</v>
      </c>
      <c r="U1328" s="27">
        <v>19</v>
      </c>
      <c r="V1328" s="27">
        <v>88.6</v>
      </c>
      <c r="W1328" s="27">
        <v>112.31140000000001</v>
      </c>
      <c r="X1328" s="27">
        <v>2.2222222222222201</v>
      </c>
      <c r="Y1328" s="27">
        <v>2.62285304069519</v>
      </c>
      <c r="Z1328" s="27">
        <v>64.277809143066406</v>
      </c>
      <c r="AA1328" s="27">
        <v>322113</v>
      </c>
      <c r="AB1328" s="28"/>
      <c r="AC1328" s="29">
        <v>1</v>
      </c>
      <c r="AD1328" s="30">
        <v>0</v>
      </c>
      <c r="AE1328" s="30">
        <v>87.6</v>
      </c>
      <c r="AF1328" s="31">
        <v>14.472300000000001</v>
      </c>
      <c r="AG1328">
        <f t="shared" si="329"/>
        <v>9248.9458883310799</v>
      </c>
      <c r="AH1328">
        <f>A1328*'Simple Linear Regression'!$B$18+'Simple Linear Regression'!$B$17</f>
        <v>9017.3165572812413</v>
      </c>
      <c r="AI1328">
        <f t="shared" si="330"/>
        <v>9099.6820506999993</v>
      </c>
      <c r="AJ1328">
        <f t="shared" si="331"/>
        <v>9099.6820507000011</v>
      </c>
      <c r="AK1328" s="32">
        <f t="shared" si="345"/>
        <v>9449.6419381654505</v>
      </c>
      <c r="AL1328">
        <f t="shared" si="332"/>
        <v>9284.2492373266105</v>
      </c>
      <c r="AM1328" s="32">
        <f t="shared" si="333"/>
        <v>9089.0959359722419</v>
      </c>
      <c r="AN1328" s="33">
        <f t="shared" si="334"/>
        <v>9559.9332386840451</v>
      </c>
      <c r="AO1328" s="33">
        <f t="shared" si="335"/>
        <v>9350.8057198730021</v>
      </c>
      <c r="AP1328" s="33">
        <f t="shared" si="336"/>
        <v>9548.5206263999989</v>
      </c>
      <c r="AQ1328" s="34">
        <f t="shared" si="337"/>
        <v>617775.02299999993</v>
      </c>
      <c r="AR1328" s="34">
        <f t="shared" si="338"/>
        <v>584205</v>
      </c>
      <c r="AS1328" s="34">
        <f t="shared" si="339"/>
        <v>14.472300000000001</v>
      </c>
      <c r="AT1328" s="34">
        <f t="shared" si="340"/>
        <v>9497.8441416290007</v>
      </c>
      <c r="AU1328" s="34">
        <f t="shared" si="341"/>
        <v>9520.6536960774265</v>
      </c>
      <c r="AV1328" s="34">
        <f t="shared" si="342"/>
        <v>9484.9307454218015</v>
      </c>
      <c r="AW1328" s="34">
        <f t="shared" si="343"/>
        <v>9452.8197087800982</v>
      </c>
      <c r="AX1328" s="34">
        <f t="shared" si="344"/>
        <v>9488.6271673339998</v>
      </c>
    </row>
    <row r="1329" spans="1:50" ht="16.5" customHeight="1" x14ac:dyDescent="0.2">
      <c r="A1329" s="25">
        <v>1328</v>
      </c>
      <c r="B1329" s="26">
        <v>42566</v>
      </c>
      <c r="C1329" s="25">
        <v>9785</v>
      </c>
      <c r="D1329" s="27"/>
      <c r="E1329" s="27">
        <v>252000</v>
      </c>
      <c r="F1329" s="27"/>
      <c r="G1329" s="27">
        <v>45.597999999999999</v>
      </c>
      <c r="H1329" s="27">
        <v>45.537999999999997</v>
      </c>
      <c r="I1329" s="27">
        <v>2.2530000000000001</v>
      </c>
      <c r="J1329" s="27">
        <v>18525.933000000001</v>
      </c>
      <c r="K1329" s="27">
        <v>910132</v>
      </c>
      <c r="L1329" s="27">
        <v>407</v>
      </c>
      <c r="M1329" s="27">
        <v>17.695</v>
      </c>
      <c r="N1329" s="27">
        <v>269653</v>
      </c>
      <c r="O1329" s="27">
        <v>12652.7</v>
      </c>
      <c r="P1329" s="27">
        <v>3469145</v>
      </c>
      <c r="Q1329" s="27">
        <v>114000</v>
      </c>
      <c r="R1329" s="27">
        <v>20206</v>
      </c>
      <c r="S1329" s="27">
        <v>12.252000000000001</v>
      </c>
      <c r="T1329" s="27">
        <v>126</v>
      </c>
      <c r="U1329" s="27">
        <v>19</v>
      </c>
      <c r="V1329" s="27">
        <v>88.6</v>
      </c>
      <c r="W1329" s="27">
        <v>112.485175</v>
      </c>
      <c r="X1329" s="27">
        <v>2.2222222222222201</v>
      </c>
      <c r="Y1329" s="27">
        <v>2.62285304069519</v>
      </c>
      <c r="Z1329" s="27">
        <v>64.277809143066406</v>
      </c>
      <c r="AA1329" s="27">
        <v>322113</v>
      </c>
      <c r="AB1329" s="28"/>
      <c r="AC1329" s="29">
        <v>0</v>
      </c>
      <c r="AD1329" s="30">
        <v>0</v>
      </c>
      <c r="AE1329" s="30">
        <v>90.1</v>
      </c>
      <c r="AF1329" s="31">
        <v>14.3575</v>
      </c>
      <c r="AG1329">
        <f t="shared" si="329"/>
        <v>9250.9526339516397</v>
      </c>
      <c r="AH1329">
        <f>A1329*'Simple Linear Regression'!$B$18+'Simple Linear Regression'!$B$17</f>
        <v>9018.1695943651466</v>
      </c>
      <c r="AI1329">
        <f t="shared" si="330"/>
        <v>9101.4469207000002</v>
      </c>
      <c r="AJ1329">
        <f t="shared" si="331"/>
        <v>9101.4469207000002</v>
      </c>
      <c r="AK1329" s="32">
        <f t="shared" si="345"/>
        <v>9436.5804889720293</v>
      </c>
      <c r="AL1329">
        <f t="shared" si="332"/>
        <v>9294.9899509396273</v>
      </c>
      <c r="AM1329" s="32">
        <f t="shared" si="333"/>
        <v>9220.6416406161406</v>
      </c>
      <c r="AN1329" s="33">
        <f t="shared" si="334"/>
        <v>9700.9842633789849</v>
      </c>
      <c r="AO1329" s="33">
        <f t="shared" si="335"/>
        <v>9488.7172377590032</v>
      </c>
      <c r="AP1329" s="33">
        <f t="shared" si="336"/>
        <v>9686.3429691999991</v>
      </c>
      <c r="AQ1329" s="34">
        <f t="shared" si="337"/>
        <v>607528.20900000003</v>
      </c>
      <c r="AR1329" s="34">
        <f t="shared" si="338"/>
        <v>567756</v>
      </c>
      <c r="AS1329" s="34">
        <f t="shared" si="339"/>
        <v>0</v>
      </c>
      <c r="AT1329" s="34">
        <f t="shared" si="340"/>
        <v>9533.4736767609993</v>
      </c>
      <c r="AU1329" s="34">
        <f t="shared" si="341"/>
        <v>9568.5935882368685</v>
      </c>
      <c r="AV1329" s="34">
        <f t="shared" si="342"/>
        <v>9519.797503711563</v>
      </c>
      <c r="AW1329" s="34">
        <f t="shared" si="343"/>
        <v>9541.5417578429988</v>
      </c>
      <c r="AX1329" s="34">
        <f t="shared" si="344"/>
        <v>9571.5390142128163</v>
      </c>
    </row>
    <row r="1330" spans="1:50" ht="16.5" customHeight="1" x14ac:dyDescent="0.2">
      <c r="A1330" s="25">
        <v>1329</v>
      </c>
      <c r="B1330" s="26">
        <v>42573</v>
      </c>
      <c r="C1330" s="25">
        <v>9797</v>
      </c>
      <c r="D1330" s="27"/>
      <c r="E1330" s="27">
        <v>260000</v>
      </c>
      <c r="F1330" s="27"/>
      <c r="G1330" s="27">
        <v>44.44</v>
      </c>
      <c r="H1330" s="27">
        <v>45.22</v>
      </c>
      <c r="I1330" s="27">
        <v>2.23</v>
      </c>
      <c r="J1330" s="27">
        <v>18525.933000000001</v>
      </c>
      <c r="K1330" s="27">
        <v>910132</v>
      </c>
      <c r="L1330" s="27">
        <v>407</v>
      </c>
      <c r="M1330" s="27">
        <v>17.734999999999999</v>
      </c>
      <c r="N1330" s="27">
        <v>277972</v>
      </c>
      <c r="O1330" s="27">
        <v>12652.7</v>
      </c>
      <c r="P1330" s="27">
        <v>3469145</v>
      </c>
      <c r="Q1330" s="27">
        <v>114000</v>
      </c>
      <c r="R1330" s="27">
        <v>20206</v>
      </c>
      <c r="S1330" s="27">
        <v>12.252000000000001</v>
      </c>
      <c r="T1330" s="27">
        <v>126</v>
      </c>
      <c r="U1330" s="27">
        <v>19</v>
      </c>
      <c r="V1330" s="27">
        <v>88.6</v>
      </c>
      <c r="W1330" s="27">
        <v>112.14294</v>
      </c>
      <c r="X1330" s="27">
        <v>2.2222222222222201</v>
      </c>
      <c r="Y1330" s="27">
        <v>2.5378708839416499</v>
      </c>
      <c r="Z1330" s="27">
        <v>64.277809143066406</v>
      </c>
      <c r="AA1330" s="27">
        <v>322113</v>
      </c>
      <c r="AB1330" s="28"/>
      <c r="AC1330" s="29">
        <v>0</v>
      </c>
      <c r="AD1330" s="30">
        <v>0</v>
      </c>
      <c r="AE1330" s="30">
        <v>105.4</v>
      </c>
      <c r="AF1330" s="31">
        <v>14.2065</v>
      </c>
      <c r="AG1330">
        <f t="shared" si="329"/>
        <v>9349.7577885804003</v>
      </c>
      <c r="AH1330">
        <f>A1330*'Simple Linear Regression'!$B$18+'Simple Linear Regression'!$B$17</f>
        <v>9019.0226314490501</v>
      </c>
      <c r="AI1330">
        <f t="shared" si="330"/>
        <v>9213.3558972999999</v>
      </c>
      <c r="AJ1330">
        <f t="shared" si="331"/>
        <v>9213.3558972999999</v>
      </c>
      <c r="AK1330" s="32">
        <f t="shared" si="345"/>
        <v>9428.9547766653195</v>
      </c>
      <c r="AL1330">
        <f t="shared" si="332"/>
        <v>9378.9082712092022</v>
      </c>
      <c r="AM1330" s="32">
        <f t="shared" si="333"/>
        <v>9342.9068301931602</v>
      </c>
      <c r="AN1330" s="33">
        <f t="shared" si="334"/>
        <v>9718.3123024188735</v>
      </c>
      <c r="AO1330" s="33">
        <f t="shared" si="335"/>
        <v>9600.0631755600043</v>
      </c>
      <c r="AP1330" s="33">
        <f t="shared" si="336"/>
        <v>9689.9369390999982</v>
      </c>
      <c r="AQ1330" s="34">
        <f t="shared" si="337"/>
        <v>619877.55999999994</v>
      </c>
      <c r="AR1330" s="34">
        <f t="shared" si="338"/>
        <v>579800</v>
      </c>
      <c r="AS1330" s="34">
        <f t="shared" si="339"/>
        <v>0</v>
      </c>
      <c r="AT1330" s="34">
        <f t="shared" si="340"/>
        <v>9605.322469013001</v>
      </c>
      <c r="AU1330" s="34">
        <f t="shared" si="341"/>
        <v>9633.7520845763538</v>
      </c>
      <c r="AV1330" s="34">
        <f t="shared" si="342"/>
        <v>9591.98512071</v>
      </c>
      <c r="AW1330" s="34">
        <f t="shared" si="343"/>
        <v>9612.5503047029997</v>
      </c>
      <c r="AX1330" s="34">
        <f t="shared" si="344"/>
        <v>9643.5073452282777</v>
      </c>
    </row>
    <row r="1331" spans="1:50" ht="16.5" customHeight="1" x14ac:dyDescent="0.2">
      <c r="A1331" s="25">
        <v>1330</v>
      </c>
      <c r="B1331" s="26">
        <v>42580</v>
      </c>
      <c r="C1331" s="25">
        <v>9752</v>
      </c>
      <c r="D1331" s="27"/>
      <c r="E1331" s="27">
        <v>264000</v>
      </c>
      <c r="F1331" s="27"/>
      <c r="G1331" s="27">
        <v>41.826000000000001</v>
      </c>
      <c r="H1331" s="27">
        <v>42.545999999999999</v>
      </c>
      <c r="I1331" s="27">
        <v>2.1819999999999999</v>
      </c>
      <c r="J1331" s="27">
        <v>18525.933000000001</v>
      </c>
      <c r="K1331" s="27">
        <v>910132</v>
      </c>
      <c r="L1331" s="27">
        <v>407</v>
      </c>
      <c r="M1331" s="27">
        <v>17.734999999999999</v>
      </c>
      <c r="N1331" s="27">
        <v>277972</v>
      </c>
      <c r="O1331" s="27">
        <v>12652.7</v>
      </c>
      <c r="P1331" s="27">
        <v>3469145</v>
      </c>
      <c r="Q1331" s="27">
        <v>114000</v>
      </c>
      <c r="R1331" s="27">
        <v>20206</v>
      </c>
      <c r="S1331" s="27">
        <v>12.252000000000001</v>
      </c>
      <c r="T1331" s="27">
        <v>126</v>
      </c>
      <c r="U1331" s="27">
        <v>19</v>
      </c>
      <c r="V1331" s="27">
        <v>88.6</v>
      </c>
      <c r="W1331" s="27">
        <v>112.6343</v>
      </c>
      <c r="X1331" s="27">
        <v>2.2222222222222201</v>
      </c>
      <c r="Y1331" s="27">
        <v>2.5378708839416499</v>
      </c>
      <c r="Z1331" s="27">
        <v>64.277809143066406</v>
      </c>
      <c r="AA1331" s="27">
        <v>322113</v>
      </c>
      <c r="AB1331" s="28"/>
      <c r="AC1331" s="29">
        <v>0</v>
      </c>
      <c r="AD1331" s="30">
        <v>0</v>
      </c>
      <c r="AE1331" s="30">
        <v>112.7</v>
      </c>
      <c r="AF1331" s="31">
        <v>14.0238</v>
      </c>
      <c r="AG1331">
        <f t="shared" si="329"/>
        <v>9347.0464925221622</v>
      </c>
      <c r="AH1331">
        <f>A1331*'Simple Linear Regression'!$B$18+'Simple Linear Regression'!$B$17</f>
        <v>9019.8756685329536</v>
      </c>
      <c r="AI1331">
        <f t="shared" si="330"/>
        <v>9211.0027373000012</v>
      </c>
      <c r="AJ1331">
        <f t="shared" si="331"/>
        <v>9211.0027373000012</v>
      </c>
      <c r="AK1331" s="32">
        <f t="shared" si="345"/>
        <v>9428.0563220391286</v>
      </c>
      <c r="AL1331">
        <f t="shared" si="332"/>
        <v>9390.5574837832828</v>
      </c>
      <c r="AM1331" s="32">
        <f t="shared" si="333"/>
        <v>9342.7029568549788</v>
      </c>
      <c r="AN1331" s="33">
        <f t="shared" si="334"/>
        <v>9702.1307377553821</v>
      </c>
      <c r="AO1331" s="33">
        <f t="shared" si="335"/>
        <v>9626.4477317040019</v>
      </c>
      <c r="AP1331" s="33">
        <f t="shared" si="336"/>
        <v>9694.1904541999993</v>
      </c>
      <c r="AQ1331" s="34">
        <f t="shared" si="337"/>
        <v>606534.90399999998</v>
      </c>
      <c r="AR1331" s="34">
        <f t="shared" si="338"/>
        <v>576048</v>
      </c>
      <c r="AS1331" s="34">
        <f t="shared" si="339"/>
        <v>0</v>
      </c>
      <c r="AT1331" s="34">
        <f t="shared" si="340"/>
        <v>9540.2665222579999</v>
      </c>
      <c r="AU1331" s="34">
        <f t="shared" si="341"/>
        <v>9602.0048304324373</v>
      </c>
      <c r="AV1331" s="34">
        <f t="shared" si="342"/>
        <v>9526.9020375984801</v>
      </c>
      <c r="AW1331" s="34">
        <f t="shared" si="343"/>
        <v>9546.6717775919988</v>
      </c>
      <c r="AX1331" s="34">
        <f t="shared" si="344"/>
        <v>9621.8834403933506</v>
      </c>
    </row>
    <row r="1332" spans="1:50" ht="16.5" customHeight="1" x14ac:dyDescent="0.2">
      <c r="A1332" s="25">
        <v>1331</v>
      </c>
      <c r="B1332" s="26">
        <v>42587</v>
      </c>
      <c r="C1332" s="25">
        <v>9769</v>
      </c>
      <c r="D1332" s="27"/>
      <c r="E1332" s="27">
        <v>266000</v>
      </c>
      <c r="F1332" s="27"/>
      <c r="G1332" s="27">
        <v>40.82</v>
      </c>
      <c r="H1332" s="27">
        <v>40.884</v>
      </c>
      <c r="I1332" s="27">
        <v>2.1589999999999998</v>
      </c>
      <c r="J1332" s="27">
        <v>18711.702000000001</v>
      </c>
      <c r="K1332" s="27">
        <v>910132</v>
      </c>
      <c r="L1332" s="27">
        <v>417</v>
      </c>
      <c r="M1332" s="27">
        <v>17.734999999999999</v>
      </c>
      <c r="N1332" s="27">
        <v>277972</v>
      </c>
      <c r="O1332" s="27">
        <v>12731.2</v>
      </c>
      <c r="P1332" s="27">
        <v>3469145</v>
      </c>
      <c r="Q1332" s="27">
        <v>114000</v>
      </c>
      <c r="R1332" s="27">
        <v>20206</v>
      </c>
      <c r="S1332" s="27">
        <v>12.252000000000001</v>
      </c>
      <c r="T1332" s="27">
        <v>126.7</v>
      </c>
      <c r="U1332" s="27">
        <v>19</v>
      </c>
      <c r="V1332" s="27">
        <v>89.9</v>
      </c>
      <c r="W1332" s="27">
        <v>112.81359999999999</v>
      </c>
      <c r="X1332" s="27">
        <v>2.2222222222222201</v>
      </c>
      <c r="Y1332" s="27">
        <v>2.5378708839416499</v>
      </c>
      <c r="Z1332" s="27">
        <v>64.277809143066406</v>
      </c>
      <c r="AA1332" s="27">
        <v>322113</v>
      </c>
      <c r="AB1332" s="28"/>
      <c r="AC1332" s="29">
        <v>0</v>
      </c>
      <c r="AD1332" s="30">
        <v>0</v>
      </c>
      <c r="AE1332" s="30">
        <v>87.5</v>
      </c>
      <c r="AF1332" s="31">
        <v>13.814</v>
      </c>
      <c r="AG1332">
        <f t="shared" si="329"/>
        <v>9315.9815316149197</v>
      </c>
      <c r="AH1332">
        <f>A1332*'Simple Linear Regression'!$B$18+'Simple Linear Regression'!$B$17</f>
        <v>9020.7287056168589</v>
      </c>
      <c r="AI1332">
        <f t="shared" si="330"/>
        <v>9168.2558673000003</v>
      </c>
      <c r="AJ1332">
        <f t="shared" si="331"/>
        <v>9168.2558672999985</v>
      </c>
      <c r="AK1332" s="32">
        <f t="shared" si="345"/>
        <v>9427.86462582274</v>
      </c>
      <c r="AL1332">
        <f t="shared" si="332"/>
        <v>9375.5867293083611</v>
      </c>
      <c r="AM1332" s="32">
        <f t="shared" si="333"/>
        <v>9320.3734482212985</v>
      </c>
      <c r="AN1332" s="33">
        <f t="shared" si="334"/>
        <v>9672.5874976855339</v>
      </c>
      <c r="AO1332" s="33">
        <f t="shared" si="335"/>
        <v>9563.6456221480003</v>
      </c>
      <c r="AP1332" s="33">
        <f t="shared" si="336"/>
        <v>9678.5424751999999</v>
      </c>
      <c r="AQ1332" s="34">
        <f t="shared" si="337"/>
        <v>600141.54799999995</v>
      </c>
      <c r="AR1332" s="34">
        <f t="shared" si="338"/>
        <v>574294</v>
      </c>
      <c r="AS1332" s="34">
        <f t="shared" si="339"/>
        <v>0</v>
      </c>
      <c r="AT1332" s="34">
        <f t="shared" si="340"/>
        <v>9570.8650787349998</v>
      </c>
      <c r="AU1332" s="34">
        <f t="shared" si="341"/>
        <v>9607.2598237075836</v>
      </c>
      <c r="AV1332" s="34">
        <f t="shared" si="342"/>
        <v>9570.8258379114395</v>
      </c>
      <c r="AW1332" s="34">
        <f t="shared" si="343"/>
        <v>9577.0185988459998</v>
      </c>
      <c r="AX1332" s="34">
        <f t="shared" si="344"/>
        <v>9616.4566613573224</v>
      </c>
    </row>
    <row r="1333" spans="1:50" ht="16.5" customHeight="1" x14ac:dyDescent="0.2">
      <c r="A1333" s="25">
        <v>1332</v>
      </c>
      <c r="B1333" s="26">
        <v>42594</v>
      </c>
      <c r="C1333" s="25">
        <v>9762</v>
      </c>
      <c r="D1333" s="27"/>
      <c r="E1333" s="27">
        <v>265000</v>
      </c>
      <c r="F1333" s="27"/>
      <c r="G1333" s="27">
        <v>43.113999999999997</v>
      </c>
      <c r="H1333" s="27">
        <v>43.63</v>
      </c>
      <c r="I1333" s="27">
        <v>2.15</v>
      </c>
      <c r="J1333" s="27">
        <v>18711.702000000001</v>
      </c>
      <c r="K1333" s="27">
        <v>873735</v>
      </c>
      <c r="L1333" s="27">
        <v>417</v>
      </c>
      <c r="M1333" s="27">
        <v>17.734999999999999</v>
      </c>
      <c r="N1333" s="27">
        <v>277972</v>
      </c>
      <c r="O1333" s="27">
        <v>12731.2</v>
      </c>
      <c r="P1333" s="27">
        <v>3469145</v>
      </c>
      <c r="Q1333" s="27">
        <v>114000</v>
      </c>
      <c r="R1333" s="27">
        <v>20206</v>
      </c>
      <c r="S1333" s="27">
        <v>12.252000000000001</v>
      </c>
      <c r="T1333" s="27">
        <v>126.7</v>
      </c>
      <c r="U1333" s="27">
        <v>19</v>
      </c>
      <c r="V1333" s="27">
        <v>89.9</v>
      </c>
      <c r="W1333" s="27">
        <v>111.98076</v>
      </c>
      <c r="X1333" s="27">
        <v>2.2222222222222201</v>
      </c>
      <c r="Y1333" s="27">
        <v>2.5378708839416499</v>
      </c>
      <c r="Z1333" s="27">
        <v>64.277809143066406</v>
      </c>
      <c r="AA1333" s="27">
        <v>322113</v>
      </c>
      <c r="AB1333" s="28"/>
      <c r="AC1333" s="29">
        <v>0</v>
      </c>
      <c r="AD1333" s="30">
        <v>0</v>
      </c>
      <c r="AE1333" s="30">
        <v>97.5</v>
      </c>
      <c r="AF1333" s="31">
        <v>13.581799999999999</v>
      </c>
      <c r="AG1333">
        <f t="shared" si="329"/>
        <v>9316.6517711039978</v>
      </c>
      <c r="AH1333">
        <f>A1333*'Simple Linear Regression'!$B$18+'Simple Linear Regression'!$B$17</f>
        <v>9021.5817427007623</v>
      </c>
      <c r="AI1333">
        <f t="shared" si="330"/>
        <v>9168.8441573000018</v>
      </c>
      <c r="AJ1333">
        <f t="shared" si="331"/>
        <v>9168.8441572999982</v>
      </c>
      <c r="AK1333" s="32">
        <f t="shared" si="345"/>
        <v>9410.6004181294484</v>
      </c>
      <c r="AL1333">
        <f t="shared" si="332"/>
        <v>9379.0662121660025</v>
      </c>
      <c r="AM1333" s="32">
        <f t="shared" si="333"/>
        <v>9327.0217139824999</v>
      </c>
      <c r="AN1333" s="33">
        <f t="shared" si="334"/>
        <v>9643.4321843116941</v>
      </c>
      <c r="AO1333" s="33">
        <f t="shared" si="335"/>
        <v>9586.1288957999968</v>
      </c>
      <c r="AP1333" s="33">
        <f t="shared" si="336"/>
        <v>9672.3548330000012</v>
      </c>
      <c r="AQ1333" s="34">
        <f t="shared" si="337"/>
        <v>597639.79999999993</v>
      </c>
      <c r="AR1333" s="34">
        <f t="shared" si="338"/>
        <v>569750</v>
      </c>
      <c r="AS1333" s="34">
        <f t="shared" si="339"/>
        <v>0</v>
      </c>
      <c r="AT1333" s="34">
        <f t="shared" si="340"/>
        <v>9494.4356394220013</v>
      </c>
      <c r="AU1333" s="34">
        <f t="shared" si="341"/>
        <v>9557.688963511162</v>
      </c>
      <c r="AV1333" s="34">
        <f t="shared" si="342"/>
        <v>9488.7670196700001</v>
      </c>
      <c r="AW1333" s="34">
        <f t="shared" si="343"/>
        <v>9499.5253600180004</v>
      </c>
      <c r="AX1333" s="34">
        <f t="shared" si="344"/>
        <v>9574.403527349401</v>
      </c>
    </row>
    <row r="1334" spans="1:50" ht="16.5" customHeight="1" x14ac:dyDescent="0.2">
      <c r="A1334" s="25">
        <v>1333</v>
      </c>
      <c r="B1334" s="26">
        <v>42601</v>
      </c>
      <c r="C1334" s="25">
        <v>9659</v>
      </c>
      <c r="D1334" s="27"/>
      <c r="E1334" s="27">
        <v>264000</v>
      </c>
      <c r="F1334" s="27"/>
      <c r="G1334" s="27">
        <v>47.155999999999999</v>
      </c>
      <c r="H1334" s="27">
        <v>48.601999999999997</v>
      </c>
      <c r="I1334" s="27">
        <v>2.149</v>
      </c>
      <c r="J1334" s="27">
        <v>18711.702000000001</v>
      </c>
      <c r="K1334" s="27">
        <v>873735</v>
      </c>
      <c r="L1334" s="27">
        <v>417</v>
      </c>
      <c r="M1334" s="27">
        <v>18.109000000000002</v>
      </c>
      <c r="N1334" s="27">
        <v>276991</v>
      </c>
      <c r="O1334" s="27">
        <v>12731.2</v>
      </c>
      <c r="P1334" s="27">
        <v>3469145</v>
      </c>
      <c r="Q1334" s="27">
        <v>114000</v>
      </c>
      <c r="R1334" s="27">
        <v>20206</v>
      </c>
      <c r="S1334" s="27">
        <v>12.252000000000001</v>
      </c>
      <c r="T1334" s="27">
        <v>126.7</v>
      </c>
      <c r="U1334" s="27">
        <v>19</v>
      </c>
      <c r="V1334" s="27">
        <v>89.9</v>
      </c>
      <c r="W1334" s="27">
        <v>111.51309999999999</v>
      </c>
      <c r="X1334" s="27">
        <v>2.2222222222222201</v>
      </c>
      <c r="Y1334" s="27">
        <v>2.5213508605957</v>
      </c>
      <c r="Z1334" s="27">
        <v>64.277809143066406</v>
      </c>
      <c r="AA1334" s="27">
        <v>322113</v>
      </c>
      <c r="AB1334" s="28"/>
      <c r="AC1334" s="29">
        <v>0</v>
      </c>
      <c r="AD1334" s="30">
        <v>0</v>
      </c>
      <c r="AE1334" s="30">
        <v>101.3</v>
      </c>
      <c r="AF1334" s="31">
        <v>13.3316</v>
      </c>
      <c r="AG1334">
        <f t="shared" si="329"/>
        <v>9305.0371784261206</v>
      </c>
      <c r="AH1334">
        <f>A1334*'Simple Linear Regression'!$B$18+'Simple Linear Regression'!$B$17</f>
        <v>9022.4347797846676</v>
      </c>
      <c r="AI1334">
        <f t="shared" si="330"/>
        <v>9176.3599592999981</v>
      </c>
      <c r="AJ1334">
        <f t="shared" si="331"/>
        <v>9176.3599592999981</v>
      </c>
      <c r="AK1334" s="32">
        <f t="shared" si="345"/>
        <v>9440.4671736097098</v>
      </c>
      <c r="AL1334">
        <f t="shared" si="332"/>
        <v>9369.3591303711291</v>
      </c>
      <c r="AM1334" s="32">
        <f t="shared" si="333"/>
        <v>9316.4922279598195</v>
      </c>
      <c r="AN1334" s="33">
        <f t="shared" si="334"/>
        <v>9605.0205069012409</v>
      </c>
      <c r="AO1334" s="33">
        <f t="shared" si="335"/>
        <v>9583.6250547090058</v>
      </c>
      <c r="AP1334" s="33">
        <f t="shared" si="336"/>
        <v>9654.5160916999994</v>
      </c>
      <c r="AQ1334" s="34">
        <f t="shared" si="337"/>
        <v>595253.65899999999</v>
      </c>
      <c r="AR1334" s="34">
        <f t="shared" si="338"/>
        <v>567336</v>
      </c>
      <c r="AS1334" s="34">
        <f t="shared" si="339"/>
        <v>0</v>
      </c>
      <c r="AT1334" s="34">
        <f t="shared" si="340"/>
        <v>9416.6212570339994</v>
      </c>
      <c r="AU1334" s="34">
        <f t="shared" si="341"/>
        <v>9499.1259754662588</v>
      </c>
      <c r="AV1334" s="34">
        <f t="shared" si="342"/>
        <v>9406.401988396361</v>
      </c>
      <c r="AW1334" s="34">
        <f t="shared" si="343"/>
        <v>9420.6915844719988</v>
      </c>
      <c r="AX1334" s="34">
        <f t="shared" si="344"/>
        <v>9520.2101948346681</v>
      </c>
    </row>
    <row r="1335" spans="1:50" ht="16.5" customHeight="1" x14ac:dyDescent="0.2">
      <c r="A1335" s="25">
        <v>1334</v>
      </c>
      <c r="B1335" s="26">
        <v>42608</v>
      </c>
      <c r="C1335" s="25">
        <v>9511</v>
      </c>
      <c r="D1335" s="27"/>
      <c r="E1335" s="27">
        <v>264000</v>
      </c>
      <c r="F1335" s="27"/>
      <c r="G1335" s="27">
        <v>47.048000000000002</v>
      </c>
      <c r="H1335" s="27">
        <v>48.654000000000003</v>
      </c>
      <c r="I1335" s="27">
        <v>2.1930000000000001</v>
      </c>
      <c r="J1335" s="27">
        <v>18711.702000000001</v>
      </c>
      <c r="K1335" s="27">
        <v>873735</v>
      </c>
      <c r="L1335" s="27">
        <v>417</v>
      </c>
      <c r="M1335" s="27">
        <v>18.109000000000002</v>
      </c>
      <c r="N1335" s="27">
        <v>276991</v>
      </c>
      <c r="O1335" s="27">
        <v>12731.2</v>
      </c>
      <c r="P1335" s="27">
        <v>3469145</v>
      </c>
      <c r="Q1335" s="27">
        <v>114000</v>
      </c>
      <c r="R1335" s="27">
        <v>20206</v>
      </c>
      <c r="S1335" s="27">
        <v>12.287000000000001</v>
      </c>
      <c r="T1335" s="27">
        <v>126.7</v>
      </c>
      <c r="U1335" s="27">
        <v>19</v>
      </c>
      <c r="V1335" s="27">
        <v>89.9</v>
      </c>
      <c r="W1335" s="27">
        <v>110.68526</v>
      </c>
      <c r="X1335" s="27">
        <v>2.2222222222222201</v>
      </c>
      <c r="Y1335" s="27">
        <v>2.5213508605957</v>
      </c>
      <c r="Z1335" s="27">
        <v>64.277809143066406</v>
      </c>
      <c r="AA1335" s="27">
        <v>322113</v>
      </c>
      <c r="AB1335" s="28"/>
      <c r="AC1335" s="29">
        <v>0</v>
      </c>
      <c r="AD1335" s="30">
        <v>0</v>
      </c>
      <c r="AE1335" s="30">
        <v>79.099999999999994</v>
      </c>
      <c r="AF1335" s="31">
        <v>13.067600000000001</v>
      </c>
      <c r="AG1335">
        <f t="shared" si="329"/>
        <v>9305.0530698128405</v>
      </c>
      <c r="AH1335">
        <f>A1335*'Simple Linear Regression'!$B$18+'Simple Linear Regression'!$B$17</f>
        <v>9023.2878168685711</v>
      </c>
      <c r="AI1335">
        <f t="shared" si="330"/>
        <v>9176.3599592999981</v>
      </c>
      <c r="AJ1335">
        <f t="shared" si="331"/>
        <v>9176.3599592999981</v>
      </c>
      <c r="AK1335" s="32">
        <f t="shared" si="345"/>
        <v>9449.9374097694508</v>
      </c>
      <c r="AL1335">
        <f t="shared" si="332"/>
        <v>9356.3826989634108</v>
      </c>
      <c r="AM1335" s="32">
        <f t="shared" si="333"/>
        <v>9304.6650528287391</v>
      </c>
      <c r="AN1335" s="33">
        <f t="shared" si="334"/>
        <v>9556.4850300652415</v>
      </c>
      <c r="AO1335" s="33">
        <f t="shared" si="335"/>
        <v>9527.9888381130004</v>
      </c>
      <c r="AP1335" s="33">
        <f t="shared" si="336"/>
        <v>9587.4722053000023</v>
      </c>
      <c r="AQ1335" s="34">
        <f t="shared" si="337"/>
        <v>607441.26300000004</v>
      </c>
      <c r="AR1335" s="34">
        <f t="shared" si="338"/>
        <v>578952</v>
      </c>
      <c r="AS1335" s="34">
        <f t="shared" si="339"/>
        <v>0</v>
      </c>
      <c r="AT1335" s="34">
        <f t="shared" si="340"/>
        <v>9441.1675849860003</v>
      </c>
      <c r="AU1335" s="34">
        <f t="shared" si="341"/>
        <v>9483.7601849010352</v>
      </c>
      <c r="AV1335" s="34">
        <f t="shared" si="342"/>
        <v>9433.2558109485217</v>
      </c>
      <c r="AW1335" s="34">
        <f t="shared" si="343"/>
        <v>9444.6390082599992</v>
      </c>
      <c r="AX1335" s="34">
        <f t="shared" si="344"/>
        <v>9492.4975372611189</v>
      </c>
    </row>
    <row r="1336" spans="1:50" ht="16.5" customHeight="1" x14ac:dyDescent="0.2">
      <c r="A1336" s="25">
        <v>1335</v>
      </c>
      <c r="B1336" s="26">
        <v>42615</v>
      </c>
      <c r="C1336" s="25">
        <v>9595</v>
      </c>
      <c r="D1336" s="27">
        <v>2179.98</v>
      </c>
      <c r="E1336" s="27">
        <v>261000</v>
      </c>
      <c r="F1336" s="27"/>
      <c r="G1336" s="27">
        <v>45.106000000000002</v>
      </c>
      <c r="H1336" s="27">
        <v>47.31</v>
      </c>
      <c r="I1336" s="27">
        <v>2.2370000000000001</v>
      </c>
      <c r="J1336" s="27">
        <v>18711.702000000001</v>
      </c>
      <c r="K1336" s="27">
        <v>873735</v>
      </c>
      <c r="L1336" s="27">
        <v>417</v>
      </c>
      <c r="M1336" s="27">
        <v>18.109000000000002</v>
      </c>
      <c r="N1336" s="27">
        <v>276991</v>
      </c>
      <c r="O1336" s="27">
        <v>12731.2</v>
      </c>
      <c r="P1336" s="27">
        <v>3469145</v>
      </c>
      <c r="Q1336" s="27">
        <v>114000</v>
      </c>
      <c r="R1336" s="27">
        <v>20206</v>
      </c>
      <c r="S1336" s="27">
        <v>12.287000000000001</v>
      </c>
      <c r="T1336" s="27">
        <v>126.7</v>
      </c>
      <c r="U1336" s="27">
        <v>19</v>
      </c>
      <c r="V1336" s="27">
        <v>89.9</v>
      </c>
      <c r="W1336" s="27">
        <v>111.12260000000001</v>
      </c>
      <c r="X1336" s="27">
        <v>2.2222222222222201</v>
      </c>
      <c r="Y1336" s="27">
        <v>2.5213508605957</v>
      </c>
      <c r="Z1336" s="27">
        <v>64.277809143066406</v>
      </c>
      <c r="AA1336" s="27">
        <v>322113</v>
      </c>
      <c r="AB1336" s="28"/>
      <c r="AC1336" s="29">
        <v>0</v>
      </c>
      <c r="AD1336" s="30">
        <v>0</v>
      </c>
      <c r="AE1336" s="30">
        <v>82</v>
      </c>
      <c r="AF1336" s="31">
        <v>12.7933</v>
      </c>
      <c r="AG1336">
        <f t="shared" si="329"/>
        <v>9307.0894311995598</v>
      </c>
      <c r="AH1336">
        <f>A1336*'Simple Linear Regression'!$B$18+'Simple Linear Regression'!$B$17</f>
        <v>9024.1408539524746</v>
      </c>
      <c r="AI1336">
        <f t="shared" si="330"/>
        <v>9178.1248292999971</v>
      </c>
      <c r="AJ1336">
        <f t="shared" si="331"/>
        <v>9178.1248292999971</v>
      </c>
      <c r="AK1336" s="32">
        <f t="shared" si="345"/>
        <v>9440.971951290232</v>
      </c>
      <c r="AL1336">
        <f t="shared" si="332"/>
        <v>9345.6267055556928</v>
      </c>
      <c r="AM1336" s="32">
        <f t="shared" si="333"/>
        <v>9312.2824482411997</v>
      </c>
      <c r="AN1336" s="33">
        <f t="shared" si="334"/>
        <v>9509.0904225949325</v>
      </c>
      <c r="AO1336" s="33">
        <f t="shared" si="335"/>
        <v>9521.6730315170007</v>
      </c>
      <c r="AP1336" s="33">
        <f t="shared" si="336"/>
        <v>9551.7815719999999</v>
      </c>
      <c r="AQ1336" s="34">
        <f t="shared" si="337"/>
        <v>619628.86700000009</v>
      </c>
      <c r="AR1336" s="34">
        <f t="shared" si="338"/>
        <v>583857</v>
      </c>
      <c r="AS1336" s="34">
        <f t="shared" si="339"/>
        <v>0</v>
      </c>
      <c r="AT1336" s="34">
        <f t="shared" si="340"/>
        <v>9385.4241288989997</v>
      </c>
      <c r="AU1336" s="34">
        <f t="shared" si="341"/>
        <v>9428.2291555428092</v>
      </c>
      <c r="AV1336" s="34">
        <f t="shared" si="342"/>
        <v>9369.4404429833212</v>
      </c>
      <c r="AW1336" s="34">
        <f t="shared" si="343"/>
        <v>9387.8017546129995</v>
      </c>
      <c r="AX1336" s="34">
        <f t="shared" si="344"/>
        <v>9436.061010941572</v>
      </c>
    </row>
    <row r="1337" spans="1:50" ht="16.5" customHeight="1" x14ac:dyDescent="0.2">
      <c r="A1337" s="25">
        <v>1336</v>
      </c>
      <c r="B1337" s="26">
        <v>42622</v>
      </c>
      <c r="C1337" s="25">
        <v>9406</v>
      </c>
      <c r="D1337" s="27">
        <v>2170.4375</v>
      </c>
      <c r="E1337" s="27">
        <v>257000</v>
      </c>
      <c r="F1337" s="27"/>
      <c r="G1337" s="27">
        <v>45.957500000000003</v>
      </c>
      <c r="H1337" s="27">
        <v>47.506</v>
      </c>
      <c r="I1337" s="27">
        <v>2.2229999999999999</v>
      </c>
      <c r="J1337" s="27">
        <v>18711.702000000001</v>
      </c>
      <c r="K1337" s="27">
        <v>882465</v>
      </c>
      <c r="L1337" s="27">
        <v>449</v>
      </c>
      <c r="M1337" s="27">
        <v>18.109000000000002</v>
      </c>
      <c r="N1337" s="27">
        <v>276991</v>
      </c>
      <c r="O1337" s="27">
        <v>12756.7</v>
      </c>
      <c r="P1337" s="27">
        <v>3469145</v>
      </c>
      <c r="Q1337" s="27">
        <v>114000</v>
      </c>
      <c r="R1337" s="27">
        <v>20206</v>
      </c>
      <c r="S1337" s="27">
        <v>12.287000000000001</v>
      </c>
      <c r="T1337" s="27">
        <v>126.7</v>
      </c>
      <c r="U1337" s="27">
        <v>19</v>
      </c>
      <c r="V1337" s="27">
        <v>91.2</v>
      </c>
      <c r="W1337" s="27">
        <v>112.14962</v>
      </c>
      <c r="X1337" s="27">
        <v>2.2222222222222201</v>
      </c>
      <c r="Y1337" s="27">
        <v>2.5213508605957</v>
      </c>
      <c r="Z1337" s="27">
        <v>64.277809143066406</v>
      </c>
      <c r="AA1337" s="27">
        <v>322113</v>
      </c>
      <c r="AB1337" s="28"/>
      <c r="AC1337" s="29">
        <v>1</v>
      </c>
      <c r="AD1337" s="30">
        <v>0</v>
      </c>
      <c r="AE1337" s="30">
        <v>75.2</v>
      </c>
      <c r="AF1337" s="31">
        <v>12.511900000000001</v>
      </c>
      <c r="AG1337">
        <f t="shared" si="329"/>
        <v>9280.0686608032411</v>
      </c>
      <c r="AH1337">
        <f>A1337*'Simple Linear Regression'!$B$18+'Simple Linear Regression'!$B$17</f>
        <v>9024.9938910363799</v>
      </c>
      <c r="AI1337">
        <f t="shared" si="330"/>
        <v>9145.6319992999997</v>
      </c>
      <c r="AJ1337">
        <f t="shared" si="331"/>
        <v>9145.6319992999997</v>
      </c>
      <c r="AK1337" s="32">
        <f t="shared" si="345"/>
        <v>9439.7303149006893</v>
      </c>
      <c r="AL1337">
        <f t="shared" si="332"/>
        <v>9332.2251640945105</v>
      </c>
      <c r="AM1337" s="32">
        <f t="shared" si="333"/>
        <v>9171.0582792716796</v>
      </c>
      <c r="AN1337" s="33">
        <f t="shared" si="334"/>
        <v>9332.5782716223512</v>
      </c>
      <c r="AO1337" s="33">
        <f t="shared" si="335"/>
        <v>9373.2323413430022</v>
      </c>
      <c r="AP1337" s="33">
        <f t="shared" si="336"/>
        <v>9420.1398985999986</v>
      </c>
      <c r="AQ1337" s="34">
        <f t="shared" si="337"/>
        <v>615750.99300000002</v>
      </c>
      <c r="AR1337" s="34">
        <f t="shared" si="338"/>
        <v>571311</v>
      </c>
      <c r="AS1337" s="34">
        <f t="shared" si="339"/>
        <v>12.511900000000001</v>
      </c>
      <c r="AT1337" s="34">
        <f t="shared" si="340"/>
        <v>9281.2292523550004</v>
      </c>
      <c r="AU1337" s="34">
        <f t="shared" si="341"/>
        <v>9333.254288153199</v>
      </c>
      <c r="AV1337" s="34">
        <f t="shared" si="342"/>
        <v>9270.4496814703598</v>
      </c>
      <c r="AW1337" s="34">
        <f t="shared" si="343"/>
        <v>9268.1673069132994</v>
      </c>
      <c r="AX1337" s="34">
        <f t="shared" si="344"/>
        <v>9308.8173266306076</v>
      </c>
    </row>
    <row r="1338" spans="1:50" ht="16.5" customHeight="1" x14ac:dyDescent="0.2">
      <c r="A1338" s="25">
        <v>1337</v>
      </c>
      <c r="B1338" s="26">
        <v>42629</v>
      </c>
      <c r="C1338" s="25">
        <v>9650</v>
      </c>
      <c r="D1338" s="27">
        <v>2139.65</v>
      </c>
      <c r="E1338" s="27">
        <v>252000</v>
      </c>
      <c r="F1338" s="27"/>
      <c r="G1338" s="27">
        <v>44.34</v>
      </c>
      <c r="H1338" s="27">
        <v>46.207999999999998</v>
      </c>
      <c r="I1338" s="27">
        <v>2.202</v>
      </c>
      <c r="J1338" s="27">
        <v>18711.702000000001</v>
      </c>
      <c r="K1338" s="27">
        <v>882465</v>
      </c>
      <c r="L1338" s="27">
        <v>449</v>
      </c>
      <c r="M1338" s="27">
        <v>17.927</v>
      </c>
      <c r="N1338" s="27">
        <v>285160</v>
      </c>
      <c r="O1338" s="27">
        <v>12756.7</v>
      </c>
      <c r="P1338" s="27">
        <v>3525124</v>
      </c>
      <c r="Q1338" s="27">
        <v>114000</v>
      </c>
      <c r="R1338" s="27">
        <v>20206</v>
      </c>
      <c r="S1338" s="27">
        <v>12.287000000000001</v>
      </c>
      <c r="T1338" s="27">
        <v>126.7</v>
      </c>
      <c r="U1338" s="27">
        <v>19</v>
      </c>
      <c r="V1338" s="27">
        <v>91.2</v>
      </c>
      <c r="W1338" s="27">
        <v>111.29545</v>
      </c>
      <c r="X1338" s="27">
        <v>2.2222222222222201</v>
      </c>
      <c r="Y1338" s="27">
        <v>2.7935748100280802</v>
      </c>
      <c r="Z1338" s="27">
        <v>61.354110717773402</v>
      </c>
      <c r="AA1338" s="27">
        <v>322113</v>
      </c>
      <c r="AB1338" s="28"/>
      <c r="AC1338" s="29">
        <v>0</v>
      </c>
      <c r="AD1338" s="30">
        <v>0.4</v>
      </c>
      <c r="AE1338" s="30">
        <v>61.9</v>
      </c>
      <c r="AF1338" s="31">
        <v>12.226000000000001</v>
      </c>
      <c r="AG1338">
        <f t="shared" si="329"/>
        <v>9385.7510512677618</v>
      </c>
      <c r="AH1338">
        <f>A1338*'Simple Linear Regression'!$B$18+'Simple Linear Regression'!$B$17</f>
        <v>9025.8469281202833</v>
      </c>
      <c r="AI1338">
        <f t="shared" si="330"/>
        <v>9251.0035477000001</v>
      </c>
      <c r="AJ1338">
        <f t="shared" si="331"/>
        <v>9251.0035476999983</v>
      </c>
      <c r="AK1338" s="32">
        <f t="shared" si="345"/>
        <v>9446.1817713473993</v>
      </c>
      <c r="AL1338">
        <f t="shared" si="332"/>
        <v>9427.4785761423991</v>
      </c>
      <c r="AM1338" s="32">
        <f t="shared" si="333"/>
        <v>9403.1192204514591</v>
      </c>
      <c r="AN1338" s="33">
        <f t="shared" si="334"/>
        <v>9485.4120306235091</v>
      </c>
      <c r="AO1338" s="33">
        <f t="shared" si="335"/>
        <v>9564.9415363200023</v>
      </c>
      <c r="AP1338" s="33">
        <f t="shared" si="336"/>
        <v>9516.5087884000004</v>
      </c>
      <c r="AQ1338" s="34">
        <f t="shared" si="337"/>
        <v>627922.31999999995</v>
      </c>
      <c r="AR1338" s="34">
        <f t="shared" si="338"/>
        <v>554904</v>
      </c>
      <c r="AS1338" s="34">
        <f t="shared" si="339"/>
        <v>0</v>
      </c>
      <c r="AT1338" s="34">
        <f t="shared" si="340"/>
        <v>9492.0870923160019</v>
      </c>
      <c r="AU1338" s="34">
        <f t="shared" si="341"/>
        <v>9496.0016673749451</v>
      </c>
      <c r="AV1338" s="34">
        <f t="shared" si="342"/>
        <v>9487.3434514330384</v>
      </c>
      <c r="AW1338" s="34">
        <f t="shared" si="343"/>
        <v>9492.7327306539992</v>
      </c>
      <c r="AX1338" s="34">
        <f t="shared" si="344"/>
        <v>9495.6657131921602</v>
      </c>
    </row>
    <row r="1339" spans="1:50" ht="16.5" customHeight="1" x14ac:dyDescent="0.2">
      <c r="A1339" s="25">
        <v>1338</v>
      </c>
      <c r="B1339" s="26">
        <v>42636</v>
      </c>
      <c r="C1339" s="25">
        <v>8880</v>
      </c>
      <c r="D1339" s="27">
        <v>2156.7739999999999</v>
      </c>
      <c r="E1339" s="27">
        <v>250000</v>
      </c>
      <c r="F1339" s="27"/>
      <c r="G1339" s="27">
        <v>44.595999999999997</v>
      </c>
      <c r="H1339" s="27">
        <v>46.238</v>
      </c>
      <c r="I1339" s="27">
        <v>2.2250000000000001</v>
      </c>
      <c r="J1339" s="27">
        <v>18711.702000000001</v>
      </c>
      <c r="K1339" s="27">
        <v>882465</v>
      </c>
      <c r="L1339" s="27">
        <v>449</v>
      </c>
      <c r="M1339" s="27">
        <v>17.927</v>
      </c>
      <c r="N1339" s="27">
        <v>285160</v>
      </c>
      <c r="O1339" s="27">
        <v>12756.7</v>
      </c>
      <c r="P1339" s="27">
        <v>3525124</v>
      </c>
      <c r="Q1339" s="27">
        <v>114000</v>
      </c>
      <c r="R1339" s="27">
        <v>20206</v>
      </c>
      <c r="S1339" s="27">
        <v>12.287000000000001</v>
      </c>
      <c r="T1339" s="27">
        <v>126.7</v>
      </c>
      <c r="U1339" s="27">
        <v>19</v>
      </c>
      <c r="V1339" s="27">
        <v>91.2</v>
      </c>
      <c r="W1339" s="27">
        <v>112.55838</v>
      </c>
      <c r="X1339" s="27">
        <v>2.2222222222222201</v>
      </c>
      <c r="Y1339" s="27">
        <v>2.7935748100280802</v>
      </c>
      <c r="Z1339" s="27">
        <v>61.354110717773402</v>
      </c>
      <c r="AA1339" s="27">
        <v>322113</v>
      </c>
      <c r="AB1339" s="28"/>
      <c r="AC1339" s="29">
        <v>0</v>
      </c>
      <c r="AD1339" s="30">
        <v>0</v>
      </c>
      <c r="AE1339" s="30">
        <v>72.900000000000006</v>
      </c>
      <c r="AF1339" s="31">
        <v>11.9383</v>
      </c>
      <c r="AG1339">
        <f t="shared" si="329"/>
        <v>9387.1063381290005</v>
      </c>
      <c r="AH1339">
        <f>A1339*'Simple Linear Regression'!$B$18+'Simple Linear Regression'!$B$17</f>
        <v>9026.6999652041886</v>
      </c>
      <c r="AI1339">
        <f t="shared" si="330"/>
        <v>9252.1801276999995</v>
      </c>
      <c r="AJ1339">
        <f t="shared" si="331"/>
        <v>9252.1801276999977</v>
      </c>
      <c r="AK1339" s="32">
        <f t="shared" si="345"/>
        <v>9437.9941228681782</v>
      </c>
      <c r="AL1339">
        <f t="shared" si="332"/>
        <v>9420.365455449999</v>
      </c>
      <c r="AM1339" s="32">
        <f t="shared" si="333"/>
        <v>9414.9465778256599</v>
      </c>
      <c r="AN1339" s="33">
        <f t="shared" si="334"/>
        <v>9440.8677715543199</v>
      </c>
      <c r="AO1339" s="33">
        <f t="shared" si="335"/>
        <v>9578.1848009999994</v>
      </c>
      <c r="AP1339" s="33">
        <f t="shared" si="336"/>
        <v>9495.7936088999995</v>
      </c>
      <c r="AQ1339" s="34">
        <f t="shared" si="337"/>
        <v>634481</v>
      </c>
      <c r="AR1339" s="34">
        <f t="shared" si="338"/>
        <v>556250</v>
      </c>
      <c r="AS1339" s="34">
        <f t="shared" si="339"/>
        <v>0</v>
      </c>
      <c r="AT1339" s="34">
        <f t="shared" si="340"/>
        <v>9404.7967004740003</v>
      </c>
      <c r="AU1339" s="34">
        <f t="shared" si="341"/>
        <v>9427.3529256931979</v>
      </c>
      <c r="AV1339" s="34">
        <f t="shared" si="342"/>
        <v>9390.376222507999</v>
      </c>
      <c r="AW1339" s="34">
        <f t="shared" si="343"/>
        <v>9404.1558892249977</v>
      </c>
      <c r="AX1339" s="34">
        <f t="shared" si="344"/>
        <v>9431.9734916790021</v>
      </c>
    </row>
    <row r="1340" spans="1:50" ht="16.5" customHeight="1" x14ac:dyDescent="0.2">
      <c r="A1340" s="25">
        <v>1339</v>
      </c>
      <c r="B1340" s="26">
        <v>42643</v>
      </c>
      <c r="C1340" s="25">
        <v>9390</v>
      </c>
      <c r="D1340" s="27">
        <v>2159.36</v>
      </c>
      <c r="E1340" s="27">
        <v>247000</v>
      </c>
      <c r="F1340" s="27"/>
      <c r="G1340" s="27">
        <v>46.552</v>
      </c>
      <c r="H1340" s="27">
        <v>46.744</v>
      </c>
      <c r="I1340" s="27">
        <v>2.2240000000000002</v>
      </c>
      <c r="J1340" s="27">
        <v>18711.702000000001</v>
      </c>
      <c r="K1340" s="27">
        <v>882465</v>
      </c>
      <c r="L1340" s="27">
        <v>449</v>
      </c>
      <c r="M1340" s="27">
        <v>17.927</v>
      </c>
      <c r="N1340" s="27">
        <v>285160</v>
      </c>
      <c r="O1340" s="27">
        <v>12756.7</v>
      </c>
      <c r="P1340" s="27">
        <v>3525124</v>
      </c>
      <c r="Q1340" s="27">
        <v>114000</v>
      </c>
      <c r="R1340" s="27">
        <v>20206</v>
      </c>
      <c r="S1340" s="27">
        <v>12.287000000000001</v>
      </c>
      <c r="T1340" s="27">
        <v>126.7</v>
      </c>
      <c r="U1340" s="27">
        <v>19</v>
      </c>
      <c r="V1340" s="27">
        <v>91.2</v>
      </c>
      <c r="W1340" s="27">
        <v>112.80956</v>
      </c>
      <c r="X1340" s="27">
        <v>2.2222222222222201</v>
      </c>
      <c r="Y1340" s="27">
        <v>2.7935748100280802</v>
      </c>
      <c r="Z1340" s="27">
        <v>61.354110717773402</v>
      </c>
      <c r="AA1340" s="27">
        <v>322113</v>
      </c>
      <c r="AB1340" s="28"/>
      <c r="AC1340" s="29">
        <v>0</v>
      </c>
      <c r="AD1340" s="30">
        <v>9</v>
      </c>
      <c r="AE1340" s="30">
        <v>49</v>
      </c>
      <c r="AF1340" s="31">
        <v>11.6511</v>
      </c>
      <c r="AG1340">
        <f t="shared" si="329"/>
        <v>9389.1264469611215</v>
      </c>
      <c r="AH1340">
        <f>A1340*'Simple Linear Regression'!$B$18+'Simple Linear Regression'!$B$17</f>
        <v>9027.5530022880921</v>
      </c>
      <c r="AI1340">
        <f t="shared" si="330"/>
        <v>9253.9449977000004</v>
      </c>
      <c r="AJ1340">
        <f t="shared" si="331"/>
        <v>9253.9449977000004</v>
      </c>
      <c r="AK1340" s="32">
        <f t="shared" si="345"/>
        <v>9442.4609805742402</v>
      </c>
      <c r="AL1340">
        <f t="shared" si="332"/>
        <v>9422.9595200887998</v>
      </c>
      <c r="AM1340" s="32">
        <f t="shared" si="333"/>
        <v>9385.0964023384004</v>
      </c>
      <c r="AN1340" s="33">
        <f t="shared" si="334"/>
        <v>9403.6297974177796</v>
      </c>
      <c r="AO1340" s="33">
        <f t="shared" si="335"/>
        <v>9524.0090838399992</v>
      </c>
      <c r="AP1340" s="33">
        <f t="shared" si="336"/>
        <v>9432.7337021000003</v>
      </c>
      <c r="AQ1340" s="34">
        <f t="shared" si="337"/>
        <v>634195.84000000008</v>
      </c>
      <c r="AR1340" s="34">
        <f t="shared" si="338"/>
        <v>549328</v>
      </c>
      <c r="AS1340" s="34">
        <f t="shared" si="339"/>
        <v>0</v>
      </c>
      <c r="AT1340" s="34">
        <f t="shared" si="340"/>
        <v>9441.1641171249994</v>
      </c>
      <c r="AU1340" s="34">
        <f t="shared" si="341"/>
        <v>9432.277977939928</v>
      </c>
      <c r="AV1340" s="34">
        <f t="shared" si="342"/>
        <v>9433.4642615472785</v>
      </c>
      <c r="AW1340" s="34">
        <f t="shared" si="343"/>
        <v>9439.7643799129983</v>
      </c>
      <c r="AX1340" s="34">
        <f t="shared" si="344"/>
        <v>9426.3390508539196</v>
      </c>
    </row>
    <row r="1341" spans="1:50" ht="16.5" customHeight="1" x14ac:dyDescent="0.2">
      <c r="A1341" s="25">
        <v>1340</v>
      </c>
      <c r="B1341" s="26">
        <v>42650</v>
      </c>
      <c r="C1341" s="25">
        <v>9264</v>
      </c>
      <c r="D1341" s="27">
        <v>2157.1860000000001</v>
      </c>
      <c r="E1341" s="27">
        <v>245000</v>
      </c>
      <c r="F1341" s="27"/>
      <c r="G1341" s="27">
        <v>49.484000000000002</v>
      </c>
      <c r="H1341" s="27">
        <v>49.524000000000001</v>
      </c>
      <c r="I1341" s="27">
        <v>2.2450000000000001</v>
      </c>
      <c r="J1341" s="27">
        <v>18711.702000000001</v>
      </c>
      <c r="K1341" s="27">
        <v>882465</v>
      </c>
      <c r="L1341" s="27">
        <v>481</v>
      </c>
      <c r="M1341" s="27">
        <v>17.927</v>
      </c>
      <c r="N1341" s="27">
        <v>285160</v>
      </c>
      <c r="O1341" s="27">
        <v>12788.1</v>
      </c>
      <c r="P1341" s="27">
        <v>3525124</v>
      </c>
      <c r="Q1341" s="27">
        <v>114000</v>
      </c>
      <c r="R1341" s="27">
        <v>20206</v>
      </c>
      <c r="S1341" s="27">
        <v>12.287000000000001</v>
      </c>
      <c r="T1341" s="27">
        <v>126.7</v>
      </c>
      <c r="U1341" s="27">
        <v>19</v>
      </c>
      <c r="V1341" s="27">
        <v>92.2</v>
      </c>
      <c r="W1341" s="27">
        <v>112.49168</v>
      </c>
      <c r="X1341" s="27">
        <v>2.2222222222222201</v>
      </c>
      <c r="Y1341" s="27">
        <v>2.7935748100280802</v>
      </c>
      <c r="Z1341" s="27">
        <v>61.354110717773402</v>
      </c>
      <c r="AA1341" s="27">
        <v>322113</v>
      </c>
      <c r="AB1341" s="28"/>
      <c r="AC1341" s="29">
        <v>0</v>
      </c>
      <c r="AD1341" s="30">
        <v>7.9</v>
      </c>
      <c r="AE1341" s="30">
        <v>28.6</v>
      </c>
      <c r="AF1341" s="31">
        <v>11.3668</v>
      </c>
      <c r="AG1341">
        <f t="shared" si="329"/>
        <v>9367.6274160666017</v>
      </c>
      <c r="AH1341">
        <f>A1341*'Simple Linear Regression'!$B$18+'Simple Linear Regression'!$B$17</f>
        <v>9028.4060393719956</v>
      </c>
      <c r="AI1341">
        <f t="shared" si="330"/>
        <v>9230.5740776999992</v>
      </c>
      <c r="AJ1341">
        <f t="shared" si="331"/>
        <v>9230.5740776999992</v>
      </c>
      <c r="AK1341" s="32">
        <f t="shared" si="345"/>
        <v>9446.7155793470793</v>
      </c>
      <c r="AL1341">
        <f t="shared" si="332"/>
        <v>9400.8313526739985</v>
      </c>
      <c r="AM1341" s="32">
        <f t="shared" si="333"/>
        <v>9373.2266864507419</v>
      </c>
      <c r="AN1341" s="33">
        <f t="shared" si="334"/>
        <v>9360.0914682717685</v>
      </c>
      <c r="AO1341" s="33">
        <f t="shared" si="335"/>
        <v>9463.622324199996</v>
      </c>
      <c r="AP1341" s="33">
        <f t="shared" si="336"/>
        <v>9396.4162784</v>
      </c>
      <c r="AQ1341" s="34">
        <f t="shared" si="337"/>
        <v>640184.20000000007</v>
      </c>
      <c r="AR1341" s="34">
        <f t="shared" si="338"/>
        <v>550025</v>
      </c>
      <c r="AS1341" s="34">
        <f t="shared" si="339"/>
        <v>0</v>
      </c>
      <c r="AT1341" s="34">
        <f t="shared" si="340"/>
        <v>9448.6575738389984</v>
      </c>
      <c r="AU1341" s="34">
        <f t="shared" si="341"/>
        <v>9409.7262682376386</v>
      </c>
      <c r="AV1341" s="34">
        <f t="shared" si="342"/>
        <v>9446.2131025319995</v>
      </c>
      <c r="AW1341" s="34">
        <f t="shared" si="343"/>
        <v>9446.6248023400003</v>
      </c>
      <c r="AX1341" s="34">
        <f t="shared" si="344"/>
        <v>9392.063659084597</v>
      </c>
    </row>
    <row r="1342" spans="1:50" ht="16.5" customHeight="1" x14ac:dyDescent="0.2">
      <c r="A1342" s="25">
        <v>1341</v>
      </c>
      <c r="B1342" s="26">
        <v>42657</v>
      </c>
      <c r="C1342" s="25">
        <v>8798</v>
      </c>
      <c r="D1342" s="27">
        <v>2141.02</v>
      </c>
      <c r="E1342" s="27">
        <v>250000</v>
      </c>
      <c r="F1342" s="27"/>
      <c r="G1342" s="27">
        <v>50.287999999999997</v>
      </c>
      <c r="H1342" s="27">
        <v>49.942</v>
      </c>
      <c r="I1342" s="27">
        <v>2.2719999999999998</v>
      </c>
      <c r="J1342" s="27">
        <v>18711.702000000001</v>
      </c>
      <c r="K1342" s="27">
        <v>870018</v>
      </c>
      <c r="L1342" s="27">
        <v>481</v>
      </c>
      <c r="M1342" s="27">
        <v>17.927</v>
      </c>
      <c r="N1342" s="27">
        <v>285160</v>
      </c>
      <c r="O1342" s="27">
        <v>12788.1</v>
      </c>
      <c r="P1342" s="27">
        <v>3525124</v>
      </c>
      <c r="Q1342" s="27">
        <v>114000</v>
      </c>
      <c r="R1342" s="27">
        <v>20206</v>
      </c>
      <c r="S1342" s="27">
        <v>12.287000000000001</v>
      </c>
      <c r="T1342" s="27">
        <v>126.7</v>
      </c>
      <c r="U1342" s="27">
        <v>19</v>
      </c>
      <c r="V1342" s="27">
        <v>92.2</v>
      </c>
      <c r="W1342" s="27">
        <v>112.85166</v>
      </c>
      <c r="X1342" s="27">
        <v>2.2222222222222201</v>
      </c>
      <c r="Y1342" s="27">
        <v>2.7935748100280802</v>
      </c>
      <c r="Z1342" s="27">
        <v>61.354110717773402</v>
      </c>
      <c r="AA1342" s="27">
        <v>322113</v>
      </c>
      <c r="AB1342" s="28"/>
      <c r="AC1342" s="29">
        <v>0</v>
      </c>
      <c r="AD1342" s="30">
        <v>26.5</v>
      </c>
      <c r="AE1342" s="30">
        <v>23</v>
      </c>
      <c r="AF1342" s="31">
        <v>11.088100000000001</v>
      </c>
      <c r="AG1342">
        <f t="shared" si="329"/>
        <v>9364.2697175993599</v>
      </c>
      <c r="AH1342">
        <f>A1342*'Simple Linear Regression'!$B$18+'Simple Linear Regression'!$B$17</f>
        <v>9029.2590764559009</v>
      </c>
      <c r="AI1342">
        <f t="shared" si="330"/>
        <v>9227.6326276999989</v>
      </c>
      <c r="AJ1342">
        <f t="shared" si="331"/>
        <v>9227.6326276999989</v>
      </c>
      <c r="AK1342" s="32">
        <f t="shared" si="345"/>
        <v>9370.6902780766886</v>
      </c>
      <c r="AL1342">
        <f t="shared" si="332"/>
        <v>9387.0427034263994</v>
      </c>
      <c r="AM1342" s="32">
        <f t="shared" si="333"/>
        <v>9349.0103128271003</v>
      </c>
      <c r="AN1342" s="33">
        <f t="shared" si="334"/>
        <v>9309.7242652379791</v>
      </c>
      <c r="AO1342" s="33">
        <f t="shared" si="335"/>
        <v>9412.564937520001</v>
      </c>
      <c r="AP1342" s="33">
        <f t="shared" si="336"/>
        <v>9330.1740227000009</v>
      </c>
      <c r="AQ1342" s="34">
        <f t="shared" si="337"/>
        <v>647883.5199999999</v>
      </c>
      <c r="AR1342" s="34">
        <f t="shared" si="338"/>
        <v>568000</v>
      </c>
      <c r="AS1342" s="34">
        <f t="shared" si="339"/>
        <v>0</v>
      </c>
      <c r="AT1342" s="34">
        <f t="shared" si="340"/>
        <v>9439.2011484390005</v>
      </c>
      <c r="AU1342" s="34">
        <f t="shared" si="341"/>
        <v>9380.8143264409846</v>
      </c>
      <c r="AV1342" s="34">
        <f t="shared" si="342"/>
        <v>9436.3208591160001</v>
      </c>
      <c r="AW1342" s="34">
        <f t="shared" si="343"/>
        <v>9436.034830089</v>
      </c>
      <c r="AX1342" s="34">
        <f t="shared" si="344"/>
        <v>9355.7428472957617</v>
      </c>
    </row>
    <row r="1343" spans="1:50" ht="16.5" customHeight="1" x14ac:dyDescent="0.2">
      <c r="A1343" s="25">
        <v>1342</v>
      </c>
      <c r="B1343" s="26">
        <v>42664</v>
      </c>
      <c r="C1343" s="25">
        <v>9118</v>
      </c>
      <c r="D1343" s="27">
        <v>2138.578</v>
      </c>
      <c r="E1343" s="27">
        <v>263000</v>
      </c>
      <c r="F1343" s="27"/>
      <c r="G1343" s="27">
        <v>50.555999999999997</v>
      </c>
      <c r="H1343" s="27">
        <v>50.334000000000003</v>
      </c>
      <c r="I1343" s="27">
        <v>2.2570000000000001</v>
      </c>
      <c r="J1343" s="27">
        <v>18711.702000000001</v>
      </c>
      <c r="K1343" s="27">
        <v>870018</v>
      </c>
      <c r="L1343" s="27">
        <v>481</v>
      </c>
      <c r="M1343" s="27">
        <v>17.956</v>
      </c>
      <c r="N1343" s="27">
        <v>279213</v>
      </c>
      <c r="O1343" s="27">
        <v>12788.1</v>
      </c>
      <c r="P1343" s="27">
        <v>3525124</v>
      </c>
      <c r="Q1343" s="27">
        <v>114000</v>
      </c>
      <c r="R1343" s="27">
        <v>20206</v>
      </c>
      <c r="S1343" s="27">
        <v>12.287000000000001</v>
      </c>
      <c r="T1343" s="27">
        <v>126.7</v>
      </c>
      <c r="U1343" s="27">
        <v>19</v>
      </c>
      <c r="V1343" s="27">
        <v>92.2</v>
      </c>
      <c r="W1343" s="27">
        <v>113.6315</v>
      </c>
      <c r="X1343" s="27">
        <v>2.2222222222222201</v>
      </c>
      <c r="Y1343" s="27">
        <v>2.4951622486114502</v>
      </c>
      <c r="Z1343" s="27">
        <v>61.354110717773402</v>
      </c>
      <c r="AA1343" s="27">
        <v>322113</v>
      </c>
      <c r="AB1343" s="28"/>
      <c r="AC1343" s="29">
        <v>0</v>
      </c>
      <c r="AD1343" s="30">
        <v>11.1</v>
      </c>
      <c r="AE1343" s="30">
        <v>35.4</v>
      </c>
      <c r="AF1343" s="31">
        <v>10.8178</v>
      </c>
      <c r="AG1343">
        <f t="shared" si="329"/>
        <v>9281.0185327111594</v>
      </c>
      <c r="AH1343">
        <f>A1343*'Simple Linear Regression'!$B$18+'Simple Linear Regression'!$B$17</f>
        <v>9030.1121135398043</v>
      </c>
      <c r="AI1343">
        <f t="shared" si="330"/>
        <v>9139.7649837999998</v>
      </c>
      <c r="AJ1343">
        <f t="shared" si="331"/>
        <v>9139.7649837999998</v>
      </c>
      <c r="AK1343" s="32">
        <f t="shared" si="345"/>
        <v>9383.8178188753882</v>
      </c>
      <c r="AL1343">
        <f t="shared" si="332"/>
        <v>9324.0353480068698</v>
      </c>
      <c r="AM1343" s="32">
        <f t="shared" si="333"/>
        <v>9295.0348748202596</v>
      </c>
      <c r="AN1343" s="33">
        <f t="shared" si="334"/>
        <v>9236.8149823426265</v>
      </c>
      <c r="AO1343" s="33">
        <f t="shared" si="335"/>
        <v>9394.5596046909995</v>
      </c>
      <c r="AP1343" s="33">
        <f t="shared" si="336"/>
        <v>9334.3037037000031</v>
      </c>
      <c r="AQ1343" s="34">
        <f t="shared" si="337"/>
        <v>630183.74100000004</v>
      </c>
      <c r="AR1343" s="34">
        <f t="shared" si="338"/>
        <v>593591</v>
      </c>
      <c r="AS1343" s="34">
        <f t="shared" si="339"/>
        <v>0</v>
      </c>
      <c r="AT1343" s="34">
        <f t="shared" si="340"/>
        <v>9204.1229851120006</v>
      </c>
      <c r="AU1343" s="34">
        <f t="shared" si="341"/>
        <v>9217.8456497108236</v>
      </c>
      <c r="AV1343" s="34">
        <f t="shared" si="342"/>
        <v>9193.3071464691602</v>
      </c>
      <c r="AW1343" s="34">
        <f t="shared" si="343"/>
        <v>9199.8911918359991</v>
      </c>
      <c r="AX1343" s="34">
        <f t="shared" si="344"/>
        <v>9209.8559424975319</v>
      </c>
    </row>
    <row r="1344" spans="1:50" ht="16.5" customHeight="1" x14ac:dyDescent="0.2">
      <c r="A1344" s="25">
        <v>1343</v>
      </c>
      <c r="B1344" s="26">
        <v>42671</v>
      </c>
      <c r="C1344" s="25">
        <v>9183</v>
      </c>
      <c r="D1344" s="27">
        <v>2138.674</v>
      </c>
      <c r="E1344" s="27">
        <v>256000</v>
      </c>
      <c r="F1344" s="27"/>
      <c r="G1344" s="27">
        <v>49.362000000000002</v>
      </c>
      <c r="H1344" s="27">
        <v>48.954000000000001</v>
      </c>
      <c r="I1344" s="27">
        <v>2.2429999999999999</v>
      </c>
      <c r="J1344" s="27">
        <v>18711.702000000001</v>
      </c>
      <c r="K1344" s="27">
        <v>870018</v>
      </c>
      <c r="L1344" s="27">
        <v>481</v>
      </c>
      <c r="M1344" s="27">
        <v>17.956</v>
      </c>
      <c r="N1344" s="27">
        <v>279213</v>
      </c>
      <c r="O1344" s="27">
        <v>12788.1</v>
      </c>
      <c r="P1344" s="27">
        <v>3525124</v>
      </c>
      <c r="Q1344" s="27">
        <v>114000</v>
      </c>
      <c r="R1344" s="27">
        <v>20206</v>
      </c>
      <c r="S1344" s="27">
        <v>12.287000000000001</v>
      </c>
      <c r="T1344" s="27">
        <v>126.7</v>
      </c>
      <c r="U1344" s="27">
        <v>19</v>
      </c>
      <c r="V1344" s="27">
        <v>92.2</v>
      </c>
      <c r="W1344" s="27">
        <v>113.40952</v>
      </c>
      <c r="X1344" s="27">
        <v>2.2222222222222201</v>
      </c>
      <c r="Y1344" s="27">
        <v>2.4951622486114502</v>
      </c>
      <c r="Z1344" s="27">
        <v>61.354110717773402</v>
      </c>
      <c r="AA1344" s="27">
        <v>322113</v>
      </c>
      <c r="AB1344" s="28"/>
      <c r="AC1344" s="29">
        <v>0</v>
      </c>
      <c r="AD1344" s="30">
        <v>49.5</v>
      </c>
      <c r="AE1344" s="30">
        <v>13.9</v>
      </c>
      <c r="AF1344" s="31">
        <v>10.5593</v>
      </c>
      <c r="AG1344">
        <f t="shared" si="329"/>
        <v>9285.7279063608385</v>
      </c>
      <c r="AH1344">
        <f>A1344*'Simple Linear Regression'!$B$18+'Simple Linear Regression'!$B$17</f>
        <v>9030.9651506237096</v>
      </c>
      <c r="AI1344">
        <f t="shared" si="330"/>
        <v>9143.8830137999994</v>
      </c>
      <c r="AJ1344">
        <f t="shared" si="331"/>
        <v>9143.8830137999994</v>
      </c>
      <c r="AK1344" s="32">
        <f t="shared" si="345"/>
        <v>9387.4592519807993</v>
      </c>
      <c r="AL1344">
        <f t="shared" si="332"/>
        <v>9333.6449579481305</v>
      </c>
      <c r="AM1344" s="32">
        <f t="shared" si="333"/>
        <v>9228.827448088161</v>
      </c>
      <c r="AN1344" s="33">
        <f t="shared" si="334"/>
        <v>9210.4744605045744</v>
      </c>
      <c r="AO1344" s="33">
        <f t="shared" si="335"/>
        <v>9312.2580168089989</v>
      </c>
      <c r="AP1344" s="33">
        <f t="shared" si="336"/>
        <v>9254.120507399999</v>
      </c>
      <c r="AQ1344" s="34">
        <f t="shared" si="337"/>
        <v>626274.75899999996</v>
      </c>
      <c r="AR1344" s="34">
        <f t="shared" si="338"/>
        <v>574208</v>
      </c>
      <c r="AS1344" s="34">
        <f t="shared" si="339"/>
        <v>0</v>
      </c>
      <c r="AT1344" s="34">
        <f t="shared" si="340"/>
        <v>9281.8015691649998</v>
      </c>
      <c r="AU1344" s="34">
        <f t="shared" si="341"/>
        <v>9256.9812555508761</v>
      </c>
      <c r="AV1344" s="34">
        <f t="shared" si="342"/>
        <v>9280.0815050810797</v>
      </c>
      <c r="AW1344" s="34">
        <f t="shared" si="343"/>
        <v>9276.569287403001</v>
      </c>
      <c r="AX1344" s="34">
        <f t="shared" si="344"/>
        <v>9233.4507535889679</v>
      </c>
    </row>
    <row r="1345" spans="1:50" ht="16.5" customHeight="1" x14ac:dyDescent="0.2">
      <c r="A1345" s="25">
        <v>1344</v>
      </c>
      <c r="B1345" s="26">
        <v>42678</v>
      </c>
      <c r="C1345" s="25">
        <v>9213</v>
      </c>
      <c r="D1345" s="27">
        <v>2101.9299999999998</v>
      </c>
      <c r="E1345" s="27">
        <v>265000</v>
      </c>
      <c r="F1345" s="27"/>
      <c r="G1345" s="27">
        <v>45.508000000000003</v>
      </c>
      <c r="H1345" s="27">
        <v>44.625999999999998</v>
      </c>
      <c r="I1345" s="27">
        <v>2.23</v>
      </c>
      <c r="J1345" s="27">
        <v>18711.702000000001</v>
      </c>
      <c r="K1345" s="27">
        <v>870018</v>
      </c>
      <c r="L1345" s="27">
        <v>481</v>
      </c>
      <c r="M1345" s="27">
        <v>17.956</v>
      </c>
      <c r="N1345" s="27">
        <v>279213</v>
      </c>
      <c r="O1345" s="27">
        <v>12788.1</v>
      </c>
      <c r="P1345" s="27">
        <v>3525124</v>
      </c>
      <c r="Q1345" s="27">
        <v>114000</v>
      </c>
      <c r="R1345" s="27">
        <v>20206</v>
      </c>
      <c r="S1345" s="27">
        <v>12.287000000000001</v>
      </c>
      <c r="T1345" s="27">
        <v>126.7</v>
      </c>
      <c r="U1345" s="27">
        <v>19</v>
      </c>
      <c r="V1345" s="27">
        <v>92.2</v>
      </c>
      <c r="W1345" s="27">
        <v>113.92864</v>
      </c>
      <c r="X1345" s="27">
        <v>2.2222222222222201</v>
      </c>
      <c r="Y1345" s="27">
        <v>2.4951622486114502</v>
      </c>
      <c r="Z1345" s="27">
        <v>61.354110717773402</v>
      </c>
      <c r="AA1345" s="27">
        <v>322113</v>
      </c>
      <c r="AB1345" s="28"/>
      <c r="AC1345" s="29">
        <v>0</v>
      </c>
      <c r="AD1345" s="30">
        <v>30.1</v>
      </c>
      <c r="AE1345" s="30">
        <v>21.7</v>
      </c>
      <c r="AF1345" s="31">
        <v>10.3163</v>
      </c>
      <c r="AG1345">
        <f t="shared" si="329"/>
        <v>9279.6618011783976</v>
      </c>
      <c r="AH1345">
        <f>A1345*'Simple Linear Regression'!$B$18+'Simple Linear Regression'!$B$17</f>
        <v>9031.8181877076131</v>
      </c>
      <c r="AI1345">
        <f t="shared" si="330"/>
        <v>9138.5884038000004</v>
      </c>
      <c r="AJ1345">
        <f t="shared" si="331"/>
        <v>9138.5884037999986</v>
      </c>
      <c r="AK1345" s="32">
        <f t="shared" si="345"/>
        <v>9407.3127748484385</v>
      </c>
      <c r="AL1345">
        <f t="shared" si="332"/>
        <v>9331.0959041793012</v>
      </c>
      <c r="AM1345" s="32">
        <f t="shared" si="333"/>
        <v>9257.4537467948794</v>
      </c>
      <c r="AN1345" s="33">
        <f t="shared" si="334"/>
        <v>9172.2802199329763</v>
      </c>
      <c r="AO1345" s="33">
        <f t="shared" si="335"/>
        <v>9350.6770744899986</v>
      </c>
      <c r="AP1345" s="33">
        <f t="shared" si="336"/>
        <v>9259.5129548000023</v>
      </c>
      <c r="AQ1345" s="34">
        <f t="shared" si="337"/>
        <v>622644.99</v>
      </c>
      <c r="AR1345" s="34">
        <f t="shared" si="338"/>
        <v>590950</v>
      </c>
      <c r="AS1345" s="34">
        <f t="shared" si="339"/>
        <v>0</v>
      </c>
      <c r="AT1345" s="34">
        <f t="shared" si="340"/>
        <v>9175.7626156160004</v>
      </c>
      <c r="AU1345" s="34">
        <f t="shared" si="341"/>
        <v>9184.9113875828589</v>
      </c>
      <c r="AV1345" s="34">
        <f t="shared" si="342"/>
        <v>9169.5286000829983</v>
      </c>
      <c r="AW1345" s="34">
        <f t="shared" si="343"/>
        <v>9169.6804401469999</v>
      </c>
      <c r="AX1345" s="34">
        <f t="shared" si="344"/>
        <v>9173.4894598268693</v>
      </c>
    </row>
    <row r="1346" spans="1:50" ht="16.5" customHeight="1" x14ac:dyDescent="0.2">
      <c r="A1346" s="25">
        <v>1345</v>
      </c>
      <c r="B1346" s="26">
        <v>42685</v>
      </c>
      <c r="C1346" s="25">
        <v>9359</v>
      </c>
      <c r="D1346" s="27">
        <v>2153.2539999999999</v>
      </c>
      <c r="E1346" s="27">
        <v>250000</v>
      </c>
      <c r="F1346" s="27"/>
      <c r="G1346" s="27">
        <v>44.61</v>
      </c>
      <c r="H1346" s="27">
        <v>43.091999999999999</v>
      </c>
      <c r="I1346" s="27">
        <v>2.2330000000000001</v>
      </c>
      <c r="J1346" s="27">
        <v>18892.638999999999</v>
      </c>
      <c r="K1346" s="27">
        <v>811500</v>
      </c>
      <c r="L1346" s="27">
        <v>509</v>
      </c>
      <c r="M1346" s="27">
        <v>17.956</v>
      </c>
      <c r="N1346" s="27">
        <v>279213</v>
      </c>
      <c r="O1346" s="27">
        <v>12846.6</v>
      </c>
      <c r="P1346" s="27">
        <v>3525124</v>
      </c>
      <c r="Q1346" s="27">
        <v>114000</v>
      </c>
      <c r="R1346" s="27">
        <v>20206</v>
      </c>
      <c r="S1346" s="27">
        <v>12.287000000000001</v>
      </c>
      <c r="T1346" s="27">
        <v>127.4</v>
      </c>
      <c r="U1346" s="27">
        <v>19</v>
      </c>
      <c r="V1346" s="27">
        <v>92.1</v>
      </c>
      <c r="W1346" s="27">
        <v>113.85602</v>
      </c>
      <c r="X1346" s="27">
        <v>2.2222222222222201</v>
      </c>
      <c r="Y1346" s="27">
        <v>2.4951622486114502</v>
      </c>
      <c r="Z1346" s="27">
        <v>61.354110717773402</v>
      </c>
      <c r="AA1346" s="27">
        <v>322113</v>
      </c>
      <c r="AB1346" s="28"/>
      <c r="AC1346" s="29">
        <v>0</v>
      </c>
      <c r="AD1346" s="30">
        <v>51.8</v>
      </c>
      <c r="AE1346" s="30">
        <v>13.4</v>
      </c>
      <c r="AF1346" s="31">
        <v>10.0931</v>
      </c>
      <c r="AG1346">
        <f t="shared" ref="AG1346:AG1409" si="346">6753.47943187+0.36116788*I1346+0.01252571*N1346-22.85359542*V1346+0.00407811*AA1346-0.00067349*E1346</f>
        <v>9292.0505942240397</v>
      </c>
      <c r="AH1346">
        <f>A1346*'Simple Linear Regression'!$B$18+'Simple Linear Regression'!$B$17</f>
        <v>9032.6712247915166</v>
      </c>
      <c r="AI1346">
        <f t="shared" ref="AI1346:AI1409" si="347">7491.3971+0.0137554*N1346-0.00058829*E1346-34.3283*V1346+0.30565*L1346+54.6031*M1346</f>
        <v>9159.4037838000004</v>
      </c>
      <c r="AJ1346">
        <f t="shared" ref="AJ1346:AJ1409" si="348">7491.3971-0.00058829*E1346+0.30565*L1346+54.6031*M1346+0.0137554*N1346-34.3283*V1346</f>
        <v>9159.4037838000004</v>
      </c>
      <c r="AK1346" s="32">
        <f t="shared" si="345"/>
        <v>9370.5874456215988</v>
      </c>
      <c r="AL1346">
        <f t="shared" ref="AL1346:AL1409" si="349">2192.59+2373.87*I1346+0.0316653*N1346-15.7623*V1346+0.00202406*AA1346-0.000740146*E1346-0.00963493*(I1346*N1346)</f>
        <v>9342.8253410490288</v>
      </c>
      <c r="AM1346" s="32">
        <f t="shared" ref="AM1346:AM1409" si="350">5205.907083+122.0638992*I1346+13.609808*(N1346/1000)-1.245906883*AD1346+0.7746840854*AE1346-134.2474226*AC1346-1547.125689*IF(AND(B1346&gt;=DATE(2020,3,20),B1346&lt;=DATE(2020,6,26)),1,0)</f>
        <v>9224.3538812225615</v>
      </c>
      <c r="AN1346" s="33">
        <f t="shared" ref="AN1346:AN1409" si="351">7707.2178-144.397321*AC1346+139.5614087*AF1346-0.0008594506251*E1346-265.7105668*I1346-0.02506176117*J1346+0.004708026652*N1346</f>
        <v>9148.6901413064188</v>
      </c>
      <c r="AO1346" s="33">
        <f t="shared" ref="AO1346:AO1409" si="352">IF(N1346="","",2190.39 + 2739.06*I1346 + 0.034693*N1346 - 16.722*V1346 - 0.000802*E1346 - 1.3691*AD1346 + 1.8691*AE1346 - 121.7*AC1346 + 209.88*IF(AND(B1346&gt;=DATE(2020,3,20),B1346&lt;=DATE(2020,6,26)),1,0) - 0.011049*(I1346*N1346))</f>
        <v>9318.1183811789997</v>
      </c>
      <c r="AP1346" s="33">
        <f t="shared" ref="AP1346:AP1409" si="353">IF(B1346&lt;DATE(2008,1,1),"",3929.06 + 1212.53*I1346 - 0.0003097*N1346 + 59.426*V1346 - 0.0006734*E1346 - 1.036*AD1346 + 1.2076*AE1346 + 94.923*AF1346 - 131.43*AC1346 - 759.61*IF(AND(B1346&gt;=DATE(2020,3,20),B1346&lt;=DATE(2020,6,26)),1,0) - 17.324*(I1346*V1346))</f>
        <v>9212.694481999999</v>
      </c>
      <c r="AQ1346" s="34">
        <f t="shared" ref="AQ1346:AQ1409" si="354">IF(N1346="","",I1346*N1346)</f>
        <v>623482.62900000007</v>
      </c>
      <c r="AR1346" s="34">
        <f t="shared" ref="AR1346:AR1409" si="355">I1346*E1346</f>
        <v>558250</v>
      </c>
      <c r="AS1346" s="34">
        <f t="shared" ref="AS1346:AS1409" si="356">AC1346*AF1346</f>
        <v>0</v>
      </c>
      <c r="AT1346" s="34">
        <f t="shared" ref="AT1346:AT1409" si="357">IF(N1346="","",2413.3773+89.103503*I1346+0.018847679*N1346-5.0917058*V1346-0.00064564578*E1346+1.4315076*AD1346-3.1976817*AE1346-66.972905*AC1346-217.08397*IF(AND(B1346&gt;=DATE(2020,3,20),B1346&lt;=DATE(2020,6,26)),1,0)+190.76803*AF1346)</f>
        <v>9201.248832139001</v>
      </c>
      <c r="AU1346" s="34">
        <f t="shared" ref="AU1346:AU1409" si="358">IF(N1346="","",-480.76297+2186.3009*I1346+0.033368804*N1346-5.3903106*V1346-0.00073731439*E1346+0.93396876*AD1346-1.6242981*AE1346-61.304389*AC1346-95.472727*IF(AND(B1346&gt;=DATE(2020,3,20),B1346&lt;=DATE(2020,6,26)),1,0)+156.04851*AF1346-0.0087322858*AQ1346)</f>
        <v>9194.6733029376319</v>
      </c>
      <c r="AV1346" s="34">
        <f t="shared" ref="AV1346:AV1409" si="359">IF(N1346="","",2518.0489-204.66184*I1346+0.019354281*N1346-2.3328708*V1346-0.0022533804*E1346+1.5259709*AD1346-3.5842757*AE1346-65.580099*AC1346-62.828483*IF(AND(B1346&gt;=DATE(2020,3,20),B1346&lt;=DATE(2020,6,26)),1,0)+200.94286*AF1346+0.00080379976*AR1346)</f>
        <v>9194.6769659789989</v>
      </c>
      <c r="AW1346" s="34">
        <f t="shared" ref="AW1346:AW1409" si="360">IF(N1346="","",2361.7153+89.223162*I1346+0.018847054*N1346-5.0210815*V1346-0.0006437347*E1346+1.4213619*AD1346-3.2156123*AE1346+167.41121*AC1346-224.35191*IF(AND(B1346&gt;=DATE(2020,3,20),B1346&lt;=DATE(2020,6,26)),1,0)+194.56435*AF1346-19.897843*AS1346)</f>
        <v>9194.2126106829983</v>
      </c>
      <c r="AX1346" s="34">
        <f t="shared" ref="AX1346:AX1409" si="361">IF(N1346="","",-654.03928+2464.5589*I1346+0.035956453*N1346-8.0754527*V1346-0.00069441316*E1346+0.69511606*AD1346-1.1669613*AE1346-90.724569*AC1346-211.24919*IF(AND(B1346&gt;=DATE(2020,3,20),B1346&lt;=DATE(2020,6,26)),1,0)+147.22132*AF1346-0.010108087*AQ1346)</f>
        <v>9175.5499499782745</v>
      </c>
    </row>
    <row r="1347" spans="1:50" ht="16.5" customHeight="1" x14ac:dyDescent="0.2">
      <c r="A1347" s="25">
        <v>1346</v>
      </c>
      <c r="B1347" s="26">
        <v>42692</v>
      </c>
      <c r="C1347" s="25">
        <v>9024</v>
      </c>
      <c r="D1347" s="27">
        <v>2178.11</v>
      </c>
      <c r="E1347" s="27">
        <v>232000</v>
      </c>
      <c r="F1347" s="27"/>
      <c r="G1347" s="27">
        <v>45.154000000000003</v>
      </c>
      <c r="H1347" s="27">
        <v>44.006</v>
      </c>
      <c r="I1347" s="27">
        <v>2.1840000000000002</v>
      </c>
      <c r="J1347" s="27">
        <v>18892.638999999999</v>
      </c>
      <c r="K1347" s="27">
        <v>811500</v>
      </c>
      <c r="L1347" s="27">
        <v>509</v>
      </c>
      <c r="M1347" s="27">
        <v>17.954000000000001</v>
      </c>
      <c r="N1347" s="27">
        <v>262039</v>
      </c>
      <c r="O1347" s="27">
        <v>12846.6</v>
      </c>
      <c r="P1347" s="27">
        <v>3525124</v>
      </c>
      <c r="Q1347" s="27">
        <v>114000</v>
      </c>
      <c r="R1347" s="27">
        <v>20206</v>
      </c>
      <c r="S1347" s="27">
        <v>12.287000000000001</v>
      </c>
      <c r="T1347" s="27">
        <v>127.4</v>
      </c>
      <c r="U1347" s="27">
        <v>19</v>
      </c>
      <c r="V1347" s="27">
        <v>92.1</v>
      </c>
      <c r="W1347" s="27">
        <v>114.369775</v>
      </c>
      <c r="X1347" s="27">
        <v>2.2222222222222201</v>
      </c>
      <c r="Y1347" s="27">
        <v>2.5886704921722399</v>
      </c>
      <c r="Z1347" s="27">
        <v>61.354110717773402</v>
      </c>
      <c r="AA1347" s="27">
        <v>322113</v>
      </c>
      <c r="AB1347" s="28"/>
      <c r="AC1347" s="29">
        <v>0</v>
      </c>
      <c r="AD1347" s="30">
        <v>62.8</v>
      </c>
      <c r="AE1347" s="30">
        <v>7.4</v>
      </c>
      <c r="AF1347" s="31">
        <v>9.8942999999999994</v>
      </c>
      <c r="AG1347">
        <f t="shared" si="346"/>
        <v>9089.0391734579189</v>
      </c>
      <c r="AH1347">
        <f>A1347*'Simple Linear Regression'!$B$18+'Simple Linear Regression'!$B$17</f>
        <v>9033.5242618754219</v>
      </c>
      <c r="AI1347">
        <f t="shared" si="347"/>
        <v>8933.6485580000008</v>
      </c>
      <c r="AJ1347">
        <f t="shared" si="348"/>
        <v>8933.6485580000008</v>
      </c>
      <c r="AK1347" s="32">
        <f t="shared" si="345"/>
        <v>9405.7483809517271</v>
      </c>
      <c r="AL1347">
        <f t="shared" si="349"/>
        <v>9189.2152732423201</v>
      </c>
      <c r="AM1347" s="32">
        <f t="shared" si="350"/>
        <v>8966.2848273443597</v>
      </c>
      <c r="AN1347" s="33">
        <f t="shared" si="351"/>
        <v>9068.5796125604102</v>
      </c>
      <c r="AO1347" s="33">
        <f t="shared" si="352"/>
        <v>9141.8404253759982</v>
      </c>
      <c r="AP1347" s="33">
        <f t="shared" si="353"/>
        <v>9211.389686999999</v>
      </c>
      <c r="AQ1347" s="34">
        <f t="shared" si="354"/>
        <v>572293.17600000009</v>
      </c>
      <c r="AR1347" s="34">
        <f t="shared" si="355"/>
        <v>506688.00000000006</v>
      </c>
      <c r="AS1347" s="34">
        <f t="shared" si="356"/>
        <v>0</v>
      </c>
      <c r="AT1347" s="34">
        <f t="shared" si="357"/>
        <v>8881.8223348220017</v>
      </c>
      <c r="AU1347" s="34">
        <f t="shared" si="358"/>
        <v>8963.7383126752975</v>
      </c>
      <c r="AV1347" s="34">
        <f t="shared" si="359"/>
        <v>8869.7741917518797</v>
      </c>
      <c r="AW1347" s="34">
        <f t="shared" si="360"/>
        <v>8873.9978568689985</v>
      </c>
      <c r="AX1347" s="34">
        <f t="shared" si="361"/>
        <v>8952.5777673866869</v>
      </c>
    </row>
    <row r="1348" spans="1:50" ht="16.5" customHeight="1" x14ac:dyDescent="0.2">
      <c r="A1348" s="25">
        <v>1347</v>
      </c>
      <c r="B1348" s="26">
        <v>42699</v>
      </c>
      <c r="C1348" s="25">
        <v>9080</v>
      </c>
      <c r="D1348" s="27">
        <v>2204.7975000000001</v>
      </c>
      <c r="E1348" s="27">
        <v>246000</v>
      </c>
      <c r="F1348" s="27"/>
      <c r="G1348" s="27">
        <v>47.247500000000002</v>
      </c>
      <c r="H1348" s="27">
        <v>46.491999999999997</v>
      </c>
      <c r="I1348" s="27">
        <v>2.1549999999999998</v>
      </c>
      <c r="J1348" s="27">
        <v>18892.638999999999</v>
      </c>
      <c r="K1348" s="27">
        <v>811500</v>
      </c>
      <c r="L1348" s="27">
        <v>509</v>
      </c>
      <c r="M1348" s="27">
        <v>17.954000000000001</v>
      </c>
      <c r="N1348" s="27">
        <v>262039</v>
      </c>
      <c r="O1348" s="27">
        <v>12846.6</v>
      </c>
      <c r="P1348" s="27">
        <v>3525124</v>
      </c>
      <c r="Q1348" s="27">
        <v>114000</v>
      </c>
      <c r="R1348" s="27">
        <v>20206</v>
      </c>
      <c r="S1348" s="27">
        <v>12.35</v>
      </c>
      <c r="T1348" s="27">
        <v>127.4</v>
      </c>
      <c r="U1348" s="27">
        <v>19</v>
      </c>
      <c r="V1348" s="27">
        <v>92.1</v>
      </c>
      <c r="W1348" s="27">
        <v>117.05838</v>
      </c>
      <c r="X1348" s="27">
        <v>2.2222222222222201</v>
      </c>
      <c r="Y1348" s="27">
        <v>2.5886704921722399</v>
      </c>
      <c r="Z1348" s="27">
        <v>61.354110717773402</v>
      </c>
      <c r="AA1348" s="27">
        <v>322113</v>
      </c>
      <c r="AB1348" s="28"/>
      <c r="AC1348" s="29">
        <v>1</v>
      </c>
      <c r="AD1348" s="30">
        <v>109.3</v>
      </c>
      <c r="AE1348" s="30">
        <v>1.2</v>
      </c>
      <c r="AF1348" s="31">
        <v>9.7246000000000006</v>
      </c>
      <c r="AG1348">
        <f t="shared" si="346"/>
        <v>9079.5998395893985</v>
      </c>
      <c r="AH1348">
        <f>A1348*'Simple Linear Regression'!$B$18+'Simple Linear Regression'!$B$17</f>
        <v>9034.3772989593253</v>
      </c>
      <c r="AI1348">
        <f t="shared" si="347"/>
        <v>8925.4124980000015</v>
      </c>
      <c r="AJ1348">
        <f t="shared" si="348"/>
        <v>8925.4124980000015</v>
      </c>
      <c r="AK1348" s="32">
        <f t="shared" si="345"/>
        <v>9427.1809986067074</v>
      </c>
      <c r="AL1348">
        <f t="shared" si="349"/>
        <v>9183.2280944881531</v>
      </c>
      <c r="AM1348" s="32">
        <f t="shared" si="350"/>
        <v>8765.7598402785807</v>
      </c>
      <c r="AN1348" s="33">
        <f t="shared" si="351"/>
        <v>8896.1720181898181</v>
      </c>
      <c r="AO1348" s="33">
        <f t="shared" si="352"/>
        <v>8938.1909137950024</v>
      </c>
      <c r="AP1348" s="33">
        <f t="shared" si="353"/>
        <v>9009.8698354999997</v>
      </c>
      <c r="AQ1348" s="34">
        <f t="shared" si="354"/>
        <v>564694.04499999993</v>
      </c>
      <c r="AR1348" s="34">
        <f t="shared" si="355"/>
        <v>530130</v>
      </c>
      <c r="AS1348" s="34">
        <f t="shared" si="356"/>
        <v>9.7246000000000006</v>
      </c>
      <c r="AT1348" s="34">
        <f t="shared" si="357"/>
        <v>8857.2437825640009</v>
      </c>
      <c r="AU1348" s="34">
        <f t="shared" si="358"/>
        <v>8922.0853432519361</v>
      </c>
      <c r="AV1348" s="34">
        <f t="shared" si="359"/>
        <v>8856.504787333799</v>
      </c>
      <c r="AW1348" s="34">
        <f t="shared" si="360"/>
        <v>8889.323299748201</v>
      </c>
      <c r="AX1348" s="34">
        <f t="shared" si="361"/>
        <v>8872.0464821650839</v>
      </c>
    </row>
    <row r="1349" spans="1:50" ht="16.5" customHeight="1" x14ac:dyDescent="0.2">
      <c r="A1349" s="25">
        <v>1348</v>
      </c>
      <c r="B1349" s="26">
        <v>42706</v>
      </c>
      <c r="C1349" s="25">
        <v>8757</v>
      </c>
      <c r="D1349" s="27">
        <v>2197.6439999999998</v>
      </c>
      <c r="E1349" s="27">
        <v>255000</v>
      </c>
      <c r="F1349" s="27"/>
      <c r="G1349" s="27">
        <v>48.628</v>
      </c>
      <c r="H1349" s="27">
        <v>48.78</v>
      </c>
      <c r="I1349" s="27">
        <v>2.1539999999999999</v>
      </c>
      <c r="J1349" s="27">
        <v>18892.638999999999</v>
      </c>
      <c r="K1349" s="27">
        <v>811500</v>
      </c>
      <c r="L1349" s="27">
        <v>509</v>
      </c>
      <c r="M1349" s="27">
        <v>17.954000000000001</v>
      </c>
      <c r="N1349" s="27">
        <v>262039</v>
      </c>
      <c r="O1349" s="27">
        <v>12846.6</v>
      </c>
      <c r="P1349" s="27">
        <v>3525124</v>
      </c>
      <c r="Q1349" s="27">
        <v>114000</v>
      </c>
      <c r="R1349" s="27">
        <v>20206</v>
      </c>
      <c r="S1349" s="27">
        <v>12.35</v>
      </c>
      <c r="T1349" s="27">
        <v>127.4</v>
      </c>
      <c r="U1349" s="27">
        <v>19</v>
      </c>
      <c r="V1349" s="27">
        <v>92.1</v>
      </c>
      <c r="W1349" s="27">
        <v>117.74565</v>
      </c>
      <c r="X1349" s="27">
        <v>2.2222222222222201</v>
      </c>
      <c r="Y1349" s="27">
        <v>2.5886704921722399</v>
      </c>
      <c r="Z1349" s="27">
        <v>61.354110717773402</v>
      </c>
      <c r="AA1349" s="27">
        <v>322113</v>
      </c>
      <c r="AB1349" s="28"/>
      <c r="AC1349" s="29">
        <v>0</v>
      </c>
      <c r="AD1349" s="30">
        <v>99.4</v>
      </c>
      <c r="AE1349" s="30">
        <v>2.2999999999999998</v>
      </c>
      <c r="AF1349" s="31">
        <v>9.5886999999999993</v>
      </c>
      <c r="AG1349">
        <f t="shared" si="346"/>
        <v>9073.5380684215197</v>
      </c>
      <c r="AH1349">
        <f>A1349*'Simple Linear Regression'!$B$18+'Simple Linear Regression'!$B$17</f>
        <v>9035.2303360432288</v>
      </c>
      <c r="AI1349">
        <f t="shared" si="347"/>
        <v>8920.1178880000007</v>
      </c>
      <c r="AJ1349">
        <f t="shared" si="348"/>
        <v>8920.1178880000007</v>
      </c>
      <c r="AK1349" s="32">
        <f t="shared" si="345"/>
        <v>9409.4183408751087</v>
      </c>
      <c r="AL1349">
        <f t="shared" si="349"/>
        <v>9176.7176379104203</v>
      </c>
      <c r="AM1349" s="32">
        <f t="shared" si="350"/>
        <v>8913.0718296150208</v>
      </c>
      <c r="AN1349" s="33">
        <f t="shared" si="351"/>
        <v>9014.1335986883914</v>
      </c>
      <c r="AO1349" s="33">
        <f t="shared" si="352"/>
        <v>9068.4392227060016</v>
      </c>
      <c r="AP1349" s="33">
        <f t="shared" si="353"/>
        <v>9134.3069701999993</v>
      </c>
      <c r="AQ1349" s="34">
        <f t="shared" si="354"/>
        <v>564432.00599999994</v>
      </c>
      <c r="AR1349" s="34">
        <f t="shared" si="355"/>
        <v>549270</v>
      </c>
      <c r="AS1349" s="34">
        <f t="shared" si="356"/>
        <v>0</v>
      </c>
      <c r="AT1349" s="34">
        <f t="shared" si="357"/>
        <v>8874.7020216540004</v>
      </c>
      <c r="AU1349" s="34">
        <f t="shared" si="358"/>
        <v>8944.6157901376864</v>
      </c>
      <c r="AV1349" s="34">
        <f t="shared" si="359"/>
        <v>8871.0359021261993</v>
      </c>
      <c r="AW1349" s="34">
        <f t="shared" si="360"/>
        <v>8865.4778668189992</v>
      </c>
      <c r="AX1349" s="34">
        <f t="shared" si="361"/>
        <v>8928.5328030224773</v>
      </c>
    </row>
    <row r="1350" spans="1:50" ht="16.5" customHeight="1" x14ac:dyDescent="0.2">
      <c r="A1350" s="25">
        <v>1349</v>
      </c>
      <c r="B1350" s="26">
        <v>42713</v>
      </c>
      <c r="C1350" s="25">
        <v>8874</v>
      </c>
      <c r="D1350" s="27">
        <v>2232.8020000000001</v>
      </c>
      <c r="E1350" s="27">
        <v>248000</v>
      </c>
      <c r="F1350" s="27"/>
      <c r="G1350" s="27">
        <v>50.973999999999997</v>
      </c>
      <c r="H1350" s="27">
        <v>52.26</v>
      </c>
      <c r="I1350" s="27">
        <v>2.2080000000000002</v>
      </c>
      <c r="J1350" s="27">
        <v>18892.638999999999</v>
      </c>
      <c r="K1350" s="27">
        <v>811500</v>
      </c>
      <c r="L1350" s="27">
        <v>543</v>
      </c>
      <c r="M1350" s="27">
        <v>17.954000000000001</v>
      </c>
      <c r="N1350" s="27">
        <v>262039</v>
      </c>
      <c r="O1350" s="27">
        <v>12867</v>
      </c>
      <c r="P1350" s="27">
        <v>3525124</v>
      </c>
      <c r="Q1350" s="27">
        <v>114000</v>
      </c>
      <c r="R1350" s="27">
        <v>20206</v>
      </c>
      <c r="S1350" s="27">
        <v>12.35</v>
      </c>
      <c r="T1350" s="27">
        <v>127.4</v>
      </c>
      <c r="U1350" s="27">
        <v>19</v>
      </c>
      <c r="V1350" s="27">
        <v>90.4</v>
      </c>
      <c r="W1350" s="27">
        <v>117.62224000000001</v>
      </c>
      <c r="X1350" s="27">
        <v>2.2222222222222201</v>
      </c>
      <c r="Y1350" s="27">
        <v>2.5886704921722399</v>
      </c>
      <c r="Z1350" s="27">
        <v>61.354110717773402</v>
      </c>
      <c r="AA1350" s="27">
        <v>322113</v>
      </c>
      <c r="AB1350" s="28"/>
      <c r="AC1350" s="29">
        <v>0</v>
      </c>
      <c r="AD1350" s="30">
        <v>147.80000000000001</v>
      </c>
      <c r="AE1350" s="30">
        <v>0</v>
      </c>
      <c r="AF1350" s="31">
        <v>9.4905000000000008</v>
      </c>
      <c r="AG1350">
        <f t="shared" si="346"/>
        <v>9117.12311370104</v>
      </c>
      <c r="AH1350">
        <f>A1350*'Simple Linear Regression'!$B$18+'Simple Linear Regression'!$B$17</f>
        <v>9036.0833731271341</v>
      </c>
      <c r="AI1350">
        <f t="shared" si="347"/>
        <v>8992.9861280000005</v>
      </c>
      <c r="AJ1350">
        <f t="shared" si="348"/>
        <v>8992.9861280000023</v>
      </c>
      <c r="AK1350" s="32">
        <f t="shared" si="345"/>
        <v>9429.8785339342394</v>
      </c>
      <c r="AL1350">
        <f t="shared" si="349"/>
        <v>9200.5482691078396</v>
      </c>
      <c r="AM1350" s="32">
        <f t="shared" si="350"/>
        <v>8857.5796136381996</v>
      </c>
      <c r="AN1350" s="33">
        <f t="shared" si="351"/>
        <v>8992.0964521225505</v>
      </c>
      <c r="AO1350" s="33">
        <f t="shared" si="352"/>
        <v>9023.4819715120029</v>
      </c>
      <c r="AP1350" s="33">
        <f t="shared" si="353"/>
        <v>9020.1000564000005</v>
      </c>
      <c r="AQ1350" s="34">
        <f t="shared" si="354"/>
        <v>578582.11200000008</v>
      </c>
      <c r="AR1350" s="34">
        <f t="shared" si="355"/>
        <v>547584</v>
      </c>
      <c r="AS1350" s="34">
        <f t="shared" si="356"/>
        <v>0</v>
      </c>
      <c r="AT1350" s="34">
        <f t="shared" si="357"/>
        <v>8950.5952463400008</v>
      </c>
      <c r="AU1350" s="34">
        <f t="shared" si="358"/>
        <v>8987.0540077273909</v>
      </c>
      <c r="AV1350" s="34">
        <f t="shared" si="359"/>
        <v>8940.7367363488411</v>
      </c>
      <c r="AW1350" s="34">
        <f t="shared" si="360"/>
        <v>8940.4215040969993</v>
      </c>
      <c r="AX1350" s="34">
        <f t="shared" si="361"/>
        <v>8959.0481374952578</v>
      </c>
    </row>
    <row r="1351" spans="1:50" ht="16.5" customHeight="1" x14ac:dyDescent="0.2">
      <c r="A1351" s="25">
        <v>1350</v>
      </c>
      <c r="B1351" s="26">
        <v>42720</v>
      </c>
      <c r="C1351" s="25">
        <v>9269</v>
      </c>
      <c r="D1351" s="27">
        <v>2260.4119999999998</v>
      </c>
      <c r="E1351" s="27">
        <v>252000</v>
      </c>
      <c r="F1351" s="27"/>
      <c r="G1351" s="27">
        <v>51.914000000000001</v>
      </c>
      <c r="H1351" s="27">
        <v>53.258000000000003</v>
      </c>
      <c r="I1351" s="27">
        <v>2.2360000000000002</v>
      </c>
      <c r="J1351" s="27">
        <v>18892.638999999999</v>
      </c>
      <c r="K1351" s="27">
        <v>866992</v>
      </c>
      <c r="L1351" s="27">
        <v>543</v>
      </c>
      <c r="M1351" s="27">
        <v>17.792000000000002</v>
      </c>
      <c r="N1351" s="27">
        <v>275610</v>
      </c>
      <c r="O1351" s="27">
        <v>12867</v>
      </c>
      <c r="P1351" s="27">
        <v>3588380</v>
      </c>
      <c r="Q1351" s="27">
        <v>114000</v>
      </c>
      <c r="R1351" s="27">
        <v>20206</v>
      </c>
      <c r="S1351" s="27">
        <v>12.35</v>
      </c>
      <c r="T1351" s="27">
        <v>127.4</v>
      </c>
      <c r="U1351" s="27">
        <v>19</v>
      </c>
      <c r="V1351" s="27">
        <v>90.4</v>
      </c>
      <c r="W1351" s="27">
        <v>117.00228</v>
      </c>
      <c r="X1351" s="27">
        <v>2.2222222222222201</v>
      </c>
      <c r="Y1351" s="27">
        <v>2.53752493858337</v>
      </c>
      <c r="Z1351" s="27">
        <v>61.354110717773402</v>
      </c>
      <c r="AA1351" s="27">
        <v>322113</v>
      </c>
      <c r="AB1351" s="28"/>
      <c r="AC1351" s="29">
        <v>0</v>
      </c>
      <c r="AD1351" s="30">
        <v>167.5</v>
      </c>
      <c r="AE1351" s="30">
        <v>1.4</v>
      </c>
      <c r="AF1351" s="31">
        <v>9.4335000000000004</v>
      </c>
      <c r="AG1351">
        <f t="shared" si="346"/>
        <v>9284.4256768116793</v>
      </c>
      <c r="AH1351">
        <f>A1351*'Simple Linear Regression'!$B$18+'Simple Linear Regression'!$B$17</f>
        <v>9036.9364102110376</v>
      </c>
      <c r="AI1351">
        <f t="shared" si="347"/>
        <v>9168.4617992000003</v>
      </c>
      <c r="AJ1351">
        <f t="shared" si="348"/>
        <v>9168.4617992000003</v>
      </c>
      <c r="AK1351" s="32">
        <f t="shared" si="345"/>
        <v>9391.6287991213394</v>
      </c>
      <c r="AL1351">
        <f t="shared" si="349"/>
        <v>9330.7238636572001</v>
      </c>
      <c r="AM1351" s="32">
        <f t="shared" si="350"/>
        <v>9022.2362993082588</v>
      </c>
      <c r="AN1351" s="33">
        <f t="shared" si="351"/>
        <v>9037.1563831501426</v>
      </c>
      <c r="AO1351" s="33">
        <f t="shared" si="352"/>
        <v>9127.0850859599996</v>
      </c>
      <c r="AP1351" s="33">
        <f t="shared" si="353"/>
        <v>8979.1746779000005</v>
      </c>
      <c r="AQ1351" s="34">
        <f t="shared" si="354"/>
        <v>616263.96000000008</v>
      </c>
      <c r="AR1351" s="34">
        <f t="shared" si="355"/>
        <v>563472</v>
      </c>
      <c r="AS1351" s="34">
        <f t="shared" si="356"/>
        <v>0</v>
      </c>
      <c r="AT1351" s="34">
        <f t="shared" si="357"/>
        <v>9219.139580643001</v>
      </c>
      <c r="AU1351" s="34">
        <f t="shared" si="358"/>
        <v>9176.3509504052345</v>
      </c>
      <c r="AV1351" s="34">
        <f t="shared" si="359"/>
        <v>9215.0102989967181</v>
      </c>
      <c r="AW1351" s="34">
        <f t="shared" si="360"/>
        <v>9208.5269879269981</v>
      </c>
      <c r="AX1351" s="34">
        <f t="shared" si="361"/>
        <v>9136.0201851354796</v>
      </c>
    </row>
    <row r="1352" spans="1:50" ht="16.5" customHeight="1" x14ac:dyDescent="0.2">
      <c r="A1352" s="25">
        <v>1351</v>
      </c>
      <c r="B1352" s="26">
        <v>42727</v>
      </c>
      <c r="C1352" s="25">
        <v>9278</v>
      </c>
      <c r="D1352" s="27">
        <v>2264.6439999999998</v>
      </c>
      <c r="E1352" s="27">
        <v>260000</v>
      </c>
      <c r="F1352" s="27"/>
      <c r="G1352" s="27">
        <v>51.956000000000003</v>
      </c>
      <c r="H1352" s="27">
        <v>53.814</v>
      </c>
      <c r="I1352" s="27">
        <v>2.2639999999999998</v>
      </c>
      <c r="J1352" s="27">
        <v>18892.638999999999</v>
      </c>
      <c r="K1352" s="27">
        <v>866992</v>
      </c>
      <c r="L1352" s="27">
        <v>543</v>
      </c>
      <c r="M1352" s="27">
        <v>17.792000000000002</v>
      </c>
      <c r="N1352" s="27">
        <v>275610</v>
      </c>
      <c r="O1352" s="27">
        <v>12867</v>
      </c>
      <c r="P1352" s="27">
        <v>3588380</v>
      </c>
      <c r="Q1352" s="27">
        <v>114000</v>
      </c>
      <c r="R1352" s="27">
        <v>20206</v>
      </c>
      <c r="S1352" s="27">
        <v>12.35</v>
      </c>
      <c r="T1352" s="27">
        <v>127.4</v>
      </c>
      <c r="U1352" s="27">
        <v>19</v>
      </c>
      <c r="V1352" s="27">
        <v>90.4</v>
      </c>
      <c r="W1352" s="27">
        <v>117.52356</v>
      </c>
      <c r="X1352" s="27">
        <v>2.2222222222222201</v>
      </c>
      <c r="Y1352" s="27">
        <v>2.53752493858337</v>
      </c>
      <c r="Z1352" s="27">
        <v>61.354110717773402</v>
      </c>
      <c r="AA1352" s="27">
        <v>322113</v>
      </c>
      <c r="AB1352" s="28"/>
      <c r="AC1352" s="29">
        <v>0</v>
      </c>
      <c r="AD1352" s="30">
        <v>170</v>
      </c>
      <c r="AE1352" s="30">
        <v>2.4</v>
      </c>
      <c r="AF1352" s="31">
        <v>9.4194999999999993</v>
      </c>
      <c r="AG1352">
        <f t="shared" si="346"/>
        <v>9279.0478695123202</v>
      </c>
      <c r="AH1352">
        <f>A1352*'Simple Linear Regression'!$B$18+'Simple Linear Regression'!$B$17</f>
        <v>9037.7894472949411</v>
      </c>
      <c r="AI1352">
        <f t="shared" si="347"/>
        <v>9163.7554791999992</v>
      </c>
      <c r="AJ1352">
        <f t="shared" si="348"/>
        <v>9163.755479200001</v>
      </c>
      <c r="AK1352" s="32">
        <f t="shared" si="345"/>
        <v>9372.1994206548879</v>
      </c>
      <c r="AL1352">
        <f t="shared" si="349"/>
        <v>9316.9175300528022</v>
      </c>
      <c r="AM1352" s="32">
        <f t="shared" si="350"/>
        <v>9023.3140053637599</v>
      </c>
      <c r="AN1352" s="33">
        <f t="shared" si="351"/>
        <v>9020.8870225571427</v>
      </c>
      <c r="AO1352" s="33">
        <f t="shared" si="352"/>
        <v>9110.5430990400018</v>
      </c>
      <c r="AP1352" s="33">
        <f t="shared" si="353"/>
        <v>8961.1764870999996</v>
      </c>
      <c r="AQ1352" s="34">
        <f t="shared" si="354"/>
        <v>623981.03999999992</v>
      </c>
      <c r="AR1352" s="34">
        <f t="shared" si="355"/>
        <v>588640</v>
      </c>
      <c r="AS1352" s="34">
        <f t="shared" si="356"/>
        <v>0</v>
      </c>
      <c r="AT1352" s="34">
        <f t="shared" si="357"/>
        <v>9214.1796473670001</v>
      </c>
      <c r="AU1352" s="34">
        <f t="shared" si="358"/>
        <v>9162.8070570437703</v>
      </c>
      <c r="AV1352" s="34">
        <f t="shared" si="359"/>
        <v>9208.9002081463987</v>
      </c>
      <c r="AW1352" s="34">
        <f t="shared" si="360"/>
        <v>9203.4892504129984</v>
      </c>
      <c r="AX1352" s="34">
        <f t="shared" si="361"/>
        <v>9119.9773433995215</v>
      </c>
    </row>
    <row r="1353" spans="1:50" ht="16.5" customHeight="1" x14ac:dyDescent="0.2">
      <c r="A1353" s="25">
        <v>1352</v>
      </c>
      <c r="B1353" s="26">
        <v>42734</v>
      </c>
      <c r="C1353" s="25">
        <v>8465</v>
      </c>
      <c r="D1353" s="27">
        <v>2251.7224999999999</v>
      </c>
      <c r="E1353" s="27">
        <v>257000</v>
      </c>
      <c r="F1353" s="27"/>
      <c r="G1353" s="27">
        <v>53.594999999999999</v>
      </c>
      <c r="H1353" s="27">
        <v>54.96</v>
      </c>
      <c r="I1353" s="27">
        <v>2.3090000000000002</v>
      </c>
      <c r="J1353" s="27">
        <v>18892.638999999999</v>
      </c>
      <c r="K1353" s="27">
        <v>866992</v>
      </c>
      <c r="L1353" s="27">
        <v>543</v>
      </c>
      <c r="M1353" s="27">
        <v>17.792000000000002</v>
      </c>
      <c r="N1353" s="27">
        <v>275610</v>
      </c>
      <c r="O1353" s="27">
        <v>12867</v>
      </c>
      <c r="P1353" s="27">
        <v>3588380</v>
      </c>
      <c r="Q1353" s="27">
        <v>114000</v>
      </c>
      <c r="R1353" s="27">
        <v>20206</v>
      </c>
      <c r="S1353" s="27">
        <v>12.35</v>
      </c>
      <c r="T1353" s="27">
        <v>127.4</v>
      </c>
      <c r="U1353" s="27">
        <v>19</v>
      </c>
      <c r="V1353" s="27">
        <v>90.4</v>
      </c>
      <c r="W1353" s="27">
        <v>118.64100000000001</v>
      </c>
      <c r="X1353" s="27">
        <v>2.2222222222222201</v>
      </c>
      <c r="Y1353" s="27">
        <v>2.53752493858337</v>
      </c>
      <c r="Z1353" s="27">
        <v>61.354110717773402</v>
      </c>
      <c r="AA1353" s="27">
        <v>322113</v>
      </c>
      <c r="AB1353" s="28"/>
      <c r="AC1353" s="29">
        <v>1</v>
      </c>
      <c r="AD1353" s="30">
        <v>122.2</v>
      </c>
      <c r="AE1353" s="30">
        <v>6.9</v>
      </c>
      <c r="AF1353" s="31">
        <v>9.4489999999999998</v>
      </c>
      <c r="AG1353">
        <f t="shared" si="346"/>
        <v>9281.0845920669217</v>
      </c>
      <c r="AH1353">
        <f>A1353*'Simple Linear Regression'!$B$18+'Simple Linear Regression'!$B$17</f>
        <v>9038.6424843788463</v>
      </c>
      <c r="AI1353">
        <f t="shared" si="347"/>
        <v>9165.5203492000001</v>
      </c>
      <c r="AJ1353">
        <f t="shared" si="348"/>
        <v>9165.5203492000001</v>
      </c>
      <c r="AK1353" s="32">
        <f t="shared" si="345"/>
        <v>9366.1769429488286</v>
      </c>
      <c r="AL1353">
        <f t="shared" si="349"/>
        <v>9306.4653804742993</v>
      </c>
      <c r="AM1353" s="32">
        <f t="shared" si="350"/>
        <v>8957.5998856194619</v>
      </c>
      <c r="AN1353" s="33">
        <f t="shared" si="351"/>
        <v>8871.2281394830898</v>
      </c>
      <c r="AO1353" s="33">
        <f t="shared" si="352"/>
        <v>9051.3260589900037</v>
      </c>
      <c r="AP1353" s="33">
        <f t="shared" si="353"/>
        <v>8873.6117335999988</v>
      </c>
      <c r="AQ1353" s="34">
        <f t="shared" si="354"/>
        <v>636383.49</v>
      </c>
      <c r="AR1353" s="34">
        <f t="shared" si="355"/>
        <v>593413</v>
      </c>
      <c r="AS1353" s="34">
        <f t="shared" si="356"/>
        <v>9.4489999999999998</v>
      </c>
      <c r="AT1353" s="34">
        <f t="shared" si="357"/>
        <v>9075.9653632970003</v>
      </c>
      <c r="AU1353" s="34">
        <f t="shared" si="358"/>
        <v>9046.4467965605581</v>
      </c>
      <c r="AV1353" s="34">
        <f t="shared" si="359"/>
        <v>9061.5641685008795</v>
      </c>
      <c r="AW1353" s="34">
        <f t="shared" si="360"/>
        <v>9112.1602824509991</v>
      </c>
      <c r="AX1353" s="34">
        <f t="shared" si="361"/>
        <v>8982.7412761883697</v>
      </c>
    </row>
    <row r="1354" spans="1:50" ht="16.5" customHeight="1" x14ac:dyDescent="0.2">
      <c r="A1354" s="25">
        <v>1353</v>
      </c>
      <c r="B1354" s="26">
        <v>42741</v>
      </c>
      <c r="C1354" s="25">
        <v>8470</v>
      </c>
      <c r="D1354" s="27">
        <v>2268.64</v>
      </c>
      <c r="E1354" s="27">
        <v>244000</v>
      </c>
      <c r="F1354" s="27"/>
      <c r="G1354" s="27">
        <v>53.342500000000001</v>
      </c>
      <c r="H1354" s="27">
        <v>55.127499999999998</v>
      </c>
      <c r="I1354" s="27">
        <v>2.3769999999999998</v>
      </c>
      <c r="J1354" s="27">
        <v>18892.638999999999</v>
      </c>
      <c r="K1354" s="27">
        <v>866992</v>
      </c>
      <c r="L1354" s="27">
        <v>580</v>
      </c>
      <c r="M1354" s="27">
        <v>17.792000000000002</v>
      </c>
      <c r="N1354" s="27">
        <v>275610</v>
      </c>
      <c r="O1354" s="27">
        <v>12893</v>
      </c>
      <c r="P1354" s="27">
        <v>3588380</v>
      </c>
      <c r="Q1354" s="27">
        <v>114000</v>
      </c>
      <c r="R1354" s="27">
        <v>20206</v>
      </c>
      <c r="S1354" s="27">
        <v>12.35</v>
      </c>
      <c r="T1354" s="27">
        <v>127.4</v>
      </c>
      <c r="U1354" s="27">
        <v>19</v>
      </c>
      <c r="V1354" s="27">
        <v>85.4</v>
      </c>
      <c r="W1354" s="27">
        <v>118.79785</v>
      </c>
      <c r="X1354" s="27">
        <v>2.2222222222222201</v>
      </c>
      <c r="Y1354" s="27">
        <v>2.53752493858337</v>
      </c>
      <c r="Z1354" s="27">
        <v>61.354110717773402</v>
      </c>
      <c r="AA1354" s="27">
        <v>322113</v>
      </c>
      <c r="AB1354" s="28"/>
      <c r="AC1354" s="29">
        <v>1</v>
      </c>
      <c r="AD1354" s="30">
        <v>158.5</v>
      </c>
      <c r="AE1354" s="30">
        <v>0.6</v>
      </c>
      <c r="AF1354" s="31">
        <v>9.5082000000000004</v>
      </c>
      <c r="AG1354">
        <f t="shared" si="346"/>
        <v>9404.1324985827596</v>
      </c>
      <c r="AH1354">
        <f>A1354*'Simple Linear Regression'!$B$18+'Simple Linear Regression'!$B$17</f>
        <v>9039.4955214627498</v>
      </c>
      <c r="AI1354">
        <f t="shared" si="347"/>
        <v>9356.1186691999992</v>
      </c>
      <c r="AJ1354">
        <f t="shared" si="348"/>
        <v>9356.1186691999992</v>
      </c>
      <c r="AK1354" s="32">
        <f t="shared" si="345"/>
        <v>9338.3814163701682</v>
      </c>
      <c r="AL1354">
        <f t="shared" si="349"/>
        <v>9375.7490905778996</v>
      </c>
      <c r="AM1354" s="32">
        <f t="shared" si="350"/>
        <v>8915.7933011741388</v>
      </c>
      <c r="AN1354" s="33">
        <f t="shared" si="351"/>
        <v>8872.5947144620313</v>
      </c>
      <c r="AO1354" s="33">
        <f t="shared" si="352"/>
        <v>9063.069866470003</v>
      </c>
      <c r="AP1354" s="33">
        <f t="shared" si="353"/>
        <v>8727.4943824000002</v>
      </c>
      <c r="AQ1354" s="34">
        <f t="shared" si="354"/>
        <v>655124.97</v>
      </c>
      <c r="AR1354" s="34">
        <f t="shared" si="355"/>
        <v>579988</v>
      </c>
      <c r="AS1354" s="34">
        <f t="shared" si="356"/>
        <v>9.5082000000000004</v>
      </c>
      <c r="AT1354" s="34">
        <f t="shared" si="357"/>
        <v>9199.2789136070005</v>
      </c>
      <c r="AU1354" s="34">
        <f t="shared" si="358"/>
        <v>9121.3701539655758</v>
      </c>
      <c r="AV1354" s="34">
        <f t="shared" si="359"/>
        <v>9167.6839486948811</v>
      </c>
      <c r="AW1354" s="34">
        <f t="shared" si="360"/>
        <v>9233.8954677413985</v>
      </c>
      <c r="AX1354" s="34">
        <f t="shared" si="361"/>
        <v>9051.5954769316086</v>
      </c>
    </row>
    <row r="1355" spans="1:50" ht="16.5" customHeight="1" x14ac:dyDescent="0.2">
      <c r="A1355" s="25">
        <v>1354</v>
      </c>
      <c r="B1355" s="26">
        <v>42748</v>
      </c>
      <c r="C1355" s="25">
        <v>8069</v>
      </c>
      <c r="D1355" s="27">
        <v>2271.64</v>
      </c>
      <c r="E1355" s="27">
        <v>245000</v>
      </c>
      <c r="F1355" s="27"/>
      <c r="G1355" s="27">
        <v>52.066000000000003</v>
      </c>
      <c r="H1355" s="27">
        <v>54.015999999999998</v>
      </c>
      <c r="I1355" s="27">
        <v>2.3879999999999999</v>
      </c>
      <c r="J1355" s="27">
        <v>18892.638999999999</v>
      </c>
      <c r="K1355" s="27">
        <v>886614</v>
      </c>
      <c r="L1355" s="27">
        <v>580</v>
      </c>
      <c r="M1355" s="27">
        <v>17.792000000000002</v>
      </c>
      <c r="N1355" s="27">
        <v>275610</v>
      </c>
      <c r="O1355" s="27">
        <v>12893</v>
      </c>
      <c r="P1355" s="27">
        <v>3588380</v>
      </c>
      <c r="Q1355" s="27">
        <v>114000</v>
      </c>
      <c r="R1355" s="27">
        <v>20206</v>
      </c>
      <c r="S1355" s="27">
        <v>12.35</v>
      </c>
      <c r="T1355" s="27">
        <v>127.4</v>
      </c>
      <c r="U1355" s="27">
        <v>19</v>
      </c>
      <c r="V1355" s="27">
        <v>85.4</v>
      </c>
      <c r="W1355" s="27">
        <v>118.58</v>
      </c>
      <c r="X1355" s="27">
        <v>2.2222222222222201</v>
      </c>
      <c r="Y1355" s="27">
        <v>2.53752493858337</v>
      </c>
      <c r="Z1355" s="27">
        <v>61.354110717773402</v>
      </c>
      <c r="AA1355" s="27">
        <v>322113</v>
      </c>
      <c r="AB1355" s="28"/>
      <c r="AC1355" s="29">
        <v>0</v>
      </c>
      <c r="AD1355" s="30">
        <v>171.2</v>
      </c>
      <c r="AE1355" s="30">
        <v>3.3</v>
      </c>
      <c r="AF1355" s="31">
        <v>9.6146999999999991</v>
      </c>
      <c r="AG1355">
        <f t="shared" si="346"/>
        <v>9403.4629814294403</v>
      </c>
      <c r="AH1355">
        <f>A1355*'Simple Linear Regression'!$B$18+'Simple Linear Regression'!$B$17</f>
        <v>9040.3485585466551</v>
      </c>
      <c r="AI1355">
        <f t="shared" si="347"/>
        <v>9355.5303791999995</v>
      </c>
      <c r="AJ1355">
        <f t="shared" si="348"/>
        <v>9355.5303791999995</v>
      </c>
      <c r="AK1355" s="32">
        <f t="shared" si="345"/>
        <v>9344.0800309069691</v>
      </c>
      <c r="AL1355">
        <f t="shared" si="349"/>
        <v>9371.9112009476012</v>
      </c>
      <c r="AM1355" s="32">
        <f t="shared" si="350"/>
        <v>9037.6520562818205</v>
      </c>
      <c r="AN1355" s="33">
        <f t="shared" si="351"/>
        <v>9028.0730586286809</v>
      </c>
      <c r="AO1355" s="33">
        <f t="shared" si="352"/>
        <v>9168.2591626800004</v>
      </c>
      <c r="AP1355" s="33">
        <f t="shared" si="353"/>
        <v>8855.5272663000014</v>
      </c>
      <c r="AQ1355" s="34">
        <f t="shared" si="354"/>
        <v>658156.67999999993</v>
      </c>
      <c r="AR1355" s="34">
        <f t="shared" si="355"/>
        <v>585060</v>
      </c>
      <c r="AS1355" s="34">
        <f t="shared" si="356"/>
        <v>0</v>
      </c>
      <c r="AT1355" s="34">
        <f t="shared" si="357"/>
        <v>9296.449512485</v>
      </c>
      <c r="AU1355" s="34">
        <f t="shared" si="358"/>
        <v>9203.6077449898585</v>
      </c>
      <c r="AV1355" s="34">
        <f t="shared" si="359"/>
        <v>9263.9389600675986</v>
      </c>
      <c r="AW1355" s="34">
        <f t="shared" si="360"/>
        <v>9286.1048948309999</v>
      </c>
      <c r="AX1355" s="34">
        <f t="shared" si="361"/>
        <v>9159.4472412648411</v>
      </c>
    </row>
    <row r="1356" spans="1:50" ht="16.5" customHeight="1" x14ac:dyDescent="0.2">
      <c r="A1356" s="25">
        <v>1355</v>
      </c>
      <c r="B1356" s="26">
        <v>42755</v>
      </c>
      <c r="C1356" s="25">
        <v>8039</v>
      </c>
      <c r="D1356" s="27">
        <v>2268.6950000000002</v>
      </c>
      <c r="E1356" s="27">
        <v>240000</v>
      </c>
      <c r="F1356" s="27"/>
      <c r="G1356" s="27">
        <v>51.822499999999998</v>
      </c>
      <c r="H1356" s="27">
        <v>54.194000000000003</v>
      </c>
      <c r="I1356" s="27">
        <v>2.3580000000000001</v>
      </c>
      <c r="J1356" s="27">
        <v>18892.638999999999</v>
      </c>
      <c r="K1356" s="27">
        <v>886614</v>
      </c>
      <c r="L1356" s="27">
        <v>580</v>
      </c>
      <c r="M1356" s="27">
        <v>18.277000000000001</v>
      </c>
      <c r="N1356" s="27">
        <v>255154</v>
      </c>
      <c r="O1356" s="27">
        <v>12893</v>
      </c>
      <c r="P1356" s="27">
        <v>3588380</v>
      </c>
      <c r="Q1356" s="27">
        <v>114000</v>
      </c>
      <c r="R1356" s="27">
        <v>20206</v>
      </c>
      <c r="S1356" s="27">
        <v>12.35</v>
      </c>
      <c r="T1356" s="27">
        <v>127.4</v>
      </c>
      <c r="U1356" s="27">
        <v>19</v>
      </c>
      <c r="V1356" s="27">
        <v>85.4</v>
      </c>
      <c r="W1356" s="27">
        <v>118.35202</v>
      </c>
      <c r="X1356" s="27">
        <v>2.2222222222222201</v>
      </c>
      <c r="Y1356" s="27">
        <v>2.8121910095214799</v>
      </c>
      <c r="Z1356" s="27">
        <v>63.900672912597699</v>
      </c>
      <c r="AA1356" s="27">
        <v>322113</v>
      </c>
      <c r="AB1356" s="28"/>
      <c r="AC1356" s="29">
        <v>0</v>
      </c>
      <c r="AD1356" s="30">
        <v>116</v>
      </c>
      <c r="AE1356" s="30">
        <v>1.6</v>
      </c>
      <c r="AF1356" s="31">
        <v>9.7583000000000002</v>
      </c>
      <c r="AG1356">
        <f t="shared" si="346"/>
        <v>9150.5936726330401</v>
      </c>
      <c r="AH1356">
        <f>A1356*'Simple Linear Regression'!$B$18+'Simple Linear Regression'!$B$17</f>
        <v>9041.2015956305586</v>
      </c>
      <c r="AI1356">
        <f t="shared" si="347"/>
        <v>9103.5738703000006</v>
      </c>
      <c r="AJ1356">
        <f t="shared" si="348"/>
        <v>9103.5738703000006</v>
      </c>
      <c r="AK1356" s="32">
        <f t="shared" si="345"/>
        <v>9324.3941324825992</v>
      </c>
      <c r="AL1356">
        <f t="shared" si="349"/>
        <v>9201.0581838792423</v>
      </c>
      <c r="AM1356" s="32">
        <f t="shared" si="350"/>
        <v>8823.0450038542385</v>
      </c>
      <c r="AN1356" s="33">
        <f t="shared" si="351"/>
        <v>8964.075253854191</v>
      </c>
      <c r="AO1356" s="33">
        <f t="shared" si="352"/>
        <v>9077.1219065320001</v>
      </c>
      <c r="AP1356" s="33">
        <f t="shared" si="353"/>
        <v>8942.0029003</v>
      </c>
      <c r="AQ1356" s="34">
        <f t="shared" si="354"/>
        <v>601653.13199999998</v>
      </c>
      <c r="AR1356" s="34">
        <f t="shared" si="355"/>
        <v>565920</v>
      </c>
      <c r="AS1356" s="34">
        <f t="shared" si="356"/>
        <v>0</v>
      </c>
      <c r="AT1356" s="34">
        <f t="shared" si="357"/>
        <v>8865.2676431490017</v>
      </c>
      <c r="AU1356" s="34">
        <f t="shared" si="358"/>
        <v>8926.1329624198752</v>
      </c>
      <c r="AV1356" s="34">
        <f t="shared" si="359"/>
        <v>8820.7648874311999</v>
      </c>
      <c r="AW1356" s="34">
        <f t="shared" si="360"/>
        <v>8856.0583415369983</v>
      </c>
      <c r="AX1356" s="34">
        <f t="shared" si="361"/>
        <v>8909.3545257395162</v>
      </c>
    </row>
    <row r="1357" spans="1:50" ht="16.5" customHeight="1" x14ac:dyDescent="0.2">
      <c r="A1357" s="25">
        <v>1356</v>
      </c>
      <c r="B1357" s="26">
        <v>42762</v>
      </c>
      <c r="C1357" s="25">
        <v>8310</v>
      </c>
      <c r="D1357" s="27">
        <v>2287.002</v>
      </c>
      <c r="E1357" s="27">
        <v>250000</v>
      </c>
      <c r="F1357" s="27"/>
      <c r="G1357" s="27">
        <v>52.741999999999997</v>
      </c>
      <c r="H1357" s="27">
        <v>54.905999999999999</v>
      </c>
      <c r="I1357" s="27">
        <v>2.3260000000000001</v>
      </c>
      <c r="J1357" s="27">
        <v>18892.638999999999</v>
      </c>
      <c r="K1357" s="27">
        <v>886614</v>
      </c>
      <c r="L1357" s="27">
        <v>580</v>
      </c>
      <c r="M1357" s="27">
        <v>18.277000000000001</v>
      </c>
      <c r="N1357" s="27">
        <v>255154</v>
      </c>
      <c r="O1357" s="27">
        <v>12893</v>
      </c>
      <c r="P1357" s="27">
        <v>3588380</v>
      </c>
      <c r="Q1357" s="27">
        <v>114000</v>
      </c>
      <c r="R1357" s="27">
        <v>20206</v>
      </c>
      <c r="S1357" s="27">
        <v>12.35</v>
      </c>
      <c r="T1357" s="27">
        <v>127.4</v>
      </c>
      <c r="U1357" s="27">
        <v>19</v>
      </c>
      <c r="V1357" s="27">
        <v>85.4</v>
      </c>
      <c r="W1357" s="27">
        <v>117.76933333333299</v>
      </c>
      <c r="X1357" s="27">
        <v>2.2222222222222201</v>
      </c>
      <c r="Y1357" s="27">
        <v>2.8121910095214799</v>
      </c>
      <c r="Z1357" s="27">
        <v>63.900672912597699</v>
      </c>
      <c r="AA1357" s="27">
        <v>322113</v>
      </c>
      <c r="AB1357" s="28"/>
      <c r="AC1357" s="29">
        <v>0</v>
      </c>
      <c r="AD1357" s="30">
        <v>125.9</v>
      </c>
      <c r="AE1357" s="30">
        <v>0.7</v>
      </c>
      <c r="AF1357" s="31">
        <v>9.9345999999999997</v>
      </c>
      <c r="AG1357">
        <f t="shared" si="346"/>
        <v>9143.8472152608811</v>
      </c>
      <c r="AH1357">
        <f>A1357*'Simple Linear Regression'!$B$18+'Simple Linear Regression'!$B$17</f>
        <v>9042.0546327144621</v>
      </c>
      <c r="AI1357">
        <f t="shared" si="347"/>
        <v>9097.6909703000001</v>
      </c>
      <c r="AJ1357">
        <f t="shared" si="348"/>
        <v>9097.6909703000001</v>
      </c>
      <c r="AK1357" s="32">
        <f t="shared" si="345"/>
        <v>9323.921097869179</v>
      </c>
      <c r="AL1357">
        <f t="shared" si="349"/>
        <v>9196.3613936142792</v>
      </c>
      <c r="AM1357" s="32">
        <f t="shared" si="350"/>
        <v>8806.1072652612802</v>
      </c>
      <c r="AN1357" s="33">
        <f t="shared" si="351"/>
        <v>8988.588162094602</v>
      </c>
      <c r="AO1357" s="33">
        <f t="shared" si="352"/>
        <v>9056.4299960039971</v>
      </c>
      <c r="AP1357" s="33">
        <f t="shared" si="353"/>
        <v>8949.2026523999994</v>
      </c>
      <c r="AQ1357" s="34">
        <f t="shared" si="354"/>
        <v>593488.20400000003</v>
      </c>
      <c r="AR1357" s="34">
        <f t="shared" si="355"/>
        <v>581500</v>
      </c>
      <c r="AS1357" s="34">
        <f t="shared" si="356"/>
        <v>0</v>
      </c>
      <c r="AT1357" s="34">
        <f t="shared" si="357"/>
        <v>8906.6421157120003</v>
      </c>
      <c r="AU1357" s="34">
        <f t="shared" si="358"/>
        <v>8958.3161858792992</v>
      </c>
      <c r="AV1357" s="34">
        <f t="shared" si="359"/>
        <v>8871.0626488300022</v>
      </c>
      <c r="AW1357" s="34">
        <f t="shared" si="360"/>
        <v>8898.0330821379994</v>
      </c>
      <c r="AX1357" s="34">
        <f t="shared" si="361"/>
        <v>8939.9633447922497</v>
      </c>
    </row>
    <row r="1358" spans="1:50" ht="16.5" customHeight="1" x14ac:dyDescent="0.2">
      <c r="A1358" s="25">
        <v>1357</v>
      </c>
      <c r="B1358" s="26">
        <v>42769</v>
      </c>
      <c r="C1358" s="25">
        <v>8941</v>
      </c>
      <c r="D1358" s="27">
        <v>2283.518</v>
      </c>
      <c r="E1358" s="27">
        <v>241000</v>
      </c>
      <c r="F1358" s="27"/>
      <c r="G1358" s="27">
        <v>53.328000000000003</v>
      </c>
      <c r="H1358" s="27">
        <v>55.533999999999999</v>
      </c>
      <c r="I1358" s="27">
        <v>2.2959999999999998</v>
      </c>
      <c r="J1358" s="27">
        <v>18892.638999999999</v>
      </c>
      <c r="K1358" s="27">
        <v>886614</v>
      </c>
      <c r="L1358" s="27">
        <v>580</v>
      </c>
      <c r="M1358" s="27">
        <v>18.277000000000001</v>
      </c>
      <c r="N1358" s="27">
        <v>255154</v>
      </c>
      <c r="O1358" s="27">
        <v>12893</v>
      </c>
      <c r="P1358" s="27">
        <v>3588380</v>
      </c>
      <c r="Q1358" s="27">
        <v>114000</v>
      </c>
      <c r="R1358" s="27">
        <v>20206</v>
      </c>
      <c r="S1358" s="27">
        <v>12.35</v>
      </c>
      <c r="T1358" s="27">
        <v>127.4</v>
      </c>
      <c r="U1358" s="27">
        <v>19</v>
      </c>
      <c r="V1358" s="27">
        <v>85.4</v>
      </c>
      <c r="W1358" s="27">
        <v>117.11702</v>
      </c>
      <c r="X1358" s="27">
        <v>2.2222222222222201</v>
      </c>
      <c r="Y1358" s="27">
        <v>2.8121910095214799</v>
      </c>
      <c r="Z1358" s="27">
        <v>63.900672912597699</v>
      </c>
      <c r="AA1358" s="27">
        <v>322113</v>
      </c>
      <c r="AB1358" s="28"/>
      <c r="AC1358" s="29">
        <v>0</v>
      </c>
      <c r="AD1358" s="30">
        <v>153.30000000000001</v>
      </c>
      <c r="AE1358" s="30">
        <v>0.1</v>
      </c>
      <c r="AF1358" s="31">
        <v>10.138999999999999</v>
      </c>
      <c r="AG1358">
        <f t="shared" si="346"/>
        <v>9149.8977902244806</v>
      </c>
      <c r="AH1358">
        <f>A1358*'Simple Linear Regression'!$B$18+'Simple Linear Regression'!$B$17</f>
        <v>9042.9076697983674</v>
      </c>
      <c r="AI1358">
        <f t="shared" si="347"/>
        <v>9102.9855803000009</v>
      </c>
      <c r="AJ1358">
        <f t="shared" si="348"/>
        <v>9102.9855802999991</v>
      </c>
      <c r="AK1358" s="32">
        <f t="shared" si="345"/>
        <v>9291.3367365220602</v>
      </c>
      <c r="AL1358">
        <f t="shared" si="349"/>
        <v>9205.5583354908813</v>
      </c>
      <c r="AM1358" s="32">
        <f t="shared" si="350"/>
        <v>8767.8426892398402</v>
      </c>
      <c r="AN1358" s="33">
        <f t="shared" si="351"/>
        <v>9032.8208866627792</v>
      </c>
      <c r="AO1358" s="33">
        <f t="shared" si="352"/>
        <v>9027.4172923840015</v>
      </c>
      <c r="AP1358" s="33">
        <f t="shared" si="353"/>
        <v>8953.5627415999988</v>
      </c>
      <c r="AQ1358" s="34">
        <f t="shared" si="354"/>
        <v>585833.58399999992</v>
      </c>
      <c r="AR1358" s="34">
        <f t="shared" si="355"/>
        <v>553336</v>
      </c>
      <c r="AS1358" s="34">
        <f t="shared" si="356"/>
        <v>0</v>
      </c>
      <c r="AT1358" s="34">
        <f t="shared" si="357"/>
        <v>8989.914725233999</v>
      </c>
      <c r="AU1358" s="34">
        <f t="shared" si="358"/>
        <v>9024.6669562476927</v>
      </c>
      <c r="AV1358" s="34">
        <f t="shared" si="359"/>
        <v>8959.8795998533606</v>
      </c>
      <c r="AW1358" s="34">
        <f t="shared" si="360"/>
        <v>8981.7936361579996</v>
      </c>
      <c r="AX1358" s="34">
        <f t="shared" si="361"/>
        <v>8999.4882557761921</v>
      </c>
    </row>
    <row r="1359" spans="1:50" ht="16.5" customHeight="1" x14ac:dyDescent="0.2">
      <c r="A1359" s="25">
        <v>1358</v>
      </c>
      <c r="B1359" s="26">
        <v>42776</v>
      </c>
      <c r="C1359" s="25">
        <v>8433</v>
      </c>
      <c r="D1359" s="27">
        <v>2300.8560000000002</v>
      </c>
      <c r="E1359" s="27">
        <v>230000</v>
      </c>
      <c r="F1359" s="27"/>
      <c r="G1359" s="27">
        <v>52.88</v>
      </c>
      <c r="H1359" s="27">
        <v>54.481999999999999</v>
      </c>
      <c r="I1359" s="27">
        <v>2.2930000000000001</v>
      </c>
      <c r="J1359" s="27">
        <v>19089.379000000001</v>
      </c>
      <c r="K1359" s="27">
        <v>891367</v>
      </c>
      <c r="L1359" s="27">
        <v>634</v>
      </c>
      <c r="M1359" s="27">
        <v>18.277000000000001</v>
      </c>
      <c r="N1359" s="27">
        <v>255154</v>
      </c>
      <c r="O1359" s="27">
        <v>13005.9</v>
      </c>
      <c r="P1359" s="27">
        <v>3588380</v>
      </c>
      <c r="Q1359" s="27">
        <v>114000</v>
      </c>
      <c r="R1359" s="27">
        <v>20206</v>
      </c>
      <c r="S1359" s="27">
        <v>12.35</v>
      </c>
      <c r="T1359" s="27">
        <v>128.1</v>
      </c>
      <c r="U1359" s="27">
        <v>19</v>
      </c>
      <c r="V1359" s="27">
        <v>89.5</v>
      </c>
      <c r="W1359" s="27">
        <v>116.17538</v>
      </c>
      <c r="X1359" s="27">
        <v>2.2222222222222201</v>
      </c>
      <c r="Y1359" s="27">
        <v>2.8121910095214799</v>
      </c>
      <c r="Z1359" s="27">
        <v>63.900672912597699</v>
      </c>
      <c r="AA1359" s="27">
        <v>322113</v>
      </c>
      <c r="AB1359" s="28"/>
      <c r="AC1359" s="29">
        <v>0</v>
      </c>
      <c r="AD1359" s="30">
        <v>135.6</v>
      </c>
      <c r="AE1359" s="30">
        <v>4.3</v>
      </c>
      <c r="AF1359" s="31">
        <v>10.3668</v>
      </c>
      <c r="AG1359">
        <f t="shared" si="346"/>
        <v>9063.6053554988393</v>
      </c>
      <c r="AH1359">
        <f>A1359*'Simple Linear Regression'!$B$18+'Simple Linear Regression'!$B$17</f>
        <v>9043.7607068822708</v>
      </c>
      <c r="AI1359">
        <f t="shared" si="347"/>
        <v>8985.2158403000012</v>
      </c>
      <c r="AJ1359">
        <f t="shared" si="348"/>
        <v>8985.2158402999994</v>
      </c>
      <c r="AK1359" s="32">
        <f t="shared" si="345"/>
        <v>9296.7083764965209</v>
      </c>
      <c r="AL1359">
        <f t="shared" si="349"/>
        <v>9149.3280742785391</v>
      </c>
      <c r="AM1359" s="32">
        <f t="shared" si="350"/>
        <v>8792.7827225300207</v>
      </c>
      <c r="AN1359" s="33">
        <f t="shared" si="351"/>
        <v>9069.9334132485546</v>
      </c>
      <c r="AO1359" s="33">
        <f t="shared" si="352"/>
        <v>9000.0027920220018</v>
      </c>
      <c r="AP1359" s="33">
        <f t="shared" si="353"/>
        <v>9087.5820186000019</v>
      </c>
      <c r="AQ1359" s="34">
        <f t="shared" si="354"/>
        <v>585068.12200000009</v>
      </c>
      <c r="AR1359" s="34">
        <f t="shared" si="355"/>
        <v>527390</v>
      </c>
      <c r="AS1359" s="34">
        <f t="shared" si="356"/>
        <v>0</v>
      </c>
      <c r="AT1359" s="34">
        <f t="shared" si="357"/>
        <v>8980.5625340989991</v>
      </c>
      <c r="AU1359" s="34">
        <f t="shared" si="358"/>
        <v>9022.9970228367329</v>
      </c>
      <c r="AV1359" s="34">
        <f t="shared" si="359"/>
        <v>8958.571751558402</v>
      </c>
      <c r="AW1359" s="34">
        <f t="shared" si="360"/>
        <v>8973.6786958619996</v>
      </c>
      <c r="AX1359" s="34">
        <f t="shared" si="361"/>
        <v>8990.6933492313856</v>
      </c>
    </row>
    <row r="1360" spans="1:50" ht="16.5" customHeight="1" x14ac:dyDescent="0.2">
      <c r="A1360" s="25">
        <v>1359</v>
      </c>
      <c r="B1360" s="26">
        <v>42783</v>
      </c>
      <c r="C1360" s="25">
        <v>8663</v>
      </c>
      <c r="D1360" s="27">
        <v>2342.692</v>
      </c>
      <c r="E1360" s="27">
        <v>233000</v>
      </c>
      <c r="F1360" s="27"/>
      <c r="G1360" s="27">
        <v>53.22</v>
      </c>
      <c r="H1360" s="27">
        <v>54.463999999999999</v>
      </c>
      <c r="I1360" s="27">
        <v>2.3069999999999999</v>
      </c>
      <c r="J1360" s="27">
        <v>19089.379000000001</v>
      </c>
      <c r="K1360" s="27">
        <v>891367</v>
      </c>
      <c r="L1360" s="27">
        <v>634</v>
      </c>
      <c r="M1360" s="27">
        <v>17.652000000000001</v>
      </c>
      <c r="N1360" s="27">
        <v>264778</v>
      </c>
      <c r="O1360" s="27">
        <v>13005.9</v>
      </c>
      <c r="P1360" s="27">
        <v>3588380</v>
      </c>
      <c r="Q1360" s="27">
        <v>114000</v>
      </c>
      <c r="R1360" s="27">
        <v>20206</v>
      </c>
      <c r="S1360" s="27">
        <v>12.35</v>
      </c>
      <c r="T1360" s="27">
        <v>128.1</v>
      </c>
      <c r="U1360" s="27">
        <v>19</v>
      </c>
      <c r="V1360" s="27">
        <v>89.5</v>
      </c>
      <c r="W1360" s="27">
        <v>116.21016</v>
      </c>
      <c r="X1360" s="27">
        <v>2.2222222222222201</v>
      </c>
      <c r="Y1360" s="27">
        <v>2.9808437824249299</v>
      </c>
      <c r="Z1360" s="27">
        <v>63.900672912597699</v>
      </c>
      <c r="AA1360" s="27">
        <v>322113</v>
      </c>
      <c r="AB1360" s="28"/>
      <c r="AC1360" s="29">
        <v>0</v>
      </c>
      <c r="AD1360" s="30">
        <v>125.2</v>
      </c>
      <c r="AE1360" s="30">
        <v>4.3</v>
      </c>
      <c r="AF1360" s="31">
        <v>10.6135</v>
      </c>
      <c r="AG1360">
        <f t="shared" si="346"/>
        <v>9182.1373748891601</v>
      </c>
      <c r="AH1360">
        <f>A1360*'Simple Linear Regression'!$B$18+'Simple Linear Regression'!$B$17</f>
        <v>9044.6137439661761</v>
      </c>
      <c r="AI1360">
        <f t="shared" si="347"/>
        <v>9081.7060024000002</v>
      </c>
      <c r="AJ1360">
        <f t="shared" si="348"/>
        <v>9081.7060024000002</v>
      </c>
      <c r="AK1360" s="32">
        <f t="shared" si="345"/>
        <v>9238.5549875438792</v>
      </c>
      <c r="AL1360">
        <f t="shared" si="349"/>
        <v>9236.7510019692181</v>
      </c>
      <c r="AM1360" s="32">
        <f t="shared" si="350"/>
        <v>8938.4298408940194</v>
      </c>
      <c r="AN1360" s="33">
        <f t="shared" si="351"/>
        <v>9143.3749614631924</v>
      </c>
      <c r="AO1360" s="33">
        <f t="shared" si="352"/>
        <v>9099.2827785460031</v>
      </c>
      <c r="AP1360" s="33">
        <f t="shared" si="353"/>
        <v>9112.0416178999985</v>
      </c>
      <c r="AQ1360" s="34">
        <f t="shared" si="354"/>
        <v>610842.84600000002</v>
      </c>
      <c r="AR1360" s="34">
        <f t="shared" si="355"/>
        <v>537531</v>
      </c>
      <c r="AS1360" s="34">
        <f t="shared" si="356"/>
        <v>0</v>
      </c>
      <c r="AT1360" s="34">
        <f t="shared" si="357"/>
        <v>9193.4379024579994</v>
      </c>
      <c r="AU1360" s="34">
        <f t="shared" si="358"/>
        <v>9176.2462978916119</v>
      </c>
      <c r="AV1360" s="34">
        <f t="shared" si="359"/>
        <v>9177.0657845105616</v>
      </c>
      <c r="AW1360" s="34">
        <f t="shared" si="360"/>
        <v>9187.5975251109994</v>
      </c>
      <c r="AX1360" s="34">
        <f t="shared" si="361"/>
        <v>9137.7159780503971</v>
      </c>
    </row>
    <row r="1361" spans="1:50" ht="16.5" customHeight="1" x14ac:dyDescent="0.2">
      <c r="A1361" s="25">
        <v>1360</v>
      </c>
      <c r="B1361" s="26">
        <v>42790</v>
      </c>
      <c r="C1361" s="25">
        <v>8686</v>
      </c>
      <c r="D1361" s="27">
        <v>2364.8375000000001</v>
      </c>
      <c r="E1361" s="27">
        <v>237000</v>
      </c>
      <c r="F1361" s="27"/>
      <c r="G1361" s="27">
        <v>54.024999999999999</v>
      </c>
      <c r="H1361" s="27">
        <v>55.4</v>
      </c>
      <c r="I1361" s="27">
        <v>2.302</v>
      </c>
      <c r="J1361" s="27">
        <v>19089.379000000001</v>
      </c>
      <c r="K1361" s="27">
        <v>891367</v>
      </c>
      <c r="L1361" s="27">
        <v>634</v>
      </c>
      <c r="M1361" s="27">
        <v>17.652000000000001</v>
      </c>
      <c r="N1361" s="27">
        <v>264778</v>
      </c>
      <c r="O1361" s="27">
        <v>13005.9</v>
      </c>
      <c r="P1361" s="27">
        <v>3588380</v>
      </c>
      <c r="Q1361" s="27">
        <v>114000</v>
      </c>
      <c r="R1361" s="27">
        <v>20206</v>
      </c>
      <c r="S1361" s="27">
        <v>12.576000000000001</v>
      </c>
      <c r="T1361" s="27">
        <v>128.1</v>
      </c>
      <c r="U1361" s="27">
        <v>19</v>
      </c>
      <c r="V1361" s="27">
        <v>89.5</v>
      </c>
      <c r="W1361" s="27">
        <v>116.2728</v>
      </c>
      <c r="X1361" s="27">
        <v>2.2222222222222201</v>
      </c>
      <c r="Y1361" s="27">
        <v>2.9808437824249299</v>
      </c>
      <c r="Z1361" s="27">
        <v>63.900672912597699</v>
      </c>
      <c r="AA1361" s="27">
        <v>322113</v>
      </c>
      <c r="AB1361" s="28"/>
      <c r="AC1361" s="29">
        <v>0</v>
      </c>
      <c r="AD1361" s="30">
        <v>75.7</v>
      </c>
      <c r="AE1361" s="30">
        <v>2.1</v>
      </c>
      <c r="AF1361" s="31">
        <v>10.8748</v>
      </c>
      <c r="AG1361">
        <f t="shared" si="346"/>
        <v>9179.4416090497598</v>
      </c>
      <c r="AH1361">
        <f>A1361*'Simple Linear Regression'!$B$18+'Simple Linear Regression'!$B$17</f>
        <v>9045.4667810500796</v>
      </c>
      <c r="AI1361">
        <f t="shared" si="347"/>
        <v>9079.3528423999996</v>
      </c>
      <c r="AJ1361">
        <f t="shared" si="348"/>
        <v>9079.3528424000015</v>
      </c>
      <c r="AK1361" s="32">
        <f t="shared" si="345"/>
        <v>9259.1241098888986</v>
      </c>
      <c r="AL1361">
        <f t="shared" si="349"/>
        <v>9234.6766554469177</v>
      </c>
      <c r="AM1361" s="32">
        <f t="shared" si="350"/>
        <v>8997.787607118642</v>
      </c>
      <c r="AN1361" s="33">
        <f t="shared" si="351"/>
        <v>9177.7331078901025</v>
      </c>
      <c r="AO1361" s="33">
        <f t="shared" si="352"/>
        <v>9160.6655691560027</v>
      </c>
      <c r="AP1361" s="33">
        <f t="shared" si="353"/>
        <v>9184.4665177999996</v>
      </c>
      <c r="AQ1361" s="34">
        <f t="shared" si="354"/>
        <v>609518.95600000001</v>
      </c>
      <c r="AR1361" s="34">
        <f t="shared" si="355"/>
        <v>545574</v>
      </c>
      <c r="AS1361" s="34">
        <f t="shared" si="356"/>
        <v>0</v>
      </c>
      <c r="AT1361" s="34">
        <f t="shared" si="357"/>
        <v>9176.432761602</v>
      </c>
      <c r="AU1361" s="34">
        <f t="shared" si="358"/>
        <v>9172.0435995423759</v>
      </c>
      <c r="AV1361" s="34">
        <f t="shared" si="359"/>
        <v>9160.3967498882412</v>
      </c>
      <c r="AW1361" s="34">
        <f t="shared" si="360"/>
        <v>9172.1330681660002</v>
      </c>
      <c r="AX1361" s="34">
        <f t="shared" si="361"/>
        <v>9142.6255270148285</v>
      </c>
    </row>
    <row r="1362" spans="1:50" ht="16.5" customHeight="1" x14ac:dyDescent="0.2">
      <c r="A1362" s="25">
        <v>1361</v>
      </c>
      <c r="B1362" s="26">
        <v>42797</v>
      </c>
      <c r="C1362" s="25">
        <v>9268</v>
      </c>
      <c r="D1362" s="27">
        <v>2378.8780000000002</v>
      </c>
      <c r="E1362" s="27">
        <v>221000</v>
      </c>
      <c r="F1362" s="27"/>
      <c r="G1362" s="27">
        <v>53.564</v>
      </c>
      <c r="H1362" s="27">
        <v>54.402000000000001</v>
      </c>
      <c r="I1362" s="27">
        <v>2.3140000000000001</v>
      </c>
      <c r="J1362" s="27">
        <v>19089.379000000001</v>
      </c>
      <c r="K1362" s="27">
        <v>891367</v>
      </c>
      <c r="L1362" s="27">
        <v>634</v>
      </c>
      <c r="M1362" s="27">
        <v>17.652000000000001</v>
      </c>
      <c r="N1362" s="27">
        <v>264778</v>
      </c>
      <c r="O1362" s="27">
        <v>13005.9</v>
      </c>
      <c r="P1362" s="27">
        <v>3588380</v>
      </c>
      <c r="Q1362" s="27">
        <v>114000</v>
      </c>
      <c r="R1362" s="27">
        <v>20571</v>
      </c>
      <c r="S1362" s="27">
        <v>12.576000000000001</v>
      </c>
      <c r="T1362" s="27">
        <v>128.1</v>
      </c>
      <c r="U1362" s="27">
        <v>19</v>
      </c>
      <c r="V1362" s="27">
        <v>89.5</v>
      </c>
      <c r="W1362" s="27">
        <v>116.068175</v>
      </c>
      <c r="X1362" s="27">
        <v>2.2222222222222201</v>
      </c>
      <c r="Y1362" s="27">
        <v>2.9808437824249299</v>
      </c>
      <c r="Z1362" s="27">
        <v>63.900672912597699</v>
      </c>
      <c r="AA1362" s="27">
        <v>324609</v>
      </c>
      <c r="AB1362" s="28"/>
      <c r="AC1362" s="29">
        <v>0</v>
      </c>
      <c r="AD1362" s="30">
        <v>111.3</v>
      </c>
      <c r="AE1362" s="30">
        <v>4.5999999999999996</v>
      </c>
      <c r="AF1362" s="31">
        <v>11.1472</v>
      </c>
      <c r="AG1362">
        <f t="shared" si="346"/>
        <v>9200.4007456243198</v>
      </c>
      <c r="AH1362">
        <f>A1362*'Simple Linear Regression'!$B$18+'Simple Linear Regression'!$B$17</f>
        <v>9046.3198181339831</v>
      </c>
      <c r="AI1362">
        <f t="shared" si="347"/>
        <v>9088.7654824000001</v>
      </c>
      <c r="AJ1362">
        <f t="shared" si="348"/>
        <v>9088.7654824000001</v>
      </c>
      <c r="AK1362" s="32">
        <f t="shared" si="345"/>
        <v>9245.9267553137888</v>
      </c>
      <c r="AL1362">
        <f t="shared" si="349"/>
        <v>9249.4440752604423</v>
      </c>
      <c r="AM1362" s="32">
        <f t="shared" si="350"/>
        <v>8956.834799087741</v>
      </c>
      <c r="AN1362" s="33">
        <f t="shared" si="351"/>
        <v>9226.3123188199825</v>
      </c>
      <c r="AO1362" s="33">
        <f t="shared" si="352"/>
        <v>9127.1926936920008</v>
      </c>
      <c r="AP1362" s="33">
        <f t="shared" si="353"/>
        <v>9183.1797269999988</v>
      </c>
      <c r="AQ1362" s="34">
        <f t="shared" si="354"/>
        <v>612696.29200000002</v>
      </c>
      <c r="AR1362" s="34">
        <f t="shared" si="355"/>
        <v>511394</v>
      </c>
      <c r="AS1362" s="34">
        <f t="shared" si="356"/>
        <v>0</v>
      </c>
      <c r="AT1362" s="34">
        <f t="shared" si="357"/>
        <v>9282.765013799999</v>
      </c>
      <c r="AU1362" s="34">
        <f t="shared" si="358"/>
        <v>9254.0269912777476</v>
      </c>
      <c r="AV1362" s="34">
        <f t="shared" si="359"/>
        <v>9266.6217282654397</v>
      </c>
      <c r="AW1362" s="34">
        <f t="shared" si="360"/>
        <v>9279.06428314</v>
      </c>
      <c r="AX1362" s="34">
        <f t="shared" si="361"/>
        <v>9213.1258717125929</v>
      </c>
    </row>
    <row r="1363" spans="1:50" ht="16.5" customHeight="1" x14ac:dyDescent="0.2">
      <c r="A1363" s="25">
        <v>1362</v>
      </c>
      <c r="B1363" s="26">
        <v>42804</v>
      </c>
      <c r="C1363" s="25">
        <v>9254</v>
      </c>
      <c r="D1363" s="27">
        <v>2368.83</v>
      </c>
      <c r="E1363" s="27">
        <v>236000</v>
      </c>
      <c r="F1363" s="27"/>
      <c r="G1363" s="27">
        <v>50.5</v>
      </c>
      <c r="H1363" s="27">
        <v>52.783999999999999</v>
      </c>
      <c r="I1363" s="27">
        <v>2.3410000000000002</v>
      </c>
      <c r="J1363" s="27">
        <v>19089.379000000001</v>
      </c>
      <c r="K1363" s="27">
        <v>891367</v>
      </c>
      <c r="L1363" s="27">
        <v>683</v>
      </c>
      <c r="M1363" s="27">
        <v>17.652000000000001</v>
      </c>
      <c r="N1363" s="27">
        <v>264778</v>
      </c>
      <c r="O1363" s="27">
        <v>13063.7</v>
      </c>
      <c r="P1363" s="27">
        <v>3588380</v>
      </c>
      <c r="Q1363" s="27">
        <v>114000</v>
      </c>
      <c r="R1363" s="27">
        <v>20571</v>
      </c>
      <c r="S1363" s="27">
        <v>12.576000000000001</v>
      </c>
      <c r="T1363" s="27">
        <v>128.1</v>
      </c>
      <c r="U1363" s="27">
        <v>19</v>
      </c>
      <c r="V1363" s="27">
        <v>91.3</v>
      </c>
      <c r="W1363" s="27">
        <v>116.32086</v>
      </c>
      <c r="X1363" s="27">
        <v>2.2222222222222201</v>
      </c>
      <c r="Y1363" s="27">
        <v>2.9808437824249299</v>
      </c>
      <c r="Z1363" s="27">
        <v>63.900672912597699</v>
      </c>
      <c r="AA1363" s="27">
        <v>324609</v>
      </c>
      <c r="AB1363" s="28"/>
      <c r="AC1363" s="29">
        <v>0</v>
      </c>
      <c r="AD1363" s="30">
        <v>100.7</v>
      </c>
      <c r="AE1363" s="30">
        <v>4.9000000000000004</v>
      </c>
      <c r="AF1363" s="31">
        <v>11.427300000000001</v>
      </c>
      <c r="AG1363">
        <f t="shared" si="346"/>
        <v>9149.1716754010795</v>
      </c>
      <c r="AH1363">
        <f>A1363*'Simple Linear Regression'!$B$18+'Simple Linear Regression'!$B$17</f>
        <v>9047.1728552178884</v>
      </c>
      <c r="AI1363">
        <f t="shared" si="347"/>
        <v>9033.1270424000013</v>
      </c>
      <c r="AJ1363">
        <f t="shared" si="348"/>
        <v>9033.1270423999995</v>
      </c>
      <c r="AK1363" s="32">
        <f t="shared" si="345"/>
        <v>9274.9944235352978</v>
      </c>
      <c r="AL1363">
        <f t="shared" si="349"/>
        <v>9205.1840628808604</v>
      </c>
      <c r="AM1363" s="32">
        <f t="shared" si="350"/>
        <v>8973.5695425515605</v>
      </c>
      <c r="AN1363" s="33">
        <f t="shared" si="351"/>
        <v>9245.3375247167514</v>
      </c>
      <c r="AO1363" s="33">
        <f t="shared" si="352"/>
        <v>9095.1015363979968</v>
      </c>
      <c r="AP1363" s="33">
        <f t="shared" si="353"/>
        <v>9235.8523321000011</v>
      </c>
      <c r="AQ1363" s="34">
        <f t="shared" si="354"/>
        <v>619845.29800000007</v>
      </c>
      <c r="AR1363" s="34">
        <f t="shared" si="355"/>
        <v>552476</v>
      </c>
      <c r="AS1363" s="34">
        <f t="shared" si="356"/>
        <v>0</v>
      </c>
      <c r="AT1363" s="34">
        <f t="shared" si="357"/>
        <v>9303.6218913739995</v>
      </c>
      <c r="AU1363" s="34">
        <f t="shared" si="358"/>
        <v>9263.1895064348319</v>
      </c>
      <c r="AV1363" s="34">
        <f t="shared" si="359"/>
        <v>9295.1512077217612</v>
      </c>
      <c r="AW1363" s="34">
        <f t="shared" si="360"/>
        <v>9301.2456959189985</v>
      </c>
      <c r="AX1363" s="34">
        <f t="shared" si="361"/>
        <v>9215.9725482470712</v>
      </c>
    </row>
    <row r="1364" spans="1:50" ht="16.5" customHeight="1" x14ac:dyDescent="0.2">
      <c r="A1364" s="25">
        <v>1363</v>
      </c>
      <c r="B1364" s="26">
        <v>42811</v>
      </c>
      <c r="C1364" s="25">
        <v>9200</v>
      </c>
      <c r="D1364" s="27">
        <v>2376.7620000000002</v>
      </c>
      <c r="E1364" s="27">
        <v>228000</v>
      </c>
      <c r="F1364" s="27"/>
      <c r="G1364" s="27">
        <v>48.033999999999999</v>
      </c>
      <c r="H1364" s="27">
        <v>50.293999999999997</v>
      </c>
      <c r="I1364" s="27">
        <v>2.323</v>
      </c>
      <c r="J1364" s="27">
        <v>19089.379000000001</v>
      </c>
      <c r="K1364" s="27">
        <v>842380</v>
      </c>
      <c r="L1364" s="27">
        <v>683</v>
      </c>
      <c r="M1364" s="27">
        <v>17.699000000000002</v>
      </c>
      <c r="N1364" s="27">
        <v>264778</v>
      </c>
      <c r="O1364" s="27">
        <v>13063.7</v>
      </c>
      <c r="P1364" s="27">
        <v>3636438</v>
      </c>
      <c r="Q1364" s="27">
        <v>114000</v>
      </c>
      <c r="R1364" s="27">
        <v>20571</v>
      </c>
      <c r="S1364" s="27">
        <v>12.576000000000001</v>
      </c>
      <c r="T1364" s="27">
        <v>128.1</v>
      </c>
      <c r="U1364" s="27">
        <v>19</v>
      </c>
      <c r="V1364" s="27">
        <v>91.3</v>
      </c>
      <c r="W1364" s="27">
        <v>116.66970000000001</v>
      </c>
      <c r="X1364" s="27">
        <v>2.2222222222222201</v>
      </c>
      <c r="Y1364" s="27">
        <v>2.9619600772857702</v>
      </c>
      <c r="Z1364" s="27">
        <v>63.900672912597699</v>
      </c>
      <c r="AA1364" s="27">
        <v>324609</v>
      </c>
      <c r="AB1364" s="28"/>
      <c r="AC1364" s="29">
        <v>0</v>
      </c>
      <c r="AD1364" s="30">
        <v>158.30000000000001</v>
      </c>
      <c r="AE1364" s="30">
        <v>2.1</v>
      </c>
      <c r="AF1364" s="31">
        <v>11.7125</v>
      </c>
      <c r="AG1364">
        <f t="shared" si="346"/>
        <v>9154.5530943792401</v>
      </c>
      <c r="AH1364">
        <f>A1364*'Simple Linear Regression'!$B$18+'Simple Linear Regression'!$B$17</f>
        <v>9048.0258923017918</v>
      </c>
      <c r="AI1364">
        <f t="shared" si="347"/>
        <v>9040.3997081000016</v>
      </c>
      <c r="AJ1364">
        <f t="shared" si="348"/>
        <v>9040.3997081000016</v>
      </c>
      <c r="AK1364" s="32">
        <f t="shared" si="345"/>
        <v>9218.8777665304497</v>
      </c>
      <c r="AL1364">
        <f t="shared" si="349"/>
        <v>9214.29568580058</v>
      </c>
      <c r="AM1364" s="32">
        <f t="shared" si="350"/>
        <v>8897.4390404660408</v>
      </c>
      <c r="AN1364" s="33">
        <f t="shared" si="351"/>
        <v>9296.7988336811941</v>
      </c>
      <c r="AO1364" s="33">
        <f t="shared" si="352"/>
        <v>9020.7803945939995</v>
      </c>
      <c r="AP1364" s="33">
        <f t="shared" si="353"/>
        <v>9211.9014133000001</v>
      </c>
      <c r="AQ1364" s="34">
        <f t="shared" si="354"/>
        <v>615079.29399999999</v>
      </c>
      <c r="AR1364" s="34">
        <f t="shared" si="355"/>
        <v>529644</v>
      </c>
      <c r="AS1364" s="34">
        <f t="shared" si="356"/>
        <v>0</v>
      </c>
      <c r="AT1364" s="34">
        <f t="shared" si="357"/>
        <v>9452.9985832359998</v>
      </c>
      <c r="AU1364" s="34">
        <f t="shared" si="358"/>
        <v>9374.2023847147757</v>
      </c>
      <c r="AV1364" s="34">
        <f t="shared" si="359"/>
        <v>9453.7506073934419</v>
      </c>
      <c r="AW1364" s="34">
        <f t="shared" si="360"/>
        <v>9451.1534691029992</v>
      </c>
      <c r="AX1364" s="34">
        <f t="shared" si="361"/>
        <v>9310.6346735614243</v>
      </c>
    </row>
    <row r="1365" spans="1:50" ht="16.5" customHeight="1" x14ac:dyDescent="0.2">
      <c r="A1365" s="25">
        <v>1364</v>
      </c>
      <c r="B1365" s="26">
        <v>42818</v>
      </c>
      <c r="C1365" s="25">
        <v>9524</v>
      </c>
      <c r="D1365" s="27">
        <v>2351.1759999999999</v>
      </c>
      <c r="E1365" s="27">
        <v>235000</v>
      </c>
      <c r="F1365" s="27"/>
      <c r="G1365" s="27">
        <v>47.28</v>
      </c>
      <c r="H1365" s="27">
        <v>50.101999999999997</v>
      </c>
      <c r="I1365" s="27">
        <v>2.3210000000000002</v>
      </c>
      <c r="J1365" s="27">
        <v>19089.379000000001</v>
      </c>
      <c r="K1365" s="27">
        <v>842380</v>
      </c>
      <c r="L1365" s="27">
        <v>683</v>
      </c>
      <c r="M1365" s="27">
        <v>17.699000000000002</v>
      </c>
      <c r="N1365" s="27">
        <v>242600</v>
      </c>
      <c r="O1365" s="27">
        <v>13063.7</v>
      </c>
      <c r="P1365" s="27">
        <v>3636438</v>
      </c>
      <c r="Q1365" s="27">
        <v>114000</v>
      </c>
      <c r="R1365" s="27">
        <v>20571</v>
      </c>
      <c r="S1365" s="27">
        <v>12.576000000000001</v>
      </c>
      <c r="T1365" s="27">
        <v>128.1</v>
      </c>
      <c r="U1365" s="27">
        <v>19</v>
      </c>
      <c r="V1365" s="27">
        <v>91.3</v>
      </c>
      <c r="W1365" s="27">
        <v>116.00946</v>
      </c>
      <c r="X1365" s="27">
        <v>2.2222222222222201</v>
      </c>
      <c r="Y1365" s="27">
        <v>2.9619600772857702</v>
      </c>
      <c r="Z1365" s="27">
        <v>63.900672912597699</v>
      </c>
      <c r="AA1365" s="27">
        <v>324609</v>
      </c>
      <c r="AB1365" s="28"/>
      <c r="AC1365" s="29">
        <v>0</v>
      </c>
      <c r="AD1365" s="30">
        <v>99.3</v>
      </c>
      <c r="AE1365" s="30">
        <v>8.1999999999999993</v>
      </c>
      <c r="AF1365" s="31">
        <v>12</v>
      </c>
      <c r="AG1365">
        <f t="shared" si="346"/>
        <v>8872.0427456634807</v>
      </c>
      <c r="AH1365">
        <f>A1365*'Simple Linear Regression'!$B$18+'Simple Linear Regression'!$B$17</f>
        <v>9048.8789293856971</v>
      </c>
      <c r="AI1365">
        <f t="shared" si="347"/>
        <v>8731.2144169000021</v>
      </c>
      <c r="AJ1365">
        <f t="shared" si="348"/>
        <v>8731.2144169000021</v>
      </c>
      <c r="AK1365" s="32">
        <f t="shared" si="345"/>
        <v>9209.6329480895402</v>
      </c>
      <c r="AL1365">
        <f t="shared" si="349"/>
        <v>9003.155486761998</v>
      </c>
      <c r="AM1365" s="32">
        <f t="shared" si="350"/>
        <v>8673.59066986158</v>
      </c>
      <c r="AN1365" s="33">
        <f t="shared" si="351"/>
        <v>9227.0233903522858</v>
      </c>
      <c r="AO1365" s="33">
        <f t="shared" si="352"/>
        <v>8907.045194600003</v>
      </c>
      <c r="AP1365" s="33">
        <f t="shared" si="353"/>
        <v>9310.5751648000005</v>
      </c>
      <c r="AQ1365" s="34">
        <f t="shared" si="354"/>
        <v>563074.60000000009</v>
      </c>
      <c r="AR1365" s="34">
        <f t="shared" si="355"/>
        <v>545435</v>
      </c>
      <c r="AS1365" s="34">
        <f t="shared" si="356"/>
        <v>0</v>
      </c>
      <c r="AT1365" s="34">
        <f t="shared" si="357"/>
        <v>8981.1780327630004</v>
      </c>
      <c r="AU1365" s="34">
        <f t="shared" si="358"/>
        <v>9058.5866693973221</v>
      </c>
      <c r="AV1365" s="34">
        <f t="shared" si="359"/>
        <v>8967.7145336455978</v>
      </c>
      <c r="AW1365" s="34">
        <f t="shared" si="360"/>
        <v>8980.9405797620002</v>
      </c>
      <c r="AX1365" s="34">
        <f t="shared" si="361"/>
        <v>9023.2662383978022</v>
      </c>
    </row>
    <row r="1366" spans="1:50" ht="16.5" customHeight="1" x14ac:dyDescent="0.2">
      <c r="A1366" s="25">
        <v>1365</v>
      </c>
      <c r="B1366" s="26">
        <v>42825</v>
      </c>
      <c r="C1366" s="25">
        <v>9245</v>
      </c>
      <c r="D1366" s="27">
        <v>2358.4140000000002</v>
      </c>
      <c r="E1366" s="27">
        <v>236000</v>
      </c>
      <c r="F1366" s="27"/>
      <c r="G1366" s="27">
        <v>49.137999999999998</v>
      </c>
      <c r="H1366" s="27">
        <v>51.33</v>
      </c>
      <c r="I1366" s="27">
        <v>2.3149999999999999</v>
      </c>
      <c r="J1366" s="27">
        <v>19089.379000000001</v>
      </c>
      <c r="K1366" s="27">
        <v>842380</v>
      </c>
      <c r="L1366" s="27">
        <v>683</v>
      </c>
      <c r="M1366" s="27">
        <v>17.699000000000002</v>
      </c>
      <c r="N1366" s="27">
        <v>242600</v>
      </c>
      <c r="O1366" s="27">
        <v>13063.7</v>
      </c>
      <c r="P1366" s="27">
        <v>3636438</v>
      </c>
      <c r="Q1366" s="27">
        <v>114000</v>
      </c>
      <c r="R1366" s="27">
        <v>20571</v>
      </c>
      <c r="S1366" s="27">
        <v>12.576000000000001</v>
      </c>
      <c r="T1366" s="27">
        <v>128.1</v>
      </c>
      <c r="U1366" s="27">
        <v>19</v>
      </c>
      <c r="V1366" s="27">
        <v>91.3</v>
      </c>
      <c r="W1366" s="27">
        <v>114.81506</v>
      </c>
      <c r="X1366" s="27">
        <v>2.2222222222222201</v>
      </c>
      <c r="Y1366" s="27">
        <v>2.9619600772857702</v>
      </c>
      <c r="Z1366" s="27">
        <v>63.900672912597699</v>
      </c>
      <c r="AA1366" s="27">
        <v>324609</v>
      </c>
      <c r="AB1366" s="28"/>
      <c r="AC1366" s="29">
        <v>0</v>
      </c>
      <c r="AD1366" s="30">
        <v>70.900000000000006</v>
      </c>
      <c r="AE1366" s="30">
        <v>9.1</v>
      </c>
      <c r="AF1366" s="31">
        <v>12.2875</v>
      </c>
      <c r="AG1366">
        <f t="shared" si="346"/>
        <v>8871.3670886562013</v>
      </c>
      <c r="AH1366">
        <f>A1366*'Simple Linear Regression'!$B$18+'Simple Linear Regression'!$B$17</f>
        <v>9049.7319664696006</v>
      </c>
      <c r="AI1366">
        <f t="shared" si="347"/>
        <v>8730.6261269000024</v>
      </c>
      <c r="AJ1366">
        <f t="shared" si="348"/>
        <v>8730.6261269000024</v>
      </c>
      <c r="AK1366" s="32">
        <f t="shared" si="345"/>
        <v>9216.8903988754701</v>
      </c>
      <c r="AL1366">
        <f t="shared" si="349"/>
        <v>9002.1967248699984</v>
      </c>
      <c r="AM1366" s="32">
        <f t="shared" si="350"/>
        <v>8708.9392576204409</v>
      </c>
      <c r="AN1366" s="33">
        <f t="shared" si="351"/>
        <v>9267.8821081292372</v>
      </c>
      <c r="AO1366" s="33">
        <f t="shared" si="352"/>
        <v>8946.456388999999</v>
      </c>
      <c r="AP1366" s="33">
        <f t="shared" si="353"/>
        <v>9369.9162744999994</v>
      </c>
      <c r="AQ1366" s="34">
        <f t="shared" si="354"/>
        <v>561619</v>
      </c>
      <c r="AR1366" s="34">
        <f t="shared" si="355"/>
        <v>546340</v>
      </c>
      <c r="AS1366" s="34">
        <f t="shared" si="356"/>
        <v>0</v>
      </c>
      <c r="AT1366" s="34">
        <f t="shared" si="357"/>
        <v>8991.3108452199995</v>
      </c>
      <c r="AU1366" s="34">
        <f t="shared" si="358"/>
        <v>9074.3196303688019</v>
      </c>
      <c r="AV1366" s="34">
        <f t="shared" si="359"/>
        <v>8978.6242136283981</v>
      </c>
      <c r="AW1366" s="34">
        <f t="shared" si="360"/>
        <v>8992.4380276849988</v>
      </c>
      <c r="AX1366" s="34">
        <f t="shared" si="361"/>
        <v>9044.0323715009999</v>
      </c>
    </row>
    <row r="1367" spans="1:50" ht="16.5" customHeight="1" x14ac:dyDescent="0.2">
      <c r="A1367" s="25">
        <v>1366</v>
      </c>
      <c r="B1367" s="26">
        <v>42832</v>
      </c>
      <c r="C1367" s="25">
        <v>9275</v>
      </c>
      <c r="D1367" s="27">
        <v>2356.9960000000001</v>
      </c>
      <c r="E1367" s="27">
        <v>216000</v>
      </c>
      <c r="F1367" s="27"/>
      <c r="G1367" s="27">
        <v>51.264000000000003</v>
      </c>
      <c r="H1367" s="27">
        <v>53.277999999999999</v>
      </c>
      <c r="I1367" s="27">
        <v>2.36</v>
      </c>
      <c r="J1367" s="27">
        <v>19089.379000000001</v>
      </c>
      <c r="K1367" s="27">
        <v>842380</v>
      </c>
      <c r="L1367" s="27">
        <v>744</v>
      </c>
      <c r="M1367" s="27">
        <v>17.699000000000002</v>
      </c>
      <c r="N1367" s="27">
        <v>242600</v>
      </c>
      <c r="O1367" s="27">
        <v>13088.4</v>
      </c>
      <c r="P1367" s="27">
        <v>3636438</v>
      </c>
      <c r="Q1367" s="27">
        <v>114000</v>
      </c>
      <c r="R1367" s="27">
        <v>20571</v>
      </c>
      <c r="S1367" s="27">
        <v>12.576000000000001</v>
      </c>
      <c r="T1367" s="27">
        <v>128.1</v>
      </c>
      <c r="U1367" s="27">
        <v>19</v>
      </c>
      <c r="V1367" s="27">
        <v>88.4</v>
      </c>
      <c r="W1367" s="27">
        <v>114.53774</v>
      </c>
      <c r="X1367" s="27">
        <v>2.2222222222222201</v>
      </c>
      <c r="Y1367" s="27">
        <v>2.9619600772857702</v>
      </c>
      <c r="Z1367" s="27">
        <v>63.900672912597699</v>
      </c>
      <c r="AA1367" s="27">
        <v>324609</v>
      </c>
      <c r="AB1367" s="28"/>
      <c r="AC1367" s="29">
        <v>0</v>
      </c>
      <c r="AD1367" s="30">
        <v>71.400000000000006</v>
      </c>
      <c r="AE1367" s="30">
        <v>5.2</v>
      </c>
      <c r="AF1367" s="31">
        <v>12.572699999999999</v>
      </c>
      <c r="AG1367">
        <f t="shared" si="346"/>
        <v>8951.1285679287994</v>
      </c>
      <c r="AH1367">
        <f>A1367*'Simple Linear Regression'!$B$18+'Simple Linear Regression'!$B$17</f>
        <v>9050.5850035535041</v>
      </c>
      <c r="AI1367">
        <f t="shared" si="347"/>
        <v>8860.5886468999997</v>
      </c>
      <c r="AJ1367">
        <f t="shared" si="348"/>
        <v>8860.5886468999997</v>
      </c>
      <c r="AK1367" s="32">
        <f t="shared" si="345"/>
        <v>9235.4561141982322</v>
      </c>
      <c r="AL1367">
        <f t="shared" si="349"/>
        <v>9064.3499340599992</v>
      </c>
      <c r="AM1367" s="32">
        <f t="shared" si="350"/>
        <v>8710.7879117098801</v>
      </c>
      <c r="AN1367" s="33">
        <f t="shared" si="351"/>
        <v>9312.9170588864763</v>
      </c>
      <c r="AO1367" s="33">
        <f t="shared" si="352"/>
        <v>9005.6519159999989</v>
      </c>
      <c r="AP1367" s="33">
        <f t="shared" si="353"/>
        <v>9334.8469261000009</v>
      </c>
      <c r="AQ1367" s="34">
        <f t="shared" si="354"/>
        <v>572536</v>
      </c>
      <c r="AR1367" s="34">
        <f t="shared" si="355"/>
        <v>509760</v>
      </c>
      <c r="AS1367" s="34">
        <f t="shared" si="356"/>
        <v>0</v>
      </c>
      <c r="AT1367" s="34">
        <f t="shared" si="357"/>
        <v>9090.5931198609996</v>
      </c>
      <c r="AU1367" s="34">
        <f t="shared" si="358"/>
        <v>9159.0577773522</v>
      </c>
      <c r="AV1367" s="34">
        <f t="shared" si="359"/>
        <v>9063.8949332796001</v>
      </c>
      <c r="AW1367" s="34">
        <f t="shared" si="360"/>
        <v>9092.6302218649998</v>
      </c>
      <c r="AX1367" s="34">
        <f t="shared" si="361"/>
        <v>9128.7808398160014</v>
      </c>
    </row>
    <row r="1368" spans="1:50" ht="16.5" customHeight="1" x14ac:dyDescent="0.2">
      <c r="A1368" s="25">
        <v>1367</v>
      </c>
      <c r="B1368" s="26">
        <v>42839</v>
      </c>
      <c r="C1368" s="25">
        <v>9223</v>
      </c>
      <c r="D1368" s="27">
        <v>2346.2049999999999</v>
      </c>
      <c r="E1368" s="27">
        <v>222000</v>
      </c>
      <c r="F1368" s="27"/>
      <c r="G1368" s="27">
        <v>53.1875</v>
      </c>
      <c r="H1368" s="27">
        <v>54.83</v>
      </c>
      <c r="I1368" s="27">
        <v>2.4239999999999999</v>
      </c>
      <c r="J1368" s="27">
        <v>19089.379000000001</v>
      </c>
      <c r="K1368" s="27">
        <v>810009</v>
      </c>
      <c r="L1368" s="27">
        <v>744</v>
      </c>
      <c r="M1368" s="27">
        <v>17.699000000000002</v>
      </c>
      <c r="N1368" s="27">
        <v>242600</v>
      </c>
      <c r="O1368" s="27">
        <v>13088.4</v>
      </c>
      <c r="P1368" s="27">
        <v>3636438</v>
      </c>
      <c r="Q1368" s="27">
        <v>114000</v>
      </c>
      <c r="R1368" s="27">
        <v>20571</v>
      </c>
      <c r="S1368" s="27">
        <v>12.576000000000001</v>
      </c>
      <c r="T1368" s="27">
        <v>128.1</v>
      </c>
      <c r="U1368" s="27">
        <v>19</v>
      </c>
      <c r="V1368" s="27">
        <v>88.4</v>
      </c>
      <c r="W1368" s="27">
        <v>114.97987999999999</v>
      </c>
      <c r="X1368" s="27">
        <v>2.2222222222222201</v>
      </c>
      <c r="Y1368" s="27">
        <v>2.9619600772857702</v>
      </c>
      <c r="Z1368" s="27">
        <v>63.900672912597699</v>
      </c>
      <c r="AA1368" s="27">
        <v>324609</v>
      </c>
      <c r="AB1368" s="28"/>
      <c r="AC1368" s="29">
        <v>0</v>
      </c>
      <c r="AD1368" s="30">
        <v>45</v>
      </c>
      <c r="AE1368" s="30">
        <v>8.1</v>
      </c>
      <c r="AF1368" s="31">
        <v>12.8528</v>
      </c>
      <c r="AG1368">
        <f t="shared" si="346"/>
        <v>8947.1107426731196</v>
      </c>
      <c r="AH1368">
        <f>A1368*'Simple Linear Regression'!$B$18+'Simple Linear Regression'!$B$17</f>
        <v>9051.4380406374094</v>
      </c>
      <c r="AI1368">
        <f t="shared" si="347"/>
        <v>8857.0589068999998</v>
      </c>
      <c r="AJ1368">
        <f t="shared" si="348"/>
        <v>8857.0589069000016</v>
      </c>
      <c r="AK1368" s="32">
        <f t="shared" ref="AK1368:AK1431" si="362">11611.58410651-152.38769329*I642+0.00324611*N642-2.92151591*V642-0.00770426*AA642-0.00077781*E642</f>
        <v>9354.49267567061</v>
      </c>
      <c r="AL1368">
        <f t="shared" si="349"/>
        <v>9062.2409609080023</v>
      </c>
      <c r="AM1368" s="32">
        <f t="shared" si="350"/>
        <v>8753.7385268175385</v>
      </c>
      <c r="AN1368" s="33">
        <f t="shared" si="351"/>
        <v>9329.8460294375473</v>
      </c>
      <c r="AO1368" s="33">
        <f t="shared" si="352"/>
        <v>9046.1531923999974</v>
      </c>
      <c r="AP1368" s="33">
        <f t="shared" si="353"/>
        <v>9367.8365559999984</v>
      </c>
      <c r="AQ1368" s="34">
        <f t="shared" si="354"/>
        <v>588062.4</v>
      </c>
      <c r="AR1368" s="34">
        <f t="shared" si="355"/>
        <v>538128</v>
      </c>
      <c r="AS1368" s="34">
        <f t="shared" si="356"/>
        <v>0</v>
      </c>
      <c r="AT1368" s="34">
        <f t="shared" si="357"/>
        <v>9098.7909170059993</v>
      </c>
      <c r="AU1368" s="34">
        <f t="shared" si="358"/>
        <v>9173.3181342640783</v>
      </c>
      <c r="AV1368" s="34">
        <f t="shared" si="359"/>
        <v>9065.6825485072804</v>
      </c>
      <c r="AW1368" s="34">
        <f t="shared" si="360"/>
        <v>9102.1263406379985</v>
      </c>
      <c r="AX1368" s="34">
        <f t="shared" si="361"/>
        <v>9144.9053684371975</v>
      </c>
    </row>
    <row r="1369" spans="1:50" ht="16.5" customHeight="1" x14ac:dyDescent="0.2">
      <c r="A1369" s="25">
        <v>1368</v>
      </c>
      <c r="B1369" s="26">
        <v>42846</v>
      </c>
      <c r="C1369" s="25">
        <v>9206</v>
      </c>
      <c r="D1369" s="27">
        <v>2346.7800000000002</v>
      </c>
      <c r="E1369" s="27">
        <v>231000</v>
      </c>
      <c r="F1369" s="27"/>
      <c r="G1369" s="27">
        <v>51.094000000000001</v>
      </c>
      <c r="H1369" s="27">
        <v>52.082000000000001</v>
      </c>
      <c r="I1369" s="27">
        <v>2.4359999999999999</v>
      </c>
      <c r="J1369" s="27">
        <v>19089.379000000001</v>
      </c>
      <c r="K1369" s="27">
        <v>810009</v>
      </c>
      <c r="L1369" s="27">
        <v>744</v>
      </c>
      <c r="M1369" s="27">
        <v>17.061</v>
      </c>
      <c r="N1369" s="27">
        <v>225644</v>
      </c>
      <c r="O1369" s="27">
        <v>13088.4</v>
      </c>
      <c r="P1369" s="27">
        <v>3636438</v>
      </c>
      <c r="Q1369" s="27">
        <v>114000</v>
      </c>
      <c r="R1369" s="27">
        <v>20571</v>
      </c>
      <c r="S1369" s="27">
        <v>12.576000000000001</v>
      </c>
      <c r="T1369" s="27">
        <v>128.1</v>
      </c>
      <c r="U1369" s="27">
        <v>19</v>
      </c>
      <c r="V1369" s="27">
        <v>88.4</v>
      </c>
      <c r="W1369" s="27">
        <v>114.81558</v>
      </c>
      <c r="X1369" s="27">
        <v>2.2222222222222201</v>
      </c>
      <c r="Y1369" s="27">
        <v>2.7360737323761</v>
      </c>
      <c r="Z1369" s="27">
        <v>63.900672912597699</v>
      </c>
      <c r="AA1369" s="27">
        <v>324609</v>
      </c>
      <c r="AB1369" s="28"/>
      <c r="AC1369" s="29">
        <v>0</v>
      </c>
      <c r="AD1369" s="30">
        <v>27.8</v>
      </c>
      <c r="AE1369" s="30">
        <v>20.5</v>
      </c>
      <c r="AF1369" s="31">
        <v>13.1252</v>
      </c>
      <c r="AG1369">
        <f t="shared" si="346"/>
        <v>8728.6677279276792</v>
      </c>
      <c r="AH1369">
        <f>A1369*'Simple Linear Regression'!$B$18+'Simple Linear Regression'!$B$17</f>
        <v>9052.2910777213128</v>
      </c>
      <c r="AI1369">
        <f t="shared" si="347"/>
        <v>8583.6909567000002</v>
      </c>
      <c r="AJ1369">
        <f t="shared" si="348"/>
        <v>8583.6909567000002</v>
      </c>
      <c r="AK1369" s="32">
        <f t="shared" si="362"/>
        <v>9347.2034818175798</v>
      </c>
      <c r="AL1369">
        <f t="shared" si="349"/>
        <v>8917.0690627148797</v>
      </c>
      <c r="AM1369" s="32">
        <f t="shared" si="350"/>
        <v>8555.4710702065004</v>
      </c>
      <c r="AN1369" s="33">
        <f t="shared" si="351"/>
        <v>9277.1096748286127</v>
      </c>
      <c r="AO1369" s="33">
        <f t="shared" si="352"/>
        <v>8954.4858275839979</v>
      </c>
      <c r="AP1369" s="33">
        <f t="shared" si="353"/>
        <v>9421.850755200001</v>
      </c>
      <c r="AQ1369" s="34">
        <f t="shared" si="354"/>
        <v>549668.78399999999</v>
      </c>
      <c r="AR1369" s="34">
        <f t="shared" si="355"/>
        <v>562716</v>
      </c>
      <c r="AS1369" s="34">
        <f t="shared" si="356"/>
        <v>0</v>
      </c>
      <c r="AT1369" s="34">
        <f t="shared" si="357"/>
        <v>8762.1601294699994</v>
      </c>
      <c r="AU1369" s="34">
        <f t="shared" si="358"/>
        <v>8968.6825577495329</v>
      </c>
      <c r="AV1369" s="34">
        <f t="shared" si="359"/>
        <v>8718.5839395941603</v>
      </c>
      <c r="AW1369" s="34">
        <f t="shared" si="360"/>
        <v>8766.511070397999</v>
      </c>
      <c r="AX1369" s="34">
        <f t="shared" si="361"/>
        <v>8960.3155217177919</v>
      </c>
    </row>
    <row r="1370" spans="1:50" ht="16.5" customHeight="1" x14ac:dyDescent="0.2">
      <c r="A1370" s="25">
        <v>1369</v>
      </c>
      <c r="B1370" s="26">
        <v>42853</v>
      </c>
      <c r="C1370" s="25">
        <v>9156</v>
      </c>
      <c r="D1370" s="27">
        <v>2384.636</v>
      </c>
      <c r="E1370" s="27">
        <v>238000</v>
      </c>
      <c r="F1370" s="27"/>
      <c r="G1370" s="27">
        <v>49.122</v>
      </c>
      <c r="H1370" s="27">
        <v>49.545999999999999</v>
      </c>
      <c r="I1370" s="27">
        <v>2.4489999999999998</v>
      </c>
      <c r="J1370" s="27">
        <v>19089.379000000001</v>
      </c>
      <c r="K1370" s="27">
        <v>810009</v>
      </c>
      <c r="L1370" s="27">
        <v>744</v>
      </c>
      <c r="M1370" s="27">
        <v>17.061</v>
      </c>
      <c r="N1370" s="27">
        <v>225644</v>
      </c>
      <c r="O1370" s="27">
        <v>13088.4</v>
      </c>
      <c r="P1370" s="27">
        <v>3636438</v>
      </c>
      <c r="Q1370" s="27">
        <v>114000</v>
      </c>
      <c r="R1370" s="27">
        <v>20571</v>
      </c>
      <c r="S1370" s="27">
        <v>12.576000000000001</v>
      </c>
      <c r="T1370" s="27">
        <v>128.1</v>
      </c>
      <c r="U1370" s="27">
        <v>19</v>
      </c>
      <c r="V1370" s="27">
        <v>88.4</v>
      </c>
      <c r="W1370" s="27">
        <v>114.56228</v>
      </c>
      <c r="X1370" s="27">
        <v>2.2222222222222201</v>
      </c>
      <c r="Y1370" s="27">
        <v>2.7360737323761</v>
      </c>
      <c r="Z1370" s="27">
        <v>63.900672912597699</v>
      </c>
      <c r="AA1370" s="27">
        <v>324609</v>
      </c>
      <c r="AB1370" s="28"/>
      <c r="AC1370" s="29">
        <v>0</v>
      </c>
      <c r="AD1370" s="30">
        <v>35.700000000000003</v>
      </c>
      <c r="AE1370" s="30">
        <v>19.100000000000001</v>
      </c>
      <c r="AF1370" s="31">
        <v>13.3865</v>
      </c>
      <c r="AG1370">
        <f t="shared" si="346"/>
        <v>8723.957993110118</v>
      </c>
      <c r="AH1370">
        <f>A1370*'Simple Linear Regression'!$B$18+'Simple Linear Regression'!$B$17</f>
        <v>9053.1441148052181</v>
      </c>
      <c r="AI1370">
        <f t="shared" si="347"/>
        <v>8579.5729267000006</v>
      </c>
      <c r="AJ1370">
        <f t="shared" si="348"/>
        <v>8579.5729266999988</v>
      </c>
      <c r="AK1370" s="32">
        <f t="shared" si="362"/>
        <v>9353.5466064437715</v>
      </c>
      <c r="AL1370">
        <f t="shared" si="349"/>
        <v>8914.4855168309186</v>
      </c>
      <c r="AM1370" s="32">
        <f t="shared" si="350"/>
        <v>8546.1306788008405</v>
      </c>
      <c r="AN1370" s="33">
        <f t="shared" si="351"/>
        <v>9304.1066791778248</v>
      </c>
      <c r="AO1370" s="33">
        <f t="shared" si="352"/>
        <v>8938.6361503560001</v>
      </c>
      <c r="AP1370" s="33">
        <f t="shared" si="353"/>
        <v>9427.9194442999978</v>
      </c>
      <c r="AQ1370" s="34">
        <f t="shared" si="354"/>
        <v>552602.15599999996</v>
      </c>
      <c r="AR1370" s="34">
        <f t="shared" si="355"/>
        <v>582862</v>
      </c>
      <c r="AS1370" s="34">
        <f t="shared" si="356"/>
        <v>0</v>
      </c>
      <c r="AT1370" s="34">
        <f t="shared" si="357"/>
        <v>8824.4323052079999</v>
      </c>
      <c r="AU1370" s="34">
        <f t="shared" si="358"/>
        <v>9016.7560722648159</v>
      </c>
      <c r="AV1370" s="34">
        <f t="shared" si="359"/>
        <v>8785.9225482471211</v>
      </c>
      <c r="AW1370" s="34">
        <f t="shared" si="360"/>
        <v>8829.735109489</v>
      </c>
      <c r="AX1370" s="34">
        <f t="shared" si="361"/>
        <v>9003.4372095284307</v>
      </c>
    </row>
    <row r="1371" spans="1:50" ht="16.5" customHeight="1" x14ac:dyDescent="0.2">
      <c r="A1371" s="25">
        <v>1370</v>
      </c>
      <c r="B1371" s="26">
        <v>42860</v>
      </c>
      <c r="C1371" s="25">
        <v>9408</v>
      </c>
      <c r="D1371" s="27">
        <v>2391.288</v>
      </c>
      <c r="E1371" s="27">
        <v>232000</v>
      </c>
      <c r="F1371" s="27"/>
      <c r="G1371" s="27">
        <v>47.21</v>
      </c>
      <c r="H1371" s="27">
        <v>48.704000000000001</v>
      </c>
      <c r="I1371" s="27">
        <v>2.411</v>
      </c>
      <c r="J1371" s="27">
        <v>19089.379000000001</v>
      </c>
      <c r="K1371" s="27">
        <v>810009</v>
      </c>
      <c r="L1371" s="27">
        <v>744</v>
      </c>
      <c r="M1371" s="27">
        <v>17.061</v>
      </c>
      <c r="N1371" s="27">
        <v>225644</v>
      </c>
      <c r="O1371" s="27">
        <v>13088.4</v>
      </c>
      <c r="P1371" s="27">
        <v>3636438</v>
      </c>
      <c r="Q1371" s="27">
        <v>114000</v>
      </c>
      <c r="R1371" s="27">
        <v>20571</v>
      </c>
      <c r="S1371" s="27">
        <v>12.576000000000001</v>
      </c>
      <c r="T1371" s="27">
        <v>128.1</v>
      </c>
      <c r="U1371" s="27">
        <v>19</v>
      </c>
      <c r="V1371" s="27">
        <v>85</v>
      </c>
      <c r="W1371" s="27">
        <v>114.72144</v>
      </c>
      <c r="X1371" s="27">
        <v>2.2222222222222201</v>
      </c>
      <c r="Y1371" s="27">
        <v>2.7360737323761</v>
      </c>
      <c r="Z1371" s="27">
        <v>63.900672912597699</v>
      </c>
      <c r="AA1371" s="27">
        <v>324609</v>
      </c>
      <c r="AB1371" s="28"/>
      <c r="AC1371" s="29">
        <v>0</v>
      </c>
      <c r="AD1371" s="30">
        <v>41.9</v>
      </c>
      <c r="AE1371" s="30">
        <v>17.399999999999999</v>
      </c>
      <c r="AF1371" s="31">
        <v>13.6332</v>
      </c>
      <c r="AG1371">
        <f t="shared" si="346"/>
        <v>8805.6874331586805</v>
      </c>
      <c r="AH1371">
        <f>A1371*'Simple Linear Regression'!$B$18+'Simple Linear Regression'!$B$17</f>
        <v>9053.9971518891216</v>
      </c>
      <c r="AI1371">
        <f t="shared" si="347"/>
        <v>8699.8188867000008</v>
      </c>
      <c r="AJ1371">
        <f t="shared" si="348"/>
        <v>8699.818886699999</v>
      </c>
      <c r="AK1371" s="32">
        <f t="shared" si="362"/>
        <v>9337.2896148288291</v>
      </c>
      <c r="AL1371">
        <f t="shared" si="349"/>
        <v>8964.9255903378798</v>
      </c>
      <c r="AM1371" s="32">
        <f t="shared" si="350"/>
        <v>8532.4506650114618</v>
      </c>
      <c r="AN1371" s="33">
        <f t="shared" si="351"/>
        <v>9353.7901839931146</v>
      </c>
      <c r="AO1371" s="33">
        <f t="shared" si="352"/>
        <v>8979.2921214839989</v>
      </c>
      <c r="AP1371" s="33">
        <f t="shared" si="353"/>
        <v>9398.9832267999991</v>
      </c>
      <c r="AQ1371" s="34">
        <f t="shared" si="354"/>
        <v>544027.68400000001</v>
      </c>
      <c r="AR1371" s="34">
        <f t="shared" si="355"/>
        <v>559352</v>
      </c>
      <c r="AS1371" s="34">
        <f t="shared" si="356"/>
        <v>0</v>
      </c>
      <c r="AT1371" s="34">
        <f t="shared" si="357"/>
        <v>8903.6059255050004</v>
      </c>
      <c r="AU1371" s="34">
        <f t="shared" si="358"/>
        <v>9078.3514010319122</v>
      </c>
      <c r="AV1371" s="34">
        <f t="shared" si="359"/>
        <v>8861.3813007615208</v>
      </c>
      <c r="AW1371" s="34">
        <f t="shared" si="360"/>
        <v>8909.5567244679987</v>
      </c>
      <c r="AX1371" s="34">
        <f t="shared" si="361"/>
        <v>9070.6915518494934</v>
      </c>
    </row>
    <row r="1372" spans="1:50" ht="16.5" customHeight="1" x14ac:dyDescent="0.2">
      <c r="A1372" s="25">
        <v>1371</v>
      </c>
      <c r="B1372" s="26">
        <v>42867</v>
      </c>
      <c r="C1372" s="25">
        <v>9452</v>
      </c>
      <c r="D1372" s="27">
        <v>2396.2539999999999</v>
      </c>
      <c r="E1372" s="27">
        <v>233000</v>
      </c>
      <c r="F1372" s="27"/>
      <c r="G1372" s="27">
        <v>47.043999999999997</v>
      </c>
      <c r="H1372" s="27">
        <v>48.003999999999998</v>
      </c>
      <c r="I1372" s="27">
        <v>2.3719999999999999</v>
      </c>
      <c r="J1372" s="27">
        <v>19280.083999999999</v>
      </c>
      <c r="K1372" s="27">
        <v>805134</v>
      </c>
      <c r="L1372" s="27">
        <v>789</v>
      </c>
      <c r="M1372" s="27">
        <v>17.061</v>
      </c>
      <c r="N1372" s="27">
        <v>225644</v>
      </c>
      <c r="O1372" s="27">
        <v>13139.9</v>
      </c>
      <c r="P1372" s="27">
        <v>3636438</v>
      </c>
      <c r="Q1372" s="27">
        <v>114000</v>
      </c>
      <c r="R1372" s="27">
        <v>20571</v>
      </c>
      <c r="S1372" s="27">
        <v>12.576000000000001</v>
      </c>
      <c r="T1372" s="27">
        <v>128.9</v>
      </c>
      <c r="U1372" s="27">
        <v>19</v>
      </c>
      <c r="V1372" s="27">
        <v>85</v>
      </c>
      <c r="W1372" s="27">
        <v>114.72302000000001</v>
      </c>
      <c r="X1372" s="27">
        <v>2.2222222222222201</v>
      </c>
      <c r="Y1372" s="27">
        <v>2.7360737323761</v>
      </c>
      <c r="Z1372" s="27">
        <v>63.900672912597699</v>
      </c>
      <c r="AA1372" s="27">
        <v>324609</v>
      </c>
      <c r="AB1372" s="28"/>
      <c r="AC1372" s="29">
        <v>0</v>
      </c>
      <c r="AD1372" s="30">
        <v>52.9</v>
      </c>
      <c r="AE1372" s="30">
        <v>15.9</v>
      </c>
      <c r="AF1372" s="31">
        <v>13.861000000000001</v>
      </c>
      <c r="AG1372">
        <f t="shared" si="346"/>
        <v>8804.9998576113594</v>
      </c>
      <c r="AH1372">
        <f>A1372*'Simple Linear Regression'!$B$18+'Simple Linear Regression'!$B$17</f>
        <v>9054.8501889730251</v>
      </c>
      <c r="AI1372">
        <f t="shared" si="347"/>
        <v>8712.9848467000011</v>
      </c>
      <c r="AJ1372">
        <f t="shared" si="348"/>
        <v>8712.9848466999974</v>
      </c>
      <c r="AK1372" s="32">
        <f t="shared" si="362"/>
        <v>9336.2546440428978</v>
      </c>
      <c r="AL1372">
        <f t="shared" si="349"/>
        <v>8956.3930159897609</v>
      </c>
      <c r="AM1372" s="32">
        <f t="shared" si="350"/>
        <v>8512.8231711015596</v>
      </c>
      <c r="AN1372" s="33">
        <f t="shared" si="351"/>
        <v>9390.3061312111513</v>
      </c>
      <c r="AO1372" s="33">
        <f t="shared" si="352"/>
        <v>8951.0355131679971</v>
      </c>
      <c r="AP1372" s="33">
        <f t="shared" si="353"/>
        <v>9416.8662761999967</v>
      </c>
      <c r="AQ1372" s="34">
        <f t="shared" si="354"/>
        <v>535227.56799999997</v>
      </c>
      <c r="AR1372" s="34">
        <f t="shared" si="355"/>
        <v>552676</v>
      </c>
      <c r="AS1372" s="34">
        <f t="shared" si="356"/>
        <v>0</v>
      </c>
      <c r="AT1372" s="34">
        <f t="shared" si="357"/>
        <v>8963.4853064919989</v>
      </c>
      <c r="AU1372" s="34">
        <f t="shared" si="358"/>
        <v>9117.4514336150678</v>
      </c>
      <c r="AV1372" s="34">
        <f t="shared" si="359"/>
        <v>8929.680441881761</v>
      </c>
      <c r="AW1372" s="34">
        <f t="shared" si="360"/>
        <v>8970.2134447299995</v>
      </c>
      <c r="AX1372" s="34">
        <f t="shared" si="361"/>
        <v>9105.7654150335857</v>
      </c>
    </row>
    <row r="1373" spans="1:50" ht="16.5" customHeight="1" x14ac:dyDescent="0.2">
      <c r="A1373" s="25">
        <v>1372</v>
      </c>
      <c r="B1373" s="26">
        <v>42874</v>
      </c>
      <c r="C1373" s="25">
        <v>9704</v>
      </c>
      <c r="D1373" s="27">
        <v>2381.4940000000001</v>
      </c>
      <c r="E1373" s="27">
        <v>234000</v>
      </c>
      <c r="F1373" s="27"/>
      <c r="G1373" s="27">
        <v>49.244</v>
      </c>
      <c r="H1373" s="27">
        <v>51.75</v>
      </c>
      <c r="I1373" s="27">
        <v>2.3690000000000002</v>
      </c>
      <c r="J1373" s="27">
        <v>19280.083999999999</v>
      </c>
      <c r="K1373" s="27">
        <v>805134</v>
      </c>
      <c r="L1373" s="27">
        <v>789</v>
      </c>
      <c r="M1373" s="27">
        <v>17.166</v>
      </c>
      <c r="N1373" s="27">
        <v>268343</v>
      </c>
      <c r="O1373" s="27">
        <v>13139.9</v>
      </c>
      <c r="P1373" s="27">
        <v>3636438</v>
      </c>
      <c r="Q1373" s="27">
        <v>114000</v>
      </c>
      <c r="R1373" s="27">
        <v>20571</v>
      </c>
      <c r="S1373" s="27">
        <v>12.576000000000001</v>
      </c>
      <c r="T1373" s="27">
        <v>128.9</v>
      </c>
      <c r="U1373" s="27">
        <v>19</v>
      </c>
      <c r="V1373" s="27">
        <v>85</v>
      </c>
      <c r="W1373" s="27">
        <v>115.08242</v>
      </c>
      <c r="X1373" s="27">
        <v>2.2222222222222201</v>
      </c>
      <c r="Y1373" s="27">
        <v>2.7935748100280802</v>
      </c>
      <c r="Z1373" s="27">
        <v>63.2462158203125</v>
      </c>
      <c r="AA1373" s="27">
        <v>324609</v>
      </c>
      <c r="AB1373" s="28"/>
      <c r="AC1373" s="29">
        <v>0</v>
      </c>
      <c r="AD1373" s="30">
        <v>19</v>
      </c>
      <c r="AE1373" s="30">
        <v>41.8</v>
      </c>
      <c r="AF1373" s="31">
        <v>14.0654</v>
      </c>
      <c r="AG1373">
        <f t="shared" si="346"/>
        <v>9339.1605753977201</v>
      </c>
      <c r="AH1373">
        <f>A1373*'Simple Linear Regression'!$B$18+'Simple Linear Regression'!$B$17</f>
        <v>9055.7032260569304</v>
      </c>
      <c r="AI1373">
        <f t="shared" si="347"/>
        <v>9305.4717068000009</v>
      </c>
      <c r="AJ1373">
        <f t="shared" si="348"/>
        <v>9305.4717067999991</v>
      </c>
      <c r="AK1373" s="32">
        <f t="shared" si="362"/>
        <v>9347.0916255907778</v>
      </c>
      <c r="AL1373">
        <f t="shared" si="349"/>
        <v>9332.5190527146915</v>
      </c>
      <c r="AM1373" s="32">
        <f t="shared" si="350"/>
        <v>9155.8827323415208</v>
      </c>
      <c r="AN1373" s="33">
        <f t="shared" si="351"/>
        <v>9619.7981942384777</v>
      </c>
      <c r="AO1373" s="33">
        <f t="shared" si="352"/>
        <v>9408.0245582169973</v>
      </c>
      <c r="AP1373" s="33">
        <f t="shared" si="353"/>
        <v>9489.5485270999998</v>
      </c>
      <c r="AQ1373" s="34">
        <f t="shared" si="354"/>
        <v>635704.56700000004</v>
      </c>
      <c r="AR1373" s="34">
        <f t="shared" si="355"/>
        <v>554346</v>
      </c>
      <c r="AS1373" s="34">
        <f t="shared" si="356"/>
        <v>0</v>
      </c>
      <c r="AT1373" s="34">
        <f t="shared" si="357"/>
        <v>9674.994317486</v>
      </c>
      <c r="AU1373" s="34">
        <f t="shared" si="358"/>
        <v>9615.7413606167538</v>
      </c>
      <c r="AV1373" s="34">
        <f t="shared" si="359"/>
        <v>9652.30140346396</v>
      </c>
      <c r="AW1373" s="34">
        <f t="shared" si="360"/>
        <v>9682.3528254499997</v>
      </c>
      <c r="AX1373" s="34">
        <f t="shared" si="361"/>
        <v>9593.6549701336698</v>
      </c>
    </row>
    <row r="1374" spans="1:50" ht="16.5" customHeight="1" x14ac:dyDescent="0.2">
      <c r="A1374" s="25">
        <v>1373</v>
      </c>
      <c r="B1374" s="26">
        <v>42881</v>
      </c>
      <c r="C1374" s="25">
        <v>9822</v>
      </c>
      <c r="D1374" s="27">
        <v>2405.5439999999999</v>
      </c>
      <c r="E1374" s="27">
        <v>236000</v>
      </c>
      <c r="F1374" s="27"/>
      <c r="G1374" s="27">
        <v>50.213999999999999</v>
      </c>
      <c r="H1374" s="27">
        <v>52.584000000000003</v>
      </c>
      <c r="I1374" s="27">
        <v>2.399</v>
      </c>
      <c r="J1374" s="27">
        <v>19280.083999999999</v>
      </c>
      <c r="K1374" s="27">
        <v>805134</v>
      </c>
      <c r="L1374" s="27">
        <v>789</v>
      </c>
      <c r="M1374" s="27">
        <v>17.166</v>
      </c>
      <c r="N1374" s="27">
        <v>268343</v>
      </c>
      <c r="O1374" s="27">
        <v>13139.9</v>
      </c>
      <c r="P1374" s="27">
        <v>3636438</v>
      </c>
      <c r="Q1374" s="27">
        <v>114000</v>
      </c>
      <c r="R1374" s="27">
        <v>20571</v>
      </c>
      <c r="S1374" s="27">
        <v>12.725</v>
      </c>
      <c r="T1374" s="27">
        <v>128.9</v>
      </c>
      <c r="U1374" s="27">
        <v>19</v>
      </c>
      <c r="V1374" s="27">
        <v>85</v>
      </c>
      <c r="W1374" s="27">
        <v>114.01233999999999</v>
      </c>
      <c r="X1374" s="27">
        <v>2.2222222222222201</v>
      </c>
      <c r="Y1374" s="27">
        <v>2.7935748100280802</v>
      </c>
      <c r="Z1374" s="27">
        <v>63.2462158203125</v>
      </c>
      <c r="AA1374" s="27">
        <v>324609</v>
      </c>
      <c r="AB1374" s="28"/>
      <c r="AC1374" s="29">
        <v>0</v>
      </c>
      <c r="AD1374" s="30">
        <v>21.7</v>
      </c>
      <c r="AE1374" s="30">
        <v>24.9</v>
      </c>
      <c r="AF1374" s="31">
        <v>14.2417</v>
      </c>
      <c r="AG1374">
        <f t="shared" si="346"/>
        <v>9337.8244304341188</v>
      </c>
      <c r="AH1374">
        <f>A1374*'Simple Linear Regression'!$B$18+'Simple Linear Regression'!$B$17</f>
        <v>9056.5562631408338</v>
      </c>
      <c r="AI1374">
        <f t="shared" si="347"/>
        <v>9304.2951268000015</v>
      </c>
      <c r="AJ1374">
        <f t="shared" si="348"/>
        <v>9304.2951267999997</v>
      </c>
      <c r="AK1374" s="32">
        <f t="shared" si="362"/>
        <v>9360.5556848431588</v>
      </c>
      <c r="AL1374">
        <f t="shared" si="349"/>
        <v>9324.6908800849887</v>
      </c>
      <c r="AM1374" s="32">
        <f t="shared" si="350"/>
        <v>9143.0885396901595</v>
      </c>
      <c r="AN1374" s="33">
        <f t="shared" si="351"/>
        <v>9634.7126523380866</v>
      </c>
      <c r="AO1374" s="33">
        <f t="shared" si="352"/>
        <v>9364.3603440070001</v>
      </c>
      <c r="AP1374" s="33">
        <f t="shared" si="353"/>
        <v>9473.9307119999994</v>
      </c>
      <c r="AQ1374" s="34">
        <f t="shared" si="354"/>
        <v>643754.85699999996</v>
      </c>
      <c r="AR1374" s="34">
        <f t="shared" si="355"/>
        <v>566164</v>
      </c>
      <c r="AS1374" s="34">
        <f t="shared" si="356"/>
        <v>0</v>
      </c>
      <c r="AT1374" s="34">
        <f t="shared" si="357"/>
        <v>9767.9144259549994</v>
      </c>
      <c r="AU1374" s="34">
        <f t="shared" si="358"/>
        <v>9667.04203163887</v>
      </c>
      <c r="AV1374" s="34">
        <f t="shared" si="359"/>
        <v>9751.2747000056406</v>
      </c>
      <c r="AW1374" s="34">
        <f t="shared" si="360"/>
        <v>9776.225270814999</v>
      </c>
      <c r="AX1374" s="34">
        <f t="shared" si="361"/>
        <v>9632.3834571664411</v>
      </c>
    </row>
    <row r="1375" spans="1:50" ht="16.5" customHeight="1" x14ac:dyDescent="0.2">
      <c r="A1375" s="25">
        <v>1374</v>
      </c>
      <c r="B1375" s="26">
        <v>42888</v>
      </c>
      <c r="C1375" s="25">
        <v>9317</v>
      </c>
      <c r="D1375" s="27">
        <v>2423.46</v>
      </c>
      <c r="E1375" s="27">
        <v>253000</v>
      </c>
      <c r="F1375" s="27"/>
      <c r="G1375" s="27">
        <v>48.48</v>
      </c>
      <c r="H1375" s="27">
        <v>50.234000000000002</v>
      </c>
      <c r="I1375" s="27">
        <v>2.4060000000000001</v>
      </c>
      <c r="J1375" s="27">
        <v>19280.083999999999</v>
      </c>
      <c r="K1375" s="27">
        <v>805134</v>
      </c>
      <c r="L1375" s="27">
        <v>789</v>
      </c>
      <c r="M1375" s="27">
        <v>17.166</v>
      </c>
      <c r="N1375" s="27">
        <v>268343</v>
      </c>
      <c r="O1375" s="27">
        <v>13139.9</v>
      </c>
      <c r="P1375" s="27">
        <v>3636438</v>
      </c>
      <c r="Q1375" s="27">
        <v>114000</v>
      </c>
      <c r="R1375" s="27">
        <v>20571</v>
      </c>
      <c r="S1375" s="27">
        <v>12.725</v>
      </c>
      <c r="T1375" s="27">
        <v>128.9</v>
      </c>
      <c r="U1375" s="27">
        <v>19</v>
      </c>
      <c r="V1375" s="27">
        <v>85</v>
      </c>
      <c r="W1375" s="27">
        <v>113.55224</v>
      </c>
      <c r="X1375" s="27">
        <v>3.3333333333333299</v>
      </c>
      <c r="Y1375" s="27">
        <v>2.7935748100280802</v>
      </c>
      <c r="Z1375" s="27">
        <v>63.2462158203125</v>
      </c>
      <c r="AA1375" s="27">
        <v>324609</v>
      </c>
      <c r="AB1375" s="28"/>
      <c r="AC1375" s="29">
        <v>1</v>
      </c>
      <c r="AD1375" s="30">
        <v>8.9</v>
      </c>
      <c r="AE1375" s="30">
        <v>28.7</v>
      </c>
      <c r="AF1375" s="31">
        <v>14.385300000000001</v>
      </c>
      <c r="AG1375">
        <f t="shared" si="346"/>
        <v>9326.3776286092798</v>
      </c>
      <c r="AH1375">
        <f>A1375*'Simple Linear Regression'!$B$18+'Simple Linear Regression'!$B$17</f>
        <v>9057.4093002247373</v>
      </c>
      <c r="AI1375">
        <f t="shared" si="347"/>
        <v>9294.2941968000014</v>
      </c>
      <c r="AJ1375">
        <f t="shared" si="348"/>
        <v>9294.2941967999977</v>
      </c>
      <c r="AK1375" s="32">
        <f t="shared" si="362"/>
        <v>9345.5931640827675</v>
      </c>
      <c r="AL1375">
        <f t="shared" si="349"/>
        <v>9310.6272259380585</v>
      </c>
      <c r="AM1375" s="32">
        <f t="shared" si="350"/>
        <v>9028.5869720114806</v>
      </c>
      <c r="AN1375" s="33">
        <f t="shared" si="351"/>
        <v>9493.8857150331078</v>
      </c>
      <c r="AO1375" s="33">
        <f t="shared" si="352"/>
        <v>9252.072371358001</v>
      </c>
      <c r="AP1375" s="33">
        <f t="shared" si="353"/>
        <v>9360.7134647999992</v>
      </c>
      <c r="AQ1375" s="34">
        <f t="shared" si="354"/>
        <v>645633.25800000003</v>
      </c>
      <c r="AR1375" s="34">
        <f t="shared" si="355"/>
        <v>608718</v>
      </c>
      <c r="AS1375" s="34">
        <f t="shared" si="356"/>
        <v>14.385300000000001</v>
      </c>
      <c r="AT1375" s="34">
        <f t="shared" si="357"/>
        <v>9687.5090685840005</v>
      </c>
      <c r="AU1375" s="34">
        <f t="shared" si="358"/>
        <v>9596.3861030578646</v>
      </c>
      <c r="AV1375" s="34">
        <f t="shared" si="359"/>
        <v>9675.8621158286824</v>
      </c>
      <c r="AW1375" s="34">
        <f t="shared" si="360"/>
        <v>9644.6077937410992</v>
      </c>
      <c r="AX1375" s="34">
        <f t="shared" si="361"/>
        <v>9535.9277790615524</v>
      </c>
    </row>
    <row r="1376" spans="1:50" ht="16.5" customHeight="1" x14ac:dyDescent="0.2">
      <c r="A1376" s="25">
        <v>1375</v>
      </c>
      <c r="B1376" s="26">
        <v>42895</v>
      </c>
      <c r="C1376" s="25">
        <v>9269</v>
      </c>
      <c r="D1376" s="27">
        <v>2432.826</v>
      </c>
      <c r="E1376" s="27">
        <v>251000</v>
      </c>
      <c r="F1376" s="27"/>
      <c r="G1376" s="27">
        <v>46.566000000000003</v>
      </c>
      <c r="H1376" s="27">
        <v>47.276000000000003</v>
      </c>
      <c r="I1376" s="27">
        <v>2.4140000000000001</v>
      </c>
      <c r="J1376" s="27">
        <v>19280.083999999999</v>
      </c>
      <c r="K1376" s="27">
        <v>780180</v>
      </c>
      <c r="L1376" s="27">
        <v>853</v>
      </c>
      <c r="M1376" s="27">
        <v>17.166</v>
      </c>
      <c r="N1376" s="27">
        <v>268343</v>
      </c>
      <c r="O1376" s="27">
        <v>13169.2</v>
      </c>
      <c r="P1376" s="27">
        <v>3636438</v>
      </c>
      <c r="Q1376" s="27">
        <v>114000</v>
      </c>
      <c r="R1376" s="27">
        <v>20571</v>
      </c>
      <c r="S1376" s="27">
        <v>12.725</v>
      </c>
      <c r="T1376" s="27">
        <v>128.9</v>
      </c>
      <c r="U1376" s="27">
        <v>19</v>
      </c>
      <c r="V1376" s="27">
        <v>88.2</v>
      </c>
      <c r="W1376" s="27">
        <v>113.335825</v>
      </c>
      <c r="X1376" s="27">
        <v>3.3333333333333299</v>
      </c>
      <c r="Y1376" s="27">
        <v>2.7935748100280802</v>
      </c>
      <c r="Z1376" s="27">
        <v>63.2462158203125</v>
      </c>
      <c r="AA1376" s="27">
        <v>324609</v>
      </c>
      <c r="AB1376" s="28"/>
      <c r="AC1376" s="29">
        <v>0</v>
      </c>
      <c r="AD1376" s="30">
        <v>9.4</v>
      </c>
      <c r="AE1376" s="30">
        <v>33.4</v>
      </c>
      <c r="AF1376" s="31">
        <v>14.4918</v>
      </c>
      <c r="AG1376">
        <f t="shared" si="346"/>
        <v>9254.5959926083178</v>
      </c>
      <c r="AH1376">
        <f>A1376*'Simple Linear Regression'!$B$18+'Simple Linear Regression'!$B$17</f>
        <v>9058.2623373086426</v>
      </c>
      <c r="AI1376">
        <f t="shared" si="347"/>
        <v>9205.1818168000009</v>
      </c>
      <c r="AJ1376">
        <f t="shared" si="348"/>
        <v>9205.1818167999991</v>
      </c>
      <c r="AK1376" s="32">
        <f t="shared" si="362"/>
        <v>9331.6596914201891</v>
      </c>
      <c r="AL1376">
        <f t="shared" si="349"/>
        <v>9259.9753897701412</v>
      </c>
      <c r="AM1376" s="32">
        <f t="shared" si="350"/>
        <v>9166.8289675649594</v>
      </c>
      <c r="AN1376" s="33">
        <f t="shared" si="351"/>
        <v>9652.7395427754564</v>
      </c>
      <c r="AO1376" s="33">
        <f t="shared" si="352"/>
        <v>9328.1592969019985</v>
      </c>
      <c r="AP1376" s="33">
        <f t="shared" si="353"/>
        <v>9563.0159690999972</v>
      </c>
      <c r="AQ1376" s="34">
        <f t="shared" si="354"/>
        <v>647780.00200000009</v>
      </c>
      <c r="AR1376" s="34">
        <f t="shared" si="355"/>
        <v>605914</v>
      </c>
      <c r="AS1376" s="34">
        <f t="shared" si="356"/>
        <v>0</v>
      </c>
      <c r="AT1376" s="34">
        <f t="shared" si="357"/>
        <v>9746.1960796129988</v>
      </c>
      <c r="AU1376" s="34">
        <f t="shared" si="358"/>
        <v>9650.1125015954276</v>
      </c>
      <c r="AV1376" s="34">
        <f t="shared" si="359"/>
        <v>9739.90994407164</v>
      </c>
      <c r="AW1376" s="34">
        <f t="shared" si="360"/>
        <v>9755.6852249599997</v>
      </c>
      <c r="AX1376" s="34">
        <f t="shared" si="361"/>
        <v>9610.7586323228243</v>
      </c>
    </row>
    <row r="1377" spans="1:50" ht="16.5" customHeight="1" x14ac:dyDescent="0.2">
      <c r="A1377" s="25">
        <v>1376</v>
      </c>
      <c r="B1377" s="26">
        <v>42902</v>
      </c>
      <c r="C1377" s="25">
        <v>9816</v>
      </c>
      <c r="D1377" s="27">
        <v>2434.654</v>
      </c>
      <c r="E1377" s="27">
        <v>245000</v>
      </c>
      <c r="F1377" s="27"/>
      <c r="G1377" s="27">
        <v>45.3</v>
      </c>
      <c r="H1377" s="27">
        <v>46.182000000000002</v>
      </c>
      <c r="I1377" s="27">
        <v>2.3660000000000001</v>
      </c>
      <c r="J1377" s="27">
        <v>19280.083999999999</v>
      </c>
      <c r="K1377" s="27">
        <v>780180</v>
      </c>
      <c r="L1377" s="27">
        <v>853</v>
      </c>
      <c r="M1377" s="27">
        <v>17.081</v>
      </c>
      <c r="N1377" s="27">
        <v>272864</v>
      </c>
      <c r="O1377" s="27">
        <v>13169.2</v>
      </c>
      <c r="P1377" s="27">
        <v>3687390</v>
      </c>
      <c r="Q1377" s="27">
        <v>114000</v>
      </c>
      <c r="R1377" s="27">
        <v>20571</v>
      </c>
      <c r="S1377" s="27">
        <v>12.725</v>
      </c>
      <c r="T1377" s="27">
        <v>128.9</v>
      </c>
      <c r="U1377" s="27">
        <v>19</v>
      </c>
      <c r="V1377" s="27">
        <v>88.2</v>
      </c>
      <c r="W1377" s="27">
        <v>112.85908000000001</v>
      </c>
      <c r="X1377" s="27">
        <v>3.3333333333333299</v>
      </c>
      <c r="Y1377" s="27">
        <v>2.5886704921722399</v>
      </c>
      <c r="Z1377" s="27">
        <v>63.2462158203125</v>
      </c>
      <c r="AA1377" s="27">
        <v>324609</v>
      </c>
      <c r="AB1377" s="28"/>
      <c r="AC1377" s="29">
        <v>0</v>
      </c>
      <c r="AD1377" s="30">
        <v>0</v>
      </c>
      <c r="AE1377" s="30">
        <v>74</v>
      </c>
      <c r="AF1377" s="31">
        <v>14.5579</v>
      </c>
      <c r="AG1377">
        <f t="shared" si="346"/>
        <v>9315.2483314600795</v>
      </c>
      <c r="AH1377">
        <f>A1377*'Simple Linear Regression'!$B$18+'Simple Linear Regression'!$B$17</f>
        <v>9059.1153743925461</v>
      </c>
      <c r="AI1377">
        <f t="shared" si="347"/>
        <v>9266.2584566999994</v>
      </c>
      <c r="AJ1377">
        <f t="shared" si="348"/>
        <v>9266.2584566999994</v>
      </c>
      <c r="AK1377" s="32">
        <f t="shared" si="362"/>
        <v>9388.0077504249093</v>
      </c>
      <c r="AL1377">
        <f t="shared" si="349"/>
        <v>9314.6698752356788</v>
      </c>
      <c r="AM1377" s="32">
        <f t="shared" si="350"/>
        <v>9265.6635409388</v>
      </c>
      <c r="AN1377" s="33">
        <f t="shared" si="351"/>
        <v>9701.160351341221</v>
      </c>
      <c r="AO1377" s="33">
        <f t="shared" si="352"/>
        <v>9471.227033023999</v>
      </c>
      <c r="AP1377" s="33">
        <f t="shared" si="353"/>
        <v>9645.8390321000006</v>
      </c>
      <c r="AQ1377" s="34">
        <f t="shared" si="354"/>
        <v>645596.22400000005</v>
      </c>
      <c r="AR1377" s="34">
        <f t="shared" si="355"/>
        <v>579670</v>
      </c>
      <c r="AS1377" s="34">
        <f t="shared" si="356"/>
        <v>0</v>
      </c>
      <c r="AT1377" s="34">
        <f t="shared" si="357"/>
        <v>9700.3310612309997</v>
      </c>
      <c r="AU1377" s="34">
        <f t="shared" si="358"/>
        <v>9655.1126785461856</v>
      </c>
      <c r="AV1377" s="34">
        <f t="shared" si="359"/>
        <v>9683.0763814571983</v>
      </c>
      <c r="AW1377" s="34">
        <f t="shared" si="360"/>
        <v>9709.4184948129987</v>
      </c>
      <c r="AX1377" s="34">
        <f t="shared" si="361"/>
        <v>9637.0778356165101</v>
      </c>
    </row>
    <row r="1378" spans="1:50" ht="16.5" customHeight="1" x14ac:dyDescent="0.2">
      <c r="A1378" s="25">
        <v>1377</v>
      </c>
      <c r="B1378" s="26">
        <v>42909</v>
      </c>
      <c r="C1378" s="25">
        <v>9538</v>
      </c>
      <c r="D1378" s="27">
        <v>2439.7800000000002</v>
      </c>
      <c r="E1378" s="27">
        <v>249000</v>
      </c>
      <c r="F1378" s="27"/>
      <c r="G1378" s="27">
        <v>43.09</v>
      </c>
      <c r="H1378" s="27">
        <v>44.625999999999998</v>
      </c>
      <c r="I1378" s="27">
        <v>2.3180000000000001</v>
      </c>
      <c r="J1378" s="27">
        <v>19280.083999999999</v>
      </c>
      <c r="K1378" s="27">
        <v>780180</v>
      </c>
      <c r="L1378" s="27">
        <v>853</v>
      </c>
      <c r="M1378" s="27">
        <v>17.081</v>
      </c>
      <c r="N1378" s="27">
        <v>272864</v>
      </c>
      <c r="O1378" s="27">
        <v>13169.2</v>
      </c>
      <c r="P1378" s="27">
        <v>3687390</v>
      </c>
      <c r="Q1378" s="27">
        <v>114000</v>
      </c>
      <c r="R1378" s="27">
        <v>20571</v>
      </c>
      <c r="S1378" s="27">
        <v>12.725</v>
      </c>
      <c r="T1378" s="27">
        <v>128.9</v>
      </c>
      <c r="U1378" s="27">
        <v>19</v>
      </c>
      <c r="V1378" s="27">
        <v>88.2</v>
      </c>
      <c r="W1378" s="27">
        <v>112.6341</v>
      </c>
      <c r="X1378" s="27">
        <v>3.3333333333333299</v>
      </c>
      <c r="Y1378" s="27">
        <v>2.5886704921722399</v>
      </c>
      <c r="Z1378" s="27">
        <v>63.2462158203125</v>
      </c>
      <c r="AA1378" s="27">
        <v>324609</v>
      </c>
      <c r="AB1378" s="28"/>
      <c r="AC1378" s="29">
        <v>0</v>
      </c>
      <c r="AD1378" s="30">
        <v>0</v>
      </c>
      <c r="AE1378" s="30">
        <v>69.7</v>
      </c>
      <c r="AF1378" s="31">
        <v>14.581200000000001</v>
      </c>
      <c r="AG1378">
        <f t="shared" si="346"/>
        <v>9312.5370354018396</v>
      </c>
      <c r="AH1378">
        <f>A1378*'Simple Linear Regression'!$B$18+'Simple Linear Regression'!$B$17</f>
        <v>9059.9684114764514</v>
      </c>
      <c r="AI1378">
        <f t="shared" si="347"/>
        <v>9263.9052966999989</v>
      </c>
      <c r="AJ1378">
        <f t="shared" si="348"/>
        <v>9263.9052966999989</v>
      </c>
      <c r="AK1378" s="32">
        <f t="shared" si="362"/>
        <v>9394.5508773450401</v>
      </c>
      <c r="AL1378">
        <f t="shared" si="349"/>
        <v>9323.9567571326406</v>
      </c>
      <c r="AM1378" s="32">
        <f t="shared" si="350"/>
        <v>9256.4733322099801</v>
      </c>
      <c r="AN1378" s="33">
        <f t="shared" si="351"/>
        <v>9713.7284368699311</v>
      </c>
      <c r="AO1378" s="33">
        <f t="shared" si="352"/>
        <v>9473.2209911519985</v>
      </c>
      <c r="AP1378" s="33">
        <f t="shared" si="353"/>
        <v>9655.3059043999983</v>
      </c>
      <c r="AQ1378" s="34">
        <f t="shared" si="354"/>
        <v>632498.75199999998</v>
      </c>
      <c r="AR1378" s="34">
        <f t="shared" si="355"/>
        <v>577182</v>
      </c>
      <c r="AS1378" s="34">
        <f t="shared" si="356"/>
        <v>0</v>
      </c>
      <c r="AT1378" s="34">
        <f t="shared" si="357"/>
        <v>9711.6664363759992</v>
      </c>
      <c r="AU1378" s="34">
        <f t="shared" si="358"/>
        <v>9672.212258660682</v>
      </c>
      <c r="AV1378" s="34">
        <f t="shared" si="359"/>
        <v>9701.9811285223186</v>
      </c>
      <c r="AW1378" s="34">
        <f t="shared" si="360"/>
        <v>9720.9213264819991</v>
      </c>
      <c r="AX1378" s="34">
        <f t="shared" si="361"/>
        <v>9656.8399325785758</v>
      </c>
    </row>
    <row r="1379" spans="1:50" ht="16.5" customHeight="1" x14ac:dyDescent="0.2">
      <c r="A1379" s="25">
        <v>1378</v>
      </c>
      <c r="B1379" s="26">
        <v>42916</v>
      </c>
      <c r="C1379" s="25">
        <v>9705</v>
      </c>
      <c r="D1379" s="27">
        <v>2428.4499999999998</v>
      </c>
      <c r="E1379" s="27">
        <v>247000</v>
      </c>
      <c r="F1379" s="27"/>
      <c r="G1379" s="27">
        <v>44.625999999999998</v>
      </c>
      <c r="H1379" s="27">
        <v>46.161999999999999</v>
      </c>
      <c r="I1379" s="27">
        <v>2.2879999999999998</v>
      </c>
      <c r="J1379" s="27">
        <v>19280.083999999999</v>
      </c>
      <c r="K1379" s="27">
        <v>780180</v>
      </c>
      <c r="L1379" s="27">
        <v>853</v>
      </c>
      <c r="M1379" s="27">
        <v>17.081</v>
      </c>
      <c r="N1379" s="27">
        <v>272864</v>
      </c>
      <c r="O1379" s="27">
        <v>13169.2</v>
      </c>
      <c r="P1379" s="27">
        <v>3687390</v>
      </c>
      <c r="Q1379" s="27">
        <v>114000</v>
      </c>
      <c r="R1379" s="27">
        <v>20571</v>
      </c>
      <c r="S1379" s="27">
        <v>12.725</v>
      </c>
      <c r="T1379" s="27">
        <v>128.9</v>
      </c>
      <c r="U1379" s="27">
        <v>19</v>
      </c>
      <c r="V1379" s="27">
        <v>88.2</v>
      </c>
      <c r="W1379" s="27">
        <v>113.0784</v>
      </c>
      <c r="X1379" s="27">
        <v>3.3333333333333299</v>
      </c>
      <c r="Y1379" s="27">
        <v>2.5886704921722399</v>
      </c>
      <c r="Z1379" s="27">
        <v>63.2462158203125</v>
      </c>
      <c r="AA1379" s="27">
        <v>324609</v>
      </c>
      <c r="AB1379" s="28"/>
      <c r="AC1379" s="29">
        <v>0</v>
      </c>
      <c r="AD1379" s="30">
        <v>1.1000000000000001</v>
      </c>
      <c r="AE1379" s="30">
        <v>55.4</v>
      </c>
      <c r="AF1379" s="31">
        <v>14.561</v>
      </c>
      <c r="AG1379">
        <f t="shared" si="346"/>
        <v>9313.8731803654391</v>
      </c>
      <c r="AH1379">
        <f>A1379*'Simple Linear Regression'!$B$18+'Simple Linear Regression'!$B$17</f>
        <v>9060.8214485603548</v>
      </c>
      <c r="AI1379">
        <f t="shared" si="347"/>
        <v>9265.0818767000001</v>
      </c>
      <c r="AJ1379">
        <f t="shared" si="348"/>
        <v>9265.0818766999982</v>
      </c>
      <c r="AK1379" s="32">
        <f t="shared" si="362"/>
        <v>9399.6590288913594</v>
      </c>
      <c r="AL1379">
        <f t="shared" si="349"/>
        <v>9333.0917153182381</v>
      </c>
      <c r="AM1379" s="32">
        <f t="shared" si="350"/>
        <v>9240.3629352414591</v>
      </c>
      <c r="AN1379" s="33">
        <f t="shared" si="351"/>
        <v>9720.5995146683908</v>
      </c>
      <c r="AO1379" s="33">
        <f t="shared" si="352"/>
        <v>9454.8652812319997</v>
      </c>
      <c r="AP1379" s="33">
        <f t="shared" si="353"/>
        <v>9645.790383800002</v>
      </c>
      <c r="AQ1379" s="34">
        <f t="shared" si="354"/>
        <v>624312.83199999994</v>
      </c>
      <c r="AR1379" s="34">
        <f t="shared" si="355"/>
        <v>565136</v>
      </c>
      <c r="AS1379" s="34">
        <f t="shared" si="356"/>
        <v>0</v>
      </c>
      <c r="AT1379" s="34">
        <f t="shared" si="357"/>
        <v>9753.7326153100003</v>
      </c>
      <c r="AU1379" s="34">
        <f t="shared" si="358"/>
        <v>9700.6823019806161</v>
      </c>
      <c r="AV1379" s="34">
        <f t="shared" si="359"/>
        <v>9751.8198373413597</v>
      </c>
      <c r="AW1379" s="34">
        <f t="shared" si="360"/>
        <v>9763.1486551319995</v>
      </c>
      <c r="AX1379" s="34">
        <f t="shared" si="361"/>
        <v>9681.5142870256168</v>
      </c>
    </row>
    <row r="1380" spans="1:50" ht="16.5" customHeight="1" x14ac:dyDescent="0.2">
      <c r="A1380" s="25">
        <v>1379</v>
      </c>
      <c r="B1380" s="26">
        <v>42923</v>
      </c>
      <c r="C1380" s="25">
        <v>9786</v>
      </c>
      <c r="D1380" s="27">
        <v>2424.12</v>
      </c>
      <c r="E1380" s="27">
        <v>256000</v>
      </c>
      <c r="F1380" s="27"/>
      <c r="G1380" s="27">
        <v>44.96</v>
      </c>
      <c r="H1380" s="27">
        <v>48.171999999999997</v>
      </c>
      <c r="I1380" s="27">
        <v>2.2599999999999998</v>
      </c>
      <c r="J1380" s="27">
        <v>19280.083999999999</v>
      </c>
      <c r="K1380" s="27">
        <v>780180</v>
      </c>
      <c r="L1380" s="27">
        <v>893</v>
      </c>
      <c r="M1380" s="27">
        <v>17.081</v>
      </c>
      <c r="N1380" s="27">
        <v>272864</v>
      </c>
      <c r="O1380" s="27">
        <v>13171.9</v>
      </c>
      <c r="P1380" s="27">
        <v>3687390</v>
      </c>
      <c r="Q1380" s="27">
        <v>160000</v>
      </c>
      <c r="R1380" s="27">
        <v>20571</v>
      </c>
      <c r="S1380" s="27">
        <v>12.725</v>
      </c>
      <c r="T1380" s="27">
        <v>128.9</v>
      </c>
      <c r="U1380" s="27">
        <v>19</v>
      </c>
      <c r="V1380" s="27">
        <v>92.8</v>
      </c>
      <c r="W1380" s="27">
        <v>112.27512</v>
      </c>
      <c r="X1380" s="27">
        <v>3.3333333333333299</v>
      </c>
      <c r="Y1380" s="27">
        <v>2.5886704921722399</v>
      </c>
      <c r="Z1380" s="27">
        <v>63.2462158203125</v>
      </c>
      <c r="AA1380" s="27">
        <v>324609</v>
      </c>
      <c r="AB1380" s="28"/>
      <c r="AC1380" s="29">
        <v>1</v>
      </c>
      <c r="AD1380" s="30">
        <v>0</v>
      </c>
      <c r="AE1380" s="30">
        <v>77.3</v>
      </c>
      <c r="AF1380" s="31">
        <v>14.4979</v>
      </c>
      <c r="AG1380">
        <f t="shared" si="346"/>
        <v>9202.6751187328009</v>
      </c>
      <c r="AH1380">
        <f>A1380*'Simple Linear Regression'!$B$18+'Simple Linear Regression'!$B$17</f>
        <v>9061.6744856442583</v>
      </c>
      <c r="AI1380">
        <f t="shared" si="347"/>
        <v>9114.103086699999</v>
      </c>
      <c r="AJ1380">
        <f t="shared" si="348"/>
        <v>9114.1030867000009</v>
      </c>
      <c r="AK1380" s="32">
        <f t="shared" si="362"/>
        <v>9389.3112679785609</v>
      </c>
      <c r="AL1380">
        <f t="shared" si="349"/>
        <v>9261.0681764248002</v>
      </c>
      <c r="AM1380" s="32">
        <f t="shared" si="350"/>
        <v>9121.0338025054207</v>
      </c>
      <c r="AN1380" s="33">
        <f t="shared" si="351"/>
        <v>9567.10070902392</v>
      </c>
      <c r="AO1380" s="33">
        <f t="shared" si="352"/>
        <v>9299.1881826400022</v>
      </c>
      <c r="AP1380" s="33">
        <f t="shared" si="353"/>
        <v>9631.9879888999985</v>
      </c>
      <c r="AQ1380" s="34">
        <f t="shared" si="354"/>
        <v>616672.6399999999</v>
      </c>
      <c r="AR1380" s="34">
        <f t="shared" si="355"/>
        <v>578560</v>
      </c>
      <c r="AS1380" s="34">
        <f t="shared" si="356"/>
        <v>14.4979</v>
      </c>
      <c r="AT1380" s="34">
        <f t="shared" si="357"/>
        <v>9571.390803242999</v>
      </c>
      <c r="AU1380" s="34">
        <f t="shared" si="358"/>
        <v>9567.0004146144875</v>
      </c>
      <c r="AV1380" s="34">
        <f t="shared" si="359"/>
        <v>9578.8951482735993</v>
      </c>
      <c r="AW1380" s="34">
        <f t="shared" si="360"/>
        <v>9526.4316734213007</v>
      </c>
      <c r="AX1380" s="34">
        <f t="shared" si="361"/>
        <v>9520.0022479703184</v>
      </c>
    </row>
    <row r="1381" spans="1:50" ht="16.5" customHeight="1" x14ac:dyDescent="0.2">
      <c r="A1381" s="25">
        <v>1380</v>
      </c>
      <c r="B1381" s="26">
        <v>42930</v>
      </c>
      <c r="C1381" s="25">
        <v>9592</v>
      </c>
      <c r="D1381" s="27">
        <v>2440.6619999999998</v>
      </c>
      <c r="E1381" s="27">
        <v>259000</v>
      </c>
      <c r="F1381" s="27"/>
      <c r="G1381" s="27">
        <v>45.506</v>
      </c>
      <c r="H1381" s="27">
        <v>47.103999999999999</v>
      </c>
      <c r="I1381" s="27">
        <v>2.2970000000000002</v>
      </c>
      <c r="J1381" s="27">
        <v>19280.083999999999</v>
      </c>
      <c r="K1381" s="27">
        <v>888768</v>
      </c>
      <c r="L1381" s="27">
        <v>893</v>
      </c>
      <c r="M1381" s="27">
        <v>17.081</v>
      </c>
      <c r="N1381" s="27">
        <v>272864</v>
      </c>
      <c r="O1381" s="27">
        <v>13171.9</v>
      </c>
      <c r="P1381" s="27">
        <v>3687390</v>
      </c>
      <c r="Q1381" s="27">
        <v>160000</v>
      </c>
      <c r="R1381" s="27">
        <v>20571</v>
      </c>
      <c r="S1381" s="27">
        <v>12.725</v>
      </c>
      <c r="T1381" s="27">
        <v>128.9</v>
      </c>
      <c r="U1381" s="27">
        <v>19</v>
      </c>
      <c r="V1381" s="27">
        <v>92.8</v>
      </c>
      <c r="W1381" s="27">
        <v>112.45345</v>
      </c>
      <c r="X1381" s="27">
        <v>3.3333333333333299</v>
      </c>
      <c r="Y1381" s="27">
        <v>2.5886704921722399</v>
      </c>
      <c r="Z1381" s="27">
        <v>63.2462158203125</v>
      </c>
      <c r="AA1381" s="27">
        <v>324609</v>
      </c>
      <c r="AB1381" s="28"/>
      <c r="AC1381" s="29">
        <v>0</v>
      </c>
      <c r="AD1381" s="30">
        <v>0</v>
      </c>
      <c r="AE1381" s="30">
        <v>82.1</v>
      </c>
      <c r="AF1381" s="31">
        <v>14.3941</v>
      </c>
      <c r="AG1381">
        <f t="shared" si="346"/>
        <v>9200.668011944359</v>
      </c>
      <c r="AH1381">
        <f>A1381*'Simple Linear Regression'!$B$18+'Simple Linear Regression'!$B$17</f>
        <v>9062.5275227281636</v>
      </c>
      <c r="AI1381">
        <f t="shared" si="347"/>
        <v>9112.3382167</v>
      </c>
      <c r="AJ1381">
        <f t="shared" si="348"/>
        <v>9112.3382166999982</v>
      </c>
      <c r="AK1381" s="32">
        <f t="shared" si="362"/>
        <v>9378.0767938234094</v>
      </c>
      <c r="AL1381">
        <f t="shared" si="349"/>
        <v>9249.4069834625607</v>
      </c>
      <c r="AM1381" s="32">
        <f t="shared" si="350"/>
        <v>9263.516072985738</v>
      </c>
      <c r="AN1381" s="33">
        <f t="shared" si="351"/>
        <v>9684.60191295396</v>
      </c>
      <c r="AO1381" s="33">
        <f t="shared" si="352"/>
        <v>9417.2487322080015</v>
      </c>
      <c r="AP1381" s="33">
        <f t="shared" si="353"/>
        <v>9742.7211850999993</v>
      </c>
      <c r="AQ1381" s="34">
        <f t="shared" si="354"/>
        <v>626768.60800000001</v>
      </c>
      <c r="AR1381" s="34">
        <f t="shared" si="355"/>
        <v>594923</v>
      </c>
      <c r="AS1381" s="34">
        <f t="shared" si="356"/>
        <v>0</v>
      </c>
      <c r="AT1381" s="34">
        <f t="shared" si="357"/>
        <v>9604.5730068400007</v>
      </c>
      <c r="AU1381" s="34">
        <f t="shared" si="358"/>
        <v>9594.8306495228353</v>
      </c>
      <c r="AV1381" s="34">
        <f t="shared" si="359"/>
        <v>9605.2328012384805</v>
      </c>
      <c r="AW1381" s="34">
        <f t="shared" si="360"/>
        <v>9613.236735774999</v>
      </c>
      <c r="AX1381" s="34">
        <f t="shared" si="361"/>
        <v>9576.8983466411009</v>
      </c>
    </row>
    <row r="1382" spans="1:50" ht="16.5" customHeight="1" x14ac:dyDescent="0.2">
      <c r="A1382" s="25">
        <v>1381</v>
      </c>
      <c r="B1382" s="26">
        <v>42937</v>
      </c>
      <c r="C1382" s="25">
        <v>9821</v>
      </c>
      <c r="D1382" s="27">
        <v>2467.9140000000002</v>
      </c>
      <c r="E1382" s="27">
        <v>245000</v>
      </c>
      <c r="F1382" s="27"/>
      <c r="G1382" s="27">
        <v>46.405999999999999</v>
      </c>
      <c r="H1382" s="27">
        <v>47.985999999999997</v>
      </c>
      <c r="I1382" s="27">
        <v>2.278</v>
      </c>
      <c r="J1382" s="27">
        <v>19280.083999999999</v>
      </c>
      <c r="K1382" s="27">
        <v>888768</v>
      </c>
      <c r="L1382" s="27">
        <v>893</v>
      </c>
      <c r="M1382" s="27">
        <v>17.13</v>
      </c>
      <c r="N1382" s="27">
        <v>281264</v>
      </c>
      <c r="O1382" s="27">
        <v>13171.9</v>
      </c>
      <c r="P1382" s="27">
        <v>3687390</v>
      </c>
      <c r="Q1382" s="27">
        <v>160000</v>
      </c>
      <c r="R1382" s="27">
        <v>20571</v>
      </c>
      <c r="S1382" s="27">
        <v>12.725</v>
      </c>
      <c r="T1382" s="27">
        <v>128.9</v>
      </c>
      <c r="U1382" s="27">
        <v>19</v>
      </c>
      <c r="V1382" s="27">
        <v>92.8</v>
      </c>
      <c r="W1382" s="27">
        <v>111.6673</v>
      </c>
      <c r="X1382" s="27">
        <v>3.3333333333333299</v>
      </c>
      <c r="Y1382" s="27">
        <v>2.53835129737854</v>
      </c>
      <c r="Z1382" s="27">
        <v>63.2462158203125</v>
      </c>
      <c r="AA1382" s="27">
        <v>324609</v>
      </c>
      <c r="AB1382" s="28"/>
      <c r="AC1382" s="29">
        <v>0</v>
      </c>
      <c r="AD1382" s="30">
        <v>0</v>
      </c>
      <c r="AE1382" s="30">
        <v>83.6</v>
      </c>
      <c r="AF1382" s="31">
        <v>14.2531</v>
      </c>
      <c r="AG1382">
        <f t="shared" si="346"/>
        <v>9315.3059737546391</v>
      </c>
      <c r="AH1382">
        <f>A1382*'Simple Linear Regression'!$B$18+'Simple Linear Regression'!$B$17</f>
        <v>9063.3805598120671</v>
      </c>
      <c r="AI1382">
        <f t="shared" si="347"/>
        <v>9238.7951885999992</v>
      </c>
      <c r="AJ1382">
        <f t="shared" si="348"/>
        <v>9238.795188600001</v>
      </c>
      <c r="AK1382" s="32">
        <f t="shared" si="362"/>
        <v>9374.2099429991704</v>
      </c>
      <c r="AL1382">
        <f t="shared" si="349"/>
        <v>9346.2391901774408</v>
      </c>
      <c r="AM1382" s="32">
        <f t="shared" si="350"/>
        <v>9376.6812722290397</v>
      </c>
      <c r="AN1382" s="33">
        <f t="shared" si="351"/>
        <v>9721.5519877246625</v>
      </c>
      <c r="AO1382" s="33">
        <f t="shared" si="352"/>
        <v>9516.5172297919999</v>
      </c>
      <c r="AP1382" s="33">
        <f t="shared" si="353"/>
        <v>9745.4821689</v>
      </c>
      <c r="AQ1382" s="34">
        <f t="shared" si="354"/>
        <v>640719.39199999999</v>
      </c>
      <c r="AR1382" s="34">
        <f t="shared" si="355"/>
        <v>558110</v>
      </c>
      <c r="AS1382" s="34">
        <f t="shared" si="356"/>
        <v>0</v>
      </c>
      <c r="AT1382" s="34">
        <f t="shared" si="357"/>
        <v>9738.5447700229997</v>
      </c>
      <c r="AU1382" s="34">
        <f t="shared" si="358"/>
        <v>9697.649767400766</v>
      </c>
      <c r="AV1382" s="34">
        <f t="shared" si="359"/>
        <v>9739.9450248236008</v>
      </c>
      <c r="AW1382" s="34">
        <f t="shared" si="360"/>
        <v>9746.6120432970001</v>
      </c>
      <c r="AX1382" s="34">
        <f t="shared" si="361"/>
        <v>9678.3033305208955</v>
      </c>
    </row>
    <row r="1383" spans="1:50" ht="16.5" customHeight="1" x14ac:dyDescent="0.2">
      <c r="A1383" s="25">
        <v>1382</v>
      </c>
      <c r="B1383" s="26">
        <v>42944</v>
      </c>
      <c r="C1383" s="25">
        <v>9842</v>
      </c>
      <c r="D1383" s="27">
        <v>2474.4780000000001</v>
      </c>
      <c r="E1383" s="27">
        <v>249000</v>
      </c>
      <c r="F1383" s="27"/>
      <c r="G1383" s="27">
        <v>48.265999999999998</v>
      </c>
      <c r="H1383" s="27">
        <v>49.95</v>
      </c>
      <c r="I1383" s="27">
        <v>2.3119999999999998</v>
      </c>
      <c r="J1383" s="27">
        <v>19280.083999999999</v>
      </c>
      <c r="K1383" s="27">
        <v>888768</v>
      </c>
      <c r="L1383" s="27">
        <v>893</v>
      </c>
      <c r="M1383" s="27">
        <v>17.13</v>
      </c>
      <c r="N1383" s="27">
        <v>281264</v>
      </c>
      <c r="O1383" s="27">
        <v>13171.9</v>
      </c>
      <c r="P1383" s="27">
        <v>3687390</v>
      </c>
      <c r="Q1383" s="27">
        <v>160000</v>
      </c>
      <c r="R1383" s="27">
        <v>20571</v>
      </c>
      <c r="S1383" s="27">
        <v>12.725</v>
      </c>
      <c r="T1383" s="27">
        <v>128.9</v>
      </c>
      <c r="U1383" s="27">
        <v>19</v>
      </c>
      <c r="V1383" s="27">
        <v>92.8</v>
      </c>
      <c r="W1383" s="27">
        <v>110.44842</v>
      </c>
      <c r="X1383" s="27">
        <v>3.3333333333333299</v>
      </c>
      <c r="Y1383" s="27">
        <v>2.53835129737854</v>
      </c>
      <c r="Z1383" s="27">
        <v>63.2462158203125</v>
      </c>
      <c r="AA1383" s="27">
        <v>324609</v>
      </c>
      <c r="AB1383" s="28"/>
      <c r="AC1383" s="29">
        <v>0</v>
      </c>
      <c r="AD1383" s="30">
        <v>0</v>
      </c>
      <c r="AE1383" s="30">
        <v>74.599999999999994</v>
      </c>
      <c r="AF1383" s="31">
        <v>14.079000000000001</v>
      </c>
      <c r="AG1383">
        <f t="shared" si="346"/>
        <v>9312.6242934625589</v>
      </c>
      <c r="AH1383">
        <f>A1383*'Simple Linear Regression'!$B$18+'Simple Linear Regression'!$B$17</f>
        <v>9064.2335968959705</v>
      </c>
      <c r="AI1383">
        <f t="shared" si="347"/>
        <v>9236.4420285999986</v>
      </c>
      <c r="AJ1383">
        <f t="shared" si="348"/>
        <v>9236.4420285999986</v>
      </c>
      <c r="AK1383" s="32">
        <f t="shared" si="362"/>
        <v>9361.3680898043694</v>
      </c>
      <c r="AL1383">
        <f t="shared" si="349"/>
        <v>9331.8515818257601</v>
      </c>
      <c r="AM1383" s="32">
        <f t="shared" si="350"/>
        <v>9373.8592880332399</v>
      </c>
      <c r="AN1383" s="33">
        <f t="shared" si="351"/>
        <v>9684.7823846983902</v>
      </c>
      <c r="AO1383" s="33">
        <f t="shared" si="352"/>
        <v>9483.9540479680036</v>
      </c>
      <c r="AP1383" s="33">
        <f t="shared" si="353"/>
        <v>9701.9594097999998</v>
      </c>
      <c r="AQ1383" s="34">
        <f t="shared" si="354"/>
        <v>650282.3679999999</v>
      </c>
      <c r="AR1383" s="34">
        <f t="shared" si="355"/>
        <v>575688</v>
      </c>
      <c r="AS1383" s="34">
        <f t="shared" si="356"/>
        <v>0</v>
      </c>
      <c r="AT1383" s="34">
        <f t="shared" si="357"/>
        <v>9734.558127282</v>
      </c>
      <c r="AU1383" s="34">
        <f t="shared" si="358"/>
        <v>9672.978738219228</v>
      </c>
      <c r="AV1383" s="34">
        <f t="shared" si="359"/>
        <v>9735.3765222188795</v>
      </c>
      <c r="AW1383" s="34">
        <f t="shared" si="360"/>
        <v>9742.1375493699998</v>
      </c>
      <c r="AX1383" s="34">
        <f t="shared" si="361"/>
        <v>9647.528706981986</v>
      </c>
    </row>
    <row r="1384" spans="1:50" ht="16.5" customHeight="1" x14ac:dyDescent="0.2">
      <c r="A1384" s="25">
        <v>1383</v>
      </c>
      <c r="B1384" s="26">
        <v>42951</v>
      </c>
      <c r="C1384" s="25">
        <v>9797</v>
      </c>
      <c r="D1384" s="27">
        <v>2474.6419999999998</v>
      </c>
      <c r="E1384" s="27">
        <v>245000</v>
      </c>
      <c r="F1384" s="27"/>
      <c r="G1384" s="27">
        <v>49.52</v>
      </c>
      <c r="H1384" s="27">
        <v>52.042000000000002</v>
      </c>
      <c r="I1384" s="27">
        <v>2.3519999999999999</v>
      </c>
      <c r="J1384" s="27">
        <v>19280.083999999999</v>
      </c>
      <c r="K1384" s="27">
        <v>888768</v>
      </c>
      <c r="L1384" s="27">
        <v>893</v>
      </c>
      <c r="M1384" s="27">
        <v>17.13</v>
      </c>
      <c r="N1384" s="27">
        <v>281264</v>
      </c>
      <c r="O1384" s="27">
        <v>13171.9</v>
      </c>
      <c r="P1384" s="27">
        <v>3687390</v>
      </c>
      <c r="Q1384" s="27">
        <v>160000</v>
      </c>
      <c r="R1384" s="27">
        <v>20571</v>
      </c>
      <c r="S1384" s="27">
        <v>12.725</v>
      </c>
      <c r="T1384" s="27">
        <v>128.9</v>
      </c>
      <c r="U1384" s="27">
        <v>19</v>
      </c>
      <c r="V1384" s="27">
        <v>92.8</v>
      </c>
      <c r="W1384" s="27">
        <v>110.2002</v>
      </c>
      <c r="X1384" s="27">
        <v>3.3333333333333299</v>
      </c>
      <c r="Y1384" s="27">
        <v>2.53835129737854</v>
      </c>
      <c r="Z1384" s="27">
        <v>63.2462158203125</v>
      </c>
      <c r="AA1384" s="27">
        <v>324609</v>
      </c>
      <c r="AB1384" s="28"/>
      <c r="AC1384" s="29">
        <v>0</v>
      </c>
      <c r="AD1384" s="30">
        <v>0.7</v>
      </c>
      <c r="AE1384" s="30">
        <v>73.2</v>
      </c>
      <c r="AF1384" s="31">
        <v>13.8764</v>
      </c>
      <c r="AG1384">
        <f t="shared" si="346"/>
        <v>9315.3327001777598</v>
      </c>
      <c r="AH1384">
        <f>A1384*'Simple Linear Regression'!$B$18+'Simple Linear Regression'!$B$17</f>
        <v>9065.0866339798758</v>
      </c>
      <c r="AI1384">
        <f t="shared" si="347"/>
        <v>9238.7951885999992</v>
      </c>
      <c r="AJ1384">
        <f t="shared" si="348"/>
        <v>9238.795188600001</v>
      </c>
      <c r="AK1384" s="32">
        <f t="shared" si="362"/>
        <v>9352.289184998659</v>
      </c>
      <c r="AL1384">
        <f t="shared" si="349"/>
        <v>9321.36860776496</v>
      </c>
      <c r="AM1384" s="32">
        <f t="shared" si="350"/>
        <v>9376.7851514635786</v>
      </c>
      <c r="AN1384" s="33">
        <f t="shared" si="351"/>
        <v>9649.3166231241703</v>
      </c>
      <c r="AO1384" s="33">
        <f t="shared" si="352"/>
        <v>9468.8419005280011</v>
      </c>
      <c r="AP1384" s="33">
        <f t="shared" si="353"/>
        <v>9667.2002819999998</v>
      </c>
      <c r="AQ1384" s="34">
        <f t="shared" si="354"/>
        <v>661532.92799999996</v>
      </c>
      <c r="AR1384" s="34">
        <f t="shared" si="355"/>
        <v>576240</v>
      </c>
      <c r="AS1384" s="34">
        <f t="shared" si="356"/>
        <v>0</v>
      </c>
      <c r="AT1384" s="34">
        <f t="shared" si="357"/>
        <v>9707.5340573440008</v>
      </c>
      <c r="AU1384" s="34">
        <f t="shared" si="358"/>
        <v>9636.44929379518</v>
      </c>
      <c r="AV1384" s="34">
        <f t="shared" si="359"/>
        <v>9702.0224098604012</v>
      </c>
      <c r="AW1384" s="34">
        <f t="shared" si="360"/>
        <v>9714.3594878900003</v>
      </c>
      <c r="AX1384" s="34">
        <f t="shared" si="361"/>
        <v>9607.460363973265</v>
      </c>
    </row>
    <row r="1385" spans="1:50" ht="16.5" customHeight="1" x14ac:dyDescent="0.2">
      <c r="A1385" s="25">
        <v>1384</v>
      </c>
      <c r="B1385" s="26">
        <v>42958</v>
      </c>
      <c r="C1385" s="25">
        <v>9522</v>
      </c>
      <c r="D1385" s="27">
        <v>2461.8760000000002</v>
      </c>
      <c r="E1385" s="27">
        <v>254000</v>
      </c>
      <c r="F1385" s="27"/>
      <c r="G1385" s="27">
        <v>49.076000000000001</v>
      </c>
      <c r="H1385" s="27">
        <v>51.963999999999999</v>
      </c>
      <c r="I1385" s="27">
        <v>2.3780000000000001</v>
      </c>
      <c r="J1385" s="27">
        <v>19438.643</v>
      </c>
      <c r="K1385" s="27">
        <v>837027</v>
      </c>
      <c r="L1385" s="27">
        <v>931</v>
      </c>
      <c r="M1385" s="27">
        <v>17.13</v>
      </c>
      <c r="N1385" s="27">
        <v>281264</v>
      </c>
      <c r="O1385" s="27">
        <v>13225.2</v>
      </c>
      <c r="P1385" s="27">
        <v>3687390</v>
      </c>
      <c r="Q1385" s="27">
        <v>160000</v>
      </c>
      <c r="R1385" s="27">
        <v>20571</v>
      </c>
      <c r="S1385" s="27">
        <v>12.725</v>
      </c>
      <c r="T1385" s="27">
        <v>129.69999999999999</v>
      </c>
      <c r="U1385" s="27">
        <v>19</v>
      </c>
      <c r="V1385" s="27">
        <v>94.4</v>
      </c>
      <c r="W1385" s="27">
        <v>109.9063</v>
      </c>
      <c r="X1385" s="27">
        <v>3.3333333333333299</v>
      </c>
      <c r="Y1385" s="27">
        <v>2.53835129737854</v>
      </c>
      <c r="Z1385" s="27">
        <v>63.2462158203125</v>
      </c>
      <c r="AA1385" s="27">
        <v>324609</v>
      </c>
      <c r="AB1385" s="28"/>
      <c r="AC1385" s="29">
        <v>0</v>
      </c>
      <c r="AD1385" s="30">
        <v>0</v>
      </c>
      <c r="AE1385" s="30">
        <v>61.2</v>
      </c>
      <c r="AF1385" s="31">
        <v>13.6501</v>
      </c>
      <c r="AG1385">
        <f t="shared" si="346"/>
        <v>9272.7149278706383</v>
      </c>
      <c r="AH1385">
        <f>A1385*'Simple Linear Regression'!$B$18+'Simple Linear Regression'!$B$17</f>
        <v>9065.9396710637793</v>
      </c>
      <c r="AI1385">
        <f t="shared" si="347"/>
        <v>9190.1899985999971</v>
      </c>
      <c r="AJ1385">
        <f t="shared" si="348"/>
        <v>9190.1899985999989</v>
      </c>
      <c r="AK1385" s="32">
        <f t="shared" si="362"/>
        <v>9345.0412781040704</v>
      </c>
      <c r="AL1385">
        <f t="shared" si="349"/>
        <v>9280.7493010254384</v>
      </c>
      <c r="AM1385" s="32">
        <f t="shared" si="350"/>
        <v>9371.5347386360809</v>
      </c>
      <c r="AN1385" s="33">
        <f t="shared" si="351"/>
        <v>9599.1165781833042</v>
      </c>
      <c r="AO1385" s="33">
        <f t="shared" si="352"/>
        <v>9403.8135961920034</v>
      </c>
      <c r="AP1385" s="33">
        <f t="shared" si="353"/>
        <v>9644.7862846999997</v>
      </c>
      <c r="AQ1385" s="34">
        <f t="shared" si="354"/>
        <v>668845.79200000002</v>
      </c>
      <c r="AR1385" s="34">
        <f t="shared" si="355"/>
        <v>604012</v>
      </c>
      <c r="AS1385" s="34">
        <f t="shared" si="356"/>
        <v>0</v>
      </c>
      <c r="AT1385" s="34">
        <f t="shared" si="357"/>
        <v>9690.092527013001</v>
      </c>
      <c r="AU1385" s="34">
        <f t="shared" si="358"/>
        <v>9597.6987935156485</v>
      </c>
      <c r="AV1385" s="34">
        <f t="shared" si="359"/>
        <v>9691.4810716271186</v>
      </c>
      <c r="AW1385" s="34">
        <f t="shared" si="360"/>
        <v>9696.4144292669989</v>
      </c>
      <c r="AX1385" s="34">
        <f t="shared" si="361"/>
        <v>9558.6501567240975</v>
      </c>
    </row>
    <row r="1386" spans="1:50" ht="16.5" customHeight="1" x14ac:dyDescent="0.2">
      <c r="A1386" s="25">
        <v>1385</v>
      </c>
      <c r="B1386" s="26">
        <v>42965</v>
      </c>
      <c r="C1386" s="25">
        <v>9629</v>
      </c>
      <c r="D1386" s="27">
        <v>2450.8240000000001</v>
      </c>
      <c r="E1386" s="27">
        <v>245000</v>
      </c>
      <c r="F1386" s="27"/>
      <c r="G1386" s="27">
        <v>47.524000000000001</v>
      </c>
      <c r="H1386" s="27">
        <v>50.582000000000001</v>
      </c>
      <c r="I1386" s="27">
        <v>2.3839999999999999</v>
      </c>
      <c r="J1386" s="27">
        <v>19438.643</v>
      </c>
      <c r="K1386" s="27">
        <v>837027</v>
      </c>
      <c r="L1386" s="27">
        <v>931</v>
      </c>
      <c r="M1386" s="27">
        <v>17.236999999999998</v>
      </c>
      <c r="N1386" s="27">
        <v>280290</v>
      </c>
      <c r="O1386" s="27">
        <v>13225.2</v>
      </c>
      <c r="P1386" s="27">
        <v>3687390</v>
      </c>
      <c r="Q1386" s="27">
        <v>160000</v>
      </c>
      <c r="R1386" s="27">
        <v>20571</v>
      </c>
      <c r="S1386" s="27">
        <v>12.725</v>
      </c>
      <c r="T1386" s="27">
        <v>129.69999999999999</v>
      </c>
      <c r="U1386" s="27">
        <v>19</v>
      </c>
      <c r="V1386" s="27">
        <v>94.4</v>
      </c>
      <c r="W1386" s="27">
        <v>110.27338</v>
      </c>
      <c r="X1386" s="27">
        <v>3.3333333333333299</v>
      </c>
      <c r="Y1386" s="27">
        <v>2.53752493858337</v>
      </c>
      <c r="Z1386" s="27">
        <v>63.2462158203125</v>
      </c>
      <c r="AA1386" s="27">
        <v>324609</v>
      </c>
      <c r="AB1386" s="28"/>
      <c r="AC1386" s="29">
        <v>0</v>
      </c>
      <c r="AD1386" s="30">
        <v>0</v>
      </c>
      <c r="AE1386" s="30">
        <v>75.8</v>
      </c>
      <c r="AF1386" s="31">
        <v>13.4047</v>
      </c>
      <c r="AG1386">
        <f t="shared" si="346"/>
        <v>9266.5784633379189</v>
      </c>
      <c r="AH1386">
        <f>A1386*'Simple Linear Regression'!$B$18+'Simple Linear Regression'!$B$17</f>
        <v>9066.7927081476846</v>
      </c>
      <c r="AI1386">
        <f t="shared" si="347"/>
        <v>9187.9293806999976</v>
      </c>
      <c r="AJ1386">
        <f t="shared" si="348"/>
        <v>9187.9293807000013</v>
      </c>
      <c r="AK1386" s="32">
        <f t="shared" si="362"/>
        <v>9402.1989675698696</v>
      </c>
      <c r="AL1386">
        <f t="shared" si="349"/>
        <v>9276.9245407351991</v>
      </c>
      <c r="AM1386" s="32">
        <f t="shared" si="350"/>
        <v>9370.3215566861199</v>
      </c>
      <c r="AN1386" s="33">
        <f t="shared" si="351"/>
        <v>9566.4233827543794</v>
      </c>
      <c r="AO1386" s="33">
        <f t="shared" si="352"/>
        <v>9427.9736733600021</v>
      </c>
      <c r="AP1386" s="33">
        <f t="shared" si="353"/>
        <v>9642.9482546999989</v>
      </c>
      <c r="AQ1386" s="34">
        <f t="shared" si="354"/>
        <v>668211.36</v>
      </c>
      <c r="AR1386" s="34">
        <f t="shared" si="355"/>
        <v>584080</v>
      </c>
      <c r="AS1386" s="34">
        <f t="shared" si="356"/>
        <v>0</v>
      </c>
      <c r="AT1386" s="34">
        <f t="shared" si="357"/>
        <v>9584.5796933229994</v>
      </c>
      <c r="AU1386" s="34">
        <f t="shared" si="358"/>
        <v>9528.4821982603135</v>
      </c>
      <c r="AV1386" s="34">
        <f t="shared" si="359"/>
        <v>9574.0193146128004</v>
      </c>
      <c r="AW1386" s="34">
        <f t="shared" si="360"/>
        <v>9589.6923188729997</v>
      </c>
      <c r="AX1386" s="34">
        <f t="shared" si="361"/>
        <v>9497.9127902856817</v>
      </c>
    </row>
    <row r="1387" spans="1:50" ht="16.5" customHeight="1" x14ac:dyDescent="0.2">
      <c r="A1387" s="25">
        <v>1386</v>
      </c>
      <c r="B1387" s="26">
        <v>42972</v>
      </c>
      <c r="C1387" s="25">
        <v>9846</v>
      </c>
      <c r="D1387" s="27">
        <v>2441.3879999999999</v>
      </c>
      <c r="E1387" s="27">
        <v>245000</v>
      </c>
      <c r="F1387" s="27"/>
      <c r="G1387" s="27">
        <v>47.676000000000002</v>
      </c>
      <c r="H1387" s="27">
        <v>52.027999999999999</v>
      </c>
      <c r="I1387" s="27">
        <v>2.36</v>
      </c>
      <c r="J1387" s="27">
        <v>19438.643</v>
      </c>
      <c r="K1387" s="27">
        <v>837027</v>
      </c>
      <c r="L1387" s="27">
        <v>931</v>
      </c>
      <c r="M1387" s="27">
        <v>17.236999999999998</v>
      </c>
      <c r="N1387" s="27">
        <v>280290</v>
      </c>
      <c r="O1387" s="27">
        <v>13225.2</v>
      </c>
      <c r="P1387" s="27">
        <v>3687390</v>
      </c>
      <c r="Q1387" s="27">
        <v>160000</v>
      </c>
      <c r="R1387" s="27">
        <v>20571</v>
      </c>
      <c r="S1387" s="27">
        <v>12.839</v>
      </c>
      <c r="T1387" s="27">
        <v>129.69999999999999</v>
      </c>
      <c r="U1387" s="27">
        <v>17</v>
      </c>
      <c r="V1387" s="27">
        <v>94.4</v>
      </c>
      <c r="W1387" s="27">
        <v>110.24545999999999</v>
      </c>
      <c r="X1387" s="27">
        <v>3.3333333333333299</v>
      </c>
      <c r="Y1387" s="27">
        <v>2.53752493858337</v>
      </c>
      <c r="Z1387" s="27">
        <v>63.2462158203125</v>
      </c>
      <c r="AA1387" s="27">
        <v>324609</v>
      </c>
      <c r="AB1387" s="28"/>
      <c r="AC1387" s="29">
        <v>0</v>
      </c>
      <c r="AD1387" s="30">
        <v>0.4</v>
      </c>
      <c r="AE1387" s="30">
        <v>71.8</v>
      </c>
      <c r="AF1387" s="31">
        <v>13.144299999999999</v>
      </c>
      <c r="AG1387">
        <f t="shared" si="346"/>
        <v>9266.5697953088002</v>
      </c>
      <c r="AH1387">
        <f>A1387*'Simple Linear Regression'!$B$18+'Simple Linear Regression'!$B$17</f>
        <v>9067.6457452315881</v>
      </c>
      <c r="AI1387">
        <f t="shared" si="347"/>
        <v>9187.9293806999976</v>
      </c>
      <c r="AJ1387">
        <f t="shared" si="348"/>
        <v>9187.9293807000013</v>
      </c>
      <c r="AK1387" s="32">
        <f t="shared" si="362"/>
        <v>9422.0950530075297</v>
      </c>
      <c r="AL1387">
        <f t="shared" si="349"/>
        <v>9284.7654494479993</v>
      </c>
      <c r="AM1387" s="32">
        <f t="shared" si="350"/>
        <v>9363.794924010519</v>
      </c>
      <c r="AN1387" s="33">
        <f t="shared" si="351"/>
        <v>9536.4586455320969</v>
      </c>
      <c r="AO1387" s="33">
        <f t="shared" si="352"/>
        <v>9428.5383743999992</v>
      </c>
      <c r="AP1387" s="33">
        <f t="shared" si="353"/>
        <v>9623.1340398999982</v>
      </c>
      <c r="AQ1387" s="34">
        <f t="shared" si="354"/>
        <v>661484.4</v>
      </c>
      <c r="AR1387" s="34">
        <f t="shared" si="355"/>
        <v>578200</v>
      </c>
      <c r="AS1387" s="34">
        <f t="shared" si="356"/>
        <v>0</v>
      </c>
      <c r="AT1387" s="34">
        <f t="shared" si="357"/>
        <v>9546.1285440789998</v>
      </c>
      <c r="AU1387" s="34">
        <f t="shared" si="358"/>
        <v>9500.9884618454817</v>
      </c>
      <c r="AV1387" s="34">
        <f t="shared" si="359"/>
        <v>9536.8268265999995</v>
      </c>
      <c r="AW1387" s="34">
        <f t="shared" si="360"/>
        <v>9550.317400205</v>
      </c>
      <c r="AX1387" s="34">
        <f t="shared" si="361"/>
        <v>9473.3695335072007</v>
      </c>
    </row>
    <row r="1388" spans="1:50" ht="16.5" customHeight="1" x14ac:dyDescent="0.2">
      <c r="A1388" s="25">
        <v>1387</v>
      </c>
      <c r="B1388" s="26">
        <v>42979</v>
      </c>
      <c r="C1388" s="25">
        <v>9163</v>
      </c>
      <c r="D1388" s="27">
        <v>2459.2660000000001</v>
      </c>
      <c r="E1388" s="27">
        <v>247000</v>
      </c>
      <c r="F1388" s="27"/>
      <c r="G1388" s="27">
        <v>46.68</v>
      </c>
      <c r="H1388" s="27">
        <v>52.252000000000002</v>
      </c>
      <c r="I1388" s="27">
        <v>2.399</v>
      </c>
      <c r="J1388" s="27">
        <v>19438.643</v>
      </c>
      <c r="K1388" s="27">
        <v>837027</v>
      </c>
      <c r="L1388" s="27">
        <v>931</v>
      </c>
      <c r="M1388" s="27">
        <v>17.236999999999998</v>
      </c>
      <c r="N1388" s="27">
        <v>280290</v>
      </c>
      <c r="O1388" s="27">
        <v>13225.2</v>
      </c>
      <c r="P1388" s="27">
        <v>3687390</v>
      </c>
      <c r="Q1388" s="27">
        <v>160000</v>
      </c>
      <c r="R1388" s="27">
        <v>20571</v>
      </c>
      <c r="S1388" s="27">
        <v>12.839</v>
      </c>
      <c r="T1388" s="27">
        <v>129.69999999999999</v>
      </c>
      <c r="U1388" s="27">
        <v>17</v>
      </c>
      <c r="V1388" s="27">
        <v>94.4</v>
      </c>
      <c r="W1388" s="27">
        <v>109.69538</v>
      </c>
      <c r="X1388" s="27">
        <v>3.3333333333333299</v>
      </c>
      <c r="Y1388" s="27">
        <v>2.53752493858337</v>
      </c>
      <c r="Z1388" s="27">
        <v>63.2462158203125</v>
      </c>
      <c r="AA1388" s="27">
        <v>324609</v>
      </c>
      <c r="AB1388" s="28"/>
      <c r="AC1388" s="29">
        <v>0</v>
      </c>
      <c r="AD1388" s="30">
        <v>1.4</v>
      </c>
      <c r="AE1388" s="30">
        <v>53.1</v>
      </c>
      <c r="AF1388" s="31">
        <v>12.8726</v>
      </c>
      <c r="AG1388">
        <f t="shared" si="346"/>
        <v>9265.2369008561182</v>
      </c>
      <c r="AH1388">
        <f>A1388*'Simple Linear Regression'!$B$18+'Simple Linear Regression'!$B$17</f>
        <v>9068.4987823154916</v>
      </c>
      <c r="AI1388">
        <f t="shared" si="347"/>
        <v>9186.7528006999983</v>
      </c>
      <c r="AJ1388">
        <f t="shared" si="348"/>
        <v>9186.7528006999983</v>
      </c>
      <c r="AK1388" s="32">
        <f t="shared" si="362"/>
        <v>9423.7967330586089</v>
      </c>
      <c r="AL1388">
        <f t="shared" si="349"/>
        <v>9270.5436807896986</v>
      </c>
      <c r="AM1388" s="32">
        <f t="shared" si="350"/>
        <v>9352.8229167993413</v>
      </c>
      <c r="AN1388" s="33">
        <f t="shared" si="351"/>
        <v>9486.4581974329067</v>
      </c>
      <c r="AO1388" s="33">
        <f t="shared" si="352"/>
        <v>9376.6564002100004</v>
      </c>
      <c r="AP1388" s="33">
        <f t="shared" si="353"/>
        <v>9555.8871724000019</v>
      </c>
      <c r="AQ1388" s="34">
        <f t="shared" si="354"/>
        <v>672415.71</v>
      </c>
      <c r="AR1388" s="34">
        <f t="shared" si="355"/>
        <v>592553</v>
      </c>
      <c r="AS1388" s="34">
        <f t="shared" si="356"/>
        <v>0</v>
      </c>
      <c r="AT1388" s="34">
        <f t="shared" si="357"/>
        <v>9557.7087707749997</v>
      </c>
      <c r="AU1388" s="34">
        <f t="shared" si="358"/>
        <v>9478.234208140082</v>
      </c>
      <c r="AV1388" s="34">
        <f t="shared" si="359"/>
        <v>9549.8309434232815</v>
      </c>
      <c r="AW1388" s="34">
        <f t="shared" si="360"/>
        <v>9561.1998121379984</v>
      </c>
      <c r="AX1388" s="34">
        <f t="shared" si="361"/>
        <v>9440.1211315092332</v>
      </c>
    </row>
    <row r="1389" spans="1:50" ht="16.5" customHeight="1" x14ac:dyDescent="0.2">
      <c r="A1389" s="25">
        <v>1388</v>
      </c>
      <c r="B1389" s="26">
        <v>42986</v>
      </c>
      <c r="C1389" s="25">
        <v>9619</v>
      </c>
      <c r="D1389" s="27">
        <v>2462.48</v>
      </c>
      <c r="E1389" s="27">
        <v>297000</v>
      </c>
      <c r="F1389" s="27"/>
      <c r="G1389" s="27">
        <v>48.575000000000003</v>
      </c>
      <c r="H1389" s="27">
        <v>53.884</v>
      </c>
      <c r="I1389" s="27">
        <v>2.6789999999999998</v>
      </c>
      <c r="J1389" s="27">
        <v>19438.643</v>
      </c>
      <c r="K1389" s="27">
        <v>837027</v>
      </c>
      <c r="L1389" s="27">
        <v>953</v>
      </c>
      <c r="M1389" s="27">
        <v>17.236999999999998</v>
      </c>
      <c r="N1389" s="27">
        <v>280290</v>
      </c>
      <c r="O1389" s="27">
        <v>13263.3</v>
      </c>
      <c r="P1389" s="27">
        <v>3687390</v>
      </c>
      <c r="Q1389" s="27">
        <v>160000</v>
      </c>
      <c r="R1389" s="27">
        <v>20571</v>
      </c>
      <c r="S1389" s="27">
        <v>12.839</v>
      </c>
      <c r="T1389" s="27">
        <v>129.69999999999999</v>
      </c>
      <c r="U1389" s="27">
        <v>17</v>
      </c>
      <c r="V1389" s="27">
        <v>94.4</v>
      </c>
      <c r="W1389" s="27">
        <v>109.22006</v>
      </c>
      <c r="X1389" s="27">
        <v>3.3333333333333299</v>
      </c>
      <c r="Y1389" s="27">
        <v>2.53752493858337</v>
      </c>
      <c r="Z1389" s="27">
        <v>63.2462158203125</v>
      </c>
      <c r="AA1389" s="27">
        <v>324609</v>
      </c>
      <c r="AB1389" s="28"/>
      <c r="AC1389" s="29">
        <v>1</v>
      </c>
      <c r="AD1389" s="30">
        <v>6.9</v>
      </c>
      <c r="AE1389" s="30">
        <v>44.1</v>
      </c>
      <c r="AF1389" s="31">
        <v>12.5929</v>
      </c>
      <c r="AG1389">
        <f t="shared" si="346"/>
        <v>9231.6635278625199</v>
      </c>
      <c r="AH1389">
        <f>A1389*'Simple Linear Regression'!$B$18+'Simple Linear Regression'!$B$17</f>
        <v>9069.3518193993968</v>
      </c>
      <c r="AI1389">
        <f t="shared" si="347"/>
        <v>9164.0626006999973</v>
      </c>
      <c r="AJ1389">
        <f t="shared" si="348"/>
        <v>9164.062600700001</v>
      </c>
      <c r="AK1389" s="32">
        <f t="shared" si="362"/>
        <v>9429.3625826748303</v>
      </c>
      <c r="AL1389">
        <f t="shared" si="349"/>
        <v>9142.0591124737002</v>
      </c>
      <c r="AM1389" s="32">
        <f t="shared" si="350"/>
        <v>9238.9287413502407</v>
      </c>
      <c r="AN1389" s="33">
        <f t="shared" si="351"/>
        <v>9185.6540604605179</v>
      </c>
      <c r="AO1389" s="33">
        <f t="shared" si="352"/>
        <v>9090.3024714100011</v>
      </c>
      <c r="AP1389" s="33">
        <f t="shared" si="353"/>
        <v>9229.2712413000008</v>
      </c>
      <c r="AQ1389" s="34">
        <f t="shared" si="354"/>
        <v>750896.90999999992</v>
      </c>
      <c r="AR1389" s="34">
        <f t="shared" si="355"/>
        <v>795663</v>
      </c>
      <c r="AS1389" s="34">
        <f t="shared" si="356"/>
        <v>12.5929</v>
      </c>
      <c r="AT1389" s="34">
        <f t="shared" si="357"/>
        <v>9466.6971667239995</v>
      </c>
      <c r="AU1389" s="34">
        <f t="shared" si="358"/>
        <v>9283.0168261461222</v>
      </c>
      <c r="AV1389" s="34">
        <f t="shared" si="359"/>
        <v>9461.9838817848813</v>
      </c>
      <c r="AW1389" s="34">
        <f t="shared" si="360"/>
        <v>9453.173577838299</v>
      </c>
      <c r="AX1389" s="34">
        <f t="shared" si="361"/>
        <v>9184.6055858708314</v>
      </c>
    </row>
    <row r="1390" spans="1:50" ht="16.5" customHeight="1" x14ac:dyDescent="0.2">
      <c r="A1390" s="25">
        <v>1389</v>
      </c>
      <c r="B1390" s="26">
        <v>42993</v>
      </c>
      <c r="C1390" s="25">
        <v>9441</v>
      </c>
      <c r="D1390" s="27">
        <v>2495.7620000000002</v>
      </c>
      <c r="E1390" s="27">
        <v>280000</v>
      </c>
      <c r="F1390" s="27"/>
      <c r="G1390" s="27">
        <v>49.066000000000003</v>
      </c>
      <c r="H1390" s="27">
        <v>55.543999999999997</v>
      </c>
      <c r="I1390" s="27">
        <v>2.6850000000000001</v>
      </c>
      <c r="J1390" s="27">
        <v>19438.643</v>
      </c>
      <c r="K1390" s="27">
        <v>878191</v>
      </c>
      <c r="L1390" s="27">
        <v>953</v>
      </c>
      <c r="M1390" s="27">
        <v>17.236999999999998</v>
      </c>
      <c r="N1390" s="27">
        <v>288566</v>
      </c>
      <c r="O1390" s="27">
        <v>13263.3</v>
      </c>
      <c r="P1390" s="27">
        <v>3730075</v>
      </c>
      <c r="Q1390" s="27">
        <v>160000</v>
      </c>
      <c r="R1390" s="27">
        <v>20571</v>
      </c>
      <c r="S1390" s="27">
        <v>12.839</v>
      </c>
      <c r="T1390" s="27">
        <v>129.69999999999999</v>
      </c>
      <c r="U1390" s="27">
        <v>17</v>
      </c>
      <c r="V1390" s="27">
        <v>94.4</v>
      </c>
      <c r="W1390" s="27">
        <v>108.271625</v>
      </c>
      <c r="X1390" s="27">
        <v>3.3333333333333299</v>
      </c>
      <c r="Y1390" s="27">
        <v>2.53752493858337</v>
      </c>
      <c r="Z1390" s="27">
        <v>62.903522491455099</v>
      </c>
      <c r="AA1390" s="27">
        <v>324609</v>
      </c>
      <c r="AB1390" s="28"/>
      <c r="AC1390" s="29">
        <v>0</v>
      </c>
      <c r="AD1390" s="30">
        <v>5.3</v>
      </c>
      <c r="AE1390" s="30">
        <v>33.4</v>
      </c>
      <c r="AF1390" s="31">
        <v>12.308</v>
      </c>
      <c r="AG1390">
        <f t="shared" si="346"/>
        <v>9346.7778008297992</v>
      </c>
      <c r="AH1390">
        <f>A1390*'Simple Linear Regression'!$B$18+'Simple Linear Regression'!$B$17</f>
        <v>9070.2048564833003</v>
      </c>
      <c r="AI1390">
        <f t="shared" si="347"/>
        <v>9287.9032210999976</v>
      </c>
      <c r="AJ1390">
        <f t="shared" si="348"/>
        <v>9287.9032210999994</v>
      </c>
      <c r="AK1390" s="32">
        <f t="shared" si="362"/>
        <v>9433.299637161279</v>
      </c>
      <c r="AL1390">
        <f t="shared" si="349"/>
        <v>9200.6450324696998</v>
      </c>
      <c r="AM1390" s="32">
        <f t="shared" si="350"/>
        <v>9480.2476496524596</v>
      </c>
      <c r="AN1390" s="33">
        <f t="shared" si="351"/>
        <v>9342.2703619197418</v>
      </c>
      <c r="AO1390" s="33">
        <f t="shared" si="352"/>
        <v>9247.2792522100062</v>
      </c>
      <c r="AP1390" s="33">
        <f t="shared" si="353"/>
        <v>9328.7415477999984</v>
      </c>
      <c r="AQ1390" s="34">
        <f t="shared" si="354"/>
        <v>774799.71</v>
      </c>
      <c r="AR1390" s="34">
        <f t="shared" si="355"/>
        <v>751800</v>
      </c>
      <c r="AS1390" s="34">
        <f t="shared" si="356"/>
        <v>0</v>
      </c>
      <c r="AT1390" s="34">
        <f t="shared" si="357"/>
        <v>9678.7390326889999</v>
      </c>
      <c r="AU1390" s="34">
        <f t="shared" si="358"/>
        <v>9408.8349252148837</v>
      </c>
      <c r="AV1390" s="34">
        <f t="shared" si="359"/>
        <v>9668.2240129639977</v>
      </c>
      <c r="AW1390" s="34">
        <f t="shared" si="360"/>
        <v>9680.4924519839969</v>
      </c>
      <c r="AX1390" s="34">
        <f t="shared" si="361"/>
        <v>9327.3175012212287</v>
      </c>
    </row>
    <row r="1391" spans="1:50" ht="16.5" customHeight="1" x14ac:dyDescent="0.2">
      <c r="A1391" s="25">
        <v>1390</v>
      </c>
      <c r="B1391" s="26">
        <v>43000</v>
      </c>
      <c r="C1391" s="25">
        <v>9522</v>
      </c>
      <c r="D1391" s="27">
        <v>2504.3159999999998</v>
      </c>
      <c r="E1391" s="27">
        <v>261000</v>
      </c>
      <c r="F1391" s="27"/>
      <c r="G1391" s="27">
        <v>50.124000000000002</v>
      </c>
      <c r="H1391" s="27">
        <v>57.033999999999999</v>
      </c>
      <c r="I1391" s="27">
        <v>2.6339999999999999</v>
      </c>
      <c r="J1391" s="27">
        <v>19438.643</v>
      </c>
      <c r="K1391" s="27">
        <v>878191</v>
      </c>
      <c r="L1391" s="27">
        <v>953</v>
      </c>
      <c r="M1391" s="27">
        <v>17.050999999999998</v>
      </c>
      <c r="N1391" s="27">
        <v>288566</v>
      </c>
      <c r="O1391" s="27">
        <v>13263.3</v>
      </c>
      <c r="P1391" s="27">
        <v>3730075</v>
      </c>
      <c r="Q1391" s="27">
        <v>160000</v>
      </c>
      <c r="R1391" s="27">
        <v>20571</v>
      </c>
      <c r="S1391" s="27">
        <v>12.839</v>
      </c>
      <c r="T1391" s="27">
        <v>129.69999999999999</v>
      </c>
      <c r="U1391" s="27">
        <v>17</v>
      </c>
      <c r="V1391" s="27">
        <v>94.4</v>
      </c>
      <c r="W1391" s="27">
        <v>108.41448</v>
      </c>
      <c r="X1391" s="27">
        <v>3.3333333333333299</v>
      </c>
      <c r="Y1391" s="27">
        <v>2.4906454086303702</v>
      </c>
      <c r="Z1391" s="27">
        <v>62.903522491455099</v>
      </c>
      <c r="AA1391" s="27">
        <v>324609</v>
      </c>
      <c r="AB1391" s="28"/>
      <c r="AC1391" s="29">
        <v>0</v>
      </c>
      <c r="AD1391" s="30">
        <v>0</v>
      </c>
      <c r="AE1391" s="30">
        <v>62</v>
      </c>
      <c r="AF1391" s="31">
        <v>12.0206</v>
      </c>
      <c r="AG1391">
        <f t="shared" si="346"/>
        <v>9359.5556912679203</v>
      </c>
      <c r="AH1391">
        <f>A1391*'Simple Linear Regression'!$B$18+'Simple Linear Regression'!$B$17</f>
        <v>9071.0578935672056</v>
      </c>
      <c r="AI1391">
        <f t="shared" si="347"/>
        <v>9288.9245544999976</v>
      </c>
      <c r="AJ1391">
        <f t="shared" si="348"/>
        <v>9288.9245544999994</v>
      </c>
      <c r="AK1391" s="32">
        <f t="shared" si="362"/>
        <v>9424.2865640814089</v>
      </c>
      <c r="AL1391">
        <f t="shared" si="349"/>
        <v>9235.4364101990814</v>
      </c>
      <c r="AM1391" s="32">
        <f t="shared" si="350"/>
        <v>9502.7816621155998</v>
      </c>
      <c r="AN1391" s="33">
        <f t="shared" si="351"/>
        <v>9332.0412138430584</v>
      </c>
      <c r="AO1391" s="33">
        <f t="shared" si="352"/>
        <v>9346.1443346440046</v>
      </c>
      <c r="AP1391" s="33">
        <f t="shared" si="353"/>
        <v>9375.8490731999973</v>
      </c>
      <c r="AQ1391" s="34">
        <f t="shared" si="354"/>
        <v>760082.84399999992</v>
      </c>
      <c r="AR1391" s="34">
        <f t="shared" si="355"/>
        <v>687474</v>
      </c>
      <c r="AS1391" s="34">
        <f t="shared" si="356"/>
        <v>0</v>
      </c>
      <c r="AT1391" s="34">
        <f t="shared" si="357"/>
        <v>9532.5946051339997</v>
      </c>
      <c r="AU1391" s="34">
        <f t="shared" si="358"/>
        <v>9343.6011308551861</v>
      </c>
      <c r="AV1391" s="34">
        <f t="shared" si="359"/>
        <v>9501.4218622882399</v>
      </c>
      <c r="AW1391" s="34">
        <f t="shared" si="360"/>
        <v>9532.7555059819988</v>
      </c>
      <c r="AX1391" s="34">
        <f t="shared" si="361"/>
        <v>9284.2075935905705</v>
      </c>
    </row>
    <row r="1392" spans="1:50" ht="16.5" customHeight="1" x14ac:dyDescent="0.2">
      <c r="A1392" s="25">
        <v>1391</v>
      </c>
      <c r="B1392" s="26">
        <v>43007</v>
      </c>
      <c r="C1392" s="25">
        <v>9241</v>
      </c>
      <c r="D1392" s="27">
        <v>2505.9920000000002</v>
      </c>
      <c r="E1392" s="27">
        <v>264000</v>
      </c>
      <c r="F1392" s="27"/>
      <c r="G1392" s="27">
        <v>51.774000000000001</v>
      </c>
      <c r="H1392" s="27">
        <v>58.75</v>
      </c>
      <c r="I1392" s="27">
        <v>2.5830000000000002</v>
      </c>
      <c r="J1392" s="27">
        <v>19438.643</v>
      </c>
      <c r="K1392" s="27">
        <v>878191</v>
      </c>
      <c r="L1392" s="27">
        <v>953</v>
      </c>
      <c r="M1392" s="27">
        <v>17.050999999999998</v>
      </c>
      <c r="N1392" s="27">
        <v>288566</v>
      </c>
      <c r="O1392" s="27">
        <v>13263.3</v>
      </c>
      <c r="P1392" s="27">
        <v>3730075</v>
      </c>
      <c r="Q1392" s="27">
        <v>160000</v>
      </c>
      <c r="R1392" s="27">
        <v>20571</v>
      </c>
      <c r="S1392" s="27">
        <v>12.839</v>
      </c>
      <c r="T1392" s="27">
        <v>129.69999999999999</v>
      </c>
      <c r="U1392" s="27">
        <v>17</v>
      </c>
      <c r="V1392" s="27">
        <v>94.4</v>
      </c>
      <c r="W1392" s="27">
        <v>108.67362</v>
      </c>
      <c r="X1392" s="27">
        <v>3.3333333333333299</v>
      </c>
      <c r="Y1392" s="27">
        <v>2.4906454086303702</v>
      </c>
      <c r="Z1392" s="27">
        <v>62.903522491455099</v>
      </c>
      <c r="AA1392" s="27">
        <v>324609</v>
      </c>
      <c r="AB1392" s="28"/>
      <c r="AC1392" s="29">
        <v>0</v>
      </c>
      <c r="AD1392" s="30">
        <v>2.1</v>
      </c>
      <c r="AE1392" s="30">
        <v>66.2</v>
      </c>
      <c r="AF1392" s="31">
        <v>11.733000000000001</v>
      </c>
      <c r="AG1392">
        <f t="shared" si="346"/>
        <v>9357.5168017060387</v>
      </c>
      <c r="AH1392">
        <f>A1392*'Simple Linear Regression'!$B$18+'Simple Linear Regression'!$B$17</f>
        <v>9071.9109306511091</v>
      </c>
      <c r="AI1392">
        <f t="shared" si="347"/>
        <v>9287.1596844999985</v>
      </c>
      <c r="AJ1392">
        <f t="shared" si="348"/>
        <v>9287.1596845000004</v>
      </c>
      <c r="AK1392" s="32">
        <f t="shared" si="362"/>
        <v>9434.9282871868199</v>
      </c>
      <c r="AL1392">
        <f t="shared" si="349"/>
        <v>9253.9445759284627</v>
      </c>
      <c r="AM1392" s="32">
        <f t="shared" si="350"/>
        <v>9497.1936719607784</v>
      </c>
      <c r="AN1392" s="33">
        <f t="shared" si="351"/>
        <v>9302.876239732439</v>
      </c>
      <c r="AO1392" s="33">
        <f t="shared" si="352"/>
        <v>9371.6280370780023</v>
      </c>
      <c r="AP1392" s="33">
        <f t="shared" si="353"/>
        <v>9370.9909739999985</v>
      </c>
      <c r="AQ1392" s="34">
        <f t="shared" si="354"/>
        <v>745365.978</v>
      </c>
      <c r="AR1392" s="34">
        <f t="shared" si="355"/>
        <v>681912</v>
      </c>
      <c r="AS1392" s="34">
        <f t="shared" si="356"/>
        <v>0</v>
      </c>
      <c r="AT1392" s="34">
        <f t="shared" si="357"/>
        <v>9460.824406533</v>
      </c>
      <c r="AU1392" s="34">
        <f t="shared" si="358"/>
        <v>9308.6594526774879</v>
      </c>
      <c r="AV1392" s="34">
        <f t="shared" si="359"/>
        <v>9430.9881550771188</v>
      </c>
      <c r="AW1392" s="34">
        <f t="shared" si="360"/>
        <v>9459.7965018899977</v>
      </c>
      <c r="AX1392" s="34">
        <f t="shared" si="361"/>
        <v>9259.4088667399155</v>
      </c>
    </row>
    <row r="1393" spans="1:50" ht="16.5" customHeight="1" x14ac:dyDescent="0.2">
      <c r="A1393" s="25">
        <v>1392</v>
      </c>
      <c r="B1393" s="26">
        <v>43014</v>
      </c>
      <c r="C1393" s="25">
        <v>9480</v>
      </c>
      <c r="D1393" s="27">
        <v>2540.5680000000002</v>
      </c>
      <c r="E1393" s="27">
        <v>260000</v>
      </c>
      <c r="F1393" s="27"/>
      <c r="G1393" s="27">
        <v>50.231999999999999</v>
      </c>
      <c r="H1393" s="27">
        <v>56.076000000000001</v>
      </c>
      <c r="I1393" s="27">
        <v>2.5649999999999999</v>
      </c>
      <c r="J1393" s="27">
        <v>19438.643</v>
      </c>
      <c r="K1393" s="27">
        <v>878191</v>
      </c>
      <c r="L1393" s="27">
        <v>947</v>
      </c>
      <c r="M1393" s="27">
        <v>17.050999999999998</v>
      </c>
      <c r="N1393" s="27">
        <v>288566</v>
      </c>
      <c r="O1393" s="27">
        <v>13294.6</v>
      </c>
      <c r="P1393" s="27">
        <v>3730075</v>
      </c>
      <c r="Q1393" s="27">
        <v>160000</v>
      </c>
      <c r="R1393" s="27">
        <v>20571</v>
      </c>
      <c r="S1393" s="27">
        <v>12.839</v>
      </c>
      <c r="T1393" s="27">
        <v>129.69999999999999</v>
      </c>
      <c r="U1393" s="27">
        <v>17</v>
      </c>
      <c r="V1393" s="27">
        <v>95.1</v>
      </c>
      <c r="W1393" s="27">
        <v>109.9015</v>
      </c>
      <c r="X1393" s="27">
        <v>3.3333333333333299</v>
      </c>
      <c r="Y1393" s="27">
        <v>2.4906454086303702</v>
      </c>
      <c r="Z1393" s="27">
        <v>62.903522491455099</v>
      </c>
      <c r="AA1393" s="27">
        <v>324609</v>
      </c>
      <c r="AB1393" s="28"/>
      <c r="AC1393" s="29">
        <v>0</v>
      </c>
      <c r="AD1393" s="30">
        <v>7.7</v>
      </c>
      <c r="AE1393" s="30">
        <v>34.6</v>
      </c>
      <c r="AF1393" s="31">
        <v>11.4476</v>
      </c>
      <c r="AG1393">
        <f t="shared" si="346"/>
        <v>9344.2067438901995</v>
      </c>
      <c r="AH1393">
        <f>A1393*'Simple Linear Regression'!$B$18+'Simple Linear Regression'!$B$17</f>
        <v>9072.7639677350126</v>
      </c>
      <c r="AI1393">
        <f t="shared" si="347"/>
        <v>9263.6491344999977</v>
      </c>
      <c r="AJ1393">
        <f t="shared" si="348"/>
        <v>9263.6491345000013</v>
      </c>
      <c r="AK1393" s="32">
        <f t="shared" si="362"/>
        <v>9445.5184451298483</v>
      </c>
      <c r="AL1393">
        <f t="shared" si="349"/>
        <v>9253.1875277152958</v>
      </c>
      <c r="AM1393" s="32">
        <f t="shared" si="350"/>
        <v>9463.5394261317379</v>
      </c>
      <c r="AN1393" s="33">
        <f t="shared" si="351"/>
        <v>9271.2660063922594</v>
      </c>
      <c r="AO1393" s="33">
        <f t="shared" si="352"/>
        <v>9304.4876202899995</v>
      </c>
      <c r="AP1393" s="33">
        <f t="shared" si="353"/>
        <v>9320.7361486000009</v>
      </c>
      <c r="AQ1393" s="34">
        <f t="shared" si="354"/>
        <v>740171.79</v>
      </c>
      <c r="AR1393" s="34">
        <f t="shared" si="355"/>
        <v>666900</v>
      </c>
      <c r="AS1393" s="34">
        <f t="shared" si="356"/>
        <v>0</v>
      </c>
      <c r="AT1393" s="34">
        <f t="shared" si="357"/>
        <v>9512.8569210570004</v>
      </c>
      <c r="AU1393" s="34">
        <f t="shared" si="358"/>
        <v>9325.8610109944202</v>
      </c>
      <c r="AV1393" s="34">
        <f t="shared" si="359"/>
        <v>9494.445395155999</v>
      </c>
      <c r="AW1393" s="34">
        <f t="shared" si="360"/>
        <v>9511.2949765539997</v>
      </c>
      <c r="AX1393" s="34">
        <f t="shared" si="361"/>
        <v>9263.4266087762699</v>
      </c>
    </row>
    <row r="1394" spans="1:50" ht="16.5" customHeight="1" x14ac:dyDescent="0.2">
      <c r="A1394" s="25">
        <v>1393</v>
      </c>
      <c r="B1394" s="26">
        <v>43021</v>
      </c>
      <c r="C1394" s="25">
        <v>9136</v>
      </c>
      <c r="D1394" s="27">
        <v>2550.942</v>
      </c>
      <c r="E1394" s="27">
        <v>252000</v>
      </c>
      <c r="F1394" s="27"/>
      <c r="G1394" s="27">
        <v>50.77</v>
      </c>
      <c r="H1394" s="27">
        <v>56.206000000000003</v>
      </c>
      <c r="I1394" s="27">
        <v>2.504</v>
      </c>
      <c r="J1394" s="27">
        <v>19438.643</v>
      </c>
      <c r="K1394" s="27">
        <v>844939</v>
      </c>
      <c r="L1394" s="27">
        <v>947</v>
      </c>
      <c r="M1394" s="27">
        <v>17.050999999999998</v>
      </c>
      <c r="N1394" s="27">
        <v>288566</v>
      </c>
      <c r="O1394" s="27">
        <v>13294.6</v>
      </c>
      <c r="P1394" s="27">
        <v>3730075</v>
      </c>
      <c r="Q1394" s="27">
        <v>160000</v>
      </c>
      <c r="R1394" s="27">
        <v>20571</v>
      </c>
      <c r="S1394" s="27">
        <v>12.839</v>
      </c>
      <c r="T1394" s="27">
        <v>129.69999999999999</v>
      </c>
      <c r="U1394" s="27">
        <v>17</v>
      </c>
      <c r="V1394" s="27">
        <v>95.1</v>
      </c>
      <c r="W1394" s="27">
        <v>110.46111999999999</v>
      </c>
      <c r="X1394" s="27">
        <v>3.3333333333333299</v>
      </c>
      <c r="Y1394" s="27">
        <v>2.4906454086303702</v>
      </c>
      <c r="Z1394" s="27">
        <v>62.903522491455099</v>
      </c>
      <c r="AA1394" s="27">
        <v>324609</v>
      </c>
      <c r="AB1394" s="28"/>
      <c r="AC1394" s="29">
        <v>0</v>
      </c>
      <c r="AD1394" s="30">
        <v>6.2</v>
      </c>
      <c r="AE1394" s="30">
        <v>41.5</v>
      </c>
      <c r="AF1394" s="31">
        <v>11.167</v>
      </c>
      <c r="AG1394">
        <f t="shared" si="346"/>
        <v>9349.5726326495205</v>
      </c>
      <c r="AH1394">
        <f>A1394*'Simple Linear Regression'!$B$18+'Simple Linear Regression'!$B$17</f>
        <v>9073.6170048189178</v>
      </c>
      <c r="AI1394">
        <f t="shared" si="347"/>
        <v>9268.3554544999988</v>
      </c>
      <c r="AJ1394">
        <f t="shared" si="348"/>
        <v>9268.3554544999988</v>
      </c>
      <c r="AK1394" s="32">
        <f t="shared" si="362"/>
        <v>9444.019983621838</v>
      </c>
      <c r="AL1394">
        <f t="shared" si="349"/>
        <v>9283.901731548478</v>
      </c>
      <c r="AM1394" s="32">
        <f t="shared" si="350"/>
        <v>9463.3077087943002</v>
      </c>
      <c r="AN1394" s="33">
        <f t="shared" si="351"/>
        <v>9255.1890246866387</v>
      </c>
      <c r="AO1394" s="33">
        <f t="shared" si="352"/>
        <v>9353.2617100640018</v>
      </c>
      <c r="AP1394" s="33">
        <f t="shared" si="353"/>
        <v>9335.9083211999987</v>
      </c>
      <c r="AQ1394" s="34">
        <f t="shared" si="354"/>
        <v>722569.26399999997</v>
      </c>
      <c r="AR1394" s="34">
        <f t="shared" si="355"/>
        <v>631008</v>
      </c>
      <c r="AS1394" s="34">
        <f t="shared" si="356"/>
        <v>0</v>
      </c>
      <c r="AT1394" s="34">
        <f t="shared" si="357"/>
        <v>9434.8459992659991</v>
      </c>
      <c r="AU1394" s="34">
        <f t="shared" si="358"/>
        <v>9295.7096371123516</v>
      </c>
      <c r="AV1394" s="34">
        <f t="shared" si="359"/>
        <v>9412.7018044140805</v>
      </c>
      <c r="AW1394" s="34">
        <f t="shared" si="360"/>
        <v>9432.0877169419982</v>
      </c>
      <c r="AX1394" s="34">
        <f t="shared" si="361"/>
        <v>9246.1666759320306</v>
      </c>
    </row>
    <row r="1395" spans="1:50" ht="16.5" customHeight="1" x14ac:dyDescent="0.2">
      <c r="A1395" s="25">
        <v>1394</v>
      </c>
      <c r="B1395" s="26">
        <v>43028</v>
      </c>
      <c r="C1395" s="25">
        <v>9314</v>
      </c>
      <c r="D1395" s="27">
        <v>2563.114</v>
      </c>
      <c r="E1395" s="27">
        <v>235000</v>
      </c>
      <c r="F1395" s="27"/>
      <c r="G1395" s="27">
        <v>51.74</v>
      </c>
      <c r="H1395" s="27">
        <v>57.776000000000003</v>
      </c>
      <c r="I1395" s="27">
        <v>2.4889999999999999</v>
      </c>
      <c r="J1395" s="27">
        <v>19438.643</v>
      </c>
      <c r="K1395" s="27">
        <v>844939</v>
      </c>
      <c r="L1395" s="27">
        <v>947</v>
      </c>
      <c r="M1395" s="27">
        <v>18.312999999999999</v>
      </c>
      <c r="N1395" s="27">
        <v>282558</v>
      </c>
      <c r="O1395" s="27">
        <v>13294.6</v>
      </c>
      <c r="P1395" s="27">
        <v>3730075</v>
      </c>
      <c r="Q1395" s="27">
        <v>160000</v>
      </c>
      <c r="R1395" s="27">
        <v>20571</v>
      </c>
      <c r="S1395" s="27">
        <v>12.839</v>
      </c>
      <c r="T1395" s="27">
        <v>129.69999999999999</v>
      </c>
      <c r="U1395" s="27">
        <v>17</v>
      </c>
      <c r="V1395" s="27">
        <v>95.1</v>
      </c>
      <c r="W1395" s="27">
        <v>110.29730000000001</v>
      </c>
      <c r="X1395" s="27">
        <v>3.3333333333333299</v>
      </c>
      <c r="Y1395" s="27">
        <v>2.53752493858337</v>
      </c>
      <c r="Z1395" s="27">
        <v>62.903522491455099</v>
      </c>
      <c r="AA1395" s="27">
        <v>324609</v>
      </c>
      <c r="AB1395" s="28"/>
      <c r="AC1395" s="29">
        <v>0</v>
      </c>
      <c r="AD1395" s="30">
        <v>24.5</v>
      </c>
      <c r="AE1395" s="30">
        <v>22.9</v>
      </c>
      <c r="AF1395" s="31">
        <v>10.8939</v>
      </c>
      <c r="AG1395">
        <f t="shared" si="346"/>
        <v>9285.7620794513186</v>
      </c>
      <c r="AH1395">
        <f>A1395*'Simple Linear Regression'!$B$18+'Simple Linear Regression'!$B$17</f>
        <v>9074.4700419028213</v>
      </c>
      <c r="AI1395">
        <f t="shared" si="347"/>
        <v>9264.6230535000013</v>
      </c>
      <c r="AJ1395">
        <f t="shared" si="348"/>
        <v>9264.6230534999977</v>
      </c>
      <c r="AK1395" s="32">
        <f t="shared" si="362"/>
        <v>9370.4378955148695</v>
      </c>
      <c r="AL1395">
        <f t="shared" si="349"/>
        <v>9256.4156346503405</v>
      </c>
      <c r="AM1395" s="32">
        <f t="shared" si="350"/>
        <v>9342.4998038949598</v>
      </c>
      <c r="AN1395" s="33">
        <f t="shared" si="351"/>
        <v>9207.3852989741536</v>
      </c>
      <c r="AO1395" s="33">
        <f t="shared" si="352"/>
        <v>9270.6057357619975</v>
      </c>
      <c r="AP1395" s="33">
        <f t="shared" si="353"/>
        <v>9288.3979035000011</v>
      </c>
      <c r="AQ1395" s="34">
        <f t="shared" si="354"/>
        <v>703286.86199999996</v>
      </c>
      <c r="AR1395" s="34">
        <f t="shared" si="355"/>
        <v>584915</v>
      </c>
      <c r="AS1395" s="34">
        <f t="shared" si="356"/>
        <v>0</v>
      </c>
      <c r="AT1395" s="34">
        <f t="shared" si="357"/>
        <v>9364.8232892560009</v>
      </c>
      <c r="AU1395" s="34">
        <f t="shared" si="358"/>
        <v>9248.0358638718426</v>
      </c>
      <c r="AV1395" s="34">
        <f t="shared" si="359"/>
        <v>9340.4644366524008</v>
      </c>
      <c r="AW1395" s="34">
        <f t="shared" si="360"/>
        <v>9361.1455465449999</v>
      </c>
      <c r="AX1395" s="34">
        <f t="shared" si="361"/>
        <v>9194.1051050990081</v>
      </c>
    </row>
    <row r="1396" spans="1:50" ht="16.5" customHeight="1" x14ac:dyDescent="0.2">
      <c r="A1396" s="25">
        <v>1395</v>
      </c>
      <c r="B1396" s="26">
        <v>43035</v>
      </c>
      <c r="C1396" s="25">
        <v>9461</v>
      </c>
      <c r="D1396" s="27">
        <v>2566.5459999999998</v>
      </c>
      <c r="E1396" s="27">
        <v>241000</v>
      </c>
      <c r="F1396" s="27"/>
      <c r="G1396" s="27">
        <v>52.506</v>
      </c>
      <c r="H1396" s="27">
        <v>58.576000000000001</v>
      </c>
      <c r="I1396" s="27">
        <v>2.4790000000000001</v>
      </c>
      <c r="J1396" s="27">
        <v>19438.643</v>
      </c>
      <c r="K1396" s="27">
        <v>844939</v>
      </c>
      <c r="L1396" s="27">
        <v>947</v>
      </c>
      <c r="M1396" s="27">
        <v>18.312999999999999</v>
      </c>
      <c r="N1396" s="27">
        <v>282558</v>
      </c>
      <c r="O1396" s="27">
        <v>13294.6</v>
      </c>
      <c r="P1396" s="27">
        <v>3730075</v>
      </c>
      <c r="Q1396" s="27">
        <v>160000</v>
      </c>
      <c r="R1396" s="27">
        <v>20571</v>
      </c>
      <c r="S1396" s="27">
        <v>12.839</v>
      </c>
      <c r="T1396" s="27">
        <v>129.69999999999999</v>
      </c>
      <c r="U1396" s="27">
        <v>17</v>
      </c>
      <c r="V1396" s="27">
        <v>95.1</v>
      </c>
      <c r="W1396" s="27">
        <v>110.73478</v>
      </c>
      <c r="X1396" s="27">
        <v>3.3333333333333299</v>
      </c>
      <c r="Y1396" s="27">
        <v>2.53752493858337</v>
      </c>
      <c r="Z1396" s="27">
        <v>62.903522491455099</v>
      </c>
      <c r="AA1396" s="27">
        <v>324609</v>
      </c>
      <c r="AB1396" s="28"/>
      <c r="AC1396" s="29">
        <v>0</v>
      </c>
      <c r="AD1396" s="30">
        <v>37.6</v>
      </c>
      <c r="AE1396" s="30">
        <v>20</v>
      </c>
      <c r="AF1396" s="31">
        <v>10.6317</v>
      </c>
      <c r="AG1396">
        <f t="shared" si="346"/>
        <v>9281.71752777252</v>
      </c>
      <c r="AH1396">
        <f>A1396*'Simple Linear Regression'!$B$18+'Simple Linear Regression'!$B$17</f>
        <v>9075.3230789867266</v>
      </c>
      <c r="AI1396">
        <f t="shared" si="347"/>
        <v>9261.0933135000014</v>
      </c>
      <c r="AJ1396">
        <f t="shared" si="348"/>
        <v>9261.0933134999996</v>
      </c>
      <c r="AK1396" s="32">
        <f t="shared" si="362"/>
        <v>9380.5970401155191</v>
      </c>
      <c r="AL1396">
        <f t="shared" si="349"/>
        <v>9255.4603241597397</v>
      </c>
      <c r="AM1396" s="32">
        <f t="shared" si="350"/>
        <v>9322.7112008879994</v>
      </c>
      <c r="AN1396" s="33">
        <f t="shared" si="351"/>
        <v>9168.2926995304151</v>
      </c>
      <c r="AO1396" s="33">
        <f t="shared" si="352"/>
        <v>9246.267369182</v>
      </c>
      <c r="AP1396" s="33">
        <f t="shared" si="353"/>
        <v>9246.7448769000002</v>
      </c>
      <c r="AQ1396" s="34">
        <f t="shared" si="354"/>
        <v>700461.28200000001</v>
      </c>
      <c r="AR1396" s="34">
        <f t="shared" si="355"/>
        <v>597439</v>
      </c>
      <c r="AS1396" s="34">
        <f t="shared" si="356"/>
        <v>0</v>
      </c>
      <c r="AT1396" s="34">
        <f t="shared" si="357"/>
        <v>9338.0650285699994</v>
      </c>
      <c r="AU1396" s="34">
        <f t="shared" si="358"/>
        <v>9222.4522765666043</v>
      </c>
      <c r="AV1396" s="34">
        <f t="shared" si="359"/>
        <v>9316.7549612746407</v>
      </c>
      <c r="AW1396" s="34">
        <f t="shared" si="360"/>
        <v>9333.3212507150001</v>
      </c>
      <c r="AX1396" s="34">
        <f t="shared" si="361"/>
        <v>9167.7430236564651</v>
      </c>
    </row>
    <row r="1397" spans="1:50" ht="16.5" customHeight="1" x14ac:dyDescent="0.2">
      <c r="A1397" s="25">
        <v>1396</v>
      </c>
      <c r="B1397" s="26">
        <v>43042</v>
      </c>
      <c r="C1397" s="25">
        <v>9496</v>
      </c>
      <c r="D1397" s="27">
        <v>2579.0279999999998</v>
      </c>
      <c r="E1397" s="27">
        <v>241000</v>
      </c>
      <c r="F1397" s="27"/>
      <c r="G1397" s="27">
        <v>54.594000000000001</v>
      </c>
      <c r="H1397" s="27">
        <v>61.037999999999997</v>
      </c>
      <c r="I1397" s="27">
        <v>2.488</v>
      </c>
      <c r="J1397" s="27">
        <v>19438.643</v>
      </c>
      <c r="K1397" s="27">
        <v>844939</v>
      </c>
      <c r="L1397" s="27">
        <v>947</v>
      </c>
      <c r="M1397" s="27">
        <v>18.312999999999999</v>
      </c>
      <c r="N1397" s="27">
        <v>282558</v>
      </c>
      <c r="O1397" s="27">
        <v>13294.6</v>
      </c>
      <c r="P1397" s="27">
        <v>3730075</v>
      </c>
      <c r="Q1397" s="27">
        <v>160000</v>
      </c>
      <c r="R1397" s="27">
        <v>20571</v>
      </c>
      <c r="S1397" s="27">
        <v>12.839</v>
      </c>
      <c r="T1397" s="27">
        <v>129.69999999999999</v>
      </c>
      <c r="U1397" s="27">
        <v>17</v>
      </c>
      <c r="V1397" s="27">
        <v>95.1</v>
      </c>
      <c r="W1397" s="27">
        <v>111.55956</v>
      </c>
      <c r="X1397" s="27">
        <v>3.3333333333333299</v>
      </c>
      <c r="Y1397" s="27">
        <v>2.53752493858337</v>
      </c>
      <c r="Z1397" s="27">
        <v>62.903522491455099</v>
      </c>
      <c r="AA1397" s="27">
        <v>324609</v>
      </c>
      <c r="AB1397" s="28"/>
      <c r="AC1397" s="29">
        <v>0</v>
      </c>
      <c r="AD1397" s="30">
        <v>67.400000000000006</v>
      </c>
      <c r="AE1397" s="30">
        <v>7.7</v>
      </c>
      <c r="AF1397" s="31">
        <v>10.383900000000001</v>
      </c>
      <c r="AG1397">
        <f t="shared" si="346"/>
        <v>9281.7207782834394</v>
      </c>
      <c r="AH1397">
        <f>A1397*'Simple Linear Regression'!$B$18+'Simple Linear Regression'!$B$17</f>
        <v>9076.1761160706301</v>
      </c>
      <c r="AI1397">
        <f t="shared" si="347"/>
        <v>9261.0933135000014</v>
      </c>
      <c r="AJ1397">
        <f t="shared" si="348"/>
        <v>9261.0933134999996</v>
      </c>
      <c r="AK1397" s="32">
        <f t="shared" si="362"/>
        <v>9387.1670195969</v>
      </c>
      <c r="AL1397">
        <f t="shared" si="349"/>
        <v>9252.3233152012817</v>
      </c>
      <c r="AM1397" s="32">
        <f t="shared" si="350"/>
        <v>9277.1531366169802</v>
      </c>
      <c r="AN1397" s="33">
        <f t="shared" si="351"/>
        <v>9131.3179873533518</v>
      </c>
      <c r="AO1397" s="33">
        <f t="shared" si="352"/>
        <v>9179.0319491040027</v>
      </c>
      <c r="AP1397" s="33">
        <f t="shared" si="353"/>
        <v>9173.5818359000004</v>
      </c>
      <c r="AQ1397" s="34">
        <f t="shared" si="354"/>
        <v>703004.304</v>
      </c>
      <c r="AR1397" s="34">
        <f t="shared" si="355"/>
        <v>599608</v>
      </c>
      <c r="AS1397" s="34">
        <f t="shared" si="356"/>
        <v>0</v>
      </c>
      <c r="AT1397" s="34">
        <f t="shared" si="357"/>
        <v>9373.5850536530015</v>
      </c>
      <c r="AU1397" s="34">
        <f t="shared" si="358"/>
        <v>9229.0649046669168</v>
      </c>
      <c r="AV1397" s="34">
        <f t="shared" si="359"/>
        <v>9356.4233296160801</v>
      </c>
      <c r="AW1397" s="34">
        <f t="shared" si="360"/>
        <v>9367.8198291530007</v>
      </c>
      <c r="AX1397" s="34">
        <f t="shared" si="361"/>
        <v>9162.805605619551</v>
      </c>
    </row>
    <row r="1398" spans="1:50" ht="16.5" customHeight="1" x14ac:dyDescent="0.2">
      <c r="A1398" s="25">
        <v>1397</v>
      </c>
      <c r="B1398" s="26">
        <v>43049</v>
      </c>
      <c r="C1398" s="25">
        <v>9172</v>
      </c>
      <c r="D1398" s="27">
        <v>2588.614</v>
      </c>
      <c r="E1398" s="27">
        <v>248000</v>
      </c>
      <c r="F1398" s="27"/>
      <c r="G1398" s="27">
        <v>57.052</v>
      </c>
      <c r="H1398" s="27">
        <v>64.286000000000001</v>
      </c>
      <c r="I1398" s="27">
        <v>2.5609999999999999</v>
      </c>
      <c r="J1398" s="27">
        <v>19692.595000000001</v>
      </c>
      <c r="K1398" s="27">
        <v>792993</v>
      </c>
      <c r="L1398" s="27">
        <v>940</v>
      </c>
      <c r="M1398" s="27">
        <v>18.312999999999999</v>
      </c>
      <c r="N1398" s="27">
        <v>282558</v>
      </c>
      <c r="O1398" s="27">
        <v>13417.3</v>
      </c>
      <c r="P1398" s="27">
        <v>3730075</v>
      </c>
      <c r="Q1398" s="27">
        <v>160000</v>
      </c>
      <c r="R1398" s="27">
        <v>20571</v>
      </c>
      <c r="S1398" s="27">
        <v>12.839</v>
      </c>
      <c r="T1398" s="27">
        <v>130.6</v>
      </c>
      <c r="U1398" s="27">
        <v>17</v>
      </c>
      <c r="V1398" s="27">
        <v>92.9</v>
      </c>
      <c r="W1398" s="27">
        <v>111.79722</v>
      </c>
      <c r="X1398" s="27">
        <v>3.3333333333333299</v>
      </c>
      <c r="Y1398" s="27">
        <v>2.53752493858337</v>
      </c>
      <c r="Z1398" s="27">
        <v>62.903522491455099</v>
      </c>
      <c r="AA1398" s="27">
        <v>324609</v>
      </c>
      <c r="AB1398" s="28"/>
      <c r="AC1398" s="29">
        <v>0</v>
      </c>
      <c r="AD1398" s="30">
        <v>75.5</v>
      </c>
      <c r="AE1398" s="30">
        <v>11.1</v>
      </c>
      <c r="AF1398" s="31">
        <v>10.1546</v>
      </c>
      <c r="AG1398">
        <f t="shared" si="346"/>
        <v>9327.3106234626812</v>
      </c>
      <c r="AH1398">
        <f>A1398*'Simple Linear Regression'!$B$18+'Simple Linear Regression'!$B$17</f>
        <v>9077.0291531545336</v>
      </c>
      <c r="AI1398">
        <f t="shared" si="347"/>
        <v>9330.3579934999998</v>
      </c>
      <c r="AJ1398">
        <f t="shared" si="348"/>
        <v>9330.357993499998</v>
      </c>
      <c r="AK1398" s="32">
        <f t="shared" si="362"/>
        <v>9381.52234730296</v>
      </c>
      <c r="AL1398">
        <f t="shared" si="349"/>
        <v>9256.3747249826611</v>
      </c>
      <c r="AM1398" s="32">
        <f t="shared" si="350"/>
        <v>9278.6058813966392</v>
      </c>
      <c r="AN1398" s="33">
        <f t="shared" si="351"/>
        <v>9067.5390462137002</v>
      </c>
      <c r="AO1398" s="33">
        <f t="shared" si="352"/>
        <v>9177.5181751379969</v>
      </c>
      <c r="AP1398" s="33">
        <f t="shared" si="353"/>
        <v>9077.9323976000014</v>
      </c>
      <c r="AQ1398" s="34">
        <f t="shared" si="354"/>
        <v>723631.03799999994</v>
      </c>
      <c r="AR1398" s="34">
        <f t="shared" si="355"/>
        <v>635128</v>
      </c>
      <c r="AS1398" s="34">
        <f t="shared" si="356"/>
        <v>0</v>
      </c>
      <c r="AT1398" s="34">
        <f t="shared" si="357"/>
        <v>9343.7518261730002</v>
      </c>
      <c r="AU1398" s="34">
        <f t="shared" si="358"/>
        <v>9181.5044266213426</v>
      </c>
      <c r="AV1398" s="34">
        <f t="shared" si="359"/>
        <v>9313.4902648432799</v>
      </c>
      <c r="AW1398" s="34">
        <f t="shared" si="360"/>
        <v>9336.8397004939998</v>
      </c>
      <c r="AX1398" s="34">
        <f t="shared" si="361"/>
        <v>9115.0316103316909</v>
      </c>
    </row>
    <row r="1399" spans="1:50" ht="16.5" customHeight="1" x14ac:dyDescent="0.2">
      <c r="A1399" s="25">
        <v>1398</v>
      </c>
      <c r="B1399" s="26">
        <v>43056</v>
      </c>
      <c r="C1399" s="25">
        <v>9595</v>
      </c>
      <c r="D1399" s="27">
        <v>2578.5639999999999</v>
      </c>
      <c r="E1399" s="27">
        <v>254000</v>
      </c>
      <c r="F1399" s="27"/>
      <c r="G1399" s="27">
        <v>55.814</v>
      </c>
      <c r="H1399" s="27">
        <v>61.524000000000001</v>
      </c>
      <c r="I1399" s="27">
        <v>2.5920000000000001</v>
      </c>
      <c r="J1399" s="27">
        <v>19692.595000000001</v>
      </c>
      <c r="K1399" s="27">
        <v>792993</v>
      </c>
      <c r="L1399" s="27">
        <v>940</v>
      </c>
      <c r="M1399" s="27">
        <v>18.481999999999999</v>
      </c>
      <c r="N1399" s="27">
        <v>265212</v>
      </c>
      <c r="O1399" s="27">
        <v>13417.3</v>
      </c>
      <c r="P1399" s="27">
        <v>3730075</v>
      </c>
      <c r="Q1399" s="27">
        <v>160000</v>
      </c>
      <c r="R1399" s="27">
        <v>20571</v>
      </c>
      <c r="S1399" s="27">
        <v>12.839</v>
      </c>
      <c r="T1399" s="27">
        <v>130.6</v>
      </c>
      <c r="U1399" s="27">
        <v>17</v>
      </c>
      <c r="V1399" s="27">
        <v>92.9</v>
      </c>
      <c r="W1399" s="27">
        <v>111.73009999999999</v>
      </c>
      <c r="X1399" s="27">
        <v>3.3333333333333299</v>
      </c>
      <c r="Y1399" s="27">
        <v>2.6136958599090598</v>
      </c>
      <c r="Z1399" s="27">
        <v>62.903522491455099</v>
      </c>
      <c r="AA1399" s="27">
        <v>324609</v>
      </c>
      <c r="AB1399" s="28"/>
      <c r="AC1399" s="29">
        <v>0</v>
      </c>
      <c r="AD1399" s="30">
        <v>101.3</v>
      </c>
      <c r="AE1399" s="30">
        <v>6.2</v>
      </c>
      <c r="AF1399" s="31">
        <v>9.9482999999999997</v>
      </c>
      <c r="AG1399">
        <f t="shared" si="346"/>
        <v>9106.0099140069597</v>
      </c>
      <c r="AH1399">
        <f>A1399*'Simple Linear Regression'!$B$18+'Simple Linear Regression'!$B$17</f>
        <v>9077.8821902384389</v>
      </c>
      <c r="AI1399">
        <f t="shared" si="347"/>
        <v>9097.4550089999993</v>
      </c>
      <c r="AJ1399">
        <f t="shared" si="348"/>
        <v>9097.4550089999993</v>
      </c>
      <c r="AK1399" s="32">
        <f t="shared" si="362"/>
        <v>9440.1855395991497</v>
      </c>
      <c r="AL1399">
        <f t="shared" si="349"/>
        <v>9125.0567711652766</v>
      </c>
      <c r="AM1399" s="32">
        <f t="shared" si="350"/>
        <v>9010.373783103978</v>
      </c>
      <c r="AN1399" s="33">
        <f t="shared" si="351"/>
        <v>8943.6883659718969</v>
      </c>
      <c r="AO1399" s="33">
        <f t="shared" si="352"/>
        <v>9011.3416363040033</v>
      </c>
      <c r="AP1399" s="33">
        <f t="shared" si="353"/>
        <v>9014.7324412999988</v>
      </c>
      <c r="AQ1399" s="34">
        <f t="shared" si="354"/>
        <v>687429.50400000007</v>
      </c>
      <c r="AR1399" s="34">
        <f t="shared" si="355"/>
        <v>658368</v>
      </c>
      <c r="AS1399" s="34">
        <f t="shared" si="356"/>
        <v>0</v>
      </c>
      <c r="AT1399" s="34">
        <f t="shared" si="357"/>
        <v>9028.9544119730017</v>
      </c>
      <c r="AU1399" s="34">
        <f t="shared" si="358"/>
        <v>8982.0253823687581</v>
      </c>
      <c r="AV1399" s="34">
        <f t="shared" si="359"/>
        <v>8992.0649017316809</v>
      </c>
      <c r="AW1399" s="34">
        <f t="shared" si="360"/>
        <v>9021.1112235170003</v>
      </c>
      <c r="AX1399" s="34">
        <f t="shared" si="361"/>
        <v>8922.7744251411495</v>
      </c>
    </row>
    <row r="1400" spans="1:50" ht="16.5" customHeight="1" x14ac:dyDescent="0.2">
      <c r="A1400" s="25">
        <v>1399</v>
      </c>
      <c r="B1400" s="26">
        <v>43063</v>
      </c>
      <c r="C1400" s="25">
        <v>8724</v>
      </c>
      <c r="D1400" s="27">
        <v>2595.1675</v>
      </c>
      <c r="E1400" s="27">
        <v>246000</v>
      </c>
      <c r="F1400" s="27"/>
      <c r="G1400" s="27">
        <v>57.467500000000001</v>
      </c>
      <c r="H1400" s="27">
        <v>62.677999999999997</v>
      </c>
      <c r="I1400" s="27">
        <v>2.5680000000000001</v>
      </c>
      <c r="J1400" s="27">
        <v>19692.595000000001</v>
      </c>
      <c r="K1400" s="27">
        <v>792993</v>
      </c>
      <c r="L1400" s="27">
        <v>940</v>
      </c>
      <c r="M1400" s="27">
        <v>18.481999999999999</v>
      </c>
      <c r="N1400" s="27">
        <v>265212</v>
      </c>
      <c r="O1400" s="27">
        <v>13417.3</v>
      </c>
      <c r="P1400" s="27">
        <v>3730075</v>
      </c>
      <c r="Q1400" s="27">
        <v>160000</v>
      </c>
      <c r="R1400" s="27">
        <v>20571</v>
      </c>
      <c r="S1400" s="27">
        <v>12.955</v>
      </c>
      <c r="T1400" s="27">
        <v>130.6</v>
      </c>
      <c r="U1400" s="27">
        <v>17</v>
      </c>
      <c r="V1400" s="27">
        <v>92.9</v>
      </c>
      <c r="W1400" s="27">
        <v>111.40646</v>
      </c>
      <c r="X1400" s="27">
        <v>3.3333333333333299</v>
      </c>
      <c r="Y1400" s="27">
        <v>2.6136958599090598</v>
      </c>
      <c r="Z1400" s="27">
        <v>62.903522491455099</v>
      </c>
      <c r="AA1400" s="27">
        <v>324609</v>
      </c>
      <c r="AB1400" s="28"/>
      <c r="AC1400" s="29">
        <v>1</v>
      </c>
      <c r="AD1400" s="30">
        <v>105</v>
      </c>
      <c r="AE1400" s="30">
        <v>7.7</v>
      </c>
      <c r="AF1400" s="31">
        <v>9.7698999999999998</v>
      </c>
      <c r="AG1400">
        <f t="shared" si="346"/>
        <v>9111.3891659778383</v>
      </c>
      <c r="AH1400">
        <f>A1400*'Simple Linear Regression'!$B$18+'Simple Linear Regression'!$B$17</f>
        <v>9078.7352273223423</v>
      </c>
      <c r="AI1400">
        <f t="shared" si="347"/>
        <v>9102.1613290000005</v>
      </c>
      <c r="AJ1400">
        <f t="shared" si="348"/>
        <v>9102.1613290000005</v>
      </c>
      <c r="AK1400" s="32">
        <f t="shared" si="362"/>
        <v>9444.13807573335</v>
      </c>
      <c r="AL1400">
        <f t="shared" si="349"/>
        <v>9135.332236489121</v>
      </c>
      <c r="AM1400" s="32">
        <f t="shared" si="350"/>
        <v>8869.7489975841818</v>
      </c>
      <c r="AN1400" s="33">
        <f t="shared" si="351"/>
        <v>8787.6459482638184</v>
      </c>
      <c r="AO1400" s="33">
        <f t="shared" si="352"/>
        <v>8898.3860336160014</v>
      </c>
      <c r="AP1400" s="33">
        <f t="shared" si="353"/>
        <v>8879.2584484999988</v>
      </c>
      <c r="AQ1400" s="34">
        <f t="shared" si="354"/>
        <v>681064.41599999997</v>
      </c>
      <c r="AR1400" s="34">
        <f t="shared" si="355"/>
        <v>631728</v>
      </c>
      <c r="AS1400" s="34">
        <f t="shared" si="356"/>
        <v>9.7698999999999998</v>
      </c>
      <c r="AT1400" s="34">
        <f t="shared" si="357"/>
        <v>8931.4752281590008</v>
      </c>
      <c r="AU1400" s="34">
        <f t="shared" si="358"/>
        <v>8902.9102375249095</v>
      </c>
      <c r="AV1400" s="34">
        <f t="shared" si="359"/>
        <v>8892.4319770412803</v>
      </c>
      <c r="AW1400" s="34">
        <f t="shared" si="360"/>
        <v>8962.8563594432999</v>
      </c>
      <c r="AX1400" s="34">
        <f t="shared" si="361"/>
        <v>8817.3518150718082</v>
      </c>
    </row>
    <row r="1401" spans="1:50" ht="16.5" customHeight="1" x14ac:dyDescent="0.2">
      <c r="A1401" s="25">
        <v>1400</v>
      </c>
      <c r="B1401" s="26">
        <v>43070</v>
      </c>
      <c r="C1401" s="25">
        <v>8895</v>
      </c>
      <c r="D1401" s="27">
        <v>2628.866</v>
      </c>
      <c r="E1401" s="27">
        <v>243000</v>
      </c>
      <c r="F1401" s="27"/>
      <c r="G1401" s="27">
        <v>57.811999999999998</v>
      </c>
      <c r="H1401" s="27">
        <v>63.73</v>
      </c>
      <c r="I1401" s="27">
        <v>2.5329999999999999</v>
      </c>
      <c r="J1401" s="27">
        <v>19692.595000000001</v>
      </c>
      <c r="K1401" s="27">
        <v>792993</v>
      </c>
      <c r="L1401" s="27">
        <v>940</v>
      </c>
      <c r="M1401" s="27">
        <v>18.481999999999999</v>
      </c>
      <c r="N1401" s="27">
        <v>265212</v>
      </c>
      <c r="O1401" s="27">
        <v>13417.3</v>
      </c>
      <c r="P1401" s="27">
        <v>3730075</v>
      </c>
      <c r="Q1401" s="27">
        <v>160000</v>
      </c>
      <c r="R1401" s="27">
        <v>20571</v>
      </c>
      <c r="S1401" s="27">
        <v>12.955</v>
      </c>
      <c r="T1401" s="27">
        <v>130.6</v>
      </c>
      <c r="U1401" s="27">
        <v>17</v>
      </c>
      <c r="V1401" s="27">
        <v>92.9</v>
      </c>
      <c r="W1401" s="27">
        <v>110.70780000000001</v>
      </c>
      <c r="X1401" s="27">
        <v>3.3333333333333299</v>
      </c>
      <c r="Y1401" s="27">
        <v>2.6136958599090598</v>
      </c>
      <c r="Z1401" s="27">
        <v>62.903522491455099</v>
      </c>
      <c r="AA1401" s="27">
        <v>324609</v>
      </c>
      <c r="AB1401" s="28"/>
      <c r="AC1401" s="29">
        <v>0</v>
      </c>
      <c r="AD1401" s="30">
        <v>89.1</v>
      </c>
      <c r="AE1401" s="30">
        <v>1.2</v>
      </c>
      <c r="AF1401" s="31">
        <v>9.6237999999999992</v>
      </c>
      <c r="AG1401">
        <f t="shared" si="346"/>
        <v>9113.3969951020408</v>
      </c>
      <c r="AH1401">
        <f>A1401*'Simple Linear Regression'!$B$18+'Simple Linear Regression'!$B$17</f>
        <v>9079.5882644062476</v>
      </c>
      <c r="AI1401">
        <f t="shared" si="347"/>
        <v>9103.9261989999995</v>
      </c>
      <c r="AJ1401">
        <f t="shared" si="348"/>
        <v>9103.9261989999995</v>
      </c>
      <c r="AK1401" s="32">
        <f t="shared" si="362"/>
        <v>9449.0938395863795</v>
      </c>
      <c r="AL1401">
        <f t="shared" si="349"/>
        <v>9143.9026914197202</v>
      </c>
      <c r="AM1401" s="32">
        <f t="shared" si="350"/>
        <v>9014.4986565967793</v>
      </c>
      <c r="AN1401" s="33">
        <f t="shared" si="351"/>
        <v>8923.5315691660489</v>
      </c>
      <c r="AO1401" s="33">
        <f t="shared" si="352"/>
        <v>9038.8059321960027</v>
      </c>
      <c r="AP1401" s="33">
        <f t="shared" si="353"/>
        <v>9021.3538341999974</v>
      </c>
      <c r="AQ1401" s="34">
        <f t="shared" si="354"/>
        <v>671781.99599999993</v>
      </c>
      <c r="AR1401" s="34">
        <f t="shared" si="355"/>
        <v>615519</v>
      </c>
      <c r="AS1401" s="34">
        <f t="shared" si="356"/>
        <v>0</v>
      </c>
      <c r="AT1401" s="34">
        <f t="shared" si="357"/>
        <v>8967.4191989210012</v>
      </c>
      <c r="AU1401" s="34">
        <f t="shared" si="358"/>
        <v>8943.8719296055424</v>
      </c>
      <c r="AV1401" s="34">
        <f t="shared" si="359"/>
        <v>8928.5836942254409</v>
      </c>
      <c r="AW1401" s="34">
        <f t="shared" si="360"/>
        <v>8958.5294534040004</v>
      </c>
      <c r="AX1401" s="34">
        <f t="shared" si="361"/>
        <v>8892.7514392263474</v>
      </c>
    </row>
    <row r="1402" spans="1:50" ht="16.5" customHeight="1" x14ac:dyDescent="0.2">
      <c r="A1402" s="25">
        <v>1401</v>
      </c>
      <c r="B1402" s="26">
        <v>43077</v>
      </c>
      <c r="C1402" s="25">
        <v>9091</v>
      </c>
      <c r="D1402" s="27">
        <v>2637.3519999999999</v>
      </c>
      <c r="E1402" s="27">
        <v>241000</v>
      </c>
      <c r="F1402" s="27"/>
      <c r="G1402" s="27">
        <v>56.915999999999997</v>
      </c>
      <c r="H1402" s="27">
        <v>63.076000000000001</v>
      </c>
      <c r="I1402" s="27">
        <v>2.5</v>
      </c>
      <c r="J1402" s="27">
        <v>19692.595000000001</v>
      </c>
      <c r="K1402" s="27">
        <v>792993</v>
      </c>
      <c r="L1402" s="27">
        <v>922</v>
      </c>
      <c r="M1402" s="27">
        <v>18.481999999999999</v>
      </c>
      <c r="N1402" s="27">
        <v>265212</v>
      </c>
      <c r="O1402" s="27">
        <v>13447.5</v>
      </c>
      <c r="P1402" s="27">
        <v>3730075</v>
      </c>
      <c r="Q1402" s="27">
        <v>160000</v>
      </c>
      <c r="R1402" s="27">
        <v>20571</v>
      </c>
      <c r="S1402" s="27">
        <v>12.955</v>
      </c>
      <c r="T1402" s="27">
        <v>130.6</v>
      </c>
      <c r="U1402" s="27">
        <v>17</v>
      </c>
      <c r="V1402" s="27">
        <v>85.4</v>
      </c>
      <c r="W1402" s="27">
        <v>110.2696</v>
      </c>
      <c r="X1402" s="27">
        <v>3.3333333333333299</v>
      </c>
      <c r="Y1402" s="27">
        <v>2.6136958599090598</v>
      </c>
      <c r="Z1402" s="27">
        <v>62.903522491455099</v>
      </c>
      <c r="AA1402" s="27">
        <v>324609</v>
      </c>
      <c r="AB1402" s="28"/>
      <c r="AC1402" s="29">
        <v>0</v>
      </c>
      <c r="AD1402" s="30">
        <v>117.6</v>
      </c>
      <c r="AE1402" s="30">
        <v>1.3</v>
      </c>
      <c r="AF1402" s="31">
        <v>9.5145</v>
      </c>
      <c r="AG1402">
        <f t="shared" si="346"/>
        <v>9286.1340222120016</v>
      </c>
      <c r="AH1402">
        <f>A1402*'Simple Linear Regression'!$B$18+'Simple Linear Regression'!$B$17</f>
        <v>9080.4413014901511</v>
      </c>
      <c r="AI1402">
        <f t="shared" si="347"/>
        <v>9357.0633290000023</v>
      </c>
      <c r="AJ1402">
        <f t="shared" si="348"/>
        <v>9357.0633290000005</v>
      </c>
      <c r="AK1402" s="32">
        <f t="shared" si="362"/>
        <v>9440.8178245381005</v>
      </c>
      <c r="AL1402">
        <f t="shared" si="349"/>
        <v>9269.5873922399987</v>
      </c>
      <c r="AM1402" s="32">
        <f t="shared" si="350"/>
        <v>8975.0396701662194</v>
      </c>
      <c r="AN1402" s="33">
        <f t="shared" si="351"/>
        <v>8918.7648571497375</v>
      </c>
      <c r="AO1402" s="33">
        <f t="shared" si="352"/>
        <v>9133.3043160000034</v>
      </c>
      <c r="AP1402" s="33">
        <f t="shared" si="353"/>
        <v>8875.1470070999985</v>
      </c>
      <c r="AQ1402" s="34">
        <f t="shared" si="354"/>
        <v>663030</v>
      </c>
      <c r="AR1402" s="34">
        <f t="shared" si="355"/>
        <v>602500</v>
      </c>
      <c r="AS1402" s="34">
        <f t="shared" si="356"/>
        <v>0</v>
      </c>
      <c r="AT1402" s="34">
        <f t="shared" si="357"/>
        <v>9023.5851211330009</v>
      </c>
      <c r="AU1402" s="34">
        <f t="shared" si="358"/>
        <v>8999.4504662849977</v>
      </c>
      <c r="AV1402" s="34">
        <f t="shared" si="359"/>
        <v>8968.0448461520009</v>
      </c>
      <c r="AW1402" s="34">
        <f t="shared" si="360"/>
        <v>9013.4520391730002</v>
      </c>
      <c r="AX1402" s="34">
        <f t="shared" si="361"/>
        <v>8965.4444753919997</v>
      </c>
    </row>
    <row r="1403" spans="1:50" ht="16.5" customHeight="1" x14ac:dyDescent="0.2">
      <c r="A1403" s="25">
        <v>1402</v>
      </c>
      <c r="B1403" s="26">
        <v>43084</v>
      </c>
      <c r="C1403" s="25">
        <v>9426</v>
      </c>
      <c r="D1403" s="27">
        <v>2662.9540000000002</v>
      </c>
      <c r="E1403" s="27">
        <v>229000</v>
      </c>
      <c r="F1403" s="27"/>
      <c r="G1403" s="27">
        <v>57.167999999999999</v>
      </c>
      <c r="H1403" s="27">
        <v>64.353999999999999</v>
      </c>
      <c r="I1403" s="27">
        <v>2.4849999999999999</v>
      </c>
      <c r="J1403" s="27">
        <v>19692.595000000001</v>
      </c>
      <c r="K1403" s="27">
        <v>840222</v>
      </c>
      <c r="L1403" s="27">
        <v>922</v>
      </c>
      <c r="M1403" s="27">
        <v>18.481999999999999</v>
      </c>
      <c r="N1403" s="27">
        <v>265212</v>
      </c>
      <c r="O1403" s="27">
        <v>13447.5</v>
      </c>
      <c r="P1403" s="27">
        <v>3774833</v>
      </c>
      <c r="Q1403" s="27">
        <v>160000</v>
      </c>
      <c r="R1403" s="27">
        <v>20571</v>
      </c>
      <c r="S1403" s="27">
        <v>12.955</v>
      </c>
      <c r="T1403" s="27">
        <v>130.6</v>
      </c>
      <c r="U1403" s="27">
        <v>17</v>
      </c>
      <c r="V1403" s="27">
        <v>85.4</v>
      </c>
      <c r="W1403" s="27">
        <v>110.80074</v>
      </c>
      <c r="X1403" s="27">
        <v>3.3333333333333299</v>
      </c>
      <c r="Y1403" s="27">
        <v>2.6136958599090598</v>
      </c>
      <c r="Z1403" s="27">
        <v>62.903522491455099</v>
      </c>
      <c r="AA1403" s="27">
        <v>324609</v>
      </c>
      <c r="AB1403" s="28"/>
      <c r="AC1403" s="29">
        <v>0</v>
      </c>
      <c r="AD1403" s="30">
        <v>169.2</v>
      </c>
      <c r="AE1403" s="30">
        <v>0.1</v>
      </c>
      <c r="AF1403" s="31">
        <v>9.4454999999999991</v>
      </c>
      <c r="AG1403">
        <f t="shared" si="346"/>
        <v>9294.2104846938</v>
      </c>
      <c r="AH1403">
        <f>A1403*'Simple Linear Regression'!$B$18+'Simple Linear Regression'!$B$17</f>
        <v>9081.2943385740546</v>
      </c>
      <c r="AI1403">
        <f t="shared" si="347"/>
        <v>9364.1228090000022</v>
      </c>
      <c r="AJ1403">
        <f t="shared" si="348"/>
        <v>9364.1228090000004</v>
      </c>
      <c r="AK1403" s="32">
        <f t="shared" si="362"/>
        <v>9368.6957213735986</v>
      </c>
      <c r="AL1403">
        <f t="shared" si="349"/>
        <v>9281.1905800673994</v>
      </c>
      <c r="AM1403" s="32">
        <f t="shared" si="350"/>
        <v>8907.9902956129408</v>
      </c>
      <c r="AN1403" s="33">
        <f t="shared" si="351"/>
        <v>8923.4341859526376</v>
      </c>
      <c r="AO1403" s="33">
        <f t="shared" si="352"/>
        <v>9072.9088468200025</v>
      </c>
      <c r="AP1403" s="33">
        <f t="shared" si="353"/>
        <v>8825.7754941000003</v>
      </c>
      <c r="AQ1403" s="34">
        <f t="shared" si="354"/>
        <v>659051.81999999995</v>
      </c>
      <c r="AR1403" s="34">
        <f t="shared" si="355"/>
        <v>569065</v>
      </c>
      <c r="AS1403" s="34">
        <f t="shared" si="356"/>
        <v>0</v>
      </c>
      <c r="AT1403" s="34">
        <f t="shared" si="357"/>
        <v>9094.5363340780004</v>
      </c>
      <c r="AU1403" s="34">
        <f t="shared" si="358"/>
        <v>9049.6169287348439</v>
      </c>
      <c r="AV1403" s="34">
        <f t="shared" si="359"/>
        <v>9040.4564655163995</v>
      </c>
      <c r="AW1403" s="34">
        <f t="shared" si="360"/>
        <v>9083.6145767929993</v>
      </c>
      <c r="AX1403" s="34">
        <f t="shared" si="361"/>
        <v>9004.1309105296605</v>
      </c>
    </row>
    <row r="1404" spans="1:50" ht="16.5" customHeight="1" x14ac:dyDescent="0.2">
      <c r="A1404" s="25">
        <v>1403</v>
      </c>
      <c r="B1404" s="26">
        <v>43091</v>
      </c>
      <c r="C1404" s="25">
        <v>9485</v>
      </c>
      <c r="D1404" s="27">
        <v>2683.7579999999998</v>
      </c>
      <c r="E1404" s="27">
        <v>244000</v>
      </c>
      <c r="F1404" s="27"/>
      <c r="G1404" s="27">
        <v>57.868000000000002</v>
      </c>
      <c r="H1404" s="27">
        <v>64.364000000000004</v>
      </c>
      <c r="I1404" s="27">
        <v>2.4500000000000002</v>
      </c>
      <c r="J1404" s="27">
        <v>19692.595000000001</v>
      </c>
      <c r="K1404" s="27">
        <v>840222</v>
      </c>
      <c r="L1404" s="27">
        <v>922</v>
      </c>
      <c r="M1404" s="27">
        <v>18.003</v>
      </c>
      <c r="N1404" s="27">
        <v>278888</v>
      </c>
      <c r="O1404" s="27">
        <v>13447.5</v>
      </c>
      <c r="P1404" s="27">
        <v>3774833</v>
      </c>
      <c r="Q1404" s="27">
        <v>160000</v>
      </c>
      <c r="R1404" s="27">
        <v>20571</v>
      </c>
      <c r="S1404" s="27">
        <v>12.955</v>
      </c>
      <c r="T1404" s="27">
        <v>130.6</v>
      </c>
      <c r="U1404" s="27">
        <v>17</v>
      </c>
      <c r="V1404" s="27">
        <v>85.4</v>
      </c>
      <c r="W1404" s="27">
        <v>111.21957999999999</v>
      </c>
      <c r="X1404" s="27">
        <v>3.3333333333333299</v>
      </c>
      <c r="Y1404" s="27">
        <v>2.60611128807068</v>
      </c>
      <c r="Z1404" s="27">
        <v>62.903522491455099</v>
      </c>
      <c r="AA1404" s="27">
        <v>324609</v>
      </c>
      <c r="AB1404" s="28"/>
      <c r="AC1404" s="29">
        <v>0</v>
      </c>
      <c r="AD1404" s="30">
        <v>122</v>
      </c>
      <c r="AE1404" s="30">
        <v>2.7</v>
      </c>
      <c r="AF1404" s="31">
        <v>9.4190000000000005</v>
      </c>
      <c r="AG1404">
        <f t="shared" si="346"/>
        <v>9455.3971037779993</v>
      </c>
      <c r="AH1404">
        <f>A1404*'Simple Linear Regression'!$B$18+'Simple Linear Regression'!$B$17</f>
        <v>9082.1473756579599</v>
      </c>
      <c r="AI1404">
        <f t="shared" si="347"/>
        <v>9517.2624245000006</v>
      </c>
      <c r="AJ1404">
        <f t="shared" si="348"/>
        <v>9517.2624245000006</v>
      </c>
      <c r="AK1404" s="32">
        <f t="shared" si="362"/>
        <v>9357.1396721084493</v>
      </c>
      <c r="AL1404">
        <f t="shared" si="349"/>
        <v>9386.6631582319969</v>
      </c>
      <c r="AM1404" s="32">
        <f t="shared" si="350"/>
        <v>9150.6667768485786</v>
      </c>
      <c r="AN1404" s="33">
        <f t="shared" si="351"/>
        <v>8980.5308915763399</v>
      </c>
      <c r="AO1404" s="33">
        <f t="shared" si="352"/>
        <v>9241.3058496000012</v>
      </c>
      <c r="AP1404" s="33">
        <f t="shared" si="353"/>
        <v>8870.3054233999992</v>
      </c>
      <c r="AQ1404" s="34">
        <f t="shared" si="354"/>
        <v>683275.60000000009</v>
      </c>
      <c r="AR1404" s="34">
        <f t="shared" si="355"/>
        <v>597800</v>
      </c>
      <c r="AS1404" s="34">
        <f t="shared" si="356"/>
        <v>0</v>
      </c>
      <c r="AT1404" s="34">
        <f t="shared" si="357"/>
        <v>9258.5573988420001</v>
      </c>
      <c r="AU1404" s="34">
        <f t="shared" si="358"/>
        <v>9154.4176887255198</v>
      </c>
      <c r="AV1404" s="34">
        <f t="shared" si="359"/>
        <v>9214.9353278860017</v>
      </c>
      <c r="AW1404" s="34">
        <f t="shared" si="360"/>
        <v>9247.9832271919986</v>
      </c>
      <c r="AX1404" s="34">
        <f t="shared" si="361"/>
        <v>9114.5945847568</v>
      </c>
    </row>
    <row r="1405" spans="1:50" ht="16.5" customHeight="1" x14ac:dyDescent="0.2">
      <c r="A1405" s="25">
        <v>1404</v>
      </c>
      <c r="B1405" s="26">
        <v>43098</v>
      </c>
      <c r="C1405" s="25">
        <v>8650</v>
      </c>
      <c r="D1405" s="27">
        <v>2681.0675000000001</v>
      </c>
      <c r="E1405" s="27">
        <v>251000</v>
      </c>
      <c r="F1405" s="27"/>
      <c r="G1405" s="27">
        <v>59.88</v>
      </c>
      <c r="H1405" s="27">
        <v>66.52</v>
      </c>
      <c r="I1405" s="27">
        <v>2.472</v>
      </c>
      <c r="J1405" s="27">
        <v>19692.595000000001</v>
      </c>
      <c r="K1405" s="27">
        <v>840222</v>
      </c>
      <c r="L1405" s="27">
        <v>922</v>
      </c>
      <c r="M1405" s="27">
        <v>18.003</v>
      </c>
      <c r="N1405" s="27">
        <v>278888</v>
      </c>
      <c r="O1405" s="27">
        <v>13447.5</v>
      </c>
      <c r="P1405" s="27">
        <v>3774833</v>
      </c>
      <c r="Q1405" s="27">
        <v>160000</v>
      </c>
      <c r="R1405" s="27">
        <v>20571</v>
      </c>
      <c r="S1405" s="27">
        <v>12.955</v>
      </c>
      <c r="T1405" s="27">
        <v>130.6</v>
      </c>
      <c r="U1405" s="27">
        <v>17</v>
      </c>
      <c r="V1405" s="27">
        <v>85.4</v>
      </c>
      <c r="W1405" s="27">
        <v>110.9697</v>
      </c>
      <c r="X1405" s="27">
        <v>3.3333333333333299</v>
      </c>
      <c r="Y1405" s="27">
        <v>2.60611128807068</v>
      </c>
      <c r="Z1405" s="27">
        <v>62.903522491455099</v>
      </c>
      <c r="AA1405" s="27">
        <v>324609</v>
      </c>
      <c r="AB1405" s="28"/>
      <c r="AC1405" s="29">
        <v>1</v>
      </c>
      <c r="AD1405" s="30">
        <v>197</v>
      </c>
      <c r="AE1405" s="30">
        <v>0.7</v>
      </c>
      <c r="AF1405" s="31">
        <v>9.4361999999999995</v>
      </c>
      <c r="AG1405">
        <f t="shared" si="346"/>
        <v>9450.6906194713592</v>
      </c>
      <c r="AH1405">
        <f>A1405*'Simple Linear Regression'!$B$18+'Simple Linear Regression'!$B$17</f>
        <v>9083.0004127418633</v>
      </c>
      <c r="AI1405">
        <f t="shared" si="347"/>
        <v>9513.144394500001</v>
      </c>
      <c r="AJ1405">
        <f t="shared" si="348"/>
        <v>9513.144394500001</v>
      </c>
      <c r="AK1405" s="32">
        <f t="shared" si="362"/>
        <v>9360.025494389618</v>
      </c>
      <c r="AL1405">
        <f t="shared" si="349"/>
        <v>9374.5918163595197</v>
      </c>
      <c r="AM1405" s="32">
        <f t="shared" si="350"/>
        <v>8924.1123756351808</v>
      </c>
      <c r="AN1405" s="33">
        <f t="shared" si="351"/>
        <v>8826.6722399606788</v>
      </c>
      <c r="AO1405" s="33">
        <f t="shared" si="352"/>
        <v>9000.0389323359996</v>
      </c>
      <c r="AP1405" s="33">
        <f t="shared" si="353"/>
        <v>8649.8064278000002</v>
      </c>
      <c r="AQ1405" s="34">
        <f t="shared" si="354"/>
        <v>689411.13599999994</v>
      </c>
      <c r="AR1405" s="34">
        <f t="shared" si="355"/>
        <v>620472</v>
      </c>
      <c r="AS1405" s="34">
        <f t="shared" si="356"/>
        <v>9.4361999999999995</v>
      </c>
      <c r="AT1405" s="34">
        <f t="shared" si="357"/>
        <v>9306.0648939639996</v>
      </c>
      <c r="AU1405" s="34">
        <f t="shared" si="358"/>
        <v>9158.4537524793304</v>
      </c>
      <c r="AV1405" s="34">
        <f t="shared" si="359"/>
        <v>9272.3753398567205</v>
      </c>
      <c r="AW1405" s="34">
        <f t="shared" si="360"/>
        <v>9341.4710516593968</v>
      </c>
      <c r="AX1405" s="34">
        <f t="shared" si="361"/>
        <v>9068.2107215611686</v>
      </c>
    </row>
    <row r="1406" spans="1:50" ht="16.5" customHeight="1" x14ac:dyDescent="0.2">
      <c r="A1406" s="25">
        <v>1405</v>
      </c>
      <c r="B1406" s="26">
        <v>43105</v>
      </c>
      <c r="C1406" s="25">
        <v>8814</v>
      </c>
      <c r="D1406" s="27">
        <v>2719.0025000000001</v>
      </c>
      <c r="E1406" s="27">
        <v>248000</v>
      </c>
      <c r="F1406" s="27"/>
      <c r="G1406" s="27">
        <v>61.362499999999997</v>
      </c>
      <c r="H1406" s="27">
        <v>67.81</v>
      </c>
      <c r="I1406" s="27">
        <v>2.52</v>
      </c>
      <c r="J1406" s="27">
        <v>19692.595000000001</v>
      </c>
      <c r="K1406" s="27">
        <v>840222</v>
      </c>
      <c r="L1406" s="27">
        <v>911</v>
      </c>
      <c r="M1406" s="27">
        <v>18.003</v>
      </c>
      <c r="N1406" s="27">
        <v>278888</v>
      </c>
      <c r="O1406" s="27">
        <v>13540.6</v>
      </c>
      <c r="P1406" s="27">
        <v>3774833</v>
      </c>
      <c r="Q1406" s="27">
        <v>160000</v>
      </c>
      <c r="R1406" s="27">
        <v>20571</v>
      </c>
      <c r="S1406" s="27">
        <v>12.955</v>
      </c>
      <c r="T1406" s="27">
        <v>130.6</v>
      </c>
      <c r="U1406" s="27">
        <v>17</v>
      </c>
      <c r="V1406" s="27">
        <v>88.4</v>
      </c>
      <c r="W1406" s="27">
        <v>110.6062</v>
      </c>
      <c r="X1406" s="27">
        <v>3.3333333333333299</v>
      </c>
      <c r="Y1406" s="27">
        <v>2.60611128807068</v>
      </c>
      <c r="Z1406" s="27">
        <v>62.903522491455099</v>
      </c>
      <c r="AA1406" s="27">
        <v>324609</v>
      </c>
      <c r="AB1406" s="28"/>
      <c r="AC1406" s="29">
        <v>1</v>
      </c>
      <c r="AD1406" s="30">
        <v>254</v>
      </c>
      <c r="AE1406" s="30">
        <v>0</v>
      </c>
      <c r="AF1406" s="31">
        <v>9.4962</v>
      </c>
      <c r="AG1406">
        <f t="shared" si="346"/>
        <v>9384.167639269599</v>
      </c>
      <c r="AH1406">
        <f>A1406*'Simple Linear Regression'!$B$18+'Simple Linear Regression'!$B$17</f>
        <v>9083.8534498257668</v>
      </c>
      <c r="AI1406">
        <f t="shared" si="347"/>
        <v>9408.5622144999998</v>
      </c>
      <c r="AJ1406">
        <f t="shared" si="348"/>
        <v>9408.5622145000016</v>
      </c>
      <c r="AK1406" s="32">
        <f t="shared" si="362"/>
        <v>9339.5443714573576</v>
      </c>
      <c r="AL1406">
        <f t="shared" si="349"/>
        <v>9314.4919291832011</v>
      </c>
      <c r="AM1406" s="32">
        <f t="shared" si="350"/>
        <v>8858.4124716059996</v>
      </c>
      <c r="AN1406" s="33">
        <f t="shared" si="351"/>
        <v>8824.8701691515798</v>
      </c>
      <c r="AO1406" s="33">
        <f t="shared" si="352"/>
        <v>8856.497933759998</v>
      </c>
      <c r="AP1406" s="33">
        <f t="shared" si="353"/>
        <v>8632.1201469999978</v>
      </c>
      <c r="AQ1406" s="34">
        <f t="shared" si="354"/>
        <v>702797.76</v>
      </c>
      <c r="AR1406" s="34">
        <f t="shared" si="355"/>
        <v>624960</v>
      </c>
      <c r="AS1406" s="34">
        <f t="shared" si="356"/>
        <v>9.4962</v>
      </c>
      <c r="AT1406" s="34">
        <f t="shared" si="357"/>
        <v>9392.2840742379994</v>
      </c>
      <c r="AU1406" s="34">
        <f t="shared" si="358"/>
        <v>9196.2775189741933</v>
      </c>
      <c r="AV1406" s="34">
        <f t="shared" si="359"/>
        <v>9367.4664595495997</v>
      </c>
      <c r="AW1406" s="34">
        <f t="shared" si="360"/>
        <v>9426.3702703653998</v>
      </c>
      <c r="AX1406" s="34">
        <f t="shared" si="361"/>
        <v>9078.3250376428805</v>
      </c>
    </row>
    <row r="1407" spans="1:50" ht="16.5" customHeight="1" x14ac:dyDescent="0.2">
      <c r="A1407" s="25">
        <v>1406</v>
      </c>
      <c r="B1407" s="26">
        <v>43112</v>
      </c>
      <c r="C1407" s="25">
        <v>8668</v>
      </c>
      <c r="D1407" s="27">
        <v>2760.2060000000001</v>
      </c>
      <c r="E1407" s="27">
        <v>252000</v>
      </c>
      <c r="F1407" s="27"/>
      <c r="G1407" s="27">
        <v>63.256</v>
      </c>
      <c r="H1407" s="27">
        <v>69.47</v>
      </c>
      <c r="I1407" s="27">
        <v>2.5219999999999998</v>
      </c>
      <c r="J1407" s="27">
        <v>19692.595000000001</v>
      </c>
      <c r="K1407" s="27">
        <v>846559</v>
      </c>
      <c r="L1407" s="27">
        <v>911</v>
      </c>
      <c r="M1407" s="27">
        <v>18.003</v>
      </c>
      <c r="N1407" s="27">
        <v>278888</v>
      </c>
      <c r="O1407" s="27">
        <v>13540.6</v>
      </c>
      <c r="P1407" s="27">
        <v>3774833</v>
      </c>
      <c r="Q1407" s="27">
        <v>160000</v>
      </c>
      <c r="R1407" s="27">
        <v>20571</v>
      </c>
      <c r="S1407" s="27">
        <v>12.955</v>
      </c>
      <c r="T1407" s="27">
        <v>130.6</v>
      </c>
      <c r="U1407" s="27">
        <v>17</v>
      </c>
      <c r="V1407" s="27">
        <v>88.4</v>
      </c>
      <c r="W1407" s="27">
        <v>109.536725</v>
      </c>
      <c r="X1407" s="27">
        <v>3.3333333333333299</v>
      </c>
      <c r="Y1407" s="27">
        <v>2.60611128807068</v>
      </c>
      <c r="Z1407" s="27">
        <v>62.903522491455099</v>
      </c>
      <c r="AA1407" s="27">
        <v>324609</v>
      </c>
      <c r="AB1407" s="28"/>
      <c r="AC1407" s="29">
        <v>0</v>
      </c>
      <c r="AD1407" s="30">
        <v>166.3</v>
      </c>
      <c r="AE1407" s="30">
        <v>0</v>
      </c>
      <c r="AF1407" s="31">
        <v>9.5972000000000008</v>
      </c>
      <c r="AG1407">
        <f t="shared" si="346"/>
        <v>9381.4744016053592</v>
      </c>
      <c r="AH1407">
        <f>A1407*'Simple Linear Regression'!$B$18+'Simple Linear Regression'!$B$17</f>
        <v>9084.7064869096721</v>
      </c>
      <c r="AI1407">
        <f t="shared" si="347"/>
        <v>9406.209054500001</v>
      </c>
      <c r="AJ1407">
        <f t="shared" si="348"/>
        <v>9406.2090544999992</v>
      </c>
      <c r="AK1407" s="32">
        <f t="shared" si="362"/>
        <v>9333.0806022049783</v>
      </c>
      <c r="AL1407">
        <f t="shared" si="349"/>
        <v>9310.9049524675193</v>
      </c>
      <c r="AM1407" s="32">
        <f t="shared" si="350"/>
        <v>9102.1700556434989</v>
      </c>
      <c r="AN1407" s="33">
        <f t="shared" si="351"/>
        <v>8979.3939687962793</v>
      </c>
      <c r="AO1407" s="33">
        <f t="shared" si="352"/>
        <v>9094.3752567360025</v>
      </c>
      <c r="AP1407" s="33">
        <f t="shared" si="353"/>
        <v>8860.6631467999996</v>
      </c>
      <c r="AQ1407" s="34">
        <f t="shared" si="354"/>
        <v>703355.53599999996</v>
      </c>
      <c r="AR1407" s="34">
        <f t="shared" si="355"/>
        <v>635544</v>
      </c>
      <c r="AS1407" s="34">
        <f t="shared" si="356"/>
        <v>0</v>
      </c>
      <c r="AT1407" s="34">
        <f t="shared" si="357"/>
        <v>9350.5769576340008</v>
      </c>
      <c r="AU1407" s="34">
        <f t="shared" si="358"/>
        <v>9187.9864320278102</v>
      </c>
      <c r="AV1407" s="34">
        <f t="shared" si="359"/>
        <v>9318.59871085944</v>
      </c>
      <c r="AW1407" s="34">
        <f t="shared" si="360"/>
        <v>9340.5140253059981</v>
      </c>
      <c r="AX1407" s="34">
        <f t="shared" si="361"/>
        <v>9119.4706983263677</v>
      </c>
    </row>
    <row r="1408" spans="1:50" ht="16.5" customHeight="1" x14ac:dyDescent="0.2">
      <c r="A1408" s="25">
        <v>1407</v>
      </c>
      <c r="B1408" s="26">
        <v>43119</v>
      </c>
      <c r="C1408" s="25">
        <v>8697</v>
      </c>
      <c r="D1408" s="27">
        <v>2796.8274999999999</v>
      </c>
      <c r="E1408" s="27">
        <v>230000</v>
      </c>
      <c r="F1408" s="27"/>
      <c r="G1408" s="27">
        <v>63.77</v>
      </c>
      <c r="H1408" s="27">
        <v>69.388000000000005</v>
      </c>
      <c r="I1408" s="27">
        <v>2.5569999999999999</v>
      </c>
      <c r="J1408" s="27">
        <v>19692.595000000001</v>
      </c>
      <c r="K1408" s="27">
        <v>846559</v>
      </c>
      <c r="L1408" s="27">
        <v>911</v>
      </c>
      <c r="M1408" s="27">
        <v>17.887</v>
      </c>
      <c r="N1408" s="27">
        <v>258159</v>
      </c>
      <c r="O1408" s="27">
        <v>13540.6</v>
      </c>
      <c r="P1408" s="27">
        <v>3774833</v>
      </c>
      <c r="Q1408" s="27">
        <v>160000</v>
      </c>
      <c r="R1408" s="27">
        <v>20571</v>
      </c>
      <c r="S1408" s="27">
        <v>12.955</v>
      </c>
      <c r="T1408" s="27">
        <v>130.6</v>
      </c>
      <c r="U1408" s="27">
        <v>17</v>
      </c>
      <c r="V1408" s="27">
        <v>88.4</v>
      </c>
      <c r="W1408" s="27">
        <v>109.49768</v>
      </c>
      <c r="X1408" s="27">
        <v>3.3333333333333299</v>
      </c>
      <c r="Y1408" s="27">
        <v>2.8243482112884499</v>
      </c>
      <c r="Z1408" s="27">
        <v>60.0754203796387</v>
      </c>
      <c r="AA1408" s="27">
        <v>324609</v>
      </c>
      <c r="AB1408" s="28"/>
      <c r="AC1408" s="29">
        <v>0</v>
      </c>
      <c r="AD1408" s="30">
        <v>217.7</v>
      </c>
      <c r="AE1408" s="30">
        <v>0</v>
      </c>
      <c r="AF1408" s="31">
        <v>9.7356999999999996</v>
      </c>
      <c r="AG1408">
        <f t="shared" si="346"/>
        <v>9136.6583798911579</v>
      </c>
      <c r="AH1408">
        <f>A1408*'Simple Linear Regression'!$B$18+'Simple Linear Regression'!$B$17</f>
        <v>9085.5595239935756</v>
      </c>
      <c r="AI1408">
        <f t="shared" si="347"/>
        <v>9127.6817883000003</v>
      </c>
      <c r="AJ1408">
        <f t="shared" si="348"/>
        <v>9127.6817883000003</v>
      </c>
      <c r="AK1408" s="32">
        <f t="shared" si="362"/>
        <v>9365.9353376720792</v>
      </c>
      <c r="AL1408">
        <f t="shared" si="349"/>
        <v>9170.5266286144142</v>
      </c>
      <c r="AM1408" s="32">
        <f t="shared" si="350"/>
        <v>8760.284968297301</v>
      </c>
      <c r="AN1408" s="33">
        <f t="shared" si="351"/>
        <v>8910.7385833461212</v>
      </c>
      <c r="AO1408" s="33">
        <f t="shared" si="352"/>
        <v>8896.1550284130026</v>
      </c>
      <c r="AP1408" s="33">
        <f t="shared" si="353"/>
        <v>8830.6322475999987</v>
      </c>
      <c r="AQ1408" s="34">
        <f t="shared" si="354"/>
        <v>660112.56299999997</v>
      </c>
      <c r="AR1408" s="34">
        <f t="shared" si="355"/>
        <v>588110</v>
      </c>
      <c r="AS1408" s="34">
        <f t="shared" si="356"/>
        <v>0</v>
      </c>
      <c r="AT1408" s="34">
        <f t="shared" si="357"/>
        <v>9077.2071122029993</v>
      </c>
      <c r="AU1408" s="34">
        <f t="shared" si="358"/>
        <v>9036.2546539684954</v>
      </c>
      <c r="AV1408" s="34">
        <f t="shared" si="359"/>
        <v>9027.9530769646008</v>
      </c>
      <c r="AW1408" s="34">
        <f t="shared" si="360"/>
        <v>9067.1235811449988</v>
      </c>
      <c r="AX1408" s="34">
        <f t="shared" si="361"/>
        <v>8968.8888866360194</v>
      </c>
    </row>
    <row r="1409" spans="1:50" ht="16.5" customHeight="1" x14ac:dyDescent="0.2">
      <c r="A1409" s="25">
        <v>1408</v>
      </c>
      <c r="B1409" s="26">
        <v>43126</v>
      </c>
      <c r="C1409" s="25">
        <v>9044</v>
      </c>
      <c r="D1409" s="27">
        <v>2844.3519999999999</v>
      </c>
      <c r="E1409" s="27">
        <v>231000</v>
      </c>
      <c r="F1409" s="27"/>
      <c r="G1409" s="27">
        <v>65.138000000000005</v>
      </c>
      <c r="H1409" s="27">
        <v>70.040000000000006</v>
      </c>
      <c r="I1409" s="27">
        <v>2.5670000000000002</v>
      </c>
      <c r="J1409" s="27">
        <v>19692.595000000001</v>
      </c>
      <c r="K1409" s="27">
        <v>846559</v>
      </c>
      <c r="L1409" s="27">
        <v>911</v>
      </c>
      <c r="M1409" s="27">
        <v>17.887</v>
      </c>
      <c r="N1409" s="27">
        <v>258159</v>
      </c>
      <c r="O1409" s="27">
        <v>13540.6</v>
      </c>
      <c r="P1409" s="27">
        <v>3774833</v>
      </c>
      <c r="Q1409" s="27">
        <v>160000</v>
      </c>
      <c r="R1409" s="27">
        <v>20571</v>
      </c>
      <c r="S1409" s="27">
        <v>12.955</v>
      </c>
      <c r="T1409" s="27">
        <v>130.6</v>
      </c>
      <c r="U1409" s="27">
        <v>17</v>
      </c>
      <c r="V1409" s="27">
        <v>88.4</v>
      </c>
      <c r="W1409" s="27">
        <v>108.12135000000001</v>
      </c>
      <c r="X1409" s="27">
        <v>3.3333333333333299</v>
      </c>
      <c r="Y1409" s="27">
        <v>2.8243482112884499</v>
      </c>
      <c r="Z1409" s="27">
        <v>60.0754203796387</v>
      </c>
      <c r="AA1409" s="27">
        <v>324609</v>
      </c>
      <c r="AB1409" s="28"/>
      <c r="AC1409" s="29">
        <v>0</v>
      </c>
      <c r="AD1409" s="30">
        <v>139.1</v>
      </c>
      <c r="AE1409" s="30">
        <v>0.3</v>
      </c>
      <c r="AF1409" s="31">
        <v>9.9076000000000004</v>
      </c>
      <c r="AG1409">
        <f t="shared" si="346"/>
        <v>9135.9885015699601</v>
      </c>
      <c r="AH1409">
        <f>A1409*'Simple Linear Regression'!$B$18+'Simple Linear Regression'!$B$17</f>
        <v>9086.4125610774809</v>
      </c>
      <c r="AI1409">
        <f t="shared" si="347"/>
        <v>9127.0934982999988</v>
      </c>
      <c r="AJ1409">
        <f t="shared" si="348"/>
        <v>9127.0934983000006</v>
      </c>
      <c r="AK1409" s="32">
        <f t="shared" si="362"/>
        <v>9357.5063999404792</v>
      </c>
      <c r="AL1409">
        <f t="shared" si="349"/>
        <v>9168.6517436757094</v>
      </c>
      <c r="AM1409" s="32">
        <f t="shared" si="350"/>
        <v>8859.6662935187196</v>
      </c>
      <c r="AN1409" s="33">
        <f t="shared" si="351"/>
        <v>8931.21263320855</v>
      </c>
      <c r="AO1409" s="33">
        <f t="shared" si="352"/>
        <v>9002.3916305030034</v>
      </c>
      <c r="AP1409" s="33">
        <f t="shared" si="353"/>
        <v>8924.878875299999</v>
      </c>
      <c r="AQ1409" s="34">
        <f t="shared" si="354"/>
        <v>662694.15300000005</v>
      </c>
      <c r="AR1409" s="34">
        <f t="shared" si="355"/>
        <v>592977</v>
      </c>
      <c r="AS1409" s="34">
        <f t="shared" si="356"/>
        <v>0</v>
      </c>
      <c r="AT1409" s="34">
        <f t="shared" si="357"/>
        <v>8996.7697239399986</v>
      </c>
      <c r="AU1409" s="34">
        <f t="shared" si="358"/>
        <v>8987.7646717830721</v>
      </c>
      <c r="AV1409" s="34">
        <f t="shared" si="359"/>
        <v>8941.0906537805204</v>
      </c>
      <c r="AW1409" s="34">
        <f t="shared" si="360"/>
        <v>8988.133960799998</v>
      </c>
      <c r="AX1409" s="34">
        <f t="shared" si="361"/>
        <v>8937.0662603596902</v>
      </c>
    </row>
    <row r="1410" spans="1:50" ht="16.5" customHeight="1" x14ac:dyDescent="0.2">
      <c r="A1410" s="25">
        <v>1409</v>
      </c>
      <c r="B1410" s="26">
        <v>43133</v>
      </c>
      <c r="C1410" s="25">
        <v>9110</v>
      </c>
      <c r="D1410" s="27">
        <v>2816.7759999999998</v>
      </c>
      <c r="E1410" s="27">
        <v>228000</v>
      </c>
      <c r="F1410" s="27"/>
      <c r="G1410" s="27">
        <v>65.317999999999998</v>
      </c>
      <c r="H1410" s="27">
        <v>68.004000000000005</v>
      </c>
      <c r="I1410" s="27">
        <v>2.6070000000000002</v>
      </c>
      <c r="J1410" s="27">
        <v>19692.595000000001</v>
      </c>
      <c r="K1410" s="27">
        <v>846559</v>
      </c>
      <c r="L1410" s="27">
        <v>911</v>
      </c>
      <c r="M1410" s="27">
        <v>17.887</v>
      </c>
      <c r="N1410" s="27">
        <v>258159</v>
      </c>
      <c r="O1410" s="27">
        <v>13540.6</v>
      </c>
      <c r="P1410" s="27">
        <v>3774833</v>
      </c>
      <c r="Q1410" s="27">
        <v>160000</v>
      </c>
      <c r="R1410" s="27">
        <v>20571</v>
      </c>
      <c r="S1410" s="27">
        <v>12.955</v>
      </c>
      <c r="T1410" s="27">
        <v>130.6</v>
      </c>
      <c r="U1410" s="27">
        <v>17</v>
      </c>
      <c r="V1410" s="27">
        <v>88.4</v>
      </c>
      <c r="W1410" s="27">
        <v>107.27628</v>
      </c>
      <c r="X1410" s="27">
        <v>3.3333333333333299</v>
      </c>
      <c r="Y1410" s="27">
        <v>2.8243482112884499</v>
      </c>
      <c r="Z1410" s="27">
        <v>60.0754203796387</v>
      </c>
      <c r="AA1410" s="27">
        <v>324609</v>
      </c>
      <c r="AB1410" s="28"/>
      <c r="AC1410" s="29">
        <v>0</v>
      </c>
      <c r="AD1410" s="30">
        <v>141.4</v>
      </c>
      <c r="AE1410" s="30">
        <v>1.9</v>
      </c>
      <c r="AF1410" s="31">
        <v>10.1083</v>
      </c>
      <c r="AG1410">
        <f t="shared" ref="AG1410:AG1473" si="363">6753.47943187+0.36116788*I1410+0.01252571*N1410-22.85359542*V1410+0.00407811*AA1410-0.00067349*E1410</f>
        <v>9138.0234182851582</v>
      </c>
      <c r="AH1410">
        <f>A1410*'Simple Linear Regression'!$B$18+'Simple Linear Regression'!$B$17</f>
        <v>9087.2655981613843</v>
      </c>
      <c r="AI1410">
        <f t="shared" ref="AI1410:AI1473" si="364">7491.3971+0.0137554*N1410-0.00058829*E1410-34.3283*V1410+0.30565*L1410+54.6031*M1410</f>
        <v>9128.8583682999997</v>
      </c>
      <c r="AJ1410">
        <f t="shared" ref="AJ1410:AJ1473" si="365">7491.3971-0.00058829*E1410+0.30565*L1410+54.6031*M1410+0.0137554*N1410-34.3283*V1410</f>
        <v>9128.8583682999997</v>
      </c>
      <c r="AK1410" s="32">
        <f t="shared" si="362"/>
        <v>9341.0649883750702</v>
      </c>
      <c r="AL1410">
        <f t="shared" ref="AL1410:AL1473" si="366">2192.59+2373.87*I1410+0.0316653*N1410-15.7623*V1410+0.00202406*AA1410-0.000740146*E1410-0.00963493*(I1410*N1410)</f>
        <v>9166.3332259209128</v>
      </c>
      <c r="AM1410" s="32">
        <f t="shared" ref="AM1410:AM1473" si="367">5205.907083+122.0638992*I1410+13.609808*(N1410/1000)-1.245906883*AD1410+0.7746840854*AE1410-134.2474226*AC1410-1547.125689*IF(AND(B1410&gt;=DATE(2020,3,20),B1410&lt;=DATE(2020,6,26)),1,0)</f>
        <v>8862.9227581924606</v>
      </c>
      <c r="AN1410" s="33">
        <f t="shared" ref="AN1410:AN1473" si="368">7707.2178-144.397321*AC1410+139.5614087*AF1410-0.0008594506251*E1410-265.7105668*I1410-0.02506176117*J1410+0.004708026652*N1410</f>
        <v>8951.1725371379434</v>
      </c>
      <c r="AO1410" s="33">
        <f t="shared" ref="AO1410:AO1473" si="369">IF(N1410="","",2190.39 + 2739.06*I1410 + 0.034693*N1410 - 16.722*V1410 - 0.000802*E1410 - 1.3691*AD1410 + 1.8691*AE1410 - 121.7*AC1410 + 209.88*IF(AND(B1410&gt;=DATE(2020,3,20),B1410&lt;=DATE(2020,6,26)),1,0) - 0.011049*(I1410*N1410))</f>
        <v>9000.1057088630005</v>
      </c>
      <c r="AP1410" s="33">
        <f t="shared" ref="AP1410:AP1473" si="370">IF(B1410&lt;DATE(2008,1,1),"",3929.06 + 1212.53*I1410 - 0.0003097*N1410 + 59.426*V1410 - 0.0006734*E1410 - 1.036*AD1410 + 1.2076*AE1410 + 94.923*AF1410 - 131.43*AC1410 - 759.61*IF(AND(B1410&gt;=DATE(2020,3,20),B1410&lt;=DATE(2020,6,26)),1,0) - 17.324*(I1410*V1410))</f>
        <v>8932.7430174000001</v>
      </c>
      <c r="AQ1410" s="34">
        <f t="shared" ref="AQ1410:AQ1473" si="371">IF(N1410="","",I1410*N1410)</f>
        <v>673020.51300000004</v>
      </c>
      <c r="AR1410" s="34">
        <f t="shared" ref="AR1410:AR1473" si="372">I1410*E1410</f>
        <v>594396</v>
      </c>
      <c r="AS1410" s="34">
        <f t="shared" ref="AS1410:AS1473" si="373">AC1410*AF1410</f>
        <v>0</v>
      </c>
      <c r="AT1410" s="34">
        <f t="shared" ref="AT1410:AT1473" si="374">IF(N1410="","",2413.3773+89.103503*I1410+0.018847679*N1410-5.0917058*V1410-0.00064564578*E1410+1.4315076*AD1410-3.1976817*AE1410-66.972905*AC1410-217.08397*IF(AND(B1410&gt;=DATE(2020,3,20),B1410&lt;=DATE(2020,6,26)),1,0)+190.76803*AF1410)</f>
        <v>9038.7341217810008</v>
      </c>
      <c r="AU1410" s="34">
        <f t="shared" ref="AU1410:AU1473" si="375">IF(N1410="","",-480.76297+2186.3009*I1410+0.033368804*N1410-5.3903106*V1410-0.00073731439*E1410+0.93396876*AD1410-1.6242981*AE1410-61.304389*AC1410-95.472727*IF(AND(B1410&gt;=DATE(2020,3,20),B1410&lt;=DATE(2020,6,26)),1,0)+156.04851*AF1410-0.0087322858*AQ1410)</f>
        <v>9018.124111304387</v>
      </c>
      <c r="AV1410" s="34">
        <f t="shared" ref="AV1410:AV1473" si="376">IF(N1410="","",2518.0489-204.66184*I1410+0.019354281*N1410-2.3328708*V1410-0.0022533804*E1410+1.5259709*AD1410-3.5842757*AE1410-65.580099*AC1410-62.828483*IF(AND(B1410&gt;=DATE(2020,3,20),B1410&lt;=DATE(2020,6,26)),1,0)+200.94286*AF1410+0.00080379976*AR1410)</f>
        <v>8978.909037191961</v>
      </c>
      <c r="AW1410" s="34">
        <f t="shared" ref="AW1410:AW1473" si="377">IF(N1410="","",2361.7153+89.223162*I1410+0.018847054*N1410-5.0210815*V1410-0.0006437347*E1410+1.4213619*AD1410-3.2156123*AE1410+167.41121*AC1410-224.35191*IF(AND(B1410&gt;=DATE(2020,3,20),B1410&lt;=DATE(2020,6,26)),1,0)+194.56435*AF1410-19.897843*AS1410)</f>
        <v>9030.8073091149981</v>
      </c>
      <c r="AX1410" s="34">
        <f t="shared" ref="AX1410:AX1473" si="378">IF(N1410="","",-654.03928+2464.5589*I1410+0.035956453*N1410-8.0754527*V1410-0.00069441316*E1410+0.69511606*AD1410-1.1669613*AE1410-90.724569*AC1410-211.24919*IF(AND(B1410&gt;=DATE(2020,3,20),B1410&lt;=DATE(2020,6,26)),1,0)+147.22132*AF1410-0.010108087*AQ1410)</f>
        <v>8962.6310583483682</v>
      </c>
    </row>
    <row r="1411" spans="1:50" ht="16.5" customHeight="1" x14ac:dyDescent="0.2">
      <c r="A1411" s="25">
        <v>1410</v>
      </c>
      <c r="B1411" s="26">
        <v>43140</v>
      </c>
      <c r="C1411" s="25">
        <v>9059</v>
      </c>
      <c r="D1411" s="27">
        <v>2645.2579999999998</v>
      </c>
      <c r="E1411" s="27">
        <v>224000</v>
      </c>
      <c r="F1411" s="27"/>
      <c r="G1411" s="27">
        <v>62.014000000000003</v>
      </c>
      <c r="H1411" s="27">
        <v>65.495999999999995</v>
      </c>
      <c r="I1411" s="27">
        <v>2.637</v>
      </c>
      <c r="J1411" s="27">
        <v>20037.088</v>
      </c>
      <c r="K1411" s="27">
        <v>913074</v>
      </c>
      <c r="L1411" s="27">
        <v>930</v>
      </c>
      <c r="M1411" s="27">
        <v>17.887</v>
      </c>
      <c r="N1411" s="27">
        <v>258159</v>
      </c>
      <c r="O1411" s="27">
        <v>13666.1</v>
      </c>
      <c r="P1411" s="27">
        <v>3774833</v>
      </c>
      <c r="Q1411" s="27">
        <v>160000</v>
      </c>
      <c r="R1411" s="27">
        <v>20571</v>
      </c>
      <c r="S1411" s="27">
        <v>12.955</v>
      </c>
      <c r="T1411" s="27">
        <v>131.4</v>
      </c>
      <c r="U1411" s="27">
        <v>17</v>
      </c>
      <c r="V1411" s="27">
        <v>92.6</v>
      </c>
      <c r="W1411" s="27">
        <v>106.9186</v>
      </c>
      <c r="X1411" s="27">
        <v>3.3333333333333299</v>
      </c>
      <c r="Y1411" s="27">
        <v>2.8243482112884499</v>
      </c>
      <c r="Z1411" s="27">
        <v>60.0754203796387</v>
      </c>
      <c r="AA1411" s="27">
        <v>324609</v>
      </c>
      <c r="AB1411" s="28"/>
      <c r="AC1411" s="29">
        <v>0</v>
      </c>
      <c r="AD1411" s="30">
        <v>167.8</v>
      </c>
      <c r="AE1411" s="30">
        <v>0.3</v>
      </c>
      <c r="AF1411" s="31">
        <v>10.333</v>
      </c>
      <c r="AG1411">
        <f t="shared" si="363"/>
        <v>9044.7431125575604</v>
      </c>
      <c r="AH1411">
        <f>A1411*'Simple Linear Regression'!$B$18+'Simple Linear Regression'!$B$17</f>
        <v>9088.1186352452878</v>
      </c>
      <c r="AI1411">
        <f t="shared" si="364"/>
        <v>8992.8400183000012</v>
      </c>
      <c r="AJ1411">
        <f t="shared" si="365"/>
        <v>8992.8400183000012</v>
      </c>
      <c r="AK1411" s="32">
        <f t="shared" si="362"/>
        <v>9342.7289963619769</v>
      </c>
      <c r="AL1411">
        <f t="shared" si="366"/>
        <v>9099.6879331048112</v>
      </c>
      <c r="AM1411" s="32">
        <f t="shared" si="367"/>
        <v>8832.4532389206215</v>
      </c>
      <c r="AN1411" s="33">
        <f t="shared" si="368"/>
        <v>8969.3648698784946</v>
      </c>
      <c r="AO1411" s="33">
        <f t="shared" si="369"/>
        <v>8890.5463451329997</v>
      </c>
      <c r="AP1411" s="33">
        <f t="shared" si="370"/>
        <v>8975.6348778999982</v>
      </c>
      <c r="AQ1411" s="34">
        <f t="shared" si="371"/>
        <v>680765.28300000005</v>
      </c>
      <c r="AR1411" s="34">
        <f t="shared" si="372"/>
        <v>590688</v>
      </c>
      <c r="AS1411" s="34">
        <f t="shared" si="373"/>
        <v>0</v>
      </c>
      <c r="AT1411" s="34">
        <f t="shared" si="374"/>
        <v>9108.3783133319994</v>
      </c>
      <c r="AU1411" s="34">
        <f t="shared" si="375"/>
        <v>9058.7132986701181</v>
      </c>
      <c r="AV1411" s="34">
        <f t="shared" si="376"/>
        <v>9060.1764902438808</v>
      </c>
      <c r="AW1411" s="34">
        <f t="shared" si="377"/>
        <v>9101.3579437599983</v>
      </c>
      <c r="AX1411" s="34">
        <f t="shared" si="378"/>
        <v>8980.4426003613771</v>
      </c>
    </row>
    <row r="1412" spans="1:50" ht="16.5" customHeight="1" x14ac:dyDescent="0.2">
      <c r="A1412" s="25">
        <v>1411</v>
      </c>
      <c r="B1412" s="26">
        <v>43147</v>
      </c>
      <c r="C1412" s="25">
        <v>9002</v>
      </c>
      <c r="D1412" s="27">
        <v>2696.1979999999999</v>
      </c>
      <c r="E1412" s="27">
        <v>225000</v>
      </c>
      <c r="F1412" s="27"/>
      <c r="G1412" s="27">
        <v>60.561999999999998</v>
      </c>
      <c r="H1412" s="27">
        <v>62.718000000000004</v>
      </c>
      <c r="I1412" s="27">
        <v>2.6070000000000002</v>
      </c>
      <c r="J1412" s="27">
        <v>20037.088</v>
      </c>
      <c r="K1412" s="27">
        <v>913074</v>
      </c>
      <c r="L1412" s="27">
        <v>930</v>
      </c>
      <c r="M1412" s="27">
        <v>17.175999999999998</v>
      </c>
      <c r="N1412" s="27">
        <v>267958</v>
      </c>
      <c r="O1412" s="27">
        <v>13666.1</v>
      </c>
      <c r="P1412" s="27">
        <v>3774833</v>
      </c>
      <c r="Q1412" s="27">
        <v>160000</v>
      </c>
      <c r="R1412" s="27">
        <v>20571</v>
      </c>
      <c r="S1412" s="27">
        <v>12.955</v>
      </c>
      <c r="T1412" s="27">
        <v>131.4</v>
      </c>
      <c r="U1412" s="27">
        <v>17</v>
      </c>
      <c r="V1412" s="27">
        <v>92.6</v>
      </c>
      <c r="W1412" s="27">
        <v>107.82572</v>
      </c>
      <c r="X1412" s="27">
        <v>3.3333333333333299</v>
      </c>
      <c r="Y1412" s="27">
        <v>2.71199297904968</v>
      </c>
      <c r="Z1412" s="27">
        <v>60.0754203796387</v>
      </c>
      <c r="AA1412" s="27">
        <v>324609</v>
      </c>
      <c r="AB1412" s="28"/>
      <c r="AC1412" s="29">
        <v>0</v>
      </c>
      <c r="AD1412" s="30">
        <v>126.5</v>
      </c>
      <c r="AE1412" s="30">
        <v>2.8</v>
      </c>
      <c r="AF1412" s="31">
        <v>10.577199999999999</v>
      </c>
      <c r="AG1412">
        <f t="shared" si="363"/>
        <v>9166.7982198111586</v>
      </c>
      <c r="AH1412">
        <f>A1412*'Simple Linear Regression'!$B$18+'Simple Linear Regression'!$B$17</f>
        <v>9088.9716723291931</v>
      </c>
      <c r="AI1412">
        <f t="shared" si="364"/>
        <v>9088.2180888000003</v>
      </c>
      <c r="AJ1412">
        <f t="shared" si="365"/>
        <v>9088.2180888000021</v>
      </c>
      <c r="AK1412" s="32">
        <f t="shared" si="362"/>
        <v>9297.3058663880402</v>
      </c>
      <c r="AL1412">
        <f t="shared" si="366"/>
        <v>9166.5064242854205</v>
      </c>
      <c r="AM1412" s="32">
        <f t="shared" si="367"/>
        <v>9015.5464950180194</v>
      </c>
      <c r="AN1412" s="33">
        <f t="shared" si="368"/>
        <v>9056.6915854248819</v>
      </c>
      <c r="AO1412" s="33">
        <f t="shared" si="369"/>
        <v>9012.0601192060021</v>
      </c>
      <c r="AP1412" s="33">
        <f t="shared" si="370"/>
        <v>9052.6628961999995</v>
      </c>
      <c r="AQ1412" s="34">
        <f t="shared" si="371"/>
        <v>698566.50600000005</v>
      </c>
      <c r="AR1412" s="34">
        <f t="shared" si="372"/>
        <v>586575</v>
      </c>
      <c r="AS1412" s="34">
        <f t="shared" si="373"/>
        <v>0</v>
      </c>
      <c r="AT1412" s="34">
        <f t="shared" si="374"/>
        <v>9269.2180537790009</v>
      </c>
      <c r="AU1412" s="34">
        <f t="shared" si="375"/>
        <v>9159.3958919545876</v>
      </c>
      <c r="AV1412" s="34">
        <f t="shared" si="376"/>
        <v>9227.4964951419988</v>
      </c>
      <c r="AW1412" s="34">
        <f t="shared" si="377"/>
        <v>9263.491133395999</v>
      </c>
      <c r="AX1412" s="34">
        <f t="shared" si="378"/>
        <v>9082.5381421739785</v>
      </c>
    </row>
    <row r="1413" spans="1:50" ht="16.5" customHeight="1" x14ac:dyDescent="0.2">
      <c r="A1413" s="25">
        <v>1412</v>
      </c>
      <c r="B1413" s="26">
        <v>43154</v>
      </c>
      <c r="C1413" s="25">
        <v>8860</v>
      </c>
      <c r="D1413" s="27">
        <v>2717.2125000000001</v>
      </c>
      <c r="E1413" s="27">
        <v>219000</v>
      </c>
      <c r="F1413" s="27"/>
      <c r="G1413" s="27">
        <v>62.47</v>
      </c>
      <c r="H1413" s="27">
        <v>65.52</v>
      </c>
      <c r="I1413" s="27">
        <v>2.5569999999999999</v>
      </c>
      <c r="J1413" s="27">
        <v>20037.088</v>
      </c>
      <c r="K1413" s="27">
        <v>913074</v>
      </c>
      <c r="L1413" s="27">
        <v>930</v>
      </c>
      <c r="M1413" s="27">
        <v>17.175999999999998</v>
      </c>
      <c r="N1413" s="27">
        <v>267958</v>
      </c>
      <c r="O1413" s="27">
        <v>13666.1</v>
      </c>
      <c r="P1413" s="27">
        <v>3774833</v>
      </c>
      <c r="Q1413" s="27">
        <v>160000</v>
      </c>
      <c r="R1413" s="27">
        <v>20571</v>
      </c>
      <c r="S1413" s="27">
        <v>13.148</v>
      </c>
      <c r="T1413" s="27">
        <v>131.4</v>
      </c>
      <c r="U1413" s="27">
        <v>17</v>
      </c>
      <c r="V1413" s="27">
        <v>92.6</v>
      </c>
      <c r="W1413" s="27">
        <v>107.45646000000001</v>
      </c>
      <c r="X1413" s="27">
        <v>3.3333333333333299</v>
      </c>
      <c r="Y1413" s="27">
        <v>2.71199297904968</v>
      </c>
      <c r="Z1413" s="27">
        <v>60.0754203796387</v>
      </c>
      <c r="AA1413" s="27">
        <v>324609</v>
      </c>
      <c r="AB1413" s="28"/>
      <c r="AC1413" s="29">
        <v>0</v>
      </c>
      <c r="AD1413" s="30">
        <v>97.4</v>
      </c>
      <c r="AE1413" s="30">
        <v>5.9</v>
      </c>
      <c r="AF1413" s="31">
        <v>10.8367</v>
      </c>
      <c r="AG1413">
        <f t="shared" si="363"/>
        <v>9170.8211014171593</v>
      </c>
      <c r="AH1413">
        <f>A1413*'Simple Linear Regression'!$B$18+'Simple Linear Regression'!$B$17</f>
        <v>9089.8247094130966</v>
      </c>
      <c r="AI1413">
        <f t="shared" si="364"/>
        <v>9091.7478288000002</v>
      </c>
      <c r="AJ1413">
        <f t="shared" si="365"/>
        <v>9091.747828800002</v>
      </c>
      <c r="AK1413" s="32">
        <f t="shared" si="362"/>
        <v>9288.1880202155298</v>
      </c>
      <c r="AL1413">
        <f t="shared" si="366"/>
        <v>9181.3416289324177</v>
      </c>
      <c r="AM1413" s="32">
        <f t="shared" si="367"/>
        <v>9048.1007110180581</v>
      </c>
      <c r="AN1413" s="33">
        <f t="shared" si="368"/>
        <v>9111.350003073132</v>
      </c>
      <c r="AO1413" s="33">
        <f t="shared" si="369"/>
        <v>9073.5875363060004</v>
      </c>
      <c r="AP1413" s="33">
        <f t="shared" si="370"/>
        <v>9134.8105947000022</v>
      </c>
      <c r="AQ1413" s="34">
        <f t="shared" si="371"/>
        <v>685168.60600000003</v>
      </c>
      <c r="AR1413" s="34">
        <f t="shared" si="372"/>
        <v>559983</v>
      </c>
      <c r="AS1413" s="34">
        <f t="shared" si="373"/>
        <v>0</v>
      </c>
      <c r="AT1413" s="34">
        <f t="shared" si="374"/>
        <v>9266.5713726639988</v>
      </c>
      <c r="AU1413" s="34">
        <f t="shared" si="375"/>
        <v>9179.7797985334037</v>
      </c>
      <c r="AV1413" s="34">
        <f t="shared" si="376"/>
        <v>9226.5028906340794</v>
      </c>
      <c r="AW1413" s="34">
        <f t="shared" si="377"/>
        <v>9262.051802901</v>
      </c>
      <c r="AX1413" s="34">
        <f t="shared" si="378"/>
        <v>9113.2622901152772</v>
      </c>
    </row>
    <row r="1414" spans="1:50" ht="16.5" customHeight="1" x14ac:dyDescent="0.2">
      <c r="A1414" s="25">
        <v>1413</v>
      </c>
      <c r="B1414" s="26">
        <v>43161</v>
      </c>
      <c r="C1414" s="25">
        <v>9276</v>
      </c>
      <c r="D1414" s="27">
        <v>2721.326</v>
      </c>
      <c r="E1414" s="27">
        <v>216000</v>
      </c>
      <c r="F1414" s="27"/>
      <c r="G1414" s="27">
        <v>62.07</v>
      </c>
      <c r="H1414" s="27">
        <v>66.024000000000001</v>
      </c>
      <c r="I1414" s="27">
        <v>2.548</v>
      </c>
      <c r="J1414" s="27">
        <v>20037.088</v>
      </c>
      <c r="K1414" s="27">
        <v>913074</v>
      </c>
      <c r="L1414" s="27">
        <v>930</v>
      </c>
      <c r="M1414" s="27">
        <v>17.175999999999998</v>
      </c>
      <c r="N1414" s="27">
        <v>267958</v>
      </c>
      <c r="O1414" s="27">
        <v>13666.1</v>
      </c>
      <c r="P1414" s="27">
        <v>3774833</v>
      </c>
      <c r="Q1414" s="27">
        <v>160000</v>
      </c>
      <c r="R1414" s="27">
        <v>22435</v>
      </c>
      <c r="S1414" s="27">
        <v>13.148</v>
      </c>
      <c r="T1414" s="27">
        <v>131.4</v>
      </c>
      <c r="U1414" s="27">
        <v>17</v>
      </c>
      <c r="V1414" s="27">
        <v>92.6</v>
      </c>
      <c r="W1414" s="27">
        <v>107.76</v>
      </c>
      <c r="X1414" s="27">
        <v>3.3333333333333299</v>
      </c>
      <c r="Y1414" s="27">
        <v>2.71199297904968</v>
      </c>
      <c r="Z1414" s="27">
        <v>60.0754203796387</v>
      </c>
      <c r="AA1414" s="27">
        <v>326860</v>
      </c>
      <c r="AB1414" s="28"/>
      <c r="AC1414" s="29">
        <v>0</v>
      </c>
      <c r="AD1414" s="30">
        <v>99.5</v>
      </c>
      <c r="AE1414" s="30">
        <v>5.2</v>
      </c>
      <c r="AF1414" s="31">
        <v>11.107699999999999</v>
      </c>
      <c r="AG1414">
        <f t="shared" si="363"/>
        <v>9182.0181465162404</v>
      </c>
      <c r="AH1414">
        <f>A1414*'Simple Linear Regression'!$B$18+'Simple Linear Regression'!$B$17</f>
        <v>9090.677746497</v>
      </c>
      <c r="AI1414">
        <f t="shared" si="364"/>
        <v>9093.5126988000011</v>
      </c>
      <c r="AJ1414">
        <f t="shared" si="365"/>
        <v>9093.5126988000011</v>
      </c>
      <c r="AK1414" s="32">
        <f t="shared" si="362"/>
        <v>9290.5690648161781</v>
      </c>
      <c r="AL1414">
        <f t="shared" si="366"/>
        <v>9189.9892051488787</v>
      </c>
      <c r="AM1414" s="32">
        <f t="shared" si="367"/>
        <v>9043.8434526111814</v>
      </c>
      <c r="AN1414" s="33">
        <f t="shared" si="368"/>
        <v>9154.1408918073303</v>
      </c>
      <c r="AO1414" s="33">
        <f t="shared" si="369"/>
        <v>9073.8045277839992</v>
      </c>
      <c r="AP1414" s="33">
        <f t="shared" si="370"/>
        <v>9163.0590592999979</v>
      </c>
      <c r="AQ1414" s="34">
        <f t="shared" si="371"/>
        <v>682756.98400000005</v>
      </c>
      <c r="AR1414" s="34">
        <f t="shared" si="372"/>
        <v>550368</v>
      </c>
      <c r="AS1414" s="34">
        <f t="shared" si="373"/>
        <v>0</v>
      </c>
      <c r="AT1414" s="34">
        <f t="shared" si="374"/>
        <v>9324.6490577570003</v>
      </c>
      <c r="AU1414" s="34">
        <f t="shared" si="375"/>
        <v>9228.7614954249748</v>
      </c>
      <c r="AV1414" s="34">
        <f t="shared" si="376"/>
        <v>9287.5455006416796</v>
      </c>
      <c r="AW1414" s="34">
        <f t="shared" si="377"/>
        <v>9321.1427259929987</v>
      </c>
      <c r="AX1414" s="34">
        <f t="shared" si="378"/>
        <v>9159.7149788383904</v>
      </c>
    </row>
    <row r="1415" spans="1:50" ht="16.5" customHeight="1" x14ac:dyDescent="0.2">
      <c r="A1415" s="25">
        <v>1414</v>
      </c>
      <c r="B1415" s="26">
        <v>43168</v>
      </c>
      <c r="C1415" s="25">
        <v>9642</v>
      </c>
      <c r="D1415" s="27">
        <v>2740.28</v>
      </c>
      <c r="E1415" s="27">
        <v>228000</v>
      </c>
      <c r="F1415" s="27"/>
      <c r="G1415" s="27">
        <v>61.654000000000003</v>
      </c>
      <c r="H1415" s="27">
        <v>65.12</v>
      </c>
      <c r="I1415" s="27">
        <v>2.56</v>
      </c>
      <c r="J1415" s="27">
        <v>20037.088</v>
      </c>
      <c r="K1415" s="27">
        <v>913074</v>
      </c>
      <c r="L1415" s="27">
        <v>937</v>
      </c>
      <c r="M1415" s="27">
        <v>17.175999999999998</v>
      </c>
      <c r="N1415" s="27">
        <v>267958</v>
      </c>
      <c r="O1415" s="27">
        <v>13703.3</v>
      </c>
      <c r="P1415" s="27">
        <v>3774833</v>
      </c>
      <c r="Q1415" s="27">
        <v>160000</v>
      </c>
      <c r="R1415" s="27">
        <v>22435</v>
      </c>
      <c r="S1415" s="27">
        <v>13.148</v>
      </c>
      <c r="T1415" s="27">
        <v>131.4</v>
      </c>
      <c r="U1415" s="27">
        <v>17</v>
      </c>
      <c r="V1415" s="27">
        <v>94.7</v>
      </c>
      <c r="W1415" s="27">
        <v>108.20847500000001</v>
      </c>
      <c r="X1415" s="27">
        <v>3.3333333333333299</v>
      </c>
      <c r="Y1415" s="27">
        <v>2.71199297904968</v>
      </c>
      <c r="Z1415" s="27">
        <v>60.0754203796387</v>
      </c>
      <c r="AA1415" s="27">
        <v>326860</v>
      </c>
      <c r="AB1415" s="28"/>
      <c r="AC1415" s="29">
        <v>0</v>
      </c>
      <c r="AD1415" s="30">
        <v>137.19999999999999</v>
      </c>
      <c r="AE1415" s="30">
        <v>1.9</v>
      </c>
      <c r="AF1415" s="31">
        <v>11.386900000000001</v>
      </c>
      <c r="AG1415">
        <f t="shared" si="363"/>
        <v>9125.9480501487997</v>
      </c>
      <c r="AH1415">
        <f>A1415*'Simple Linear Regression'!$B$18+'Simple Linear Regression'!$B$17</f>
        <v>9091.5307835809053</v>
      </c>
      <c r="AI1415">
        <f t="shared" si="364"/>
        <v>9016.5033388000011</v>
      </c>
      <c r="AJ1415">
        <f t="shared" si="365"/>
        <v>9016.5033388000011</v>
      </c>
      <c r="AK1415" s="32">
        <f t="shared" si="362"/>
        <v>9302.4994976128019</v>
      </c>
      <c r="AL1415">
        <f t="shared" si="366"/>
        <v>9145.5119842736021</v>
      </c>
      <c r="AM1415" s="32">
        <f t="shared" si="367"/>
        <v>8995.7810724306619</v>
      </c>
      <c r="AN1415" s="33">
        <f t="shared" si="368"/>
        <v>9179.6045028135723</v>
      </c>
      <c r="AO1415" s="33">
        <f t="shared" si="369"/>
        <v>8968.6219324799986</v>
      </c>
      <c r="AP1415" s="33">
        <f t="shared" si="370"/>
        <v>9165.3991881000002</v>
      </c>
      <c r="AQ1415" s="34">
        <f t="shared" si="371"/>
        <v>685972.47999999998</v>
      </c>
      <c r="AR1415" s="34">
        <f t="shared" si="372"/>
        <v>583680</v>
      </c>
      <c r="AS1415" s="34">
        <f t="shared" si="373"/>
        <v>0</v>
      </c>
      <c r="AT1415" s="34">
        <f t="shared" si="374"/>
        <v>9425.0605883590015</v>
      </c>
      <c r="AU1415" s="34">
        <f t="shared" si="375"/>
        <v>9290.8906011982199</v>
      </c>
      <c r="AV1415" s="34">
        <f t="shared" si="376"/>
        <v>9405.3866019387988</v>
      </c>
      <c r="AW1415" s="34">
        <f t="shared" si="377"/>
        <v>9422.4635471269994</v>
      </c>
      <c r="AX1415" s="34">
        <f t="shared" si="378"/>
        <v>9202.65680402824</v>
      </c>
    </row>
    <row r="1416" spans="1:50" ht="16.5" customHeight="1" x14ac:dyDescent="0.2">
      <c r="A1416" s="25">
        <v>1415</v>
      </c>
      <c r="B1416" s="26">
        <v>43175</v>
      </c>
      <c r="C1416" s="25">
        <v>9324</v>
      </c>
      <c r="D1416" s="27">
        <v>2759.43</v>
      </c>
      <c r="E1416" s="27">
        <v>223000</v>
      </c>
      <c r="F1416" s="27"/>
      <c r="G1416" s="27">
        <v>61.276000000000003</v>
      </c>
      <c r="H1416" s="27">
        <v>64.138000000000005</v>
      </c>
      <c r="I1416" s="27">
        <v>2.5590000000000002</v>
      </c>
      <c r="J1416" s="27">
        <v>20037.088</v>
      </c>
      <c r="K1416" s="27">
        <v>833902</v>
      </c>
      <c r="L1416" s="27">
        <v>937</v>
      </c>
      <c r="M1416" s="27">
        <v>17.446999999999999</v>
      </c>
      <c r="N1416" s="27">
        <v>267958</v>
      </c>
      <c r="O1416" s="27">
        <v>13703.3</v>
      </c>
      <c r="P1416" s="27">
        <v>3774833</v>
      </c>
      <c r="Q1416" s="27">
        <v>160000</v>
      </c>
      <c r="R1416" s="27">
        <v>22435</v>
      </c>
      <c r="S1416" s="27">
        <v>13.148</v>
      </c>
      <c r="T1416" s="27">
        <v>131.4</v>
      </c>
      <c r="U1416" s="27">
        <v>17</v>
      </c>
      <c r="V1416" s="27">
        <v>94.7</v>
      </c>
      <c r="W1416" s="27">
        <v>108.0879</v>
      </c>
      <c r="X1416" s="27">
        <v>3.3333333333333299</v>
      </c>
      <c r="Y1416" s="27">
        <v>2.83190846443176</v>
      </c>
      <c r="Z1416" s="27">
        <v>60.0754203796387</v>
      </c>
      <c r="AA1416" s="27">
        <v>326860</v>
      </c>
      <c r="AB1416" s="28"/>
      <c r="AC1416" s="29">
        <v>0</v>
      </c>
      <c r="AD1416" s="30">
        <v>134.5</v>
      </c>
      <c r="AE1416" s="30">
        <v>2.6</v>
      </c>
      <c r="AF1416" s="31">
        <v>11.6715</v>
      </c>
      <c r="AG1416">
        <f t="shared" si="363"/>
        <v>9129.3151389809191</v>
      </c>
      <c r="AH1416">
        <f>A1416*'Simple Linear Regression'!$B$18+'Simple Linear Regression'!$B$17</f>
        <v>9092.3838206648088</v>
      </c>
      <c r="AI1416">
        <f t="shared" si="364"/>
        <v>9034.2422289000006</v>
      </c>
      <c r="AJ1416">
        <f t="shared" si="365"/>
        <v>9034.2422289000024</v>
      </c>
      <c r="AK1416" s="32">
        <f t="shared" si="362"/>
        <v>9257.6547239430583</v>
      </c>
      <c r="AL1416">
        <f t="shared" si="366"/>
        <v>9149.4206008465371</v>
      </c>
      <c r="AM1416" s="32">
        <f t="shared" si="367"/>
        <v>8999.5652359753403</v>
      </c>
      <c r="AN1416" s="33">
        <f t="shared" si="368"/>
        <v>9223.8866434218926</v>
      </c>
      <c r="AO1416" s="33">
        <f t="shared" si="369"/>
        <v>8977.8584804219972</v>
      </c>
      <c r="AP1416" s="33">
        <f t="shared" si="370"/>
        <v>9199.8518466999976</v>
      </c>
      <c r="AQ1416" s="34">
        <f t="shared" si="371"/>
        <v>685704.522</v>
      </c>
      <c r="AR1416" s="34">
        <f t="shared" si="372"/>
        <v>570657</v>
      </c>
      <c r="AS1416" s="34">
        <f t="shared" si="373"/>
        <v>0</v>
      </c>
      <c r="AT1416" s="34">
        <f t="shared" si="374"/>
        <v>9476.3888473840016</v>
      </c>
      <c r="AU1416" s="34">
        <f t="shared" si="375"/>
        <v>9335.4834397106133</v>
      </c>
      <c r="AV1416" s="34">
        <f t="shared" si="376"/>
        <v>9456.9495050403184</v>
      </c>
      <c r="AW1416" s="34">
        <f t="shared" si="377"/>
        <v>9474.8774057349983</v>
      </c>
      <c r="AX1416" s="34">
        <f t="shared" si="378"/>
        <v>9245.5783551045861</v>
      </c>
    </row>
    <row r="1417" spans="1:50" ht="16.5" customHeight="1" x14ac:dyDescent="0.2">
      <c r="A1417" s="25">
        <v>1416</v>
      </c>
      <c r="B1417" s="26">
        <v>43182</v>
      </c>
      <c r="C1417" s="25">
        <v>9208</v>
      </c>
      <c r="D1417" s="27">
        <v>2674.748</v>
      </c>
      <c r="E1417" s="27">
        <v>225000</v>
      </c>
      <c r="F1417" s="27"/>
      <c r="G1417" s="27">
        <v>64.105999999999995</v>
      </c>
      <c r="H1417" s="27">
        <v>67.396000000000001</v>
      </c>
      <c r="I1417" s="27">
        <v>2.5979999999999999</v>
      </c>
      <c r="J1417" s="27">
        <v>20037.088</v>
      </c>
      <c r="K1417" s="27">
        <v>833902</v>
      </c>
      <c r="L1417" s="27">
        <v>937</v>
      </c>
      <c r="M1417" s="27">
        <v>17.446999999999999</v>
      </c>
      <c r="N1417" s="27">
        <v>244736</v>
      </c>
      <c r="O1417" s="27">
        <v>13703.3</v>
      </c>
      <c r="P1417" s="27">
        <v>3830785</v>
      </c>
      <c r="Q1417" s="27">
        <v>160000</v>
      </c>
      <c r="R1417" s="27">
        <v>22435</v>
      </c>
      <c r="S1417" s="27">
        <v>13.148</v>
      </c>
      <c r="T1417" s="27">
        <v>131.4</v>
      </c>
      <c r="U1417" s="27">
        <v>17</v>
      </c>
      <c r="V1417" s="27">
        <v>94.7</v>
      </c>
      <c r="W1417" s="27">
        <v>108.03618</v>
      </c>
      <c r="X1417" s="27">
        <v>3.3333333333333299</v>
      </c>
      <c r="Y1417" s="27">
        <v>2.83190846443176</v>
      </c>
      <c r="Z1417" s="27">
        <v>60.0754203796387</v>
      </c>
      <c r="AA1417" s="27">
        <v>326860</v>
      </c>
      <c r="AB1417" s="28"/>
      <c r="AC1417" s="29">
        <v>0</v>
      </c>
      <c r="AD1417" s="30">
        <v>121.7</v>
      </c>
      <c r="AE1417" s="30">
        <v>4.5999999999999996</v>
      </c>
      <c r="AF1417" s="31">
        <v>11.9589</v>
      </c>
      <c r="AG1417">
        <f t="shared" si="363"/>
        <v>8837.110206908239</v>
      </c>
      <c r="AH1417">
        <f>A1417*'Simple Linear Regression'!$B$18+'Simple Linear Regression'!$B$17</f>
        <v>9093.2368577487141</v>
      </c>
      <c r="AI1417">
        <f t="shared" si="364"/>
        <v>8713.6377500999988</v>
      </c>
      <c r="AJ1417">
        <f t="shared" si="365"/>
        <v>8713.6377500999988</v>
      </c>
      <c r="AK1417" s="32">
        <f t="shared" si="362"/>
        <v>9246.5399662242307</v>
      </c>
      <c r="AL1417">
        <f t="shared" si="366"/>
        <v>8985.7837468089601</v>
      </c>
      <c r="AM1417" s="32">
        <f t="shared" si="367"/>
        <v>8705.7757429413414</v>
      </c>
      <c r="AN1417" s="33">
        <f t="shared" si="368"/>
        <v>9142.5851840141313</v>
      </c>
      <c r="AO1417" s="33">
        <f t="shared" si="369"/>
        <v>8849.8281277280003</v>
      </c>
      <c r="AP1417" s="33">
        <f t="shared" si="370"/>
        <v>9231.9597111000003</v>
      </c>
      <c r="AQ1417" s="34">
        <f t="shared" si="371"/>
        <v>635824.12799999991</v>
      </c>
      <c r="AR1417" s="34">
        <f t="shared" si="372"/>
        <v>584550</v>
      </c>
      <c r="AS1417" s="34">
        <f t="shared" si="373"/>
        <v>0</v>
      </c>
      <c r="AT1417" s="34">
        <f t="shared" si="374"/>
        <v>9070.999861844999</v>
      </c>
      <c r="AU1417" s="34">
        <f t="shared" si="375"/>
        <v>9109.5989812132229</v>
      </c>
      <c r="AV1417" s="34">
        <f t="shared" si="376"/>
        <v>9037.2330082080007</v>
      </c>
      <c r="AW1417" s="34">
        <f t="shared" si="377"/>
        <v>9070.6964889350002</v>
      </c>
      <c r="AX1417" s="34">
        <f t="shared" si="378"/>
        <v>9040.6019356648649</v>
      </c>
    </row>
    <row r="1418" spans="1:50" ht="16.5" customHeight="1" x14ac:dyDescent="0.2">
      <c r="A1418" s="25">
        <v>1417</v>
      </c>
      <c r="B1418" s="26">
        <v>43189</v>
      </c>
      <c r="C1418" s="25">
        <v>9203</v>
      </c>
      <c r="D1418" s="27">
        <v>2629.26</v>
      </c>
      <c r="E1418" s="27">
        <v>221000</v>
      </c>
      <c r="F1418" s="27"/>
      <c r="G1418" s="27">
        <v>64.967500000000001</v>
      </c>
      <c r="H1418" s="27">
        <v>68.647499999999994</v>
      </c>
      <c r="I1418" s="27">
        <v>2.6480000000000001</v>
      </c>
      <c r="J1418" s="27">
        <v>20037.088</v>
      </c>
      <c r="K1418" s="27">
        <v>833902</v>
      </c>
      <c r="L1418" s="27">
        <v>937</v>
      </c>
      <c r="M1418" s="27">
        <v>17.446999999999999</v>
      </c>
      <c r="N1418" s="27">
        <v>244736</v>
      </c>
      <c r="O1418" s="27">
        <v>13703.3</v>
      </c>
      <c r="P1418" s="27">
        <v>3830785</v>
      </c>
      <c r="Q1418" s="27">
        <v>160000</v>
      </c>
      <c r="R1418" s="27">
        <v>22435</v>
      </c>
      <c r="S1418" s="27">
        <v>13.148</v>
      </c>
      <c r="T1418" s="27">
        <v>131.4</v>
      </c>
      <c r="U1418" s="27">
        <v>17</v>
      </c>
      <c r="V1418" s="27">
        <v>94.7</v>
      </c>
      <c r="W1418" s="27">
        <v>108.1382</v>
      </c>
      <c r="X1418" s="27">
        <v>3.3333333333333299</v>
      </c>
      <c r="Y1418" s="27">
        <v>2.83190846443176</v>
      </c>
      <c r="Z1418" s="27">
        <v>60.0754203796387</v>
      </c>
      <c r="AA1418" s="27">
        <v>326860</v>
      </c>
      <c r="AB1418" s="28"/>
      <c r="AC1418" s="29">
        <v>0</v>
      </c>
      <c r="AD1418" s="30">
        <v>98.1</v>
      </c>
      <c r="AE1418" s="30">
        <v>8.5</v>
      </c>
      <c r="AF1418" s="31">
        <v>12.246600000000001</v>
      </c>
      <c r="AG1418">
        <f t="shared" si="363"/>
        <v>8839.8222253022395</v>
      </c>
      <c r="AH1418">
        <f>A1418*'Simple Linear Regression'!$B$18+'Simple Linear Regression'!$B$17</f>
        <v>9094.0898948326176</v>
      </c>
      <c r="AI1418">
        <f t="shared" si="364"/>
        <v>8715.9909100999994</v>
      </c>
      <c r="AJ1418">
        <f t="shared" si="365"/>
        <v>8715.9909101000012</v>
      </c>
      <c r="AK1418" s="32">
        <f t="shared" si="362"/>
        <v>9266.1376039175193</v>
      </c>
      <c r="AL1418">
        <f t="shared" si="366"/>
        <v>8989.5371193849605</v>
      </c>
      <c r="AM1418" s="32">
        <f t="shared" si="367"/>
        <v>8744.3036082731996</v>
      </c>
      <c r="AN1418" s="33">
        <f t="shared" si="368"/>
        <v>9172.889275457519</v>
      </c>
      <c r="AO1418" s="33">
        <f t="shared" si="369"/>
        <v>8894.3849745279986</v>
      </c>
      <c r="AP1418" s="33">
        <f t="shared" si="370"/>
        <v>9269.7192581999989</v>
      </c>
      <c r="AQ1418" s="34">
        <f t="shared" si="371"/>
        <v>648060.92800000007</v>
      </c>
      <c r="AR1418" s="34">
        <f t="shared" si="372"/>
        <v>585208</v>
      </c>
      <c r="AS1418" s="34">
        <f t="shared" si="373"/>
        <v>0</v>
      </c>
      <c r="AT1418" s="34">
        <f t="shared" si="374"/>
        <v>9086.6670443559997</v>
      </c>
      <c r="AU1418" s="34">
        <f t="shared" si="375"/>
        <v>9131.5267798967798</v>
      </c>
      <c r="AV1418" s="34">
        <f t="shared" si="376"/>
        <v>9044.3620104020792</v>
      </c>
      <c r="AW1418" s="34">
        <f t="shared" si="377"/>
        <v>9087.6237205199996</v>
      </c>
      <c r="AX1418" s="34">
        <f t="shared" si="378"/>
        <v>9064.3165799812632</v>
      </c>
    </row>
    <row r="1419" spans="1:50" ht="16.5" customHeight="1" x14ac:dyDescent="0.2">
      <c r="A1419" s="25">
        <v>1418</v>
      </c>
      <c r="B1419" s="26">
        <v>43196</v>
      </c>
      <c r="C1419" s="25">
        <v>9273</v>
      </c>
      <c r="D1419" s="27">
        <v>2621.6660000000002</v>
      </c>
      <c r="E1419" s="27">
        <v>232000</v>
      </c>
      <c r="F1419" s="27"/>
      <c r="G1419" s="27">
        <v>63.073999999999998</v>
      </c>
      <c r="H1419" s="27">
        <v>67.027500000000003</v>
      </c>
      <c r="I1419" s="27">
        <v>2.7</v>
      </c>
      <c r="J1419" s="27">
        <v>20037.088</v>
      </c>
      <c r="K1419" s="27">
        <v>833902</v>
      </c>
      <c r="L1419" s="27">
        <v>969</v>
      </c>
      <c r="M1419" s="27">
        <v>17.446999999999999</v>
      </c>
      <c r="N1419" s="27">
        <v>244736</v>
      </c>
      <c r="O1419" s="27">
        <v>13738.7</v>
      </c>
      <c r="P1419" s="27">
        <v>3830785</v>
      </c>
      <c r="Q1419" s="27">
        <v>160000</v>
      </c>
      <c r="R1419" s="27">
        <v>22435</v>
      </c>
      <c r="S1419" s="27">
        <v>13.148</v>
      </c>
      <c r="T1419" s="27">
        <v>131.4</v>
      </c>
      <c r="U1419" s="27">
        <v>17</v>
      </c>
      <c r="V1419" s="27">
        <v>94.7</v>
      </c>
      <c r="W1419" s="27">
        <v>107.4469</v>
      </c>
      <c r="X1419" s="27">
        <v>3.3333333333333299</v>
      </c>
      <c r="Y1419" s="27">
        <v>2.83190846443176</v>
      </c>
      <c r="Z1419" s="27">
        <v>60.0754203796387</v>
      </c>
      <c r="AA1419" s="27">
        <v>326860</v>
      </c>
      <c r="AB1419" s="28"/>
      <c r="AC1419" s="29">
        <v>0</v>
      </c>
      <c r="AD1419" s="30">
        <v>100.9</v>
      </c>
      <c r="AE1419" s="30">
        <v>5.9</v>
      </c>
      <c r="AF1419" s="31">
        <v>12.5322</v>
      </c>
      <c r="AG1419">
        <f t="shared" si="363"/>
        <v>8832.4326160319979</v>
      </c>
      <c r="AH1419">
        <f>A1419*'Simple Linear Regression'!$B$18+'Simple Linear Regression'!$B$17</f>
        <v>9094.942931916521</v>
      </c>
      <c r="AI1419">
        <f t="shared" si="364"/>
        <v>8719.3005200999996</v>
      </c>
      <c r="AJ1419">
        <f t="shared" si="365"/>
        <v>8719.3005201000014</v>
      </c>
      <c r="AK1419" s="32">
        <f t="shared" si="362"/>
        <v>9273.8048025052394</v>
      </c>
      <c r="AL1419">
        <f t="shared" si="366"/>
        <v>8982.2200135040002</v>
      </c>
      <c r="AM1419" s="32">
        <f t="shared" si="367"/>
        <v>8745.1482131371595</v>
      </c>
      <c r="AN1419" s="33">
        <f t="shared" si="368"/>
        <v>9189.4771074325381</v>
      </c>
      <c r="AO1419" s="33">
        <f t="shared" si="369"/>
        <v>8878.6883751999994</v>
      </c>
      <c r="AP1419" s="33">
        <f t="shared" si="370"/>
        <v>9261.1225613999977</v>
      </c>
      <c r="AQ1419" s="34">
        <f t="shared" si="371"/>
        <v>660787.20000000007</v>
      </c>
      <c r="AR1419" s="34">
        <f t="shared" si="372"/>
        <v>626400</v>
      </c>
      <c r="AS1419" s="34">
        <f t="shared" si="373"/>
        <v>0</v>
      </c>
      <c r="AT1419" s="34">
        <f t="shared" si="374"/>
        <v>9151.0038659999991</v>
      </c>
      <c r="AU1419" s="34">
        <f t="shared" si="375"/>
        <v>9177.3802661782393</v>
      </c>
      <c r="AV1419" s="34">
        <f t="shared" si="376"/>
        <v>9113.0236461919994</v>
      </c>
      <c r="AW1419" s="34">
        <f t="shared" si="377"/>
        <v>9153.0902269039998</v>
      </c>
      <c r="AX1419" s="34">
        <f t="shared" si="378"/>
        <v>9103.2236667996021</v>
      </c>
    </row>
    <row r="1420" spans="1:50" ht="16.5" customHeight="1" x14ac:dyDescent="0.2">
      <c r="A1420" s="25">
        <v>1419</v>
      </c>
      <c r="B1420" s="26">
        <v>43203</v>
      </c>
      <c r="C1420" s="25">
        <v>9857</v>
      </c>
      <c r="D1420" s="27">
        <v>2646.502</v>
      </c>
      <c r="E1420" s="27">
        <v>234000</v>
      </c>
      <c r="F1420" s="27"/>
      <c r="G1420" s="27">
        <v>66.022000000000006</v>
      </c>
      <c r="H1420" s="27">
        <v>71.244</v>
      </c>
      <c r="I1420" s="27">
        <v>2.694</v>
      </c>
      <c r="J1420" s="27">
        <v>20037.088</v>
      </c>
      <c r="K1420" s="27">
        <v>775826</v>
      </c>
      <c r="L1420" s="27">
        <v>969</v>
      </c>
      <c r="M1420" s="27">
        <v>17.446999999999999</v>
      </c>
      <c r="N1420" s="27">
        <v>244736</v>
      </c>
      <c r="O1420" s="27">
        <v>13738.7</v>
      </c>
      <c r="P1420" s="27">
        <v>3830785</v>
      </c>
      <c r="Q1420" s="27">
        <v>160000</v>
      </c>
      <c r="R1420" s="27">
        <v>22435</v>
      </c>
      <c r="S1420" s="27">
        <v>13.148</v>
      </c>
      <c r="T1420" s="27">
        <v>131.4</v>
      </c>
      <c r="U1420" s="27">
        <v>17</v>
      </c>
      <c r="V1420" s="27">
        <v>91</v>
      </c>
      <c r="W1420" s="27">
        <v>107.6837</v>
      </c>
      <c r="X1420" s="27">
        <v>3.3333333333333299</v>
      </c>
      <c r="Y1420" s="27">
        <v>2.83190846443176</v>
      </c>
      <c r="Z1420" s="27">
        <v>60.0754203796387</v>
      </c>
      <c r="AA1420" s="27">
        <v>326860</v>
      </c>
      <c r="AB1420" s="28"/>
      <c r="AC1420" s="29">
        <v>0</v>
      </c>
      <c r="AD1420" s="30">
        <v>93.1</v>
      </c>
      <c r="AE1420" s="30">
        <v>5.9</v>
      </c>
      <c r="AF1420" s="31">
        <v>12.8132</v>
      </c>
      <c r="AG1420">
        <f t="shared" si="363"/>
        <v>8915.6417720787213</v>
      </c>
      <c r="AH1420">
        <f>A1420*'Simple Linear Regression'!$B$18+'Simple Linear Regression'!$B$17</f>
        <v>9095.7959690004263</v>
      </c>
      <c r="AI1420">
        <f t="shared" si="364"/>
        <v>8845.1386501000015</v>
      </c>
      <c r="AJ1420">
        <f t="shared" si="365"/>
        <v>8845.1386501000015</v>
      </c>
      <c r="AK1420" s="32">
        <f t="shared" si="362"/>
        <v>9255.1341462561104</v>
      </c>
      <c r="AL1420">
        <f t="shared" si="366"/>
        <v>9038.9650968748792</v>
      </c>
      <c r="AM1420" s="32">
        <f t="shared" si="367"/>
        <v>8754.1339034293578</v>
      </c>
      <c r="AN1420" s="33">
        <f t="shared" si="368"/>
        <v>9228.5692254278383</v>
      </c>
      <c r="AO1420" s="33">
        <f t="shared" si="369"/>
        <v>8949.424923583998</v>
      </c>
      <c r="AP1420" s="33">
        <f t="shared" si="370"/>
        <v>9249.9042083999993</v>
      </c>
      <c r="AQ1420" s="34">
        <f t="shared" si="371"/>
        <v>659318.78399999999</v>
      </c>
      <c r="AR1420" s="34">
        <f t="shared" si="372"/>
        <v>630396</v>
      </c>
      <c r="AS1420" s="34">
        <f t="shared" si="373"/>
        <v>0</v>
      </c>
      <c r="AT1420" s="34">
        <f t="shared" si="374"/>
        <v>9210.457322031998</v>
      </c>
      <c r="AU1420" s="34">
        <f t="shared" si="375"/>
        <v>9232.1192843855333</v>
      </c>
      <c r="AV1420" s="34">
        <f t="shared" si="376"/>
        <v>9166.1508328729597</v>
      </c>
      <c r="AW1420" s="34">
        <f t="shared" si="377"/>
        <v>9213.4313796120005</v>
      </c>
      <c r="AX1420" s="34">
        <f t="shared" si="378"/>
        <v>9167.7168244017921</v>
      </c>
    </row>
    <row r="1421" spans="1:50" ht="16.5" customHeight="1" x14ac:dyDescent="0.2">
      <c r="A1421" s="25">
        <v>1420</v>
      </c>
      <c r="B1421" s="26">
        <v>43210</v>
      </c>
      <c r="C1421" s="25">
        <v>9083</v>
      </c>
      <c r="D1421" s="27">
        <v>2691.2280000000001</v>
      </c>
      <c r="E1421" s="27">
        <v>236000</v>
      </c>
      <c r="F1421" s="27"/>
      <c r="G1421" s="27">
        <v>67.546000000000006</v>
      </c>
      <c r="H1421" s="27">
        <v>73.391999999999996</v>
      </c>
      <c r="I1421" s="27">
        <v>2.7469999999999999</v>
      </c>
      <c r="J1421" s="27">
        <v>20037.088</v>
      </c>
      <c r="K1421" s="27">
        <v>775826</v>
      </c>
      <c r="L1421" s="27">
        <v>969</v>
      </c>
      <c r="M1421" s="27">
        <v>17.661999999999999</v>
      </c>
      <c r="N1421" s="27">
        <v>227759</v>
      </c>
      <c r="O1421" s="27">
        <v>13738.7</v>
      </c>
      <c r="P1421" s="27">
        <v>3830785</v>
      </c>
      <c r="Q1421" s="27">
        <v>160000</v>
      </c>
      <c r="R1421" s="27">
        <v>22435</v>
      </c>
      <c r="S1421" s="27">
        <v>13.148</v>
      </c>
      <c r="T1421" s="27">
        <v>131.4</v>
      </c>
      <c r="U1421" s="27">
        <v>17</v>
      </c>
      <c r="V1421" s="27">
        <v>91</v>
      </c>
      <c r="W1421" s="27">
        <v>107.30944</v>
      </c>
      <c r="X1421" s="27">
        <v>3.3333333333333299</v>
      </c>
      <c r="Y1421" s="27">
        <v>2.7522883415222199</v>
      </c>
      <c r="Z1421" s="27">
        <v>60.0754203796387</v>
      </c>
      <c r="AA1421" s="27">
        <v>326860</v>
      </c>
      <c r="AB1421" s="28"/>
      <c r="AC1421" s="29">
        <v>0</v>
      </c>
      <c r="AD1421" s="30">
        <v>94.6</v>
      </c>
      <c r="AE1421" s="30">
        <v>4.3</v>
      </c>
      <c r="AF1421" s="31">
        <v>13.0869</v>
      </c>
      <c r="AG1421">
        <f t="shared" si="363"/>
        <v>8701.6649553063598</v>
      </c>
      <c r="AH1421">
        <f>A1421*'Simple Linear Regression'!$B$18+'Simple Linear Regression'!$B$17</f>
        <v>9096.6490060843298</v>
      </c>
      <c r="AI1421">
        <f t="shared" si="364"/>
        <v>8622.1763108000014</v>
      </c>
      <c r="AJ1421">
        <f t="shared" si="365"/>
        <v>8622.1763107999996</v>
      </c>
      <c r="AK1421" s="32">
        <f t="shared" si="362"/>
        <v>9350.3553519060679</v>
      </c>
      <c r="AL1421">
        <f t="shared" si="366"/>
        <v>8950.0762142231069</v>
      </c>
      <c r="AM1421" s="32">
        <f t="shared" si="367"/>
        <v>8526.4412248098197</v>
      </c>
      <c r="AN1421" s="33">
        <f t="shared" si="368"/>
        <v>9171.0374532274254</v>
      </c>
      <c r="AO1421" s="33">
        <f t="shared" si="369"/>
        <v>8870.9263293229997</v>
      </c>
      <c r="AP1421" s="33">
        <f t="shared" si="370"/>
        <v>9257.0198884000019</v>
      </c>
      <c r="AQ1421" s="34">
        <f t="shared" si="371"/>
        <v>625653.973</v>
      </c>
      <c r="AR1421" s="34">
        <f t="shared" si="372"/>
        <v>648292</v>
      </c>
      <c r="AS1421" s="34">
        <f t="shared" si="373"/>
        <v>0</v>
      </c>
      <c r="AT1421" s="34">
        <f t="shared" si="374"/>
        <v>8953.3882316789986</v>
      </c>
      <c r="AU1421" s="34">
        <f t="shared" si="375"/>
        <v>9120.6974761395177</v>
      </c>
      <c r="AV1421" s="34">
        <f t="shared" si="376"/>
        <v>8899.6260247729206</v>
      </c>
      <c r="AW1421" s="34">
        <f t="shared" si="377"/>
        <v>8957.4355871650005</v>
      </c>
      <c r="AX1421" s="34">
        <f t="shared" si="378"/>
        <v>9070.0080430813505</v>
      </c>
    </row>
    <row r="1422" spans="1:50" ht="16.5" customHeight="1" x14ac:dyDescent="0.2">
      <c r="A1422" s="25">
        <v>1421</v>
      </c>
      <c r="B1422" s="26">
        <v>43217</v>
      </c>
      <c r="C1422" s="25">
        <v>9090</v>
      </c>
      <c r="D1422" s="27">
        <v>2656.22</v>
      </c>
      <c r="E1422" s="27">
        <v>207000</v>
      </c>
      <c r="F1422" s="27"/>
      <c r="G1422" s="27">
        <v>67.912000000000006</v>
      </c>
      <c r="H1422" s="27">
        <v>74.981999999999999</v>
      </c>
      <c r="I1422" s="27">
        <v>2.798</v>
      </c>
      <c r="J1422" s="27">
        <v>20037.088</v>
      </c>
      <c r="K1422" s="27">
        <v>775826</v>
      </c>
      <c r="L1422" s="27">
        <v>969</v>
      </c>
      <c r="M1422" s="27">
        <v>17.661999999999999</v>
      </c>
      <c r="N1422" s="27">
        <v>227759</v>
      </c>
      <c r="O1422" s="27">
        <v>13738.7</v>
      </c>
      <c r="P1422" s="27">
        <v>3830785</v>
      </c>
      <c r="Q1422" s="27">
        <v>160000</v>
      </c>
      <c r="R1422" s="27">
        <v>22435</v>
      </c>
      <c r="S1422" s="27">
        <v>13.148</v>
      </c>
      <c r="T1422" s="27">
        <v>131.4</v>
      </c>
      <c r="U1422" s="27">
        <v>17</v>
      </c>
      <c r="V1422" s="27">
        <v>91</v>
      </c>
      <c r="W1422" s="27">
        <v>107.38038</v>
      </c>
      <c r="X1422" s="27">
        <v>3.3333333333333299</v>
      </c>
      <c r="Y1422" s="27">
        <v>2.7522883415222199</v>
      </c>
      <c r="Z1422" s="27">
        <v>60.0754203796387</v>
      </c>
      <c r="AA1422" s="27">
        <v>326860</v>
      </c>
      <c r="AB1422" s="28"/>
      <c r="AC1422" s="29">
        <v>0</v>
      </c>
      <c r="AD1422" s="30">
        <v>64.7</v>
      </c>
      <c r="AE1422" s="30">
        <v>3.5</v>
      </c>
      <c r="AF1422" s="31">
        <v>13.35</v>
      </c>
      <c r="AG1422">
        <f t="shared" si="363"/>
        <v>8721.2145848682394</v>
      </c>
      <c r="AH1422">
        <f>A1422*'Simple Linear Regression'!$B$18+'Simple Linear Regression'!$B$17</f>
        <v>9097.5020431682351</v>
      </c>
      <c r="AI1422">
        <f t="shared" si="364"/>
        <v>8639.2367207999996</v>
      </c>
      <c r="AJ1422">
        <f t="shared" si="365"/>
        <v>8639.2367207999996</v>
      </c>
      <c r="AK1422" s="32">
        <f t="shared" si="362"/>
        <v>9348.6378003214395</v>
      </c>
      <c r="AL1422">
        <f t="shared" si="366"/>
        <v>8980.6912751077398</v>
      </c>
      <c r="AM1422" s="32">
        <f t="shared" si="367"/>
        <v>8569.2993522023989</v>
      </c>
      <c r="AN1422" s="33">
        <f t="shared" si="368"/>
        <v>9219.128889077494</v>
      </c>
      <c r="AO1422" s="33">
        <f t="shared" si="369"/>
        <v>8944.9752305820002</v>
      </c>
      <c r="AP1422" s="33">
        <f t="shared" si="370"/>
        <v>9312.9713957000004</v>
      </c>
      <c r="AQ1422" s="34">
        <f t="shared" si="371"/>
        <v>637269.68200000003</v>
      </c>
      <c r="AR1422" s="34">
        <f t="shared" si="372"/>
        <v>579186</v>
      </c>
      <c r="AS1422" s="34">
        <f t="shared" si="373"/>
        <v>0</v>
      </c>
      <c r="AT1422" s="34">
        <f t="shared" si="374"/>
        <v>8986.6033747649999</v>
      </c>
      <c r="AU1422" s="34">
        <f t="shared" si="375"/>
        <v>9166.5793841288869</v>
      </c>
      <c r="AV1422" s="34">
        <f t="shared" si="376"/>
        <v>8909.0978734343607</v>
      </c>
      <c r="AW1422" s="34">
        <f t="shared" si="377"/>
        <v>8991.9179242419996</v>
      </c>
      <c r="AX1422" s="34">
        <f t="shared" si="378"/>
        <v>9117.3094596206647</v>
      </c>
    </row>
    <row r="1423" spans="1:50" ht="16.5" customHeight="1" x14ac:dyDescent="0.2">
      <c r="A1423" s="25">
        <v>1422</v>
      </c>
      <c r="B1423" s="26">
        <v>43224</v>
      </c>
      <c r="C1423" s="25">
        <v>9775</v>
      </c>
      <c r="D1423" s="27">
        <v>2646.3339999999998</v>
      </c>
      <c r="E1423" s="27">
        <v>209000</v>
      </c>
      <c r="F1423" s="27"/>
      <c r="G1423" s="27">
        <v>68.382000000000005</v>
      </c>
      <c r="H1423" s="27">
        <v>74.421999999999997</v>
      </c>
      <c r="I1423" s="27">
        <v>2.8460000000000001</v>
      </c>
      <c r="J1423" s="27">
        <v>20037.088</v>
      </c>
      <c r="K1423" s="27">
        <v>775826</v>
      </c>
      <c r="L1423" s="27">
        <v>969</v>
      </c>
      <c r="M1423" s="27">
        <v>17.661999999999999</v>
      </c>
      <c r="N1423" s="27">
        <v>227759</v>
      </c>
      <c r="O1423" s="27">
        <v>13738.7</v>
      </c>
      <c r="P1423" s="27">
        <v>3830785</v>
      </c>
      <c r="Q1423" s="27">
        <v>160000</v>
      </c>
      <c r="R1423" s="27">
        <v>22435</v>
      </c>
      <c r="S1423" s="27">
        <v>13.148</v>
      </c>
      <c r="T1423" s="27">
        <v>131.4</v>
      </c>
      <c r="U1423" s="27">
        <v>17</v>
      </c>
      <c r="V1423" s="27">
        <v>91</v>
      </c>
      <c r="W1423" s="27">
        <v>109.12132</v>
      </c>
      <c r="X1423" s="27">
        <v>3.3333333333333299</v>
      </c>
      <c r="Y1423" s="27">
        <v>2.7522883415222199</v>
      </c>
      <c r="Z1423" s="27">
        <v>60.0754203796387</v>
      </c>
      <c r="AA1423" s="27">
        <v>326860</v>
      </c>
      <c r="AB1423" s="28"/>
      <c r="AC1423" s="29">
        <v>0</v>
      </c>
      <c r="AD1423" s="30">
        <v>34.700000000000003</v>
      </c>
      <c r="AE1423" s="30">
        <v>19.3</v>
      </c>
      <c r="AF1423" s="31">
        <v>13.599</v>
      </c>
      <c r="AG1423">
        <f t="shared" si="363"/>
        <v>8719.8849409264785</v>
      </c>
      <c r="AH1423">
        <f>A1423*'Simple Linear Regression'!$B$18+'Simple Linear Regression'!$B$17</f>
        <v>9098.3550802521386</v>
      </c>
      <c r="AI1423">
        <f t="shared" si="364"/>
        <v>8638.0601408000002</v>
      </c>
      <c r="AJ1423">
        <f t="shared" si="365"/>
        <v>8638.0601408000002</v>
      </c>
      <c r="AK1423" s="32">
        <f t="shared" si="362"/>
        <v>9354.5078903342073</v>
      </c>
      <c r="AL1423">
        <f t="shared" si="366"/>
        <v>8987.8235260579786</v>
      </c>
      <c r="AM1423" s="32">
        <f t="shared" si="367"/>
        <v>8624.7756344033205</v>
      </c>
      <c r="AN1423" s="33">
        <f t="shared" si="368"/>
        <v>9239.4066713871944</v>
      </c>
      <c r="AO1423" s="33">
        <f t="shared" si="369"/>
        <v>9024.658449413997</v>
      </c>
      <c r="AP1423" s="33">
        <f t="shared" si="370"/>
        <v>9367.9507107000027</v>
      </c>
      <c r="AQ1423" s="34">
        <f t="shared" si="371"/>
        <v>648202.11400000006</v>
      </c>
      <c r="AR1423" s="34">
        <f t="shared" si="372"/>
        <v>594814</v>
      </c>
      <c r="AS1423" s="34">
        <f t="shared" si="373"/>
        <v>0</v>
      </c>
      <c r="AT1423" s="34">
        <f t="shared" si="374"/>
        <v>8943.6216919589988</v>
      </c>
      <c r="AU1423" s="34">
        <f t="shared" si="375"/>
        <v>9159.7551840458218</v>
      </c>
      <c r="AV1423" s="34">
        <f t="shared" si="376"/>
        <v>8854.9532160436393</v>
      </c>
      <c r="AW1423" s="34">
        <f t="shared" si="377"/>
        <v>8949.9121584280001</v>
      </c>
      <c r="AX1423" s="34">
        <f t="shared" si="378"/>
        <v>9121.0801250630811</v>
      </c>
    </row>
    <row r="1424" spans="1:50" ht="16.5" customHeight="1" x14ac:dyDescent="0.2">
      <c r="A1424" s="25">
        <v>1423</v>
      </c>
      <c r="B1424" s="26">
        <v>43231</v>
      </c>
      <c r="C1424" s="25">
        <v>9531</v>
      </c>
      <c r="D1424" s="27">
        <v>2698.6260000000002</v>
      </c>
      <c r="E1424" s="27">
        <v>211000</v>
      </c>
      <c r="F1424" s="27"/>
      <c r="G1424" s="27">
        <v>70.555999999999997</v>
      </c>
      <c r="H1424" s="27">
        <v>76.680000000000007</v>
      </c>
      <c r="I1424" s="27">
        <v>2.8450000000000002</v>
      </c>
      <c r="J1424" s="27">
        <v>20328.553</v>
      </c>
      <c r="K1424" s="27">
        <v>775826</v>
      </c>
      <c r="L1424" s="27">
        <v>989</v>
      </c>
      <c r="M1424" s="27">
        <v>17.661999999999999</v>
      </c>
      <c r="N1424" s="27">
        <v>227759</v>
      </c>
      <c r="O1424" s="27">
        <v>13793.2</v>
      </c>
      <c r="P1424" s="27">
        <v>3830785</v>
      </c>
      <c r="Q1424" s="27">
        <v>160000</v>
      </c>
      <c r="R1424" s="27">
        <v>22435</v>
      </c>
      <c r="S1424" s="27">
        <v>13.148</v>
      </c>
      <c r="T1424" s="27">
        <v>132.4</v>
      </c>
      <c r="U1424" s="27">
        <v>17</v>
      </c>
      <c r="V1424" s="27">
        <v>88</v>
      </c>
      <c r="W1424" s="27">
        <v>109.93472</v>
      </c>
      <c r="X1424" s="27">
        <v>3.3333333333333299</v>
      </c>
      <c r="Y1424" s="27">
        <v>2.7522883415222199</v>
      </c>
      <c r="Z1424" s="27">
        <v>60.0754203796387</v>
      </c>
      <c r="AA1424" s="27">
        <v>326860</v>
      </c>
      <c r="AB1424" s="28"/>
      <c r="AC1424" s="29">
        <v>0</v>
      </c>
      <c r="AD1424" s="30">
        <v>17.399999999999999</v>
      </c>
      <c r="AE1424" s="30">
        <v>21.2</v>
      </c>
      <c r="AF1424" s="31">
        <v>13.829700000000001</v>
      </c>
      <c r="AG1424">
        <f t="shared" si="363"/>
        <v>8787.0983860185988</v>
      </c>
      <c r="AH1424">
        <f>A1424*'Simple Linear Regression'!$B$18+'Simple Linear Regression'!$B$17</f>
        <v>9099.2081173360421</v>
      </c>
      <c r="AI1424">
        <f t="shared" si="364"/>
        <v>8745.9814607999997</v>
      </c>
      <c r="AJ1424">
        <f t="shared" si="365"/>
        <v>8745.9814607999997</v>
      </c>
      <c r="AK1424" s="32">
        <f t="shared" si="362"/>
        <v>9343.9743558931405</v>
      </c>
      <c r="AL1424">
        <f t="shared" si="366"/>
        <v>9033.4507060798496</v>
      </c>
      <c r="AM1424" s="32">
        <f t="shared" si="367"/>
        <v>8647.6796593422805</v>
      </c>
      <c r="AN1424" s="33">
        <f t="shared" si="368"/>
        <v>9262.8456714714703</v>
      </c>
      <c r="AO1424" s="33">
        <f t="shared" si="369"/>
        <v>9100.2346186049981</v>
      </c>
      <c r="AP1424" s="33">
        <f t="shared" si="370"/>
        <v>9378.666180799999</v>
      </c>
      <c r="AQ1424" s="34">
        <f t="shared" si="371"/>
        <v>647974.3550000001</v>
      </c>
      <c r="AR1424" s="34">
        <f t="shared" si="372"/>
        <v>600295</v>
      </c>
      <c r="AS1424" s="34">
        <f t="shared" si="373"/>
        <v>0</v>
      </c>
      <c r="AT1424" s="34">
        <f t="shared" si="374"/>
        <v>8970.6859221070008</v>
      </c>
      <c r="AU1424" s="34">
        <f t="shared" si="375"/>
        <v>9191.0106081663434</v>
      </c>
      <c r="AV1424" s="34">
        <f t="shared" si="376"/>
        <v>8875.2034533702008</v>
      </c>
      <c r="AW1424" s="34">
        <f t="shared" si="377"/>
        <v>8977.7854816710005</v>
      </c>
      <c r="AX1424" s="34">
        <f t="shared" si="378"/>
        <v>9163.4765299461142</v>
      </c>
    </row>
    <row r="1425" spans="1:50" ht="16.5" customHeight="1" x14ac:dyDescent="0.2">
      <c r="A1425" s="25">
        <v>1424</v>
      </c>
      <c r="B1425" s="26">
        <v>43238</v>
      </c>
      <c r="C1425" s="25">
        <v>9689</v>
      </c>
      <c r="D1425" s="27">
        <v>2719.4279999999999</v>
      </c>
      <c r="E1425" s="27">
        <v>222000</v>
      </c>
      <c r="F1425" s="27"/>
      <c r="G1425" s="27">
        <v>71.296000000000006</v>
      </c>
      <c r="H1425" s="27">
        <v>78.754000000000005</v>
      </c>
      <c r="I1425" s="27">
        <v>2.8730000000000002</v>
      </c>
      <c r="J1425" s="27">
        <v>20328.553</v>
      </c>
      <c r="K1425" s="27">
        <v>790699</v>
      </c>
      <c r="L1425" s="27">
        <v>989</v>
      </c>
      <c r="M1425" s="27">
        <v>17.584</v>
      </c>
      <c r="N1425" s="27">
        <v>270705</v>
      </c>
      <c r="O1425" s="27">
        <v>13793.2</v>
      </c>
      <c r="P1425" s="27">
        <v>3830785</v>
      </c>
      <c r="Q1425" s="27">
        <v>160000</v>
      </c>
      <c r="R1425" s="27">
        <v>22435</v>
      </c>
      <c r="S1425" s="27">
        <v>13.148</v>
      </c>
      <c r="T1425" s="27">
        <v>132.4</v>
      </c>
      <c r="U1425" s="27">
        <v>17</v>
      </c>
      <c r="V1425" s="27">
        <v>88</v>
      </c>
      <c r="W1425" s="27">
        <v>110.64131999999999</v>
      </c>
      <c r="X1425" s="27">
        <v>3.3333333333333299</v>
      </c>
      <c r="Y1425" s="27">
        <v>2.9808437824249299</v>
      </c>
      <c r="Z1425" s="27">
        <v>65.342628479003906</v>
      </c>
      <c r="AA1425" s="27">
        <v>326860</v>
      </c>
      <c r="AB1425" s="28"/>
      <c r="AC1425" s="29">
        <v>0</v>
      </c>
      <c r="AD1425" s="30">
        <v>27.4</v>
      </c>
      <c r="AE1425" s="30">
        <v>30.4</v>
      </c>
      <c r="AF1425" s="31">
        <v>14.037800000000001</v>
      </c>
      <c r="AG1425">
        <f t="shared" si="363"/>
        <v>9317.6292503792411</v>
      </c>
      <c r="AH1425">
        <f>A1425*'Simple Linear Regression'!$B$18+'Simple Linear Regression'!$B$17</f>
        <v>9100.0611544199473</v>
      </c>
      <c r="AI1425">
        <f t="shared" si="364"/>
        <v>9325.9906374000002</v>
      </c>
      <c r="AJ1425">
        <f t="shared" si="365"/>
        <v>9325.9906374000002</v>
      </c>
      <c r="AK1425" s="32">
        <f t="shared" si="362"/>
        <v>9362.4742550143492</v>
      </c>
      <c r="AL1425">
        <f t="shared" si="366"/>
        <v>9201.436222307555</v>
      </c>
      <c r="AM1425" s="32">
        <f t="shared" si="367"/>
        <v>9230.2522876435596</v>
      </c>
      <c r="AN1425" s="33">
        <f t="shared" si="368"/>
        <v>9477.1854604722321</v>
      </c>
      <c r="AO1425" s="33">
        <f t="shared" si="369"/>
        <v>9227.8060922149998</v>
      </c>
      <c r="AP1425" s="33">
        <f t="shared" si="370"/>
        <v>9369.7263048999994</v>
      </c>
      <c r="AQ1425" s="34">
        <f t="shared" si="371"/>
        <v>777735.46500000008</v>
      </c>
      <c r="AR1425" s="34">
        <f t="shared" si="372"/>
        <v>637806</v>
      </c>
      <c r="AS1425" s="34">
        <f t="shared" si="373"/>
        <v>0</v>
      </c>
      <c r="AT1425" s="34">
        <f t="shared" si="374"/>
        <v>9800.1063703479995</v>
      </c>
      <c r="AU1425" s="34">
        <f t="shared" si="375"/>
        <v>9570.931973426108</v>
      </c>
      <c r="AV1425" s="34">
        <f t="shared" si="376"/>
        <v>9730.1266037995592</v>
      </c>
      <c r="AW1425" s="34">
        <f t="shared" si="377"/>
        <v>9807.727056665999</v>
      </c>
      <c r="AX1425" s="34">
        <f t="shared" si="378"/>
        <v>9484.2467491595453</v>
      </c>
    </row>
    <row r="1426" spans="1:50" ht="16.5" customHeight="1" x14ac:dyDescent="0.2">
      <c r="A1426" s="25">
        <v>1425</v>
      </c>
      <c r="B1426" s="26">
        <v>43245</v>
      </c>
      <c r="C1426" s="25">
        <v>9689</v>
      </c>
      <c r="D1426" s="27">
        <v>2727.9659999999999</v>
      </c>
      <c r="E1426" s="27">
        <v>230000</v>
      </c>
      <c r="F1426" s="27"/>
      <c r="G1426" s="27">
        <v>70.977999999999994</v>
      </c>
      <c r="H1426" s="27">
        <v>78.59</v>
      </c>
      <c r="I1426" s="27">
        <v>2.923</v>
      </c>
      <c r="J1426" s="27">
        <v>20328.553</v>
      </c>
      <c r="K1426" s="27">
        <v>790699</v>
      </c>
      <c r="L1426" s="27">
        <v>989</v>
      </c>
      <c r="M1426" s="27">
        <v>17.584</v>
      </c>
      <c r="N1426" s="27">
        <v>270705</v>
      </c>
      <c r="O1426" s="27">
        <v>13793.2</v>
      </c>
      <c r="P1426" s="27">
        <v>3830785</v>
      </c>
      <c r="Q1426" s="27">
        <v>160000</v>
      </c>
      <c r="R1426" s="27">
        <v>22435</v>
      </c>
      <c r="S1426" s="27">
        <v>13.211</v>
      </c>
      <c r="T1426" s="27">
        <v>132.4</v>
      </c>
      <c r="U1426" s="27">
        <v>17</v>
      </c>
      <c r="V1426" s="27">
        <v>88</v>
      </c>
      <c r="W1426" s="27">
        <v>111.20316</v>
      </c>
      <c r="X1426" s="27">
        <v>3.3333333333333299</v>
      </c>
      <c r="Y1426" s="27">
        <v>2.9808437824249299</v>
      </c>
      <c r="Z1426" s="27">
        <v>65.342628479003906</v>
      </c>
      <c r="AA1426" s="27">
        <v>326860</v>
      </c>
      <c r="AB1426" s="28"/>
      <c r="AC1426" s="29">
        <v>0</v>
      </c>
      <c r="AD1426" s="30">
        <v>16.899999999999999</v>
      </c>
      <c r="AE1426" s="30">
        <v>32.200000000000003</v>
      </c>
      <c r="AF1426" s="31">
        <v>14.218400000000001</v>
      </c>
      <c r="AG1426">
        <f t="shared" si="363"/>
        <v>9312.2593887732382</v>
      </c>
      <c r="AH1426">
        <f>A1426*'Simple Linear Regression'!$B$18+'Simple Linear Regression'!$B$17</f>
        <v>9100.9141915038508</v>
      </c>
      <c r="AI1426">
        <f t="shared" si="364"/>
        <v>9321.2843174000009</v>
      </c>
      <c r="AJ1426">
        <f t="shared" si="365"/>
        <v>9321.2843173999991</v>
      </c>
      <c r="AK1426" s="32">
        <f t="shared" si="362"/>
        <v>9358.1217142922687</v>
      </c>
      <c r="AL1426">
        <f t="shared" si="366"/>
        <v>9183.7973680250507</v>
      </c>
      <c r="AM1426" s="32">
        <f t="shared" si="367"/>
        <v>9250.8319362287803</v>
      </c>
      <c r="AN1426" s="33">
        <f t="shared" si="368"/>
        <v>9482.2291175426526</v>
      </c>
      <c r="AO1426" s="33">
        <f t="shared" si="369"/>
        <v>9226.5320449650008</v>
      </c>
      <c r="AP1426" s="33">
        <f t="shared" si="370"/>
        <v>9378.9347787000006</v>
      </c>
      <c r="AQ1426" s="34">
        <f t="shared" si="371"/>
        <v>791270.71499999997</v>
      </c>
      <c r="AR1426" s="34">
        <f t="shared" si="372"/>
        <v>672290</v>
      </c>
      <c r="AS1426" s="34">
        <f t="shared" si="373"/>
        <v>0</v>
      </c>
      <c r="AT1426" s="34">
        <f t="shared" si="374"/>
        <v>9813.062428616</v>
      </c>
      <c r="AU1426" s="34">
        <f t="shared" si="375"/>
        <v>9571.6067842776574</v>
      </c>
      <c r="AV1426" s="34">
        <f t="shared" si="376"/>
        <v>9743.4005893293979</v>
      </c>
      <c r="AW1426" s="34">
        <f t="shared" si="377"/>
        <v>9821.4642566859984</v>
      </c>
      <c r="AX1426" s="34">
        <f t="shared" si="378"/>
        <v>9482.2928257347921</v>
      </c>
    </row>
    <row r="1427" spans="1:50" ht="16.5" customHeight="1" x14ac:dyDescent="0.2">
      <c r="A1427" s="25">
        <v>1426</v>
      </c>
      <c r="B1427" s="26">
        <v>43252</v>
      </c>
      <c r="C1427" s="25">
        <v>8976</v>
      </c>
      <c r="D1427" s="27">
        <v>2713.44</v>
      </c>
      <c r="E1427" s="27">
        <v>222000</v>
      </c>
      <c r="F1427" s="27"/>
      <c r="G1427" s="27">
        <v>66.957499999999996</v>
      </c>
      <c r="H1427" s="27">
        <v>75.347499999999997</v>
      </c>
      <c r="I1427" s="27">
        <v>2.9620000000000002</v>
      </c>
      <c r="J1427" s="27">
        <v>20328.553</v>
      </c>
      <c r="K1427" s="27">
        <v>790699</v>
      </c>
      <c r="L1427" s="27">
        <v>989</v>
      </c>
      <c r="M1427" s="27">
        <v>17.584</v>
      </c>
      <c r="N1427" s="27">
        <v>270705</v>
      </c>
      <c r="O1427" s="27">
        <v>13793.2</v>
      </c>
      <c r="P1427" s="27">
        <v>3830785</v>
      </c>
      <c r="Q1427" s="27">
        <v>160000</v>
      </c>
      <c r="R1427" s="27">
        <v>22435</v>
      </c>
      <c r="S1427" s="27">
        <v>13.211</v>
      </c>
      <c r="T1427" s="27">
        <v>132.4</v>
      </c>
      <c r="U1427" s="27">
        <v>17</v>
      </c>
      <c r="V1427" s="27">
        <v>88</v>
      </c>
      <c r="W1427" s="27">
        <v>111.52</v>
      </c>
      <c r="X1427" s="27">
        <v>3.3333333333333299</v>
      </c>
      <c r="Y1427" s="27">
        <v>2.9808437824249299</v>
      </c>
      <c r="Z1427" s="27">
        <v>65.342628479003906</v>
      </c>
      <c r="AA1427" s="27">
        <v>326860</v>
      </c>
      <c r="AB1427" s="28"/>
      <c r="AC1427" s="29">
        <v>1</v>
      </c>
      <c r="AD1427" s="30">
        <v>3.1</v>
      </c>
      <c r="AE1427" s="30">
        <v>48.3</v>
      </c>
      <c r="AF1427" s="31">
        <v>14.366899999999999</v>
      </c>
      <c r="AG1427">
        <f t="shared" si="363"/>
        <v>9317.6613943205612</v>
      </c>
      <c r="AH1427">
        <f>A1427*'Simple Linear Regression'!$B$18+'Simple Linear Regression'!$B$17</f>
        <v>9101.7672285877561</v>
      </c>
      <c r="AI1427">
        <f t="shared" si="364"/>
        <v>9325.9906374000002</v>
      </c>
      <c r="AJ1427">
        <f t="shared" si="365"/>
        <v>9325.9906374000002</v>
      </c>
      <c r="AK1427" s="32">
        <f t="shared" si="362"/>
        <v>9365.2267773849089</v>
      </c>
      <c r="AL1427">
        <f t="shared" si="366"/>
        <v>9180.5787407247008</v>
      </c>
      <c r="AM1427" s="32">
        <f t="shared" si="367"/>
        <v>9151.0109344579196</v>
      </c>
      <c r="AN1427" s="33">
        <f t="shared" si="368"/>
        <v>9355.0695586302027</v>
      </c>
      <c r="AO1427" s="33">
        <f t="shared" si="369"/>
        <v>9150.4077127099936</v>
      </c>
      <c r="AP1427" s="33">
        <f t="shared" si="370"/>
        <v>9288.5599061999965</v>
      </c>
      <c r="AQ1427" s="34">
        <f t="shared" si="371"/>
        <v>801828.21000000008</v>
      </c>
      <c r="AR1427" s="34">
        <f t="shared" si="372"/>
        <v>657564</v>
      </c>
      <c r="AS1427" s="34">
        <f t="shared" si="373"/>
        <v>14.366899999999999</v>
      </c>
      <c r="AT1427" s="34">
        <f t="shared" si="374"/>
        <v>9711.8212986780018</v>
      </c>
      <c r="AU1427" s="34">
        <f t="shared" si="375"/>
        <v>9493.4088172625816</v>
      </c>
      <c r="AV1427" s="34">
        <f t="shared" si="376"/>
        <v>9627.1037440236396</v>
      </c>
      <c r="AW1427" s="34">
        <f t="shared" si="377"/>
        <v>9669.1413807323006</v>
      </c>
      <c r="AX1427" s="34">
        <f t="shared" si="378"/>
        <v>9380.006968614729</v>
      </c>
    </row>
    <row r="1428" spans="1:50" ht="16.5" customHeight="1" x14ac:dyDescent="0.2">
      <c r="A1428" s="25">
        <v>1427</v>
      </c>
      <c r="B1428" s="26">
        <v>43259</v>
      </c>
      <c r="C1428" s="25">
        <v>9879</v>
      </c>
      <c r="D1428" s="27">
        <v>2763.4839999999999</v>
      </c>
      <c r="E1428" s="27">
        <v>223000</v>
      </c>
      <c r="F1428" s="27"/>
      <c r="G1428" s="27">
        <v>65.349999999999994</v>
      </c>
      <c r="H1428" s="27">
        <v>73.977999999999994</v>
      </c>
      <c r="I1428" s="27">
        <v>2.94</v>
      </c>
      <c r="J1428" s="27">
        <v>20328.553</v>
      </c>
      <c r="K1428" s="27">
        <v>790699</v>
      </c>
      <c r="L1428" s="27">
        <v>1011</v>
      </c>
      <c r="M1428" s="27">
        <v>17.584</v>
      </c>
      <c r="N1428" s="27">
        <v>270705</v>
      </c>
      <c r="O1428" s="27">
        <v>13838.4</v>
      </c>
      <c r="P1428" s="27">
        <v>3830785</v>
      </c>
      <c r="Q1428" s="27">
        <v>160000</v>
      </c>
      <c r="R1428" s="27">
        <v>22435</v>
      </c>
      <c r="S1428" s="27">
        <v>13.211</v>
      </c>
      <c r="T1428" s="27">
        <v>132.4</v>
      </c>
      <c r="U1428" s="27">
        <v>17</v>
      </c>
      <c r="V1428" s="27">
        <v>91.1</v>
      </c>
      <c r="W1428" s="27">
        <v>111.925425</v>
      </c>
      <c r="X1428" s="27">
        <v>3.3333333333333299</v>
      </c>
      <c r="Y1428" s="27">
        <v>2.9808437824249299</v>
      </c>
      <c r="Z1428" s="27">
        <v>65.342628479003906</v>
      </c>
      <c r="AA1428" s="27">
        <v>326860</v>
      </c>
      <c r="AB1428" s="28"/>
      <c r="AC1428" s="29">
        <v>0</v>
      </c>
      <c r="AD1428" s="30">
        <v>7.9</v>
      </c>
      <c r="AE1428" s="30">
        <v>43.3</v>
      </c>
      <c r="AF1428" s="31">
        <v>14.478999999999999</v>
      </c>
      <c r="AG1428">
        <f t="shared" si="363"/>
        <v>9246.1338128252009</v>
      </c>
      <c r="AH1428">
        <f>A1428*'Simple Linear Regression'!$B$18+'Simple Linear Regression'!$B$17</f>
        <v>9102.6202656716596</v>
      </c>
      <c r="AI1428">
        <f t="shared" si="364"/>
        <v>9225.7089174000012</v>
      </c>
      <c r="AJ1428">
        <f t="shared" si="365"/>
        <v>9225.7089174000012</v>
      </c>
      <c r="AK1428" s="32">
        <f t="shared" si="362"/>
        <v>9374.6146137704509</v>
      </c>
      <c r="AL1428">
        <f t="shared" si="366"/>
        <v>9136.1312466889976</v>
      </c>
      <c r="AM1428" s="32">
        <f t="shared" si="367"/>
        <v>9272.7191778101205</v>
      </c>
      <c r="AN1428" s="33">
        <f t="shared" si="368"/>
        <v>9520.0978953899739</v>
      </c>
      <c r="AO1428" s="33">
        <f t="shared" si="369"/>
        <v>9209.0934426999993</v>
      </c>
      <c r="AP1428" s="33">
        <f t="shared" si="370"/>
        <v>9452.1398424999988</v>
      </c>
      <c r="AQ1428" s="34">
        <f t="shared" si="371"/>
        <v>795872.7</v>
      </c>
      <c r="AR1428" s="34">
        <f t="shared" si="372"/>
        <v>655620</v>
      </c>
      <c r="AS1428" s="34">
        <f t="shared" si="373"/>
        <v>0</v>
      </c>
      <c r="AT1428" s="34">
        <f t="shared" si="374"/>
        <v>9804.6487339949999</v>
      </c>
      <c r="AU1428" s="34">
        <f t="shared" si="375"/>
        <v>9571.2701031363395</v>
      </c>
      <c r="AV1428" s="34">
        <f t="shared" si="376"/>
        <v>9733.9102703162007</v>
      </c>
      <c r="AW1428" s="34">
        <f t="shared" si="377"/>
        <v>9814.1397566699998</v>
      </c>
      <c r="AX1428" s="34">
        <f t="shared" si="378"/>
        <v>9476.6566120540974</v>
      </c>
    </row>
    <row r="1429" spans="1:50" ht="16.5" customHeight="1" x14ac:dyDescent="0.2">
      <c r="A1429" s="25">
        <v>1428</v>
      </c>
      <c r="B1429" s="26">
        <v>43266</v>
      </c>
      <c r="C1429" s="25">
        <v>9326</v>
      </c>
      <c r="D1429" s="27">
        <v>2781.326</v>
      </c>
      <c r="E1429" s="27">
        <v>222000</v>
      </c>
      <c r="F1429" s="27"/>
      <c r="G1429" s="27">
        <v>66.206000000000003</v>
      </c>
      <c r="H1429" s="27">
        <v>74.260000000000005</v>
      </c>
      <c r="I1429" s="27">
        <v>2.911</v>
      </c>
      <c r="J1429" s="27">
        <v>20328.553</v>
      </c>
      <c r="K1429" s="27">
        <v>768012</v>
      </c>
      <c r="L1429" s="27">
        <v>1011</v>
      </c>
      <c r="M1429" s="27">
        <v>17.584</v>
      </c>
      <c r="N1429" s="27">
        <v>275127</v>
      </c>
      <c r="O1429" s="27">
        <v>13838.4</v>
      </c>
      <c r="P1429" s="27">
        <v>3876824</v>
      </c>
      <c r="Q1429" s="27">
        <v>160000</v>
      </c>
      <c r="R1429" s="27">
        <v>22435</v>
      </c>
      <c r="S1429" s="27">
        <v>13.211</v>
      </c>
      <c r="T1429" s="27">
        <v>132.4</v>
      </c>
      <c r="U1429" s="27">
        <v>17</v>
      </c>
      <c r="V1429" s="27">
        <v>91.1</v>
      </c>
      <c r="W1429" s="27">
        <v>112.00406</v>
      </c>
      <c r="X1429" s="27">
        <v>3.3333333333333299</v>
      </c>
      <c r="Y1429" s="27">
        <v>2.9808437824249299</v>
      </c>
      <c r="Z1429" s="27">
        <v>65.342628479003906</v>
      </c>
      <c r="AA1429" s="27">
        <v>326860</v>
      </c>
      <c r="AB1429" s="28"/>
      <c r="AC1429" s="29">
        <v>0</v>
      </c>
      <c r="AD1429" s="30">
        <v>2.8</v>
      </c>
      <c r="AE1429" s="30">
        <v>54.3</v>
      </c>
      <c r="AF1429" s="31">
        <v>14.551</v>
      </c>
      <c r="AG1429">
        <f t="shared" si="363"/>
        <v>9302.1855185766817</v>
      </c>
      <c r="AH1429">
        <f>A1429*'Simple Linear Regression'!$B$18+'Simple Linear Regression'!$B$17</f>
        <v>9103.4733027555631</v>
      </c>
      <c r="AI1429">
        <f t="shared" si="364"/>
        <v>9287.1235862000012</v>
      </c>
      <c r="AJ1429">
        <f t="shared" si="365"/>
        <v>9287.1235862000012</v>
      </c>
      <c r="AK1429" s="32">
        <f t="shared" si="362"/>
        <v>9376.8270658880683</v>
      </c>
      <c r="AL1429">
        <f t="shared" si="366"/>
        <v>9159.6665297337877</v>
      </c>
      <c r="AM1429" s="32">
        <f t="shared" si="367"/>
        <v>9344.2375457520193</v>
      </c>
      <c r="AN1429" s="33">
        <f t="shared" si="368"/>
        <v>9559.5302677338186</v>
      </c>
      <c r="AO1429" s="33">
        <f t="shared" si="369"/>
        <v>9255.9296138469963</v>
      </c>
      <c r="AP1429" s="33">
        <f t="shared" si="370"/>
        <v>9487.4503106999982</v>
      </c>
      <c r="AQ1429" s="34">
        <f t="shared" si="371"/>
        <v>800894.69700000004</v>
      </c>
      <c r="AR1429" s="34">
        <f t="shared" si="372"/>
        <v>646242</v>
      </c>
      <c r="AS1429" s="34">
        <f t="shared" si="373"/>
        <v>0</v>
      </c>
      <c r="AT1429" s="34">
        <f t="shared" si="374"/>
        <v>9857.3149254260006</v>
      </c>
      <c r="AU1429" s="34">
        <f t="shared" si="375"/>
        <v>9600.9130025675986</v>
      </c>
      <c r="AV1429" s="34">
        <f t="shared" si="376"/>
        <v>9787.4038421389214</v>
      </c>
      <c r="AW1429" s="34">
        <f t="shared" si="377"/>
        <v>9866.9256446700001</v>
      </c>
      <c r="AX1429" s="34">
        <f t="shared" si="378"/>
        <v>9508.3337385243631</v>
      </c>
    </row>
    <row r="1430" spans="1:50" ht="16.5" customHeight="1" x14ac:dyDescent="0.2">
      <c r="A1430" s="25">
        <v>1429</v>
      </c>
      <c r="B1430" s="26">
        <v>43273</v>
      </c>
      <c r="C1430" s="25">
        <v>9731</v>
      </c>
      <c r="D1430" s="27">
        <v>2761.66</v>
      </c>
      <c r="E1430" s="27">
        <v>218000</v>
      </c>
      <c r="F1430" s="27"/>
      <c r="G1430" s="27">
        <v>66.323999999999998</v>
      </c>
      <c r="H1430" s="27">
        <v>74.116</v>
      </c>
      <c r="I1430" s="27">
        <v>2.879</v>
      </c>
      <c r="J1430" s="27">
        <v>20328.553</v>
      </c>
      <c r="K1430" s="27">
        <v>768012</v>
      </c>
      <c r="L1430" s="27">
        <v>1011</v>
      </c>
      <c r="M1430" s="27">
        <v>17.829000000000001</v>
      </c>
      <c r="N1430" s="27">
        <v>275127</v>
      </c>
      <c r="O1430" s="27">
        <v>13838.4</v>
      </c>
      <c r="P1430" s="27">
        <v>3876824</v>
      </c>
      <c r="Q1430" s="27">
        <v>160000</v>
      </c>
      <c r="R1430" s="27">
        <v>22435</v>
      </c>
      <c r="S1430" s="27">
        <v>13.211</v>
      </c>
      <c r="T1430" s="27">
        <v>132.4</v>
      </c>
      <c r="U1430" s="27">
        <v>17</v>
      </c>
      <c r="V1430" s="27">
        <v>91.1</v>
      </c>
      <c r="W1430" s="27">
        <v>112.55586</v>
      </c>
      <c r="X1430" s="27">
        <v>3.3333333333333299</v>
      </c>
      <c r="Y1430" s="27">
        <v>2.9808437824249299</v>
      </c>
      <c r="Z1430" s="27">
        <v>65.342628479003906</v>
      </c>
      <c r="AA1430" s="27">
        <v>326860</v>
      </c>
      <c r="AB1430" s="28"/>
      <c r="AC1430" s="29">
        <v>0</v>
      </c>
      <c r="AD1430" s="30">
        <v>1.1000000000000001</v>
      </c>
      <c r="AE1430" s="30">
        <v>63.2</v>
      </c>
      <c r="AF1430" s="31">
        <v>14.580500000000001</v>
      </c>
      <c r="AG1430">
        <f t="shared" si="363"/>
        <v>9304.8679212045208</v>
      </c>
      <c r="AH1430">
        <f>A1430*'Simple Linear Regression'!$B$18+'Simple Linear Regression'!$B$17</f>
        <v>9104.3263398394683</v>
      </c>
      <c r="AI1430">
        <f t="shared" si="364"/>
        <v>9302.8545057000028</v>
      </c>
      <c r="AJ1430">
        <f t="shared" si="365"/>
        <v>9302.854505700001</v>
      </c>
      <c r="AK1430" s="32">
        <f t="shared" si="362"/>
        <v>9367.3727012618801</v>
      </c>
      <c r="AL1430">
        <f t="shared" si="366"/>
        <v>9171.4898140893129</v>
      </c>
      <c r="AM1430" s="32">
        <f t="shared" si="367"/>
        <v>9349.34423103878</v>
      </c>
      <c r="AN1430" s="33">
        <f t="shared" si="368"/>
        <v>9575.5878699284694</v>
      </c>
      <c r="AO1430" s="33">
        <f t="shared" si="369"/>
        <v>9287.7262569830018</v>
      </c>
      <c r="AP1430" s="33">
        <f t="shared" si="370"/>
        <v>9517.1549439999981</v>
      </c>
      <c r="AQ1430" s="34">
        <f t="shared" si="371"/>
        <v>792090.63300000003</v>
      </c>
      <c r="AR1430" s="34">
        <f t="shared" si="372"/>
        <v>627622</v>
      </c>
      <c r="AS1430" s="34">
        <f t="shared" si="373"/>
        <v>0</v>
      </c>
      <c r="AT1430" s="34">
        <f t="shared" si="374"/>
        <v>9831.7809232849995</v>
      </c>
      <c r="AU1430" s="34">
        <f t="shared" si="375"/>
        <v>9599.3396654400894</v>
      </c>
      <c r="AV1430" s="34">
        <f t="shared" si="376"/>
        <v>9759.4334011977207</v>
      </c>
      <c r="AW1430" s="34">
        <f t="shared" si="377"/>
        <v>9841.3498259110002</v>
      </c>
      <c r="AX1430" s="34">
        <f t="shared" si="378"/>
        <v>9514.0131272979306</v>
      </c>
    </row>
    <row r="1431" spans="1:50" ht="16.5" customHeight="1" x14ac:dyDescent="0.2">
      <c r="A1431" s="25">
        <v>1430</v>
      </c>
      <c r="B1431" s="26">
        <v>43280</v>
      </c>
      <c r="C1431" s="25">
        <v>9869</v>
      </c>
      <c r="D1431" s="27">
        <v>2714.8879999999999</v>
      </c>
      <c r="E1431" s="27">
        <v>222000</v>
      </c>
      <c r="F1431" s="27"/>
      <c r="G1431" s="27">
        <v>74.025999999999996</v>
      </c>
      <c r="H1431" s="27">
        <v>75.238</v>
      </c>
      <c r="I1431" s="27">
        <v>2.8330000000000002</v>
      </c>
      <c r="J1431" s="27">
        <v>20328.553</v>
      </c>
      <c r="K1431" s="27">
        <v>768012</v>
      </c>
      <c r="L1431" s="27">
        <v>1011</v>
      </c>
      <c r="M1431" s="27">
        <v>17.829000000000001</v>
      </c>
      <c r="N1431" s="27">
        <v>275127</v>
      </c>
      <c r="O1431" s="27">
        <v>13838.4</v>
      </c>
      <c r="P1431" s="27">
        <v>3876824</v>
      </c>
      <c r="Q1431" s="27">
        <v>160000</v>
      </c>
      <c r="R1431" s="27">
        <v>22435</v>
      </c>
      <c r="S1431" s="27">
        <v>13.211</v>
      </c>
      <c r="T1431" s="27">
        <v>132.4</v>
      </c>
      <c r="U1431" s="27">
        <v>17</v>
      </c>
      <c r="V1431" s="27">
        <v>91.1</v>
      </c>
      <c r="W1431" s="27">
        <v>113.50458</v>
      </c>
      <c r="X1431" s="27">
        <v>3.3333333333333299</v>
      </c>
      <c r="Y1431" s="27">
        <v>2.9808437824249299</v>
      </c>
      <c r="Z1431" s="27">
        <v>65.342628479003906</v>
      </c>
      <c r="AA1431" s="27">
        <v>326860</v>
      </c>
      <c r="AB1431" s="28"/>
      <c r="AC1431" s="29">
        <v>0</v>
      </c>
      <c r="AD1431" s="30">
        <v>0</v>
      </c>
      <c r="AE1431" s="30">
        <v>61.8</v>
      </c>
      <c r="AF1431" s="31">
        <v>14.5665</v>
      </c>
      <c r="AG1431">
        <f t="shared" si="363"/>
        <v>9302.1573474820416</v>
      </c>
      <c r="AH1431">
        <f>A1431*'Simple Linear Regression'!$B$18+'Simple Linear Regression'!$B$17</f>
        <v>9105.1793769233718</v>
      </c>
      <c r="AI1431">
        <f t="shared" si="364"/>
        <v>9300.5013457000023</v>
      </c>
      <c r="AJ1431">
        <f t="shared" si="365"/>
        <v>9300.5013457000005</v>
      </c>
      <c r="AK1431" s="32">
        <f t="shared" si="362"/>
        <v>9376.3222882075497</v>
      </c>
      <c r="AL1431">
        <f t="shared" si="366"/>
        <v>9181.2693618503672</v>
      </c>
      <c r="AM1431" s="32">
        <f t="shared" si="367"/>
        <v>9344.0152315273208</v>
      </c>
      <c r="AN1431" s="33">
        <f t="shared" si="368"/>
        <v>9582.4188937790677</v>
      </c>
      <c r="AO1431" s="33">
        <f t="shared" si="369"/>
        <v>9297.245165241</v>
      </c>
      <c r="AP1431" s="33">
        <f t="shared" si="370"/>
        <v>9529.4029564000011</v>
      </c>
      <c r="AQ1431" s="34">
        <f t="shared" si="371"/>
        <v>779434.79100000008</v>
      </c>
      <c r="AR1431" s="34">
        <f t="shared" si="372"/>
        <v>628926</v>
      </c>
      <c r="AS1431" s="34">
        <f t="shared" si="373"/>
        <v>0</v>
      </c>
      <c r="AT1431" s="34">
        <f t="shared" si="374"/>
        <v>9825.3309226269994</v>
      </c>
      <c r="AU1431" s="34">
        <f t="shared" si="375"/>
        <v>9605.3969684277326</v>
      </c>
      <c r="AV1431" s="34">
        <f t="shared" si="376"/>
        <v>9761.4086970747594</v>
      </c>
      <c r="AW1431" s="34">
        <f t="shared" si="377"/>
        <v>9834.8850798889998</v>
      </c>
      <c r="AX1431" s="34">
        <f t="shared" si="378"/>
        <v>9524.6001369261812</v>
      </c>
    </row>
    <row r="1432" spans="1:50" ht="16.5" customHeight="1" x14ac:dyDescent="0.2">
      <c r="A1432" s="25">
        <v>1431</v>
      </c>
      <c r="B1432" s="26">
        <v>43287</v>
      </c>
      <c r="C1432" s="25">
        <v>9275</v>
      </c>
      <c r="D1432" s="27">
        <v>2734.09</v>
      </c>
      <c r="E1432" s="27">
        <v>228000</v>
      </c>
      <c r="F1432" s="27"/>
      <c r="G1432" s="27">
        <v>73.727500000000006</v>
      </c>
      <c r="H1432" s="27">
        <v>76.328000000000003</v>
      </c>
      <c r="I1432" s="27">
        <v>2.8439999999999999</v>
      </c>
      <c r="J1432" s="27">
        <v>20328.553</v>
      </c>
      <c r="K1432" s="27">
        <v>768012</v>
      </c>
      <c r="L1432" s="27">
        <v>1046</v>
      </c>
      <c r="M1432" s="27">
        <v>17.829000000000001</v>
      </c>
      <c r="N1432" s="27">
        <v>275127</v>
      </c>
      <c r="O1432" s="27">
        <v>13905</v>
      </c>
      <c r="P1432" s="27">
        <v>3876824</v>
      </c>
      <c r="Q1432" s="27">
        <v>194000</v>
      </c>
      <c r="R1432" s="27">
        <v>22435</v>
      </c>
      <c r="S1432" s="27">
        <v>13.211</v>
      </c>
      <c r="T1432" s="27">
        <v>132.4</v>
      </c>
      <c r="U1432" s="27">
        <v>17</v>
      </c>
      <c r="V1432" s="27">
        <v>92</v>
      </c>
      <c r="W1432" s="27">
        <v>113.51676</v>
      </c>
      <c r="X1432" s="27">
        <v>3.3333333333333299</v>
      </c>
      <c r="Y1432" s="27">
        <v>2.9808437824249299</v>
      </c>
      <c r="Z1432" s="27">
        <v>65.342628479003906</v>
      </c>
      <c r="AA1432" s="27">
        <v>326860</v>
      </c>
      <c r="AB1432" s="28"/>
      <c r="AC1432" s="29">
        <v>1</v>
      </c>
      <c r="AD1432" s="30">
        <v>0</v>
      </c>
      <c r="AE1432" s="30">
        <v>88.3</v>
      </c>
      <c r="AF1432" s="31">
        <v>14.509499999999999</v>
      </c>
      <c r="AG1432">
        <f t="shared" si="363"/>
        <v>9277.5521444507176</v>
      </c>
      <c r="AH1432">
        <f>A1432*'Simple Linear Regression'!$B$18+'Simple Linear Regression'!$B$17</f>
        <v>9106.0324140072771</v>
      </c>
      <c r="AI1432">
        <f t="shared" si="364"/>
        <v>9276.7738857000022</v>
      </c>
      <c r="AJ1432">
        <f t="shared" si="365"/>
        <v>9276.7738857000004</v>
      </c>
      <c r="AK1432" s="32">
        <f t="shared" ref="AK1432:AK1495" si="379">11611.58410651-152.38769329*I706+0.00324611*N706-2.92151591*V706-0.00770426*AA706-0.00077781*E706</f>
        <v>9375.3008496724779</v>
      </c>
      <c r="AL1432">
        <f t="shared" si="366"/>
        <v>9159.5958626031625</v>
      </c>
      <c r="AM1432" s="32">
        <f t="shared" si="367"/>
        <v>9231.6396400816211</v>
      </c>
      <c r="AN1432" s="33">
        <f t="shared" si="368"/>
        <v>9421.9870524977687</v>
      </c>
      <c r="AO1432" s="33">
        <f t="shared" si="369"/>
        <v>9201.905514787999</v>
      </c>
      <c r="AP1432" s="33">
        <f t="shared" si="370"/>
        <v>9425.6416845999993</v>
      </c>
      <c r="AQ1432" s="34">
        <f t="shared" si="371"/>
        <v>782461.18799999997</v>
      </c>
      <c r="AR1432" s="34">
        <f t="shared" si="372"/>
        <v>648432</v>
      </c>
      <c r="AS1432" s="34">
        <f t="shared" si="373"/>
        <v>14.509499999999999</v>
      </c>
      <c r="AT1432" s="34">
        <f t="shared" si="374"/>
        <v>9655.2694035000004</v>
      </c>
      <c r="AU1432" s="34">
        <f t="shared" si="375"/>
        <v>9480.5006951794712</v>
      </c>
      <c r="AV1432" s="34">
        <f t="shared" si="376"/>
        <v>9587.1993207633204</v>
      </c>
      <c r="AW1432" s="34">
        <f t="shared" si="377"/>
        <v>9609.8847162124985</v>
      </c>
      <c r="AX1432" s="34">
        <f t="shared" si="378"/>
        <v>9379.6441555736455</v>
      </c>
    </row>
    <row r="1433" spans="1:50" ht="16.5" customHeight="1" x14ac:dyDescent="0.2">
      <c r="A1433" s="25">
        <v>1432</v>
      </c>
      <c r="B1433" s="26">
        <v>43294</v>
      </c>
      <c r="C1433" s="25">
        <v>9708</v>
      </c>
      <c r="D1433" s="27">
        <v>2790.326</v>
      </c>
      <c r="E1433" s="27">
        <v>216000</v>
      </c>
      <c r="F1433" s="27"/>
      <c r="G1433" s="27">
        <v>71.963999999999999</v>
      </c>
      <c r="H1433" s="27">
        <v>75.290000000000006</v>
      </c>
      <c r="I1433" s="27">
        <v>2.8570000000000002</v>
      </c>
      <c r="J1433" s="27">
        <v>20328.553</v>
      </c>
      <c r="K1433" s="27">
        <v>843258</v>
      </c>
      <c r="L1433" s="27">
        <v>1046</v>
      </c>
      <c r="M1433" s="27">
        <v>17.829000000000001</v>
      </c>
      <c r="N1433" s="27">
        <v>275127</v>
      </c>
      <c r="O1433" s="27">
        <v>13905</v>
      </c>
      <c r="P1433" s="27">
        <v>3876824</v>
      </c>
      <c r="Q1433" s="27">
        <v>194000</v>
      </c>
      <c r="R1433" s="27">
        <v>22435</v>
      </c>
      <c r="S1433" s="27">
        <v>13.211</v>
      </c>
      <c r="T1433" s="27">
        <v>132.4</v>
      </c>
      <c r="U1433" s="27">
        <v>17</v>
      </c>
      <c r="V1433" s="27">
        <v>92</v>
      </c>
      <c r="W1433" s="27">
        <v>113.27705</v>
      </c>
      <c r="X1433" s="27">
        <v>3.3333333333333299</v>
      </c>
      <c r="Y1433" s="27">
        <v>2.9808437824249299</v>
      </c>
      <c r="Z1433" s="27">
        <v>65.342628479003906</v>
      </c>
      <c r="AA1433" s="27">
        <v>326860</v>
      </c>
      <c r="AB1433" s="28"/>
      <c r="AC1433" s="29">
        <v>0</v>
      </c>
      <c r="AD1433" s="30">
        <v>0</v>
      </c>
      <c r="AE1433" s="30">
        <v>85.2</v>
      </c>
      <c r="AF1433" s="31">
        <v>14.411300000000001</v>
      </c>
      <c r="AG1433">
        <f t="shared" si="363"/>
        <v>9285.638719633158</v>
      </c>
      <c r="AH1433">
        <f>A1433*'Simple Linear Regression'!$B$18+'Simple Linear Regression'!$B$17</f>
        <v>9106.8854510911806</v>
      </c>
      <c r="AI1433">
        <f t="shared" si="364"/>
        <v>9283.8333657000021</v>
      </c>
      <c r="AJ1433">
        <f t="shared" si="365"/>
        <v>9283.8333657000003</v>
      </c>
      <c r="AK1433" s="32">
        <f t="shared" si="379"/>
        <v>9380.8661642986699</v>
      </c>
      <c r="AL1433">
        <f t="shared" si="366"/>
        <v>9164.8771425837294</v>
      </c>
      <c r="AM1433" s="32">
        <f t="shared" si="367"/>
        <v>9365.0723727064797</v>
      </c>
      <c r="AN1433" s="33">
        <f t="shared" si="368"/>
        <v>9559.5386132962267</v>
      </c>
      <c r="AO1433" s="33">
        <f t="shared" si="369"/>
        <v>9323.524667888998</v>
      </c>
      <c r="AP1433" s="33">
        <f t="shared" si="370"/>
        <v>9547.1308719999979</v>
      </c>
      <c r="AQ1433" s="34">
        <f t="shared" si="371"/>
        <v>786037.83900000004</v>
      </c>
      <c r="AR1433" s="34">
        <f t="shared" si="372"/>
        <v>617112</v>
      </c>
      <c r="AS1433" s="34">
        <f t="shared" si="373"/>
        <v>0</v>
      </c>
      <c r="AT1433" s="34">
        <f t="shared" si="374"/>
        <v>9722.3277961230015</v>
      </c>
      <c r="AU1433" s="34">
        <f t="shared" si="375"/>
        <v>9537.5537902486176</v>
      </c>
      <c r="AV1433" s="34">
        <f t="shared" si="376"/>
        <v>9643.3630379781207</v>
      </c>
      <c r="AW1433" s="34">
        <f t="shared" si="377"/>
        <v>9730.928155687001</v>
      </c>
      <c r="AX1433" s="34">
        <f t="shared" si="378"/>
        <v>9463.7482951230086</v>
      </c>
    </row>
    <row r="1434" spans="1:50" ht="16.5" customHeight="1" x14ac:dyDescent="0.2">
      <c r="A1434" s="25">
        <v>1433</v>
      </c>
      <c r="B1434" s="26">
        <v>43301</v>
      </c>
      <c r="C1434" s="25">
        <v>9846</v>
      </c>
      <c r="D1434" s="27">
        <v>2805.9839999999999</v>
      </c>
      <c r="E1434" s="27">
        <v>205000</v>
      </c>
      <c r="F1434" s="27"/>
      <c r="G1434" s="27">
        <v>68.951999999999998</v>
      </c>
      <c r="H1434" s="27">
        <v>71.27</v>
      </c>
      <c r="I1434" s="27">
        <v>2.8650000000000002</v>
      </c>
      <c r="J1434" s="27">
        <v>20328.553</v>
      </c>
      <c r="K1434" s="27">
        <v>843258</v>
      </c>
      <c r="L1434" s="27">
        <v>1046</v>
      </c>
      <c r="M1434" s="27">
        <v>17.742999999999999</v>
      </c>
      <c r="N1434" s="27">
        <v>283713</v>
      </c>
      <c r="O1434" s="27">
        <v>13905</v>
      </c>
      <c r="P1434" s="27">
        <v>3876824</v>
      </c>
      <c r="Q1434" s="27">
        <v>194000</v>
      </c>
      <c r="R1434" s="27">
        <v>22435</v>
      </c>
      <c r="S1434" s="27">
        <v>13.211</v>
      </c>
      <c r="T1434" s="27">
        <v>132.4</v>
      </c>
      <c r="U1434" s="27">
        <v>17</v>
      </c>
      <c r="V1434" s="27">
        <v>92</v>
      </c>
      <c r="W1434" s="27">
        <v>112.78592</v>
      </c>
      <c r="X1434" s="27">
        <v>3.3333333333333299</v>
      </c>
      <c r="Y1434" s="27">
        <v>2.9808437824249299</v>
      </c>
      <c r="Z1434" s="27">
        <v>65.342628479003906</v>
      </c>
      <c r="AA1434" s="27">
        <v>326860</v>
      </c>
      <c r="AB1434" s="28"/>
      <c r="AC1434" s="29">
        <v>0</v>
      </c>
      <c r="AD1434" s="30">
        <v>0</v>
      </c>
      <c r="AE1434" s="30">
        <v>83.6</v>
      </c>
      <c r="AF1434" s="31">
        <v>14.275399999999999</v>
      </c>
      <c r="AG1434">
        <f t="shared" si="363"/>
        <v>9400.5957450361984</v>
      </c>
      <c r="AH1434">
        <f>A1434*'Simple Linear Regression'!$B$18+'Simple Linear Regression'!$B$17</f>
        <v>9107.7384881750841</v>
      </c>
      <c r="AI1434">
        <f t="shared" si="364"/>
        <v>9403.7125535000014</v>
      </c>
      <c r="AJ1434">
        <f t="shared" si="365"/>
        <v>9403.7125535000014</v>
      </c>
      <c r="AK1434" s="32">
        <f t="shared" si="379"/>
        <v>9384.7626039652478</v>
      </c>
      <c r="AL1434">
        <f t="shared" si="366"/>
        <v>9205.6727560671461</v>
      </c>
      <c r="AM1434" s="32">
        <f t="shared" si="367"/>
        <v>9481.6632008514389</v>
      </c>
      <c r="AN1434" s="33">
        <f t="shared" si="368"/>
        <v>9588.3236070296698</v>
      </c>
      <c r="AO1434" s="33">
        <f t="shared" si="369"/>
        <v>9353.0305244950014</v>
      </c>
      <c r="AP1434" s="33">
        <f t="shared" si="370"/>
        <v>9533.996768099998</v>
      </c>
      <c r="AQ1434" s="34">
        <f t="shared" si="371"/>
        <v>812837.74500000011</v>
      </c>
      <c r="AR1434" s="34">
        <f t="shared" si="372"/>
        <v>587325</v>
      </c>
      <c r="AS1434" s="34">
        <f t="shared" si="373"/>
        <v>0</v>
      </c>
      <c r="AT1434" s="34">
        <f t="shared" si="374"/>
        <v>9871.1598150639984</v>
      </c>
      <c r="AU1434" s="34">
        <f t="shared" si="375"/>
        <v>9597.0266527284766</v>
      </c>
      <c r="AV1434" s="34">
        <f t="shared" si="376"/>
        <v>9787.1727073189995</v>
      </c>
      <c r="AW1434" s="34">
        <f t="shared" si="377"/>
        <v>9879.247512842001</v>
      </c>
      <c r="AX1434" s="34">
        <f t="shared" si="378"/>
        <v>9510.7893957931865</v>
      </c>
    </row>
    <row r="1435" spans="1:50" ht="16.5" customHeight="1" x14ac:dyDescent="0.2">
      <c r="A1435" s="25">
        <v>1434</v>
      </c>
      <c r="B1435" s="26">
        <v>43308</v>
      </c>
      <c r="C1435" s="25">
        <v>9878</v>
      </c>
      <c r="D1435" s="27">
        <v>2825.942</v>
      </c>
      <c r="E1435" s="27">
        <v>210000</v>
      </c>
      <c r="F1435" s="27"/>
      <c r="G1435" s="27">
        <v>70.010000000000005</v>
      </c>
      <c r="H1435" s="27">
        <v>74</v>
      </c>
      <c r="I1435" s="27">
        <v>2.831</v>
      </c>
      <c r="J1435" s="27">
        <v>20328.553</v>
      </c>
      <c r="K1435" s="27">
        <v>843258</v>
      </c>
      <c r="L1435" s="27">
        <v>1046</v>
      </c>
      <c r="M1435" s="27">
        <v>17.742999999999999</v>
      </c>
      <c r="N1435" s="27">
        <v>283713</v>
      </c>
      <c r="O1435" s="27">
        <v>13905</v>
      </c>
      <c r="P1435" s="27">
        <v>3876824</v>
      </c>
      <c r="Q1435" s="27">
        <v>194000</v>
      </c>
      <c r="R1435" s="27">
        <v>22435</v>
      </c>
      <c r="S1435" s="27">
        <v>13.211</v>
      </c>
      <c r="T1435" s="27">
        <v>132.4</v>
      </c>
      <c r="U1435" s="27">
        <v>17</v>
      </c>
      <c r="V1435" s="27">
        <v>92</v>
      </c>
      <c r="W1435" s="27">
        <v>113.3193</v>
      </c>
      <c r="X1435" s="27">
        <v>3.3333333333333299</v>
      </c>
      <c r="Y1435" s="27">
        <v>2.9808437824249299</v>
      </c>
      <c r="Z1435" s="27">
        <v>65.342628479003906</v>
      </c>
      <c r="AA1435" s="27">
        <v>326860</v>
      </c>
      <c r="AB1435" s="28"/>
      <c r="AC1435" s="29">
        <v>0</v>
      </c>
      <c r="AD1435" s="30">
        <v>0</v>
      </c>
      <c r="AE1435" s="30">
        <v>82.3</v>
      </c>
      <c r="AF1435" s="31">
        <v>14.105700000000001</v>
      </c>
      <c r="AG1435">
        <f t="shared" si="363"/>
        <v>9397.2160153282784</v>
      </c>
      <c r="AH1435">
        <f>A1435*'Simple Linear Regression'!$B$18+'Simple Linear Regression'!$B$17</f>
        <v>9108.5915252589893</v>
      </c>
      <c r="AI1435">
        <f t="shared" si="364"/>
        <v>9400.7711035000011</v>
      </c>
      <c r="AJ1435">
        <f t="shared" si="365"/>
        <v>9400.7711034999993</v>
      </c>
      <c r="AK1435" s="32">
        <f t="shared" si="379"/>
        <v>9374.8352047256394</v>
      </c>
      <c r="AL1435">
        <f t="shared" si="366"/>
        <v>9214.2013125002122</v>
      </c>
      <c r="AM1435" s="32">
        <f t="shared" si="367"/>
        <v>9476.5059389676189</v>
      </c>
      <c r="AN1435" s="33">
        <f t="shared" si="368"/>
        <v>9569.3769421189809</v>
      </c>
      <c r="AO1435" s="33">
        <f t="shared" si="369"/>
        <v>9360.0439823530032</v>
      </c>
      <c r="AP1435" s="33">
        <f t="shared" si="370"/>
        <v>9525.9149070000003</v>
      </c>
      <c r="AQ1435" s="34">
        <f t="shared" si="371"/>
        <v>803191.50300000003</v>
      </c>
      <c r="AR1435" s="34">
        <f t="shared" si="372"/>
        <v>594510</v>
      </c>
      <c r="AS1435" s="34">
        <f t="shared" si="373"/>
        <v>0</v>
      </c>
      <c r="AT1435" s="34">
        <f t="shared" si="374"/>
        <v>9836.6857185810004</v>
      </c>
      <c r="AU1435" s="34">
        <f t="shared" si="375"/>
        <v>9578.8697476014422</v>
      </c>
      <c r="AV1435" s="34">
        <f t="shared" si="376"/>
        <v>9759.1991642226003</v>
      </c>
      <c r="AW1435" s="34">
        <f t="shared" si="377"/>
        <v>9844.157977629</v>
      </c>
      <c r="AX1435" s="34">
        <f t="shared" si="378"/>
        <v>9497.5609724382393</v>
      </c>
    </row>
    <row r="1436" spans="1:50" ht="16.5" customHeight="1" x14ac:dyDescent="0.2">
      <c r="A1436" s="25">
        <v>1435</v>
      </c>
      <c r="B1436" s="26">
        <v>43315</v>
      </c>
      <c r="C1436" s="25">
        <v>9346</v>
      </c>
      <c r="D1436" s="27">
        <v>2819.9639999999999</v>
      </c>
      <c r="E1436" s="27">
        <v>207000</v>
      </c>
      <c r="F1436" s="27"/>
      <c r="G1436" s="27">
        <v>69.462000000000003</v>
      </c>
      <c r="H1436" s="27">
        <v>73.372</v>
      </c>
      <c r="I1436" s="27">
        <v>2.8460000000000001</v>
      </c>
      <c r="J1436" s="27">
        <v>20328.553</v>
      </c>
      <c r="K1436" s="27">
        <v>843258</v>
      </c>
      <c r="L1436" s="27">
        <v>1046</v>
      </c>
      <c r="M1436" s="27">
        <v>17.742999999999999</v>
      </c>
      <c r="N1436" s="27">
        <v>283713</v>
      </c>
      <c r="O1436" s="27">
        <v>13905</v>
      </c>
      <c r="P1436" s="27">
        <v>3876824</v>
      </c>
      <c r="Q1436" s="27">
        <v>194000</v>
      </c>
      <c r="R1436" s="27">
        <v>22435</v>
      </c>
      <c r="S1436" s="27">
        <v>13.211</v>
      </c>
      <c r="T1436" s="27">
        <v>132.4</v>
      </c>
      <c r="U1436" s="27">
        <v>17</v>
      </c>
      <c r="V1436" s="27">
        <v>92</v>
      </c>
      <c r="W1436" s="27">
        <v>113.05632</v>
      </c>
      <c r="X1436" s="27">
        <v>3.3333333333333299</v>
      </c>
      <c r="Y1436" s="27">
        <v>2.9808437824249299</v>
      </c>
      <c r="Z1436" s="27">
        <v>65.342628479003906</v>
      </c>
      <c r="AA1436" s="27">
        <v>326860</v>
      </c>
      <c r="AB1436" s="28"/>
      <c r="AC1436" s="29">
        <v>0</v>
      </c>
      <c r="AD1436" s="30">
        <v>0</v>
      </c>
      <c r="AE1436" s="30">
        <v>79.900000000000006</v>
      </c>
      <c r="AF1436" s="31">
        <v>13.9069</v>
      </c>
      <c r="AG1436">
        <f t="shared" si="363"/>
        <v>9399.2419028464792</v>
      </c>
      <c r="AH1436">
        <f>A1436*'Simple Linear Regression'!$B$18+'Simple Linear Regression'!$B$17</f>
        <v>9109.4445623428928</v>
      </c>
      <c r="AI1436">
        <f t="shared" si="364"/>
        <v>9402.5359735000002</v>
      </c>
      <c r="AJ1436">
        <f t="shared" si="365"/>
        <v>9402.535973500002</v>
      </c>
      <c r="AK1436" s="32">
        <f t="shared" si="379"/>
        <v>9370.5778932048615</v>
      </c>
      <c r="AL1436">
        <f t="shared" si="366"/>
        <v>9211.0264770738577</v>
      </c>
      <c r="AM1436" s="32">
        <f t="shared" si="367"/>
        <v>9476.4776556506604</v>
      </c>
      <c r="AN1436" s="33">
        <f t="shared" si="368"/>
        <v>9540.2248274427202</v>
      </c>
      <c r="AO1436" s="33">
        <f t="shared" si="369"/>
        <v>9352.0288682980045</v>
      </c>
      <c r="AP1436" s="33">
        <f t="shared" si="370"/>
        <v>9500.4470045999988</v>
      </c>
      <c r="AQ1436" s="34">
        <f t="shared" si="371"/>
        <v>807447.19799999997</v>
      </c>
      <c r="AR1436" s="34">
        <f t="shared" si="372"/>
        <v>589122</v>
      </c>
      <c r="AS1436" s="34">
        <f t="shared" si="373"/>
        <v>0</v>
      </c>
      <c r="AT1436" s="34">
        <f t="shared" si="374"/>
        <v>9809.7089601819989</v>
      </c>
      <c r="AU1436" s="34">
        <f t="shared" si="375"/>
        <v>9549.5901309058172</v>
      </c>
      <c r="AV1436" s="34">
        <f t="shared" si="376"/>
        <v>9727.2133258277208</v>
      </c>
      <c r="AW1436" s="34">
        <f t="shared" si="377"/>
        <v>9816.4656058990004</v>
      </c>
      <c r="AX1436" s="34">
        <f t="shared" si="378"/>
        <v>9467.1287688167758</v>
      </c>
    </row>
    <row r="1437" spans="1:50" ht="16.5" customHeight="1" x14ac:dyDescent="0.2">
      <c r="A1437" s="25">
        <v>1436</v>
      </c>
      <c r="B1437" s="26">
        <v>43322</v>
      </c>
      <c r="C1437" s="25">
        <v>9512</v>
      </c>
      <c r="D1437" s="27">
        <v>2850.6819999999998</v>
      </c>
      <c r="E1437" s="27">
        <v>210000</v>
      </c>
      <c r="F1437" s="27"/>
      <c r="G1437" s="27">
        <v>67.903999999999996</v>
      </c>
      <c r="H1437" s="27">
        <v>71.415999999999997</v>
      </c>
      <c r="I1437" s="27">
        <v>2.8519999999999999</v>
      </c>
      <c r="J1437" s="27">
        <v>20580.912</v>
      </c>
      <c r="K1437" s="27">
        <v>831169</v>
      </c>
      <c r="L1437" s="27">
        <v>1056</v>
      </c>
      <c r="M1437" s="27">
        <v>17.742999999999999</v>
      </c>
      <c r="N1437" s="27">
        <v>283713</v>
      </c>
      <c r="O1437" s="27">
        <v>13930.4</v>
      </c>
      <c r="P1437" s="27">
        <v>3876824</v>
      </c>
      <c r="Q1437" s="27">
        <v>194000</v>
      </c>
      <c r="R1437" s="27">
        <v>22435</v>
      </c>
      <c r="S1437" s="27">
        <v>13.211</v>
      </c>
      <c r="T1437" s="27">
        <v>133.30000000000001</v>
      </c>
      <c r="U1437" s="27">
        <v>17</v>
      </c>
      <c r="V1437" s="27">
        <v>93.2</v>
      </c>
      <c r="W1437" s="27">
        <v>112.88082</v>
      </c>
      <c r="X1437" s="27">
        <v>3.3333333333333299</v>
      </c>
      <c r="Y1437" s="27">
        <v>2.9808437824249299</v>
      </c>
      <c r="Z1437" s="27">
        <v>65.342628479003906</v>
      </c>
      <c r="AA1437" s="27">
        <v>326860</v>
      </c>
      <c r="AB1437" s="28"/>
      <c r="AC1437" s="29">
        <v>0</v>
      </c>
      <c r="AD1437" s="30">
        <v>0</v>
      </c>
      <c r="AE1437" s="30">
        <v>96.2</v>
      </c>
      <c r="AF1437" s="31">
        <v>13.6837</v>
      </c>
      <c r="AG1437">
        <f t="shared" si="363"/>
        <v>9369.7992853497599</v>
      </c>
      <c r="AH1437">
        <f>A1437*'Simple Linear Regression'!$B$18+'Simple Linear Regression'!$B$17</f>
        <v>9110.2975994267963</v>
      </c>
      <c r="AI1437">
        <f t="shared" si="364"/>
        <v>9362.6336435000012</v>
      </c>
      <c r="AJ1437">
        <f t="shared" si="365"/>
        <v>9362.6336435000012</v>
      </c>
      <c r="AK1437" s="32">
        <f t="shared" si="379"/>
        <v>9387.6882760684985</v>
      </c>
      <c r="AL1437">
        <f t="shared" si="366"/>
        <v>9187.7331697033223</v>
      </c>
      <c r="AM1437" s="32">
        <f t="shared" si="367"/>
        <v>9489.8373896378798</v>
      </c>
      <c r="AN1437" s="33">
        <f t="shared" si="368"/>
        <v>9498.5775447576798</v>
      </c>
      <c r="AO1437" s="33">
        <f t="shared" si="369"/>
        <v>9357.6486886760049</v>
      </c>
      <c r="AP1437" s="33">
        <f t="shared" si="370"/>
        <v>9506.6577453999998</v>
      </c>
      <c r="AQ1437" s="34">
        <f t="shared" si="371"/>
        <v>809149.47599999991</v>
      </c>
      <c r="AR1437" s="34">
        <f t="shared" si="372"/>
        <v>598920</v>
      </c>
      <c r="AS1437" s="34">
        <f t="shared" si="373"/>
        <v>0</v>
      </c>
      <c r="AT1437" s="34">
        <f t="shared" si="374"/>
        <v>9707.4949608940005</v>
      </c>
      <c r="AU1437" s="34">
        <f t="shared" si="375"/>
        <v>9477.8567559467592</v>
      </c>
      <c r="AV1437" s="34">
        <f t="shared" si="376"/>
        <v>9621.0272584142022</v>
      </c>
      <c r="AW1437" s="34">
        <f t="shared" si="377"/>
        <v>9713.2031995609977</v>
      </c>
      <c r="AX1437" s="34">
        <f t="shared" si="378"/>
        <v>9401.0542975605913</v>
      </c>
    </row>
    <row r="1438" spans="1:50" ht="16.5" customHeight="1" x14ac:dyDescent="0.2">
      <c r="A1438" s="25">
        <v>1437</v>
      </c>
      <c r="B1438" s="26">
        <v>43329</v>
      </c>
      <c r="C1438" s="25">
        <v>9453</v>
      </c>
      <c r="D1438" s="27">
        <v>2834.2159999999999</v>
      </c>
      <c r="E1438" s="27">
        <v>206000</v>
      </c>
      <c r="F1438" s="27"/>
      <c r="G1438" s="27">
        <v>66.146000000000001</v>
      </c>
      <c r="H1438" s="27">
        <v>69.823999999999998</v>
      </c>
      <c r="I1438" s="27">
        <v>2.843</v>
      </c>
      <c r="J1438" s="27">
        <v>20580.912</v>
      </c>
      <c r="K1438" s="27">
        <v>831169</v>
      </c>
      <c r="L1438" s="27">
        <v>1056</v>
      </c>
      <c r="M1438" s="27">
        <v>17.629000000000001</v>
      </c>
      <c r="N1438" s="27">
        <v>282648</v>
      </c>
      <c r="O1438" s="27">
        <v>13930.4</v>
      </c>
      <c r="P1438" s="27">
        <v>3876824</v>
      </c>
      <c r="Q1438" s="27">
        <v>194000</v>
      </c>
      <c r="R1438" s="27">
        <v>22435</v>
      </c>
      <c r="S1438" s="27">
        <v>13.211</v>
      </c>
      <c r="T1438" s="27">
        <v>133.30000000000001</v>
      </c>
      <c r="U1438" s="27">
        <v>17</v>
      </c>
      <c r="V1438" s="27">
        <v>93.2</v>
      </c>
      <c r="W1438" s="27">
        <v>113.40542000000001</v>
      </c>
      <c r="X1438" s="27">
        <v>3.3333333333333299</v>
      </c>
      <c r="Y1438" s="27">
        <v>2.98271656036377</v>
      </c>
      <c r="Z1438" s="27">
        <v>65.342628479003906</v>
      </c>
      <c r="AA1438" s="27">
        <v>326860</v>
      </c>
      <c r="AB1438" s="28"/>
      <c r="AC1438" s="29">
        <v>0</v>
      </c>
      <c r="AD1438" s="30">
        <v>0</v>
      </c>
      <c r="AE1438" s="30">
        <v>86</v>
      </c>
      <c r="AF1438" s="31">
        <v>13.4407</v>
      </c>
      <c r="AG1438">
        <f t="shared" si="363"/>
        <v>9359.1501136888401</v>
      </c>
      <c r="AH1438">
        <f>A1438*'Simple Linear Regression'!$B$18+'Simple Linear Regression'!$B$17</f>
        <v>9111.1506365107016</v>
      </c>
      <c r="AI1438">
        <f t="shared" si="364"/>
        <v>9344.1125491000021</v>
      </c>
      <c r="AJ1438">
        <f t="shared" si="365"/>
        <v>9344.1125491000003</v>
      </c>
      <c r="AK1438" s="32">
        <f t="shared" si="379"/>
        <v>9412.2798773016602</v>
      </c>
      <c r="AL1438">
        <f t="shared" si="366"/>
        <v>9189.3799661384801</v>
      </c>
      <c r="AM1438" s="32">
        <f t="shared" si="367"/>
        <v>9466.3425913540013</v>
      </c>
      <c r="AN1438" s="33">
        <f t="shared" si="368"/>
        <v>9465.479271660799</v>
      </c>
      <c r="AO1438" s="33">
        <f t="shared" si="369"/>
        <v>9341.8590950640064</v>
      </c>
      <c r="AP1438" s="33">
        <f t="shared" si="370"/>
        <v>9477.9159680999983</v>
      </c>
      <c r="AQ1438" s="34">
        <f t="shared" si="371"/>
        <v>803568.26399999997</v>
      </c>
      <c r="AR1438" s="34">
        <f t="shared" si="372"/>
        <v>585658</v>
      </c>
      <c r="AS1438" s="34">
        <f t="shared" si="373"/>
        <v>0</v>
      </c>
      <c r="AT1438" s="34">
        <f t="shared" si="374"/>
        <v>9675.4625564020007</v>
      </c>
      <c r="AU1438" s="34">
        <f t="shared" si="375"/>
        <v>9452.9763201311471</v>
      </c>
      <c r="AV1438" s="34">
        <f t="shared" si="376"/>
        <v>9588.3409320520786</v>
      </c>
      <c r="AW1438" s="34">
        <f t="shared" si="377"/>
        <v>9680.4231258029995</v>
      </c>
      <c r="AX1438" s="34">
        <f t="shared" si="378"/>
        <v>9375.9008986170302</v>
      </c>
    </row>
    <row r="1439" spans="1:50" ht="16.5" customHeight="1" x14ac:dyDescent="0.2">
      <c r="A1439" s="25">
        <v>1438</v>
      </c>
      <c r="B1439" s="26">
        <v>43336</v>
      </c>
      <c r="C1439" s="25">
        <v>9899</v>
      </c>
      <c r="D1439" s="27">
        <v>2862.7</v>
      </c>
      <c r="E1439" s="27">
        <v>207000</v>
      </c>
      <c r="F1439" s="27"/>
      <c r="G1439" s="27">
        <v>68.102000000000004</v>
      </c>
      <c r="H1439" s="27">
        <v>72.772000000000006</v>
      </c>
      <c r="I1439" s="27">
        <v>2.8210000000000002</v>
      </c>
      <c r="J1439" s="27">
        <v>20580.912</v>
      </c>
      <c r="K1439" s="27">
        <v>831169</v>
      </c>
      <c r="L1439" s="27">
        <v>1056</v>
      </c>
      <c r="M1439" s="27">
        <v>17.629000000000001</v>
      </c>
      <c r="N1439" s="27">
        <v>282648</v>
      </c>
      <c r="O1439" s="27">
        <v>13930.4</v>
      </c>
      <c r="P1439" s="27">
        <v>3876824</v>
      </c>
      <c r="Q1439" s="27">
        <v>194000</v>
      </c>
      <c r="R1439" s="27">
        <v>22435</v>
      </c>
      <c r="S1439" s="27">
        <v>13.292999999999999</v>
      </c>
      <c r="T1439" s="27">
        <v>133.30000000000001</v>
      </c>
      <c r="U1439" s="27">
        <v>17</v>
      </c>
      <c r="V1439" s="27">
        <v>93.2</v>
      </c>
      <c r="W1439" s="27">
        <v>114.76742</v>
      </c>
      <c r="X1439" s="27">
        <v>3.3333333333333299</v>
      </c>
      <c r="Y1439" s="27">
        <v>2.98271656036377</v>
      </c>
      <c r="Z1439" s="27">
        <v>65.342628479003906</v>
      </c>
      <c r="AA1439" s="27">
        <v>326860</v>
      </c>
      <c r="AB1439" s="28"/>
      <c r="AC1439" s="29">
        <v>0</v>
      </c>
      <c r="AD1439" s="30">
        <v>0</v>
      </c>
      <c r="AE1439" s="30">
        <v>72</v>
      </c>
      <c r="AF1439" s="31">
        <v>13.1822</v>
      </c>
      <c r="AG1439">
        <f t="shared" si="363"/>
        <v>9358.4686779954791</v>
      </c>
      <c r="AH1439">
        <f>A1439*'Simple Linear Regression'!$B$18+'Simple Linear Regression'!$B$17</f>
        <v>9112.0036735946051</v>
      </c>
      <c r="AI1439">
        <f t="shared" si="364"/>
        <v>9343.5242591000006</v>
      </c>
      <c r="AJ1439">
        <f t="shared" si="365"/>
        <v>9343.5242591000006</v>
      </c>
      <c r="AK1439" s="32">
        <f t="shared" si="379"/>
        <v>9401.4540234358592</v>
      </c>
      <c r="AL1439">
        <f t="shared" si="366"/>
        <v>9196.3271414205592</v>
      </c>
      <c r="AM1439" s="32">
        <f t="shared" si="367"/>
        <v>9452.8116083759996</v>
      </c>
      <c r="AN1439" s="33">
        <f t="shared" si="368"/>
        <v>9434.3888293563468</v>
      </c>
      <c r="AO1439" s="33">
        <f t="shared" si="369"/>
        <v>9323.3358856080031</v>
      </c>
      <c r="AP1439" s="33">
        <f t="shared" si="370"/>
        <v>9444.6440421999996</v>
      </c>
      <c r="AQ1439" s="34">
        <f t="shared" si="371"/>
        <v>797350.00800000003</v>
      </c>
      <c r="AR1439" s="34">
        <f t="shared" si="372"/>
        <v>583947</v>
      </c>
      <c r="AS1439" s="34">
        <f t="shared" si="373"/>
        <v>0</v>
      </c>
      <c r="AT1439" s="34">
        <f t="shared" si="374"/>
        <v>9668.3106416009996</v>
      </c>
      <c r="AU1439" s="34">
        <f t="shared" si="375"/>
        <v>9440.8416080757142</v>
      </c>
      <c r="AV1439" s="34">
        <f t="shared" si="376"/>
        <v>9587.4509412327207</v>
      </c>
      <c r="AW1439" s="34">
        <f t="shared" si="377"/>
        <v>9672.5401692639989</v>
      </c>
      <c r="AX1439" s="34">
        <f t="shared" si="378"/>
        <v>9362.1216092733066</v>
      </c>
    </row>
    <row r="1440" spans="1:50" ht="16.5" customHeight="1" x14ac:dyDescent="0.2">
      <c r="A1440" s="25">
        <v>1439</v>
      </c>
      <c r="B1440" s="26">
        <v>43343</v>
      </c>
      <c r="C1440" s="25">
        <v>9734</v>
      </c>
      <c r="D1440" s="27">
        <v>2902.19</v>
      </c>
      <c r="E1440" s="27">
        <v>211000</v>
      </c>
      <c r="F1440" s="27"/>
      <c r="G1440" s="27">
        <v>69.656000000000006</v>
      </c>
      <c r="H1440" s="27">
        <v>76.075999999999993</v>
      </c>
      <c r="I1440" s="27">
        <v>2.827</v>
      </c>
      <c r="J1440" s="27">
        <v>20580.912</v>
      </c>
      <c r="K1440" s="27">
        <v>831169</v>
      </c>
      <c r="L1440" s="27">
        <v>1056</v>
      </c>
      <c r="M1440" s="27">
        <v>17.629000000000001</v>
      </c>
      <c r="N1440" s="27">
        <v>282648</v>
      </c>
      <c r="O1440" s="27">
        <v>13930.4</v>
      </c>
      <c r="P1440" s="27">
        <v>3876824</v>
      </c>
      <c r="Q1440" s="27">
        <v>194000</v>
      </c>
      <c r="R1440" s="27">
        <v>22435</v>
      </c>
      <c r="S1440" s="27">
        <v>13.292999999999999</v>
      </c>
      <c r="T1440" s="27">
        <v>133.30000000000001</v>
      </c>
      <c r="U1440" s="27">
        <v>16</v>
      </c>
      <c r="V1440" s="27">
        <v>93.2</v>
      </c>
      <c r="W1440" s="27">
        <v>113.9131</v>
      </c>
      <c r="X1440" s="27">
        <v>3.3333333333333299</v>
      </c>
      <c r="Y1440" s="27">
        <v>2.98271656036377</v>
      </c>
      <c r="Z1440" s="27">
        <v>65.342628479003906</v>
      </c>
      <c r="AA1440" s="27">
        <v>326860</v>
      </c>
      <c r="AB1440" s="28"/>
      <c r="AC1440" s="29">
        <v>0</v>
      </c>
      <c r="AD1440" s="30">
        <v>0</v>
      </c>
      <c r="AE1440" s="30">
        <v>81.599999999999994</v>
      </c>
      <c r="AF1440" s="31">
        <v>12.911899999999999</v>
      </c>
      <c r="AG1440">
        <f t="shared" si="363"/>
        <v>9355.7768850027569</v>
      </c>
      <c r="AH1440">
        <f>A1440*'Simple Linear Regression'!$B$18+'Simple Linear Regression'!$B$17</f>
        <v>9112.8567106785085</v>
      </c>
      <c r="AI1440">
        <f t="shared" si="364"/>
        <v>9341.1710991000018</v>
      </c>
      <c r="AJ1440">
        <f t="shared" si="365"/>
        <v>9341.1710991000018</v>
      </c>
      <c r="AK1440" s="32">
        <f t="shared" si="379"/>
        <v>9385.904151078068</v>
      </c>
      <c r="AL1440">
        <f t="shared" si="366"/>
        <v>9191.270015252725</v>
      </c>
      <c r="AM1440" s="32">
        <f t="shared" si="367"/>
        <v>9460.9809589910401</v>
      </c>
      <c r="AN1440" s="33">
        <f t="shared" si="368"/>
        <v>9391.6333146835386</v>
      </c>
      <c r="AO1440" s="33">
        <f t="shared" si="369"/>
        <v>9335.7677390960016</v>
      </c>
      <c r="AP1440" s="33">
        <f t="shared" si="370"/>
        <v>9425.4733144999991</v>
      </c>
      <c r="AQ1440" s="34">
        <f t="shared" si="371"/>
        <v>799045.89599999995</v>
      </c>
      <c r="AR1440" s="34">
        <f t="shared" si="372"/>
        <v>596497</v>
      </c>
      <c r="AS1440" s="34">
        <f t="shared" si="373"/>
        <v>0</v>
      </c>
      <c r="AT1440" s="34">
        <f t="shared" si="374"/>
        <v>9584.0003366700003</v>
      </c>
      <c r="AU1440" s="34">
        <f t="shared" si="375"/>
        <v>9378.4280032019269</v>
      </c>
      <c r="AV1440" s="34">
        <f t="shared" si="376"/>
        <v>9498.5732338027174</v>
      </c>
      <c r="AW1440" s="34">
        <f t="shared" si="377"/>
        <v>9587.0399475509985</v>
      </c>
      <c r="AX1440" s="34">
        <f t="shared" si="378"/>
        <v>9305.9923753110488</v>
      </c>
    </row>
    <row r="1441" spans="1:50" ht="16.5" customHeight="1" x14ac:dyDescent="0.2">
      <c r="A1441" s="25">
        <v>1440</v>
      </c>
      <c r="B1441" s="26">
        <v>43350</v>
      </c>
      <c r="C1441" s="25">
        <v>9649</v>
      </c>
      <c r="D1441" s="27">
        <v>2883.7624999999998</v>
      </c>
      <c r="E1441" s="27">
        <v>201000</v>
      </c>
      <c r="F1441" s="27"/>
      <c r="G1441" s="27">
        <v>68.512500000000003</v>
      </c>
      <c r="H1441" s="27">
        <v>76.644000000000005</v>
      </c>
      <c r="I1441" s="27">
        <v>2.8239999999999998</v>
      </c>
      <c r="J1441" s="27">
        <v>20580.912</v>
      </c>
      <c r="K1441" s="27">
        <v>831169</v>
      </c>
      <c r="L1441" s="27">
        <v>1050</v>
      </c>
      <c r="M1441" s="27">
        <v>17.629000000000001</v>
      </c>
      <c r="N1441" s="27">
        <v>282648</v>
      </c>
      <c r="O1441" s="27">
        <v>13974.8</v>
      </c>
      <c r="P1441" s="27">
        <v>3876824</v>
      </c>
      <c r="Q1441" s="27">
        <v>194000</v>
      </c>
      <c r="R1441" s="27">
        <v>22435</v>
      </c>
      <c r="S1441" s="27">
        <v>13.292999999999999</v>
      </c>
      <c r="T1441" s="27">
        <v>133.30000000000001</v>
      </c>
      <c r="U1441" s="27">
        <v>16</v>
      </c>
      <c r="V1441" s="27">
        <v>97</v>
      </c>
      <c r="W1441" s="27">
        <v>113.7256</v>
      </c>
      <c r="X1441" s="27">
        <v>3.3333333333333299</v>
      </c>
      <c r="Y1441" s="27">
        <v>2.98271656036377</v>
      </c>
      <c r="Z1441" s="27">
        <v>65.342628479003906</v>
      </c>
      <c r="AA1441" s="27">
        <v>326860</v>
      </c>
      <c r="AB1441" s="28"/>
      <c r="AC1441" s="29">
        <v>1</v>
      </c>
      <c r="AD1441" s="30">
        <v>0</v>
      </c>
      <c r="AE1441" s="30">
        <v>75.5</v>
      </c>
      <c r="AF1441" s="31">
        <v>12.6332</v>
      </c>
      <c r="AG1441">
        <f t="shared" si="363"/>
        <v>9275.6670389031206</v>
      </c>
      <c r="AH1441">
        <f>A1441*'Simple Linear Regression'!$B$18+'Simple Linear Regression'!$B$17</f>
        <v>9113.7097477624138</v>
      </c>
      <c r="AI1441">
        <f t="shared" si="364"/>
        <v>9214.7725591000017</v>
      </c>
      <c r="AJ1441">
        <f t="shared" si="365"/>
        <v>9214.7725590999999</v>
      </c>
      <c r="AK1441" s="32">
        <f t="shared" si="379"/>
        <v>9397.1940306559791</v>
      </c>
      <c r="AL1441">
        <f t="shared" si="366"/>
        <v>9139.8230063366391</v>
      </c>
      <c r="AM1441" s="32">
        <f t="shared" si="367"/>
        <v>9321.6417717724999</v>
      </c>
      <c r="AN1441" s="33">
        <f t="shared" si="368"/>
        <v>9217.7318670302484</v>
      </c>
      <c r="AO1441" s="33">
        <f t="shared" si="369"/>
        <v>9148.2943823519981</v>
      </c>
      <c r="AP1441" s="33">
        <f t="shared" si="370"/>
        <v>9308.0736059999999</v>
      </c>
      <c r="AQ1441" s="34">
        <f t="shared" si="371"/>
        <v>798197.95199999993</v>
      </c>
      <c r="AR1441" s="34">
        <f t="shared" si="372"/>
        <v>567624</v>
      </c>
      <c r="AS1441" s="34">
        <f t="shared" si="373"/>
        <v>12.6332</v>
      </c>
      <c r="AT1441" s="34">
        <f t="shared" si="374"/>
        <v>9470.2069053300002</v>
      </c>
      <c r="AU1441" s="34">
        <f t="shared" si="375"/>
        <v>9271.2766631453196</v>
      </c>
      <c r="AV1441" s="34">
        <f t="shared" si="376"/>
        <v>9389.929211500239</v>
      </c>
      <c r="AW1441" s="34">
        <f t="shared" si="377"/>
        <v>9455.5574458623996</v>
      </c>
      <c r="AX1441" s="34">
        <f t="shared" si="378"/>
        <v>9158.7905147201745</v>
      </c>
    </row>
    <row r="1442" spans="1:50" ht="16.5" customHeight="1" x14ac:dyDescent="0.2">
      <c r="A1442" s="25">
        <v>1441</v>
      </c>
      <c r="B1442" s="26">
        <v>43357</v>
      </c>
      <c r="C1442" s="25">
        <v>9534</v>
      </c>
      <c r="D1442" s="27">
        <v>2892.62</v>
      </c>
      <c r="E1442" s="27">
        <v>204000</v>
      </c>
      <c r="F1442" s="27"/>
      <c r="G1442" s="27">
        <v>68.957999999999998</v>
      </c>
      <c r="H1442" s="27">
        <v>78.108000000000004</v>
      </c>
      <c r="I1442" s="27">
        <v>2.8330000000000002</v>
      </c>
      <c r="J1442" s="27">
        <v>20580.912</v>
      </c>
      <c r="K1442" s="27">
        <v>859977</v>
      </c>
      <c r="L1442" s="27">
        <v>1050</v>
      </c>
      <c r="M1442" s="27">
        <v>17.629000000000001</v>
      </c>
      <c r="N1442" s="27">
        <v>282648</v>
      </c>
      <c r="O1442" s="27">
        <v>13974.8</v>
      </c>
      <c r="P1442" s="27">
        <v>3903141</v>
      </c>
      <c r="Q1442" s="27">
        <v>194000</v>
      </c>
      <c r="R1442" s="27">
        <v>22435</v>
      </c>
      <c r="S1442" s="27">
        <v>13.292999999999999</v>
      </c>
      <c r="T1442" s="27">
        <v>133.30000000000001</v>
      </c>
      <c r="U1442" s="27">
        <v>16</v>
      </c>
      <c r="V1442" s="27">
        <v>97</v>
      </c>
      <c r="W1442" s="27">
        <v>114.7089</v>
      </c>
      <c r="X1442" s="27">
        <v>3.3333333333333299</v>
      </c>
      <c r="Y1442" s="27">
        <v>2.98271656036377</v>
      </c>
      <c r="Z1442" s="27">
        <v>65.342628479003906</v>
      </c>
      <c r="AA1442" s="27">
        <v>326860</v>
      </c>
      <c r="AB1442" s="28"/>
      <c r="AC1442" s="29">
        <v>0</v>
      </c>
      <c r="AD1442" s="30">
        <v>3.1</v>
      </c>
      <c r="AE1442" s="30">
        <v>50.4</v>
      </c>
      <c r="AF1442" s="31">
        <v>12.3489</v>
      </c>
      <c r="AG1442">
        <f t="shared" si="363"/>
        <v>9273.6498194140386</v>
      </c>
      <c r="AH1442">
        <f>A1442*'Simple Linear Regression'!$B$18+'Simple Linear Regression'!$B$17</f>
        <v>9114.5627848463173</v>
      </c>
      <c r="AI1442">
        <f t="shared" si="364"/>
        <v>9213.0076891000008</v>
      </c>
      <c r="AJ1442">
        <f t="shared" si="365"/>
        <v>9213.0076891000008</v>
      </c>
      <c r="AK1442" s="32">
        <f t="shared" si="379"/>
        <v>9386.479277525028</v>
      </c>
      <c r="AL1442">
        <f t="shared" si="366"/>
        <v>9134.4577550848771</v>
      </c>
      <c r="AM1442" s="32">
        <f t="shared" si="367"/>
        <v>9433.6808875844617</v>
      </c>
      <c r="AN1442" s="33">
        <f t="shared" si="368"/>
        <v>9317.482132560337</v>
      </c>
      <c r="AO1442" s="33">
        <f t="shared" si="369"/>
        <v>9212.9745025839984</v>
      </c>
      <c r="AP1442" s="33">
        <f t="shared" si="370"/>
        <v>9372.7633550999981</v>
      </c>
      <c r="AQ1442" s="34">
        <f t="shared" si="371"/>
        <v>800741.7840000001</v>
      </c>
      <c r="AR1442" s="34">
        <f t="shared" si="372"/>
        <v>577932</v>
      </c>
      <c r="AS1442" s="34">
        <f t="shared" si="373"/>
        <v>0</v>
      </c>
      <c r="AT1442" s="34">
        <f t="shared" si="374"/>
        <v>9566.508937818</v>
      </c>
      <c r="AU1442" s="34">
        <f t="shared" si="375"/>
        <v>9327.1329430971346</v>
      </c>
      <c r="AV1442" s="34">
        <f t="shared" si="376"/>
        <v>9492.7605554283182</v>
      </c>
      <c r="AW1442" s="34">
        <f t="shared" si="377"/>
        <v>9568.1949163229983</v>
      </c>
      <c r="AX1442" s="34">
        <f t="shared" si="378"/>
        <v>9233.4901663107903</v>
      </c>
    </row>
    <row r="1443" spans="1:50" ht="16.5" customHeight="1" x14ac:dyDescent="0.2">
      <c r="A1443" s="25">
        <v>1442</v>
      </c>
      <c r="B1443" s="26">
        <v>43364</v>
      </c>
      <c r="C1443" s="25">
        <v>8987</v>
      </c>
      <c r="D1443" s="27">
        <v>2912.2959999999998</v>
      </c>
      <c r="E1443" s="27">
        <v>206000</v>
      </c>
      <c r="F1443" s="27"/>
      <c r="G1443" s="27">
        <v>70.275999999999996</v>
      </c>
      <c r="H1443" s="27">
        <v>78.965999999999994</v>
      </c>
      <c r="I1443" s="27">
        <v>2.8410000000000002</v>
      </c>
      <c r="J1443" s="27">
        <v>20580.912</v>
      </c>
      <c r="K1443" s="27">
        <v>859977</v>
      </c>
      <c r="L1443" s="27">
        <v>1050</v>
      </c>
      <c r="M1443" s="27">
        <v>17.564</v>
      </c>
      <c r="N1443" s="27">
        <v>290989</v>
      </c>
      <c r="O1443" s="27">
        <v>13974.8</v>
      </c>
      <c r="P1443" s="27">
        <v>3903141</v>
      </c>
      <c r="Q1443" s="27">
        <v>194000</v>
      </c>
      <c r="R1443" s="27">
        <v>22435</v>
      </c>
      <c r="S1443" s="27">
        <v>13.292999999999999</v>
      </c>
      <c r="T1443" s="27">
        <v>133.30000000000001</v>
      </c>
      <c r="U1443" s="27">
        <v>16</v>
      </c>
      <c r="V1443" s="27">
        <v>97</v>
      </c>
      <c r="W1443" s="27">
        <v>114.3194</v>
      </c>
      <c r="X1443" s="27">
        <v>3.3333333333333299</v>
      </c>
      <c r="Y1443" s="27">
        <v>3</v>
      </c>
      <c r="Z1443" s="27">
        <v>62.567615509033203</v>
      </c>
      <c r="AA1443" s="27">
        <v>326860</v>
      </c>
      <c r="AB1443" s="28"/>
      <c r="AC1443" s="29">
        <v>0</v>
      </c>
      <c r="AD1443" s="30">
        <v>0</v>
      </c>
      <c r="AE1443" s="30">
        <v>64.8</v>
      </c>
      <c r="AF1443" s="31">
        <v>12.0617</v>
      </c>
      <c r="AG1443">
        <f t="shared" si="363"/>
        <v>9376.7826758670799</v>
      </c>
      <c r="AH1443">
        <f>A1443*'Simple Linear Regression'!$B$18+'Simple Linear Regression'!$B$17</f>
        <v>9115.4158219302226</v>
      </c>
      <c r="AI1443">
        <f t="shared" si="364"/>
        <v>9323.0156989999996</v>
      </c>
      <c r="AJ1443">
        <f t="shared" si="365"/>
        <v>9323.0156989999978</v>
      </c>
      <c r="AK1443" s="32">
        <f t="shared" si="379"/>
        <v>9378.4648417768476</v>
      </c>
      <c r="AL1443">
        <f t="shared" si="366"/>
        <v>9165.9855146674308</v>
      </c>
      <c r="AM1443" s="32">
        <f t="shared" si="367"/>
        <v>9563.1945694731185</v>
      </c>
      <c r="AN1443" s="33">
        <f t="shared" si="368"/>
        <v>9312.8251605014302</v>
      </c>
      <c r="AO1443" s="33">
        <f t="shared" si="369"/>
        <v>9267.0069902990035</v>
      </c>
      <c r="AP1443" s="33">
        <f t="shared" si="370"/>
        <v>9358.4293177999989</v>
      </c>
      <c r="AQ1443" s="34">
        <f t="shared" si="371"/>
        <v>826699.74900000007</v>
      </c>
      <c r="AR1443" s="34">
        <f t="shared" si="372"/>
        <v>585246</v>
      </c>
      <c r="AS1443" s="34">
        <f t="shared" si="373"/>
        <v>0</v>
      </c>
      <c r="AT1443" s="34">
        <f t="shared" si="374"/>
        <v>9617.8660965650015</v>
      </c>
      <c r="AU1443" s="34">
        <f t="shared" si="375"/>
        <v>9323.703218646735</v>
      </c>
      <c r="AV1443" s="34">
        <f t="shared" si="376"/>
        <v>9539.8746799119599</v>
      </c>
      <c r="AW1443" s="34">
        <f t="shared" si="377"/>
        <v>9618.2345893029997</v>
      </c>
      <c r="AX1443" s="34">
        <f t="shared" si="378"/>
        <v>9228.1041514908375</v>
      </c>
    </row>
    <row r="1444" spans="1:50" ht="16.5" customHeight="1" x14ac:dyDescent="0.2">
      <c r="A1444" s="25">
        <v>1443</v>
      </c>
      <c r="B1444" s="26">
        <v>43371</v>
      </c>
      <c r="C1444" s="25">
        <v>9102</v>
      </c>
      <c r="D1444" s="27">
        <v>2913.7759999999998</v>
      </c>
      <c r="E1444" s="27">
        <v>205000</v>
      </c>
      <c r="F1444" s="27"/>
      <c r="G1444" s="27">
        <v>72.837999999999994</v>
      </c>
      <c r="H1444" s="27">
        <v>81.846000000000004</v>
      </c>
      <c r="I1444" s="27">
        <v>2.8439999999999999</v>
      </c>
      <c r="J1444" s="27">
        <v>20580.912</v>
      </c>
      <c r="K1444" s="27">
        <v>859977</v>
      </c>
      <c r="L1444" s="27">
        <v>1050</v>
      </c>
      <c r="M1444" s="27">
        <v>17.564</v>
      </c>
      <c r="N1444" s="27">
        <v>290989</v>
      </c>
      <c r="O1444" s="27">
        <v>13974.8</v>
      </c>
      <c r="P1444" s="27">
        <v>3903141</v>
      </c>
      <c r="Q1444" s="27">
        <v>194000</v>
      </c>
      <c r="R1444" s="27">
        <v>22435</v>
      </c>
      <c r="S1444" s="27">
        <v>13.292999999999999</v>
      </c>
      <c r="T1444" s="27">
        <v>133.30000000000001</v>
      </c>
      <c r="U1444" s="27">
        <v>16</v>
      </c>
      <c r="V1444" s="27">
        <v>97</v>
      </c>
      <c r="W1444" s="27">
        <v>113.67034</v>
      </c>
      <c r="X1444" s="27">
        <v>3.3333333333333299</v>
      </c>
      <c r="Y1444" s="27">
        <v>3</v>
      </c>
      <c r="Z1444" s="27">
        <v>62.567615509033203</v>
      </c>
      <c r="AA1444" s="27">
        <v>326860</v>
      </c>
      <c r="AB1444" s="28"/>
      <c r="AC1444" s="29">
        <v>0</v>
      </c>
      <c r="AD1444" s="30">
        <v>8.3000000000000007</v>
      </c>
      <c r="AE1444" s="30">
        <v>38.1</v>
      </c>
      <c r="AF1444" s="31">
        <v>11.773999999999999</v>
      </c>
      <c r="AG1444">
        <f t="shared" si="363"/>
        <v>9377.4572493707201</v>
      </c>
      <c r="AH1444">
        <f>A1444*'Simple Linear Regression'!$B$18+'Simple Linear Regression'!$B$17</f>
        <v>9116.2688590141261</v>
      </c>
      <c r="AI1444">
        <f t="shared" si="364"/>
        <v>9323.6039889999993</v>
      </c>
      <c r="AJ1444">
        <f t="shared" si="365"/>
        <v>9323.6039890000011</v>
      </c>
      <c r="AK1444" s="32">
        <f t="shared" si="379"/>
        <v>9370.3660948567194</v>
      </c>
      <c r="AL1444">
        <f t="shared" si="366"/>
        <v>9165.4362947301197</v>
      </c>
      <c r="AM1444" s="32">
        <f t="shared" si="367"/>
        <v>9532.5356689616419</v>
      </c>
      <c r="AN1444" s="33">
        <f t="shared" si="368"/>
        <v>9272.7356621431427</v>
      </c>
      <c r="AO1444" s="33">
        <f t="shared" si="369"/>
        <v>9205.1122579160037</v>
      </c>
      <c r="AP1444" s="33">
        <f t="shared" si="370"/>
        <v>9289.5479567000002</v>
      </c>
      <c r="AQ1444" s="34">
        <f t="shared" si="371"/>
        <v>827572.71600000001</v>
      </c>
      <c r="AR1444" s="34">
        <f t="shared" si="372"/>
        <v>583020</v>
      </c>
      <c r="AS1444" s="34">
        <f t="shared" si="373"/>
        <v>0</v>
      </c>
      <c r="AT1444" s="34">
        <f t="shared" si="374"/>
        <v>9661.1547050930003</v>
      </c>
      <c r="AU1444" s="34">
        <f t="shared" si="375"/>
        <v>9329.6019820497677</v>
      </c>
      <c r="AV1444" s="34">
        <f t="shared" si="376"/>
        <v>9590.2792753641988</v>
      </c>
      <c r="AW1444" s="34">
        <f t="shared" si="377"/>
        <v>9660.823982173999</v>
      </c>
      <c r="AX1444" s="34">
        <f t="shared" si="378"/>
        <v>9221.9399712107061</v>
      </c>
    </row>
    <row r="1445" spans="1:50" ht="16.5" customHeight="1" x14ac:dyDescent="0.2">
      <c r="A1445" s="25">
        <v>1444</v>
      </c>
      <c r="B1445" s="26">
        <v>43378</v>
      </c>
      <c r="C1445" s="25">
        <v>9078</v>
      </c>
      <c r="D1445" s="27">
        <v>2912.1419999999998</v>
      </c>
      <c r="E1445" s="27">
        <v>210000</v>
      </c>
      <c r="F1445" s="27"/>
      <c r="G1445" s="27">
        <v>75.126000000000005</v>
      </c>
      <c r="H1445" s="27">
        <v>85.441999999999993</v>
      </c>
      <c r="I1445" s="27">
        <v>2.8660000000000001</v>
      </c>
      <c r="J1445" s="27">
        <v>20580.912</v>
      </c>
      <c r="K1445" s="27">
        <v>859977</v>
      </c>
      <c r="L1445" s="27">
        <v>1050</v>
      </c>
      <c r="M1445" s="27">
        <v>17.564</v>
      </c>
      <c r="N1445" s="27">
        <v>290989</v>
      </c>
      <c r="O1445" s="27">
        <v>13974.8</v>
      </c>
      <c r="P1445" s="27">
        <v>3903141</v>
      </c>
      <c r="Q1445" s="27">
        <v>194000</v>
      </c>
      <c r="R1445" s="27">
        <v>22435</v>
      </c>
      <c r="S1445" s="27">
        <v>13.292999999999999</v>
      </c>
      <c r="T1445" s="27">
        <v>133.30000000000001</v>
      </c>
      <c r="U1445" s="27">
        <v>16</v>
      </c>
      <c r="V1445" s="27">
        <v>95.1</v>
      </c>
      <c r="W1445" s="27">
        <v>113.74206</v>
      </c>
      <c r="X1445" s="27">
        <v>3.3333333333333299</v>
      </c>
      <c r="Y1445" s="27">
        <v>3</v>
      </c>
      <c r="Z1445" s="27">
        <v>62.567615509033203</v>
      </c>
      <c r="AA1445" s="27">
        <v>326860</v>
      </c>
      <c r="AB1445" s="28"/>
      <c r="AC1445" s="29">
        <v>0</v>
      </c>
      <c r="AD1445" s="30">
        <v>8.6</v>
      </c>
      <c r="AE1445" s="30">
        <v>40.4</v>
      </c>
      <c r="AF1445" s="31">
        <v>11.488099999999999</v>
      </c>
      <c r="AG1445">
        <f t="shared" si="363"/>
        <v>9417.5195763620795</v>
      </c>
      <c r="AH1445">
        <f>A1445*'Simple Linear Regression'!$B$18+'Simple Linear Regression'!$B$17</f>
        <v>9117.1218960980295</v>
      </c>
      <c r="AI1445">
        <f t="shared" si="364"/>
        <v>9385.8863089999995</v>
      </c>
      <c r="AJ1445">
        <f t="shared" si="365"/>
        <v>9385.8863089999995</v>
      </c>
      <c r="AK1445" s="32">
        <f t="shared" si="379"/>
        <v>9373.8517246971369</v>
      </c>
      <c r="AL1445">
        <f t="shared" si="366"/>
        <v>9182.2285845231781</v>
      </c>
      <c r="AM1445" s="32">
        <f t="shared" si="367"/>
        <v>9536.6290760755583</v>
      </c>
      <c r="AN1445" s="33">
        <f t="shared" si="368"/>
        <v>9222.6921698007118</v>
      </c>
      <c r="AO1445" s="33">
        <f t="shared" si="369"/>
        <v>9226.288553774004</v>
      </c>
      <c r="AP1445" s="33">
        <f t="shared" si="370"/>
        <v>9232.6421045999978</v>
      </c>
      <c r="AQ1445" s="34">
        <f t="shared" si="371"/>
        <v>833974.47400000005</v>
      </c>
      <c r="AR1445" s="34">
        <f t="shared" si="372"/>
        <v>601860</v>
      </c>
      <c r="AS1445" s="34">
        <f t="shared" si="373"/>
        <v>0</v>
      </c>
      <c r="AT1445" s="34">
        <f t="shared" si="374"/>
        <v>9608.0951988720008</v>
      </c>
      <c r="AU1445" s="34">
        <f t="shared" si="375"/>
        <v>9280.2836755503304</v>
      </c>
      <c r="AV1445" s="34">
        <f t="shared" si="376"/>
        <v>9528.8502483685988</v>
      </c>
      <c r="AW1445" s="34">
        <f t="shared" si="377"/>
        <v>9606.5128257029992</v>
      </c>
      <c r="AX1445" s="34">
        <f t="shared" si="378"/>
        <v>9178.7559829637594</v>
      </c>
    </row>
    <row r="1446" spans="1:50" ht="16.5" customHeight="1" x14ac:dyDescent="0.2">
      <c r="A1446" s="25">
        <v>1445</v>
      </c>
      <c r="B1446" s="26">
        <v>43385</v>
      </c>
      <c r="C1446" s="25">
        <v>9182</v>
      </c>
      <c r="D1446" s="27">
        <v>2809.19</v>
      </c>
      <c r="E1446" s="27">
        <v>211000</v>
      </c>
      <c r="F1446" s="27"/>
      <c r="G1446" s="27">
        <v>72.956000000000003</v>
      </c>
      <c r="H1446" s="27">
        <v>83.052000000000007</v>
      </c>
      <c r="I1446" s="27">
        <v>2.903</v>
      </c>
      <c r="J1446" s="27">
        <v>20580.912</v>
      </c>
      <c r="K1446" s="27">
        <v>824159</v>
      </c>
      <c r="L1446" s="27">
        <v>1050</v>
      </c>
      <c r="M1446" s="27">
        <v>17.564</v>
      </c>
      <c r="N1446" s="27">
        <v>290989</v>
      </c>
      <c r="O1446" s="27">
        <v>14014</v>
      </c>
      <c r="P1446" s="27">
        <v>3903141</v>
      </c>
      <c r="Q1446" s="27">
        <v>194000</v>
      </c>
      <c r="R1446" s="27">
        <v>22435</v>
      </c>
      <c r="S1446" s="27">
        <v>13.292999999999999</v>
      </c>
      <c r="T1446" s="27">
        <v>133.30000000000001</v>
      </c>
      <c r="U1446" s="27">
        <v>16</v>
      </c>
      <c r="V1446" s="27">
        <v>95.1</v>
      </c>
      <c r="W1446" s="27">
        <v>114.2247</v>
      </c>
      <c r="X1446" s="27">
        <v>3.3333333333333299</v>
      </c>
      <c r="Y1446" s="27">
        <v>3</v>
      </c>
      <c r="Z1446" s="27">
        <v>62.567615509033203</v>
      </c>
      <c r="AA1446" s="27">
        <v>326860</v>
      </c>
      <c r="AB1446" s="28"/>
      <c r="AC1446" s="29">
        <v>0</v>
      </c>
      <c r="AD1446" s="30">
        <v>12.9</v>
      </c>
      <c r="AE1446" s="30">
        <v>38.299999999999997</v>
      </c>
      <c r="AF1446" s="31">
        <v>11.2067</v>
      </c>
      <c r="AG1446">
        <f t="shared" si="363"/>
        <v>9416.8594495736397</v>
      </c>
      <c r="AH1446">
        <f>A1446*'Simple Linear Regression'!$B$18+'Simple Linear Regression'!$B$17</f>
        <v>9117.9749331819348</v>
      </c>
      <c r="AI1446">
        <f t="shared" si="364"/>
        <v>9385.2980189999998</v>
      </c>
      <c r="AJ1446">
        <f t="shared" si="365"/>
        <v>9385.2980189999998</v>
      </c>
      <c r="AK1446" s="32">
        <f t="shared" si="379"/>
        <v>9380.4361385757074</v>
      </c>
      <c r="AL1446">
        <f t="shared" si="366"/>
        <v>9165.5862586296935</v>
      </c>
      <c r="AM1446" s="32">
        <f t="shared" si="367"/>
        <v>9534.1612041697208</v>
      </c>
      <c r="AN1446" s="33">
        <f t="shared" si="368"/>
        <v>9172.7288477958318</v>
      </c>
      <c r="AO1446" s="33">
        <f t="shared" si="369"/>
        <v>9198.0594477169998</v>
      </c>
      <c r="AP1446" s="33">
        <f t="shared" si="370"/>
        <v>9182.1722635999977</v>
      </c>
      <c r="AQ1446" s="34">
        <f t="shared" si="371"/>
        <v>844741.06700000004</v>
      </c>
      <c r="AR1446" s="34">
        <f t="shared" si="372"/>
        <v>612533</v>
      </c>
      <c r="AS1446" s="34">
        <f t="shared" si="373"/>
        <v>0</v>
      </c>
      <c r="AT1446" s="34">
        <f t="shared" si="374"/>
        <v>9569.934873311</v>
      </c>
      <c r="AU1446" s="34">
        <f t="shared" si="375"/>
        <v>9229.9375682560567</v>
      </c>
      <c r="AV1446" s="34">
        <f t="shared" si="376"/>
        <v>9485.1466677630797</v>
      </c>
      <c r="AW1446" s="34">
        <f t="shared" si="377"/>
        <v>9567.2845819069989</v>
      </c>
      <c r="AX1446" s="34">
        <f t="shared" si="378"/>
        <v>9124.4321287061721</v>
      </c>
    </row>
    <row r="1447" spans="1:50" ht="16.5" customHeight="1" x14ac:dyDescent="0.2">
      <c r="A1447" s="25">
        <v>1446</v>
      </c>
      <c r="B1447" s="26">
        <v>43392</v>
      </c>
      <c r="C1447" s="25">
        <v>9324</v>
      </c>
      <c r="D1447" s="27">
        <v>2781.2959999999998</v>
      </c>
      <c r="E1447" s="27">
        <v>208000</v>
      </c>
      <c r="F1447" s="27"/>
      <c r="G1447" s="27">
        <v>70.238</v>
      </c>
      <c r="H1447" s="27">
        <v>80.406000000000006</v>
      </c>
      <c r="I1447" s="27">
        <v>2.879</v>
      </c>
      <c r="J1447" s="27">
        <v>20580.912</v>
      </c>
      <c r="K1447" s="27">
        <v>824159</v>
      </c>
      <c r="L1447" s="27">
        <v>1050</v>
      </c>
      <c r="M1447" s="27">
        <v>17.776</v>
      </c>
      <c r="N1447" s="27">
        <v>284989</v>
      </c>
      <c r="O1447" s="27">
        <v>14014</v>
      </c>
      <c r="P1447" s="27">
        <v>3903141</v>
      </c>
      <c r="Q1447" s="27">
        <v>194000</v>
      </c>
      <c r="R1447" s="27">
        <v>22435</v>
      </c>
      <c r="S1447" s="27">
        <v>13.292999999999999</v>
      </c>
      <c r="T1447" s="27">
        <v>133.30000000000001</v>
      </c>
      <c r="U1447" s="27">
        <v>16</v>
      </c>
      <c r="V1447" s="27">
        <v>95.1</v>
      </c>
      <c r="W1447" s="27">
        <v>114.51049999999999</v>
      </c>
      <c r="X1447" s="27">
        <v>3.3333333333333299</v>
      </c>
      <c r="Y1447" s="27">
        <v>2.9950792789459202</v>
      </c>
      <c r="Z1447" s="27">
        <v>62.567615509033203</v>
      </c>
      <c r="AA1447" s="27">
        <v>326860</v>
      </c>
      <c r="AB1447" s="28"/>
      <c r="AC1447" s="29">
        <v>0</v>
      </c>
      <c r="AD1447" s="30">
        <v>55.7</v>
      </c>
      <c r="AE1447" s="30">
        <v>11.4</v>
      </c>
      <c r="AF1447" s="31">
        <v>10.932399999999999</v>
      </c>
      <c r="AG1447">
        <f t="shared" si="363"/>
        <v>9343.7169915445211</v>
      </c>
      <c r="AH1447">
        <f>A1447*'Simple Linear Regression'!$B$18+'Simple Linear Regression'!$B$17</f>
        <v>9118.8279702658383</v>
      </c>
      <c r="AI1447">
        <f t="shared" si="364"/>
        <v>9316.1063461999984</v>
      </c>
      <c r="AJ1447">
        <f t="shared" si="365"/>
        <v>9316.1063462000002</v>
      </c>
      <c r="AK1447" s="32">
        <f t="shared" si="379"/>
        <v>9317.1497834509864</v>
      </c>
      <c r="AL1447">
        <f t="shared" si="366"/>
        <v>9154.5636049481691</v>
      </c>
      <c r="AM1447" s="32">
        <f t="shared" si="367"/>
        <v>9375.4090060992585</v>
      </c>
      <c r="AN1447" s="33">
        <f t="shared" si="368"/>
        <v>9115.1543989559214</v>
      </c>
      <c r="AO1447" s="33">
        <f t="shared" si="369"/>
        <v>9085.7174627809982</v>
      </c>
      <c r="AP1447" s="33">
        <f t="shared" si="370"/>
        <v>9093.6276222999986</v>
      </c>
      <c r="AQ1447" s="34">
        <f t="shared" si="371"/>
        <v>820483.33100000001</v>
      </c>
      <c r="AR1447" s="34">
        <f t="shared" si="372"/>
        <v>598832</v>
      </c>
      <c r="AS1447" s="34">
        <f t="shared" si="373"/>
        <v>0</v>
      </c>
      <c r="AT1447" s="34">
        <f t="shared" si="374"/>
        <v>9551.6057449599994</v>
      </c>
      <c r="AU1447" s="34">
        <f t="shared" si="375"/>
        <v>9232.1543249640054</v>
      </c>
      <c r="AV1447" s="34">
        <f t="shared" si="376"/>
        <v>9476.2900909633208</v>
      </c>
      <c r="AW1447" s="34">
        <f t="shared" si="377"/>
        <v>9547.9573651040009</v>
      </c>
      <c r="AX1447" s="34">
        <f t="shared" si="378"/>
        <v>9117.5859607592029</v>
      </c>
    </row>
    <row r="1448" spans="1:50" ht="16.5" customHeight="1" x14ac:dyDescent="0.2">
      <c r="A1448" s="25">
        <v>1447</v>
      </c>
      <c r="B1448" s="26">
        <v>43399</v>
      </c>
      <c r="C1448" s="25">
        <v>9262</v>
      </c>
      <c r="D1448" s="27">
        <v>2703.386</v>
      </c>
      <c r="E1448" s="27">
        <v>217000</v>
      </c>
      <c r="F1448" s="27"/>
      <c r="G1448" s="27">
        <v>67.426000000000002</v>
      </c>
      <c r="H1448" s="27">
        <v>78.231999999999999</v>
      </c>
      <c r="I1448" s="27">
        <v>2.8410000000000002</v>
      </c>
      <c r="J1448" s="27">
        <v>20580.912</v>
      </c>
      <c r="K1448" s="27">
        <v>824159</v>
      </c>
      <c r="L1448" s="27">
        <v>1050</v>
      </c>
      <c r="M1448" s="27">
        <v>17.776</v>
      </c>
      <c r="N1448" s="27">
        <v>284989</v>
      </c>
      <c r="O1448" s="27">
        <v>14014</v>
      </c>
      <c r="P1448" s="27">
        <v>3903141</v>
      </c>
      <c r="Q1448" s="27">
        <v>194000</v>
      </c>
      <c r="R1448" s="27">
        <v>22435</v>
      </c>
      <c r="S1448" s="27">
        <v>13.292999999999999</v>
      </c>
      <c r="T1448" s="27">
        <v>133.30000000000001</v>
      </c>
      <c r="U1448" s="27">
        <v>16</v>
      </c>
      <c r="V1448" s="27">
        <v>95.1</v>
      </c>
      <c r="W1448" s="27">
        <v>114.35798</v>
      </c>
      <c r="X1448" s="27">
        <v>3.3333333333333299</v>
      </c>
      <c r="Y1448" s="27">
        <v>2.9950792789459202</v>
      </c>
      <c r="Z1448" s="27">
        <v>62.567615509033203</v>
      </c>
      <c r="AA1448" s="27">
        <v>326860</v>
      </c>
      <c r="AB1448" s="28"/>
      <c r="AC1448" s="29">
        <v>0</v>
      </c>
      <c r="AD1448" s="30">
        <v>74.7</v>
      </c>
      <c r="AE1448" s="30">
        <v>5.9</v>
      </c>
      <c r="AF1448" s="31">
        <v>10.6684</v>
      </c>
      <c r="AG1448">
        <f t="shared" si="363"/>
        <v>9337.6418571650793</v>
      </c>
      <c r="AH1448">
        <f>A1448*'Simple Linear Regression'!$B$18+'Simple Linear Regression'!$B$17</f>
        <v>9119.6810073497436</v>
      </c>
      <c r="AI1448">
        <f t="shared" si="364"/>
        <v>9310.8117361999994</v>
      </c>
      <c r="AJ1448">
        <f t="shared" si="365"/>
        <v>9310.8117361999994</v>
      </c>
      <c r="AK1448" s="32">
        <f t="shared" si="379"/>
        <v>9339.0173650100787</v>
      </c>
      <c r="AL1448">
        <f t="shared" si="366"/>
        <v>9162.0374954474319</v>
      </c>
      <c r="AM1448" s="32">
        <f t="shared" si="367"/>
        <v>9342.8375846829585</v>
      </c>
      <c r="AN1448" s="33">
        <f t="shared" si="368"/>
        <v>9080.672132971622</v>
      </c>
      <c r="AO1448" s="33">
        <f t="shared" si="369"/>
        <v>9057.7782842989982</v>
      </c>
      <c r="AP1448" s="33">
        <f t="shared" si="370"/>
        <v>9052.7108814999992</v>
      </c>
      <c r="AQ1448" s="34">
        <f t="shared" si="371"/>
        <v>809653.74900000007</v>
      </c>
      <c r="AR1448" s="34">
        <f t="shared" si="372"/>
        <v>616497</v>
      </c>
      <c r="AS1448" s="34">
        <f t="shared" si="373"/>
        <v>0</v>
      </c>
      <c r="AT1448" s="34">
        <f t="shared" si="374"/>
        <v>9536.8321336560002</v>
      </c>
      <c r="AU1448" s="34">
        <f t="shared" si="375"/>
        <v>9222.4883057225379</v>
      </c>
      <c r="AV1448" s="34">
        <f t="shared" si="376"/>
        <v>9473.6439884537194</v>
      </c>
      <c r="AW1448" s="34">
        <f t="shared" si="377"/>
        <v>9532.1000279979999</v>
      </c>
      <c r="AX1448" s="34">
        <f t="shared" si="378"/>
        <v>9107.9084249588341</v>
      </c>
    </row>
    <row r="1449" spans="1:50" ht="16.5" customHeight="1" x14ac:dyDescent="0.2">
      <c r="A1449" s="25">
        <v>1448</v>
      </c>
      <c r="B1449" s="26">
        <v>43406</v>
      </c>
      <c r="C1449" s="25">
        <v>9099</v>
      </c>
      <c r="D1449" s="27">
        <v>2699.81</v>
      </c>
      <c r="E1449" s="27">
        <v>216000</v>
      </c>
      <c r="F1449" s="27"/>
      <c r="G1449" s="27">
        <v>65.055999999999997</v>
      </c>
      <c r="H1449" s="27">
        <v>74.087999999999994</v>
      </c>
      <c r="I1449" s="27">
        <v>2.8109999999999999</v>
      </c>
      <c r="J1449" s="27">
        <v>20580.912</v>
      </c>
      <c r="K1449" s="27">
        <v>824159</v>
      </c>
      <c r="L1449" s="27">
        <v>1050</v>
      </c>
      <c r="M1449" s="27">
        <v>17.776</v>
      </c>
      <c r="N1449" s="27">
        <v>284989</v>
      </c>
      <c r="O1449" s="27">
        <v>14014</v>
      </c>
      <c r="P1449" s="27">
        <v>3903141</v>
      </c>
      <c r="Q1449" s="27">
        <v>194000</v>
      </c>
      <c r="R1449" s="27">
        <v>22435</v>
      </c>
      <c r="S1449" s="27">
        <v>13.292999999999999</v>
      </c>
      <c r="T1449" s="27">
        <v>133.30000000000001</v>
      </c>
      <c r="U1449" s="27">
        <v>16</v>
      </c>
      <c r="V1449" s="27">
        <v>95.1</v>
      </c>
      <c r="W1449" s="27">
        <v>115.33498</v>
      </c>
      <c r="X1449" s="27">
        <v>3.3333333333333299</v>
      </c>
      <c r="Y1449" s="27">
        <v>2.9950792789459202</v>
      </c>
      <c r="Z1449" s="27">
        <v>62.567615509033203</v>
      </c>
      <c r="AA1449" s="27">
        <v>326860</v>
      </c>
      <c r="AB1449" s="28"/>
      <c r="AC1449" s="29">
        <v>0</v>
      </c>
      <c r="AD1449" s="30">
        <v>55.8</v>
      </c>
      <c r="AE1449" s="30">
        <v>9.4</v>
      </c>
      <c r="AF1449" s="31">
        <v>10.418200000000001</v>
      </c>
      <c r="AG1449">
        <f t="shared" si="363"/>
        <v>9338.3045121286796</v>
      </c>
      <c r="AH1449">
        <f>A1449*'Simple Linear Regression'!$B$18+'Simple Linear Regression'!$B$17</f>
        <v>9120.5340444336471</v>
      </c>
      <c r="AI1449">
        <f t="shared" si="364"/>
        <v>9311.400026199999</v>
      </c>
      <c r="AJ1449">
        <f t="shared" si="365"/>
        <v>9311.400026199999</v>
      </c>
      <c r="AK1449" s="32">
        <f t="shared" si="379"/>
        <v>9322.3627080899478</v>
      </c>
      <c r="AL1449">
        <f t="shared" si="366"/>
        <v>9173.9370134205346</v>
      </c>
      <c r="AM1449" s="32">
        <f t="shared" si="367"/>
        <v>9365.4347020945588</v>
      </c>
      <c r="AN1449" s="33">
        <f t="shared" si="368"/>
        <v>9054.5846361439799</v>
      </c>
      <c r="AO1449" s="33">
        <f t="shared" si="369"/>
        <v>9103.2916281289999</v>
      </c>
      <c r="AP1449" s="33">
        <f t="shared" si="370"/>
        <v>9066.4910189000002</v>
      </c>
      <c r="AQ1449" s="34">
        <f t="shared" si="371"/>
        <v>801104.07900000003</v>
      </c>
      <c r="AR1449" s="34">
        <f t="shared" si="372"/>
        <v>607176</v>
      </c>
      <c r="AS1449" s="34">
        <f t="shared" si="373"/>
        <v>0</v>
      </c>
      <c r="AT1449" s="34">
        <f t="shared" si="374"/>
        <v>9448.8271336500002</v>
      </c>
      <c r="AU1449" s="34">
        <f t="shared" si="375"/>
        <v>9169.914364932225</v>
      </c>
      <c r="AV1449" s="34">
        <f t="shared" si="376"/>
        <v>9382.8832879587608</v>
      </c>
      <c r="AW1449" s="34">
        <f t="shared" si="377"/>
        <v>9443.2686845079988</v>
      </c>
      <c r="AX1449" s="34">
        <f t="shared" si="378"/>
        <v>9067.0300469521244</v>
      </c>
    </row>
    <row r="1450" spans="1:50" ht="16.5" customHeight="1" x14ac:dyDescent="0.2">
      <c r="A1450" s="25">
        <v>1449</v>
      </c>
      <c r="B1450" s="26">
        <v>43413</v>
      </c>
      <c r="C1450" s="25">
        <v>9192</v>
      </c>
      <c r="D1450" s="27">
        <v>2779.098</v>
      </c>
      <c r="E1450" s="27">
        <v>218000</v>
      </c>
      <c r="F1450" s="27"/>
      <c r="G1450" s="27">
        <v>61.573999999999998</v>
      </c>
      <c r="H1450" s="27">
        <v>70.343999999999994</v>
      </c>
      <c r="I1450" s="27">
        <v>2.7530000000000001</v>
      </c>
      <c r="J1450" s="27">
        <v>20798.73</v>
      </c>
      <c r="K1450" s="27">
        <v>798985</v>
      </c>
      <c r="L1450" s="27">
        <v>1053</v>
      </c>
      <c r="M1450" s="27">
        <v>17.776</v>
      </c>
      <c r="N1450" s="27">
        <v>284989</v>
      </c>
      <c r="O1450" s="27">
        <v>14017.8</v>
      </c>
      <c r="P1450" s="27">
        <v>3903141</v>
      </c>
      <c r="Q1450" s="27">
        <v>194000</v>
      </c>
      <c r="R1450" s="27">
        <v>22435</v>
      </c>
      <c r="S1450" s="27">
        <v>13.292999999999999</v>
      </c>
      <c r="T1450" s="27">
        <v>134.30000000000001</v>
      </c>
      <c r="U1450" s="27">
        <v>16</v>
      </c>
      <c r="V1450" s="27">
        <v>96.6</v>
      </c>
      <c r="W1450" s="27">
        <v>116.03322</v>
      </c>
      <c r="X1450" s="27">
        <v>3.3333333333333299</v>
      </c>
      <c r="Y1450" s="27">
        <v>2.9950792789459202</v>
      </c>
      <c r="Z1450" s="27">
        <v>62.567615509033203</v>
      </c>
      <c r="AA1450" s="27">
        <v>326860</v>
      </c>
      <c r="AB1450" s="28"/>
      <c r="AC1450" s="29">
        <v>0</v>
      </c>
      <c r="AD1450" s="30">
        <v>69.2</v>
      </c>
      <c r="AE1450" s="30">
        <v>10.1</v>
      </c>
      <c r="AF1450" s="31">
        <v>10.186</v>
      </c>
      <c r="AG1450">
        <f t="shared" si="363"/>
        <v>9302.656191261638</v>
      </c>
      <c r="AH1450">
        <f>A1450*'Simple Linear Regression'!$B$18+'Simple Linear Regression'!$B$17</f>
        <v>9121.3870815175505</v>
      </c>
      <c r="AI1450">
        <f t="shared" si="364"/>
        <v>9259.6479461999988</v>
      </c>
      <c r="AJ1450">
        <f t="shared" si="365"/>
        <v>9259.6479461999988</v>
      </c>
      <c r="AK1450" s="32">
        <f t="shared" si="379"/>
        <v>9341.7720210318093</v>
      </c>
      <c r="AL1450">
        <f t="shared" si="366"/>
        <v>9170.38805723519</v>
      </c>
      <c r="AM1450" s="32">
        <f t="shared" si="367"/>
        <v>9342.2021225685403</v>
      </c>
      <c r="AN1450" s="33">
        <f t="shared" si="368"/>
        <v>9030.4118859735154</v>
      </c>
      <c r="AO1450" s="33">
        <f t="shared" si="369"/>
        <v>9083.3344988669978</v>
      </c>
      <c r="AP1450" s="33">
        <f t="shared" si="370"/>
        <v>9072.894539500001</v>
      </c>
      <c r="AQ1450" s="34">
        <f t="shared" si="371"/>
        <v>784574.71700000006</v>
      </c>
      <c r="AR1450" s="34">
        <f t="shared" si="372"/>
        <v>600154</v>
      </c>
      <c r="AS1450" s="34">
        <f t="shared" si="373"/>
        <v>0</v>
      </c>
      <c r="AT1450" s="34">
        <f t="shared" si="374"/>
        <v>9407.3777682999989</v>
      </c>
      <c r="AU1450" s="34">
        <f t="shared" si="375"/>
        <v>9153.0316398198829</v>
      </c>
      <c r="AV1450" s="34">
        <f t="shared" si="376"/>
        <v>9352.3834107420407</v>
      </c>
      <c r="AW1450" s="34">
        <f t="shared" si="377"/>
        <v>9400.8921282419979</v>
      </c>
      <c r="AX1450" s="34">
        <f t="shared" si="378"/>
        <v>9051.9767463226199</v>
      </c>
    </row>
    <row r="1451" spans="1:50" ht="16.5" customHeight="1" x14ac:dyDescent="0.2">
      <c r="A1451" s="25">
        <v>1450</v>
      </c>
      <c r="B1451" s="26">
        <v>43420</v>
      </c>
      <c r="C1451" s="25">
        <v>9185</v>
      </c>
      <c r="D1451" s="27">
        <v>2723.29</v>
      </c>
      <c r="E1451" s="27">
        <v>221000</v>
      </c>
      <c r="F1451" s="27"/>
      <c r="G1451" s="27">
        <v>56.915999999999997</v>
      </c>
      <c r="H1451" s="27">
        <v>66.207999999999998</v>
      </c>
      <c r="I1451" s="27">
        <v>2.6859999999999999</v>
      </c>
      <c r="J1451" s="27">
        <v>20798.73</v>
      </c>
      <c r="K1451" s="27">
        <v>798985</v>
      </c>
      <c r="L1451" s="27">
        <v>1053</v>
      </c>
      <c r="M1451" s="27">
        <v>17.991</v>
      </c>
      <c r="N1451" s="27">
        <v>267434</v>
      </c>
      <c r="O1451" s="27">
        <v>14017.8</v>
      </c>
      <c r="P1451" s="27">
        <v>3903141</v>
      </c>
      <c r="Q1451" s="27">
        <v>194000</v>
      </c>
      <c r="R1451" s="27">
        <v>22435</v>
      </c>
      <c r="S1451" s="27">
        <v>13.292999999999999</v>
      </c>
      <c r="T1451" s="27">
        <v>134.30000000000001</v>
      </c>
      <c r="U1451" s="27">
        <v>16</v>
      </c>
      <c r="V1451" s="27">
        <v>96.6</v>
      </c>
      <c r="W1451" s="27">
        <v>115.72854</v>
      </c>
      <c r="X1451" s="27">
        <v>3.3333333333333299</v>
      </c>
      <c r="Y1451" s="27">
        <v>3</v>
      </c>
      <c r="Z1451" s="27">
        <v>62.567615509033203</v>
      </c>
      <c r="AA1451" s="27">
        <v>326860</v>
      </c>
      <c r="AB1451" s="28"/>
      <c r="AC1451" s="29">
        <v>0</v>
      </c>
      <c r="AD1451" s="30">
        <v>150</v>
      </c>
      <c r="AE1451" s="30">
        <v>0.1</v>
      </c>
      <c r="AF1451" s="31">
        <v>9.9762000000000004</v>
      </c>
      <c r="AG1451">
        <f t="shared" si="363"/>
        <v>9080.7226839636787</v>
      </c>
      <c r="AH1451">
        <f>A1451*'Simple Linear Regression'!$B$18+'Simple Linear Regression'!$B$17</f>
        <v>9122.2401186014558</v>
      </c>
      <c r="AI1451">
        <f t="shared" si="364"/>
        <v>9028.1466957000011</v>
      </c>
      <c r="AJ1451">
        <f t="shared" si="365"/>
        <v>9028.1466957000011</v>
      </c>
      <c r="AK1451" s="32">
        <f t="shared" si="379"/>
        <v>9408.1712373123719</v>
      </c>
      <c r="AL1451">
        <f t="shared" si="366"/>
        <v>9091.5191280006802</v>
      </c>
      <c r="AM1451" s="32">
        <f t="shared" si="367"/>
        <v>8986.6875448817409</v>
      </c>
      <c r="AN1451" s="33">
        <f t="shared" si="368"/>
        <v>8933.7067506526928</v>
      </c>
      <c r="AO1451" s="33">
        <f t="shared" si="369"/>
        <v>8891.0246095240018</v>
      </c>
      <c r="AP1451" s="33">
        <f t="shared" si="370"/>
        <v>8991.4963603999986</v>
      </c>
      <c r="AQ1451" s="34">
        <f t="shared" si="371"/>
        <v>718327.72399999993</v>
      </c>
      <c r="AR1451" s="34">
        <f t="shared" si="372"/>
        <v>593606</v>
      </c>
      <c r="AS1451" s="34">
        <f t="shared" si="373"/>
        <v>0</v>
      </c>
      <c r="AT1451" s="34">
        <f t="shared" si="374"/>
        <v>9176.2193897999987</v>
      </c>
      <c r="AU1451" s="34">
        <f t="shared" si="375"/>
        <v>9056.004537806486</v>
      </c>
      <c r="AV1451" s="34">
        <f t="shared" si="376"/>
        <v>9131.2913227305617</v>
      </c>
      <c r="AW1451" s="34">
        <f t="shared" si="377"/>
        <v>9168.3055032079974</v>
      </c>
      <c r="AX1451" s="34">
        <f t="shared" si="378"/>
        <v>8960.1308545720094</v>
      </c>
    </row>
    <row r="1452" spans="1:50" ht="16.5" customHeight="1" x14ac:dyDescent="0.2">
      <c r="A1452" s="25">
        <v>1451</v>
      </c>
      <c r="B1452" s="26">
        <v>43427</v>
      </c>
      <c r="C1452" s="25">
        <v>9188</v>
      </c>
      <c r="D1452" s="27">
        <v>2653.7775000000001</v>
      </c>
      <c r="E1452" s="27">
        <v>225000</v>
      </c>
      <c r="F1452" s="27"/>
      <c r="G1452" s="27">
        <v>54.9866666666667</v>
      </c>
      <c r="H1452" s="27">
        <v>61.218000000000004</v>
      </c>
      <c r="I1452" s="27">
        <v>2.6110000000000002</v>
      </c>
      <c r="J1452" s="27">
        <v>20798.73</v>
      </c>
      <c r="K1452" s="27">
        <v>798985</v>
      </c>
      <c r="L1452" s="27">
        <v>1053</v>
      </c>
      <c r="M1452" s="27">
        <v>17.991</v>
      </c>
      <c r="N1452" s="27">
        <v>267434</v>
      </c>
      <c r="O1452" s="27">
        <v>14017.8</v>
      </c>
      <c r="P1452" s="27">
        <v>3903141</v>
      </c>
      <c r="Q1452" s="27">
        <v>194000</v>
      </c>
      <c r="R1452" s="27">
        <v>22435</v>
      </c>
      <c r="S1452" s="27">
        <v>13.512</v>
      </c>
      <c r="T1452" s="27">
        <v>134.30000000000001</v>
      </c>
      <c r="U1452" s="27">
        <v>16</v>
      </c>
      <c r="V1452" s="27">
        <v>96.6</v>
      </c>
      <c r="W1452" s="27">
        <v>116.36982500000001</v>
      </c>
      <c r="X1452" s="27">
        <v>3.3333333333333299</v>
      </c>
      <c r="Y1452" s="27">
        <v>3</v>
      </c>
      <c r="Z1452" s="27">
        <v>62.567615509033203</v>
      </c>
      <c r="AA1452" s="27">
        <v>326860</v>
      </c>
      <c r="AB1452" s="28"/>
      <c r="AC1452" s="29">
        <v>1</v>
      </c>
      <c r="AD1452" s="30">
        <v>135.30000000000001</v>
      </c>
      <c r="AE1452" s="30">
        <v>0</v>
      </c>
      <c r="AF1452" s="31">
        <v>9.7934999999999999</v>
      </c>
      <c r="AG1452">
        <f t="shared" si="363"/>
        <v>9078.0016363726791</v>
      </c>
      <c r="AH1452">
        <f>A1452*'Simple Linear Regression'!$B$18+'Simple Linear Regression'!$B$17</f>
        <v>9123.0931556853593</v>
      </c>
      <c r="AI1452">
        <f t="shared" si="364"/>
        <v>9025.7935357000006</v>
      </c>
      <c r="AJ1452">
        <f t="shared" si="365"/>
        <v>9025.7935357000006</v>
      </c>
      <c r="AK1452" s="32">
        <f t="shared" si="379"/>
        <v>9408.3807834976487</v>
      </c>
      <c r="AL1452">
        <f t="shared" si="366"/>
        <v>9103.771384222182</v>
      </c>
      <c r="AM1452" s="32">
        <f t="shared" si="367"/>
        <v>8861.5226926133</v>
      </c>
      <c r="AN1452" s="33">
        <f t="shared" si="368"/>
        <v>8780.3020502928048</v>
      </c>
      <c r="AO1452" s="33">
        <f t="shared" si="369"/>
        <v>8802.2418394740016</v>
      </c>
      <c r="AP1452" s="33">
        <f t="shared" si="370"/>
        <v>8889.7113982999999</v>
      </c>
      <c r="AQ1452" s="34">
        <f t="shared" si="371"/>
        <v>698270.174</v>
      </c>
      <c r="AR1452" s="34">
        <f t="shared" si="372"/>
        <v>587475</v>
      </c>
      <c r="AS1452" s="34">
        <f t="shared" si="373"/>
        <v>9.7934999999999999</v>
      </c>
      <c r="AT1452" s="34">
        <f t="shared" si="374"/>
        <v>9044.4044263239994</v>
      </c>
      <c r="AU1452" s="34">
        <f t="shared" si="375"/>
        <v>8960.8496090552726</v>
      </c>
      <c r="AV1452" s="34">
        <f t="shared" si="376"/>
        <v>9008.333638619999</v>
      </c>
      <c r="AW1452" s="34">
        <f t="shared" si="377"/>
        <v>9075.4611463925012</v>
      </c>
      <c r="AX1452" s="34">
        <f t="shared" si="378"/>
        <v>8847.5313307228644</v>
      </c>
    </row>
    <row r="1453" spans="1:50" ht="16.5" customHeight="1" x14ac:dyDescent="0.2">
      <c r="A1453" s="25">
        <v>1452</v>
      </c>
      <c r="B1453" s="26">
        <v>43434</v>
      </c>
      <c r="C1453" s="25">
        <v>8877</v>
      </c>
      <c r="D1453" s="27">
        <v>2719.4679999999998</v>
      </c>
      <c r="E1453" s="27">
        <v>237000</v>
      </c>
      <c r="F1453" s="27"/>
      <c r="G1453" s="27">
        <v>51.014000000000003</v>
      </c>
      <c r="H1453" s="27">
        <v>58.65</v>
      </c>
      <c r="I1453" s="27">
        <v>2.5390000000000001</v>
      </c>
      <c r="J1453" s="27">
        <v>20798.73</v>
      </c>
      <c r="K1453" s="27">
        <v>798985</v>
      </c>
      <c r="L1453" s="27">
        <v>1053</v>
      </c>
      <c r="M1453" s="27">
        <v>17.991</v>
      </c>
      <c r="N1453" s="27">
        <v>267434</v>
      </c>
      <c r="O1453" s="27">
        <v>14017.8</v>
      </c>
      <c r="P1453" s="27">
        <v>3903141</v>
      </c>
      <c r="Q1453" s="27">
        <v>194000</v>
      </c>
      <c r="R1453" s="27">
        <v>22435</v>
      </c>
      <c r="S1453" s="27">
        <v>13.512</v>
      </c>
      <c r="T1453" s="27">
        <v>134.30000000000001</v>
      </c>
      <c r="U1453" s="27">
        <v>16</v>
      </c>
      <c r="V1453" s="27">
        <v>96.6</v>
      </c>
      <c r="W1453" s="27">
        <v>116.19647500000001</v>
      </c>
      <c r="X1453" s="27">
        <v>3.3333333333333299</v>
      </c>
      <c r="Y1453" s="27">
        <v>3</v>
      </c>
      <c r="Z1453" s="27">
        <v>62.567615509033203</v>
      </c>
      <c r="AA1453" s="27">
        <v>326860</v>
      </c>
      <c r="AB1453" s="28"/>
      <c r="AC1453" s="29">
        <v>0</v>
      </c>
      <c r="AD1453" s="30">
        <v>134.9</v>
      </c>
      <c r="AE1453" s="30">
        <v>2.1</v>
      </c>
      <c r="AF1453" s="31">
        <v>9.6425000000000001</v>
      </c>
      <c r="AG1453">
        <f t="shared" si="363"/>
        <v>9069.8937522853175</v>
      </c>
      <c r="AH1453">
        <f>A1453*'Simple Linear Regression'!$B$18+'Simple Linear Regression'!$B$17</f>
        <v>9123.9461927692646</v>
      </c>
      <c r="AI1453">
        <f t="shared" si="364"/>
        <v>9018.7340557000007</v>
      </c>
      <c r="AJ1453">
        <f t="shared" si="365"/>
        <v>9018.7340557000007</v>
      </c>
      <c r="AK1453" s="32">
        <f t="shared" si="379"/>
        <v>9413.5937081366101</v>
      </c>
      <c r="AL1453">
        <f t="shared" si="366"/>
        <v>9109.493958834817</v>
      </c>
      <c r="AM1453" s="32">
        <f t="shared" si="367"/>
        <v>8989.1067138034396</v>
      </c>
      <c r="AN1453" s="33">
        <f t="shared" si="368"/>
        <v>8912.443351887503</v>
      </c>
      <c r="AO1453" s="33">
        <f t="shared" si="369"/>
        <v>8934.3295046259991</v>
      </c>
      <c r="AP1453" s="33">
        <f t="shared" si="370"/>
        <v>9034.8673101000004</v>
      </c>
      <c r="AQ1453" s="34">
        <f t="shared" si="371"/>
        <v>679014.92600000009</v>
      </c>
      <c r="AR1453" s="34">
        <f t="shared" si="372"/>
        <v>601743</v>
      </c>
      <c r="AS1453" s="34">
        <f t="shared" si="373"/>
        <v>0</v>
      </c>
      <c r="AT1453" s="34">
        <f t="shared" si="374"/>
        <v>9061.1204226080008</v>
      </c>
      <c r="AU1453" s="34">
        <f t="shared" si="375"/>
        <v>8996.6869507371484</v>
      </c>
      <c r="AV1453" s="34">
        <f t="shared" si="376"/>
        <v>9034.5977010856786</v>
      </c>
      <c r="AW1453" s="34">
        <f t="shared" si="377"/>
        <v>9052.0700303089998</v>
      </c>
      <c r="AX1453" s="34">
        <f t="shared" si="378"/>
        <v>8922.149338519439</v>
      </c>
    </row>
    <row r="1454" spans="1:50" ht="16.5" customHeight="1" x14ac:dyDescent="0.2">
      <c r="A1454" s="25">
        <v>1453</v>
      </c>
      <c r="B1454" s="26">
        <v>43441</v>
      </c>
      <c r="C1454" s="25">
        <v>9036</v>
      </c>
      <c r="D1454" s="27">
        <v>2704.8649999999998</v>
      </c>
      <c r="E1454" s="27">
        <v>232000</v>
      </c>
      <c r="F1454" s="27"/>
      <c r="G1454" s="27">
        <v>52.625999999999998</v>
      </c>
      <c r="H1454" s="27">
        <v>60.466000000000001</v>
      </c>
      <c r="I1454" s="27">
        <v>2.4510000000000001</v>
      </c>
      <c r="J1454" s="27">
        <v>20798.73</v>
      </c>
      <c r="K1454" s="27">
        <v>798985</v>
      </c>
      <c r="L1454" s="27">
        <v>1063</v>
      </c>
      <c r="M1454" s="27">
        <v>17.991</v>
      </c>
      <c r="N1454" s="27">
        <v>267434</v>
      </c>
      <c r="O1454" s="27">
        <v>14083.1</v>
      </c>
      <c r="P1454" s="27">
        <v>3903141</v>
      </c>
      <c r="Q1454" s="27">
        <v>194000</v>
      </c>
      <c r="R1454" s="27">
        <v>22435</v>
      </c>
      <c r="S1454" s="27">
        <v>13.512</v>
      </c>
      <c r="T1454" s="27">
        <v>134.30000000000001</v>
      </c>
      <c r="U1454" s="27">
        <v>16</v>
      </c>
      <c r="V1454" s="27">
        <v>93.5</v>
      </c>
      <c r="W1454" s="27">
        <v>116.59286</v>
      </c>
      <c r="X1454" s="27">
        <v>3.3333333333333299</v>
      </c>
      <c r="Y1454" s="27">
        <v>3</v>
      </c>
      <c r="Z1454" s="27">
        <v>62.567615509033203</v>
      </c>
      <c r="AA1454" s="27">
        <v>326860</v>
      </c>
      <c r="AB1454" s="28"/>
      <c r="AC1454" s="29">
        <v>0</v>
      </c>
      <c r="AD1454" s="30">
        <v>139.4</v>
      </c>
      <c r="AE1454" s="30">
        <v>1.1000000000000001</v>
      </c>
      <c r="AF1454" s="31">
        <v>9.5276999999999994</v>
      </c>
      <c r="AG1454">
        <f t="shared" si="363"/>
        <v>9144.0755653138785</v>
      </c>
      <c r="AH1454">
        <f>A1454*'Simple Linear Regression'!$B$18+'Simple Linear Regression'!$B$17</f>
        <v>9124.7992298531681</v>
      </c>
      <c r="AI1454">
        <f t="shared" si="364"/>
        <v>9131.1497357000007</v>
      </c>
      <c r="AJ1454">
        <f t="shared" si="365"/>
        <v>9131.1497357000007</v>
      </c>
      <c r="AK1454" s="32">
        <f t="shared" si="379"/>
        <v>9387.2814365583799</v>
      </c>
      <c r="AL1454">
        <f t="shared" si="366"/>
        <v>9179.9075513613789</v>
      </c>
      <c r="AM1454" s="32">
        <f t="shared" si="367"/>
        <v>8971.9838256149415</v>
      </c>
      <c r="AN1454" s="33">
        <f t="shared" si="368"/>
        <v>8924.1014851726432</v>
      </c>
      <c r="AO1454" s="33">
        <f t="shared" si="369"/>
        <v>9001.139662034002</v>
      </c>
      <c r="AP1454" s="33">
        <f t="shared" si="370"/>
        <v>9009.4416532999985</v>
      </c>
      <c r="AQ1454" s="34">
        <f t="shared" si="371"/>
        <v>655480.73400000005</v>
      </c>
      <c r="AR1454" s="34">
        <f t="shared" si="372"/>
        <v>568632</v>
      </c>
      <c r="AS1454" s="34">
        <f t="shared" si="373"/>
        <v>0</v>
      </c>
      <c r="AT1454" s="34">
        <f t="shared" si="374"/>
        <v>9060.0311272799991</v>
      </c>
      <c r="AU1454" s="34">
        <f t="shared" si="375"/>
        <v>9018.1090855352249</v>
      </c>
      <c r="AV1454" s="34">
        <f t="shared" si="376"/>
        <v>9031.8750350543196</v>
      </c>
      <c r="AW1454" s="34">
        <f t="shared" si="377"/>
        <v>9050.2781716729987</v>
      </c>
      <c r="AX1454" s="34">
        <f t="shared" si="378"/>
        <v>8959.0537607341448</v>
      </c>
    </row>
    <row r="1455" spans="1:50" ht="16.5" customHeight="1" x14ac:dyDescent="0.2">
      <c r="A1455" s="25">
        <v>1454</v>
      </c>
      <c r="B1455" s="26">
        <v>43448</v>
      </c>
      <c r="C1455" s="25">
        <v>9243</v>
      </c>
      <c r="D1455" s="27">
        <v>2635.212</v>
      </c>
      <c r="E1455" s="27">
        <v>208000</v>
      </c>
      <c r="F1455" s="27"/>
      <c r="G1455" s="27">
        <v>51.542000000000002</v>
      </c>
      <c r="H1455" s="27">
        <v>59.51</v>
      </c>
      <c r="I1455" s="27">
        <v>2.4209999999999998</v>
      </c>
      <c r="J1455" s="27">
        <v>20798.73</v>
      </c>
      <c r="K1455" s="27">
        <v>835087</v>
      </c>
      <c r="L1455" s="27">
        <v>1063</v>
      </c>
      <c r="M1455" s="27">
        <v>17.991</v>
      </c>
      <c r="N1455" s="27">
        <v>267434</v>
      </c>
      <c r="O1455" s="27">
        <v>14083.1</v>
      </c>
      <c r="P1455" s="27">
        <v>3903141</v>
      </c>
      <c r="Q1455" s="27">
        <v>194000</v>
      </c>
      <c r="R1455" s="27">
        <v>22435</v>
      </c>
      <c r="S1455" s="27">
        <v>13.512</v>
      </c>
      <c r="T1455" s="27">
        <v>134.30000000000001</v>
      </c>
      <c r="U1455" s="27">
        <v>16</v>
      </c>
      <c r="V1455" s="27">
        <v>93.5</v>
      </c>
      <c r="W1455" s="27">
        <v>116.09807499999999</v>
      </c>
      <c r="X1455" s="27">
        <v>3.3333333333333299</v>
      </c>
      <c r="Y1455" s="27">
        <v>3</v>
      </c>
      <c r="Z1455" s="27">
        <v>62.567615509033203</v>
      </c>
      <c r="AA1455" s="27">
        <v>326860</v>
      </c>
      <c r="AB1455" s="28"/>
      <c r="AC1455" s="29">
        <v>0</v>
      </c>
      <c r="AD1455" s="30">
        <v>160</v>
      </c>
      <c r="AE1455" s="30">
        <v>0.1</v>
      </c>
      <c r="AF1455" s="31">
        <v>9.4527999999999999</v>
      </c>
      <c r="AG1455">
        <f t="shared" si="363"/>
        <v>9160.2284902774809</v>
      </c>
      <c r="AH1455">
        <f>A1455*'Simple Linear Regression'!$B$18+'Simple Linear Regression'!$B$17</f>
        <v>9125.6522669370715</v>
      </c>
      <c r="AI1455">
        <f t="shared" si="364"/>
        <v>9145.2686957000005</v>
      </c>
      <c r="AJ1455">
        <f t="shared" si="365"/>
        <v>9145.2686957000005</v>
      </c>
      <c r="AK1455" s="32">
        <f t="shared" si="379"/>
        <v>9374.8840911590287</v>
      </c>
      <c r="AL1455">
        <f t="shared" si="366"/>
        <v>9203.7561914499784</v>
      </c>
      <c r="AM1455" s="32">
        <f t="shared" si="367"/>
        <v>8941.8815427637419</v>
      </c>
      <c r="AN1455" s="33">
        <f t="shared" si="368"/>
        <v>8942.2464676674153</v>
      </c>
      <c r="AO1455" s="33">
        <f t="shared" si="369"/>
        <v>8996.7896500139977</v>
      </c>
      <c r="AP1455" s="33">
        <f t="shared" si="370"/>
        <v>9008.1622405999988</v>
      </c>
      <c r="AQ1455" s="34">
        <f t="shared" si="371"/>
        <v>647457.71399999992</v>
      </c>
      <c r="AR1455" s="34">
        <f t="shared" si="372"/>
        <v>503567.99999999994</v>
      </c>
      <c r="AS1455" s="34">
        <f t="shared" si="373"/>
        <v>0</v>
      </c>
      <c r="AT1455" s="34">
        <f t="shared" si="374"/>
        <v>9091.2517337229983</v>
      </c>
      <c r="AU1455" s="34">
        <f t="shared" si="375"/>
        <v>9049.4509286713437</v>
      </c>
      <c r="AV1455" s="34">
        <f t="shared" si="376"/>
        <v>9059.7662482956803</v>
      </c>
      <c r="AW1455" s="34">
        <f t="shared" si="377"/>
        <v>9080.9739072379998</v>
      </c>
      <c r="AX1455" s="34">
        <f t="shared" si="378"/>
        <v>8987.3397690048805</v>
      </c>
    </row>
    <row r="1456" spans="1:50" ht="16.5" customHeight="1" x14ac:dyDescent="0.2">
      <c r="A1456" s="25">
        <v>1455</v>
      </c>
      <c r="B1456" s="26">
        <v>43455</v>
      </c>
      <c r="C1456" s="25">
        <v>9348</v>
      </c>
      <c r="D1456" s="27">
        <v>2496.62</v>
      </c>
      <c r="E1456" s="27">
        <v>217000</v>
      </c>
      <c r="F1456" s="27"/>
      <c r="G1456" s="27">
        <v>46.98</v>
      </c>
      <c r="H1456" s="27">
        <v>54.643999999999998</v>
      </c>
      <c r="I1456" s="27">
        <v>2.3690000000000002</v>
      </c>
      <c r="J1456" s="27">
        <v>20798.73</v>
      </c>
      <c r="K1456" s="27">
        <v>835087</v>
      </c>
      <c r="L1456" s="27">
        <v>1063</v>
      </c>
      <c r="M1456" s="27">
        <v>18.061</v>
      </c>
      <c r="N1456" s="27">
        <v>281382</v>
      </c>
      <c r="O1456" s="27">
        <v>14083.1</v>
      </c>
      <c r="P1456" s="27">
        <v>3958355</v>
      </c>
      <c r="Q1456" s="27">
        <v>194000</v>
      </c>
      <c r="R1456" s="27">
        <v>22435</v>
      </c>
      <c r="S1456" s="27">
        <v>13.512</v>
      </c>
      <c r="T1456" s="27">
        <v>134.30000000000001</v>
      </c>
      <c r="U1456" s="27">
        <v>16</v>
      </c>
      <c r="V1456" s="27">
        <v>93.5</v>
      </c>
      <c r="W1456" s="27">
        <v>116.56796</v>
      </c>
      <c r="X1456" s="27">
        <v>3.3333333333333299</v>
      </c>
      <c r="Y1456" s="27">
        <v>2.9699468612670898</v>
      </c>
      <c r="Z1456" s="27">
        <v>62.567615509033203</v>
      </c>
      <c r="AA1456" s="27">
        <v>326860</v>
      </c>
      <c r="AB1456" s="28"/>
      <c r="AC1456" s="29">
        <v>0</v>
      </c>
      <c r="AD1456" s="30">
        <v>127.9</v>
      </c>
      <c r="AE1456" s="30">
        <v>0</v>
      </c>
      <c r="AF1456" s="31">
        <v>9.4201999999999995</v>
      </c>
      <c r="AG1456">
        <f t="shared" si="363"/>
        <v>9328.85690262772</v>
      </c>
      <c r="AH1456">
        <f>A1456*'Simple Linear Regression'!$B$18+'Simple Linear Regression'!$B$17</f>
        <v>9126.5053040209768</v>
      </c>
      <c r="AI1456">
        <f t="shared" si="364"/>
        <v>9335.6566218999997</v>
      </c>
      <c r="AJ1456">
        <f t="shared" si="365"/>
        <v>9335.6566218999997</v>
      </c>
      <c r="AK1456" s="32">
        <f t="shared" si="379"/>
        <v>9351.9831641334877</v>
      </c>
      <c r="AL1456">
        <f t="shared" si="366"/>
        <v>9330.9448704470578</v>
      </c>
      <c r="AM1456" s="32">
        <f t="shared" si="367"/>
        <v>9165.2799645250998</v>
      </c>
      <c r="AN1456" s="33">
        <f t="shared" si="368"/>
        <v>9009.4462153335899</v>
      </c>
      <c r="AO1456" s="33">
        <f t="shared" si="369"/>
        <v>9163.3633340579981</v>
      </c>
      <c r="AP1456" s="33">
        <f t="shared" si="370"/>
        <v>9049.0000231999984</v>
      </c>
      <c r="AQ1456" s="34">
        <f t="shared" si="371"/>
        <v>666593.9580000001</v>
      </c>
      <c r="AR1456" s="34">
        <f t="shared" si="372"/>
        <v>514073.00000000006</v>
      </c>
      <c r="AS1456" s="34">
        <f t="shared" si="373"/>
        <v>0</v>
      </c>
      <c r="AT1456" s="34">
        <f t="shared" si="374"/>
        <v>9291.8443026709992</v>
      </c>
      <c r="AU1456" s="34">
        <f t="shared" si="375"/>
        <v>9192.5472299948033</v>
      </c>
      <c r="AV1456" s="34">
        <f t="shared" si="376"/>
        <v>9273.3496926864809</v>
      </c>
      <c r="AW1456" s="34">
        <f t="shared" si="377"/>
        <v>9281.7724461359994</v>
      </c>
      <c r="AX1456" s="34">
        <f t="shared" si="378"/>
        <v>9134.0268305756545</v>
      </c>
    </row>
    <row r="1457" spans="1:50" ht="16.5" customHeight="1" x14ac:dyDescent="0.2">
      <c r="A1457" s="25">
        <v>1456</v>
      </c>
      <c r="B1457" s="26">
        <v>43462</v>
      </c>
      <c r="C1457" s="25">
        <v>8623</v>
      </c>
      <c r="D1457" s="27">
        <v>2448.3425000000002</v>
      </c>
      <c r="E1457" s="27">
        <v>228000</v>
      </c>
      <c r="F1457" s="27"/>
      <c r="G1457" s="27">
        <v>45.223333333333301</v>
      </c>
      <c r="H1457" s="27">
        <v>51.03</v>
      </c>
      <c r="I1457" s="27">
        <v>2.3210000000000002</v>
      </c>
      <c r="J1457" s="27">
        <v>20798.73</v>
      </c>
      <c r="K1457" s="27">
        <v>835087</v>
      </c>
      <c r="L1457" s="27">
        <v>1063</v>
      </c>
      <c r="M1457" s="27">
        <v>18.061</v>
      </c>
      <c r="N1457" s="27">
        <v>281382</v>
      </c>
      <c r="O1457" s="27">
        <v>14083.1</v>
      </c>
      <c r="P1457" s="27">
        <v>3958355</v>
      </c>
      <c r="Q1457" s="27">
        <v>194000</v>
      </c>
      <c r="R1457" s="27">
        <v>22435</v>
      </c>
      <c r="S1457" s="27">
        <v>13.512</v>
      </c>
      <c r="T1457" s="27">
        <v>134.30000000000001</v>
      </c>
      <c r="U1457" s="27">
        <v>16</v>
      </c>
      <c r="V1457" s="27">
        <v>93.5</v>
      </c>
      <c r="W1457" s="27">
        <v>116.2349</v>
      </c>
      <c r="X1457" s="27">
        <v>3.3333333333333299</v>
      </c>
      <c r="Y1457" s="27">
        <v>2.9699468612670898</v>
      </c>
      <c r="Z1457" s="27">
        <v>62.567615509033203</v>
      </c>
      <c r="AA1457" s="27">
        <v>326860</v>
      </c>
      <c r="AB1457" s="28"/>
      <c r="AC1457" s="29">
        <v>1</v>
      </c>
      <c r="AD1457" s="30">
        <v>130.5</v>
      </c>
      <c r="AE1457" s="30">
        <v>0</v>
      </c>
      <c r="AF1457" s="31">
        <v>9.4311000000000007</v>
      </c>
      <c r="AG1457">
        <f t="shared" si="363"/>
        <v>9321.4311765694802</v>
      </c>
      <c r="AH1457">
        <f>A1457*'Simple Linear Regression'!$B$18+'Simple Linear Regression'!$B$17</f>
        <v>9127.3583411048803</v>
      </c>
      <c r="AI1457">
        <f t="shared" si="364"/>
        <v>9329.1854318999995</v>
      </c>
      <c r="AJ1457">
        <f t="shared" si="365"/>
        <v>9329.1854318999995</v>
      </c>
      <c r="AK1457" s="32">
        <f t="shared" si="379"/>
        <v>9349.1354125616308</v>
      </c>
      <c r="AL1457">
        <f t="shared" si="366"/>
        <v>9338.9901063635407</v>
      </c>
      <c r="AM1457" s="32">
        <f t="shared" si="367"/>
        <v>9021.9341168677001</v>
      </c>
      <c r="AN1457" s="33">
        <f t="shared" si="368"/>
        <v>8869.8702640187203</v>
      </c>
      <c r="AO1457" s="33">
        <f t="shared" si="369"/>
        <v>9047.0383005219992</v>
      </c>
      <c r="AP1457" s="33">
        <f t="shared" si="370"/>
        <v>8928.0523558999976</v>
      </c>
      <c r="AQ1457" s="34">
        <f t="shared" si="371"/>
        <v>653087.62200000009</v>
      </c>
      <c r="AR1457" s="34">
        <f t="shared" si="372"/>
        <v>529188</v>
      </c>
      <c r="AS1457" s="34">
        <f t="shared" si="373"/>
        <v>9.4311000000000007</v>
      </c>
      <c r="AT1457" s="34">
        <f t="shared" si="374"/>
        <v>9219.2936172339996</v>
      </c>
      <c r="AU1457" s="34">
        <f t="shared" si="375"/>
        <v>9140.2603731026284</v>
      </c>
      <c r="AV1457" s="34">
        <f t="shared" si="376"/>
        <v>9211.1134124928794</v>
      </c>
      <c r="AW1457" s="34">
        <f t="shared" si="377"/>
        <v>9255.9776078976993</v>
      </c>
      <c r="AX1457" s="34">
        <f t="shared" si="378"/>
        <v>9057.3001230988884</v>
      </c>
    </row>
    <row r="1458" spans="1:50" ht="16.5" customHeight="1" x14ac:dyDescent="0.2">
      <c r="A1458" s="25">
        <v>1457</v>
      </c>
      <c r="B1458" s="26">
        <v>43469</v>
      </c>
      <c r="C1458" s="25">
        <v>8735</v>
      </c>
      <c r="D1458" s="27">
        <v>2499.1774999999998</v>
      </c>
      <c r="E1458" s="27">
        <v>238000</v>
      </c>
      <c r="F1458" s="27">
        <v>2283863</v>
      </c>
      <c r="G1458" s="27">
        <v>46.996666666666698</v>
      </c>
      <c r="H1458" s="27">
        <v>54.31</v>
      </c>
      <c r="I1458" s="27">
        <v>2.266</v>
      </c>
      <c r="J1458" s="27">
        <v>20798.73</v>
      </c>
      <c r="K1458" s="27">
        <v>835087</v>
      </c>
      <c r="L1458" s="27">
        <v>1063</v>
      </c>
      <c r="M1458" s="27">
        <v>18.061</v>
      </c>
      <c r="N1458" s="27">
        <v>281382</v>
      </c>
      <c r="O1458" s="27">
        <v>14083.1</v>
      </c>
      <c r="P1458" s="27">
        <v>3958355</v>
      </c>
      <c r="Q1458" s="27">
        <v>194000</v>
      </c>
      <c r="R1458" s="27">
        <v>22435</v>
      </c>
      <c r="S1458" s="27">
        <v>13.512</v>
      </c>
      <c r="T1458" s="27">
        <v>134.30000000000001</v>
      </c>
      <c r="U1458" s="27">
        <v>16</v>
      </c>
      <c r="V1458" s="27">
        <v>93.5</v>
      </c>
      <c r="W1458" s="27">
        <v>116.012575</v>
      </c>
      <c r="X1458" s="27">
        <v>3.3333333333333299</v>
      </c>
      <c r="Y1458" s="27">
        <v>2.9699468612670898</v>
      </c>
      <c r="Z1458" s="27">
        <v>62.567615509033203</v>
      </c>
      <c r="AA1458" s="27">
        <v>326860</v>
      </c>
      <c r="AB1458" s="28"/>
      <c r="AC1458" s="29">
        <v>1</v>
      </c>
      <c r="AD1458" s="30">
        <v>140.69999999999999</v>
      </c>
      <c r="AE1458" s="30">
        <v>0</v>
      </c>
      <c r="AF1458" s="31">
        <v>9.4850999999999992</v>
      </c>
      <c r="AG1458">
        <f t="shared" si="363"/>
        <v>9314.676412336079</v>
      </c>
      <c r="AH1458">
        <f>A1458*'Simple Linear Regression'!$B$18+'Simple Linear Regression'!$B$17</f>
        <v>9128.2113781887856</v>
      </c>
      <c r="AI1458">
        <f t="shared" si="364"/>
        <v>9323.3025318999989</v>
      </c>
      <c r="AJ1458">
        <f t="shared" si="365"/>
        <v>9323.3025318999989</v>
      </c>
      <c r="AK1458" s="32">
        <f t="shared" si="379"/>
        <v>9326.4709395288064</v>
      </c>
      <c r="AL1458">
        <f t="shared" si="366"/>
        <v>9350.1360693928382</v>
      </c>
      <c r="AM1458" s="32">
        <f t="shared" si="367"/>
        <v>9002.5123522051017</v>
      </c>
      <c r="AN1458" s="33">
        <f t="shared" si="368"/>
        <v>8883.4261550115207</v>
      </c>
      <c r="AO1458" s="33">
        <f t="shared" si="369"/>
        <v>9045.3996150119965</v>
      </c>
      <c r="AP1458" s="33">
        <f t="shared" si="370"/>
        <v>8938.276517899998</v>
      </c>
      <c r="AQ1458" s="34">
        <f t="shared" si="371"/>
        <v>637611.61199999996</v>
      </c>
      <c r="AR1458" s="34">
        <f t="shared" si="372"/>
        <v>539308</v>
      </c>
      <c r="AS1458" s="34">
        <f t="shared" si="373"/>
        <v>9.4850999999999992</v>
      </c>
      <c r="AT1458" s="34">
        <f t="shared" si="374"/>
        <v>9232.8393179089999</v>
      </c>
      <c r="AU1458" s="34">
        <f t="shared" si="375"/>
        <v>9165.7347229582883</v>
      </c>
      <c r="AV1458" s="34">
        <f t="shared" si="376"/>
        <v>9234.3862808840804</v>
      </c>
      <c r="AW1458" s="34">
        <f t="shared" si="377"/>
        <v>9268.5628697456996</v>
      </c>
      <c r="AX1458" s="34">
        <f t="shared" si="378"/>
        <v>9086.278242583754</v>
      </c>
    </row>
    <row r="1459" spans="1:50" ht="16.5" customHeight="1" x14ac:dyDescent="0.2">
      <c r="A1459" s="25">
        <v>1458</v>
      </c>
      <c r="B1459" s="26">
        <v>43476</v>
      </c>
      <c r="C1459" s="25">
        <v>8565</v>
      </c>
      <c r="D1459" s="27">
        <v>2580.3919999999998</v>
      </c>
      <c r="E1459" s="27">
        <v>225000</v>
      </c>
      <c r="F1459" s="27">
        <v>2023179</v>
      </c>
      <c r="G1459" s="27">
        <v>50.78</v>
      </c>
      <c r="H1459" s="27">
        <v>58.636000000000003</v>
      </c>
      <c r="I1459" s="27">
        <v>2.2370000000000001</v>
      </c>
      <c r="J1459" s="27">
        <v>20798.73</v>
      </c>
      <c r="K1459" s="27">
        <v>818166</v>
      </c>
      <c r="L1459" s="27">
        <v>1077</v>
      </c>
      <c r="M1459" s="27">
        <v>18.061</v>
      </c>
      <c r="N1459" s="27">
        <v>281382</v>
      </c>
      <c r="O1459" s="27">
        <v>14162.9</v>
      </c>
      <c r="P1459" s="27">
        <v>3958355</v>
      </c>
      <c r="Q1459" s="27">
        <v>194000</v>
      </c>
      <c r="R1459" s="27">
        <v>22435</v>
      </c>
      <c r="S1459" s="27">
        <v>13.512</v>
      </c>
      <c r="T1459" s="27">
        <v>134.30000000000001</v>
      </c>
      <c r="U1459" s="27">
        <v>16</v>
      </c>
      <c r="V1459" s="27">
        <v>90</v>
      </c>
      <c r="W1459" s="27">
        <v>115.44515</v>
      </c>
      <c r="X1459" s="27">
        <v>3.3333333333333299</v>
      </c>
      <c r="Y1459" s="27">
        <v>2.9699468612670898</v>
      </c>
      <c r="Z1459" s="27">
        <v>62.567615509033203</v>
      </c>
      <c r="AA1459" s="27">
        <v>326860</v>
      </c>
      <c r="AB1459" s="28"/>
      <c r="AC1459" s="29">
        <v>0</v>
      </c>
      <c r="AD1459" s="30">
        <v>142.69999999999999</v>
      </c>
      <c r="AE1459" s="30">
        <v>0.4</v>
      </c>
      <c r="AF1459" s="31">
        <v>9.5803999999999991</v>
      </c>
      <c r="AG1459">
        <f t="shared" si="363"/>
        <v>9403.408892437561</v>
      </c>
      <c r="AH1459">
        <f>A1459*'Simple Linear Regression'!$B$18+'Simple Linear Regression'!$B$17</f>
        <v>9129.0644152726891</v>
      </c>
      <c r="AI1459">
        <f t="shared" si="364"/>
        <v>9455.3784518999983</v>
      </c>
      <c r="AJ1459">
        <f t="shared" si="365"/>
        <v>9455.3784519000001</v>
      </c>
      <c r="AK1459" s="32">
        <f t="shared" si="379"/>
        <v>9345.4431549153906</v>
      </c>
      <c r="AL1459">
        <f t="shared" si="366"/>
        <v>9424.7055677173812</v>
      </c>
      <c r="AM1459" s="32">
        <f t="shared" si="367"/>
        <v>9131.0379815964607</v>
      </c>
      <c r="AN1459" s="33">
        <f t="shared" si="368"/>
        <v>9060.0021428241325</v>
      </c>
      <c r="AO1459" s="33">
        <f t="shared" si="369"/>
        <v>9244.790016834002</v>
      </c>
      <c r="AP1459" s="33">
        <f t="shared" si="370"/>
        <v>9025.3758337999989</v>
      </c>
      <c r="AQ1459" s="34">
        <f t="shared" si="371"/>
        <v>629451.53399999999</v>
      </c>
      <c r="AR1459" s="34">
        <f t="shared" si="372"/>
        <v>503325</v>
      </c>
      <c r="AS1459" s="34">
        <f t="shared" si="373"/>
        <v>0</v>
      </c>
      <c r="AT1459" s="34">
        <f t="shared" si="374"/>
        <v>9343.2067225409992</v>
      </c>
      <c r="AU1459" s="34">
        <f t="shared" si="375"/>
        <v>9279.4333345575869</v>
      </c>
      <c r="AV1459" s="34">
        <f t="shared" si="376"/>
        <v>9335.2055255579999</v>
      </c>
      <c r="AW1459" s="34">
        <f t="shared" si="377"/>
        <v>9333.3380164719983</v>
      </c>
      <c r="AX1459" s="34">
        <f t="shared" si="378"/>
        <v>9240.2584767605404</v>
      </c>
    </row>
    <row r="1460" spans="1:50" ht="16.5" customHeight="1" x14ac:dyDescent="0.2">
      <c r="A1460" s="25">
        <v>1459</v>
      </c>
      <c r="B1460" s="26">
        <v>43483</v>
      </c>
      <c r="C1460" s="25">
        <v>8868</v>
      </c>
      <c r="D1460" s="27">
        <v>2623.136</v>
      </c>
      <c r="E1460" s="27">
        <v>218000</v>
      </c>
      <c r="F1460" s="27">
        <v>1967489.7142857099</v>
      </c>
      <c r="G1460" s="27">
        <v>51.923999999999999</v>
      </c>
      <c r="H1460" s="27">
        <v>59.83</v>
      </c>
      <c r="I1460" s="27">
        <v>2.2469999999999999</v>
      </c>
      <c r="J1460" s="27">
        <v>20798.73</v>
      </c>
      <c r="K1460" s="27">
        <v>818166</v>
      </c>
      <c r="L1460" s="27">
        <v>1077</v>
      </c>
      <c r="M1460" s="27">
        <v>18.077000000000002</v>
      </c>
      <c r="N1460" s="27">
        <v>260473</v>
      </c>
      <c r="O1460" s="27">
        <v>14162.9</v>
      </c>
      <c r="P1460" s="27">
        <v>3958355</v>
      </c>
      <c r="Q1460" s="27">
        <v>194000</v>
      </c>
      <c r="R1460" s="27">
        <v>22435</v>
      </c>
      <c r="S1460" s="27">
        <v>13.512</v>
      </c>
      <c r="T1460" s="27">
        <v>134.30000000000001</v>
      </c>
      <c r="U1460" s="27">
        <v>16</v>
      </c>
      <c r="V1460" s="27">
        <v>90</v>
      </c>
      <c r="W1460" s="27">
        <v>114.3043</v>
      </c>
      <c r="X1460" s="27">
        <v>3.3333333333333299</v>
      </c>
      <c r="Y1460" s="27">
        <v>3</v>
      </c>
      <c r="Z1460" s="27">
        <v>66.012252807617202</v>
      </c>
      <c r="AA1460" s="27">
        <v>326860</v>
      </c>
      <c r="AB1460" s="28"/>
      <c r="AC1460" s="29">
        <v>0</v>
      </c>
      <c r="AD1460" s="30">
        <v>171</v>
      </c>
      <c r="AE1460" s="30">
        <v>0</v>
      </c>
      <c r="AF1460" s="31">
        <v>9.7136999999999993</v>
      </c>
      <c r="AG1460">
        <f t="shared" si="363"/>
        <v>9146.2268637263587</v>
      </c>
      <c r="AH1460">
        <f>A1460*'Simple Linear Regression'!$B$18+'Simple Linear Regression'!$B$17</f>
        <v>9129.9174523565925</v>
      </c>
      <c r="AI1460">
        <f t="shared" si="364"/>
        <v>9172.7584729000009</v>
      </c>
      <c r="AJ1460">
        <f t="shared" si="365"/>
        <v>9172.7584728999991</v>
      </c>
      <c r="AK1460" s="32">
        <f t="shared" si="379"/>
        <v>9363.3285031715805</v>
      </c>
      <c r="AL1460">
        <f t="shared" si="366"/>
        <v>9217.0978936131687</v>
      </c>
      <c r="AM1460" s="32">
        <f t="shared" si="367"/>
        <v>8812.1221066933995</v>
      </c>
      <c r="AN1460" s="33">
        <f t="shared" si="368"/>
        <v>8983.5245980448744</v>
      </c>
      <c r="AO1460" s="33">
        <f t="shared" si="369"/>
        <v>9000.9255092810017</v>
      </c>
      <c r="AP1460" s="33">
        <f t="shared" si="370"/>
        <v>9015.9502469999989</v>
      </c>
      <c r="AQ1460" s="34">
        <f t="shared" si="371"/>
        <v>585282.83100000001</v>
      </c>
      <c r="AR1460" s="34">
        <f t="shared" si="372"/>
        <v>489846</v>
      </c>
      <c r="AS1460" s="34">
        <f t="shared" si="373"/>
        <v>0</v>
      </c>
      <c r="AT1460" s="34">
        <f t="shared" si="374"/>
        <v>9021.7512739789981</v>
      </c>
      <c r="AU1460" s="34">
        <f t="shared" si="375"/>
        <v>9042.3252609939027</v>
      </c>
      <c r="AV1460" s="34">
        <f t="shared" si="376"/>
        <v>9004.8238615519604</v>
      </c>
      <c r="AW1460" s="34">
        <f t="shared" si="377"/>
        <v>9012.1095534510005</v>
      </c>
      <c r="AX1460" s="34">
        <f t="shared" si="378"/>
        <v>9004.1757456787018</v>
      </c>
    </row>
    <row r="1461" spans="1:50" ht="16.5" customHeight="1" x14ac:dyDescent="0.2">
      <c r="A1461" s="25">
        <v>1460</v>
      </c>
      <c r="B1461" s="26">
        <v>43490</v>
      </c>
      <c r="C1461" s="25">
        <v>9564</v>
      </c>
      <c r="D1461" s="27">
        <v>2644.6725000000001</v>
      </c>
      <c r="E1461" s="27">
        <v>214000</v>
      </c>
      <c r="F1461" s="27">
        <v>1954219.8571428601</v>
      </c>
      <c r="G1461" s="27">
        <v>52.875</v>
      </c>
      <c r="H1461" s="27">
        <v>61.341999999999999</v>
      </c>
      <c r="I1461" s="27">
        <v>2.2509999999999999</v>
      </c>
      <c r="J1461" s="27">
        <v>20798.73</v>
      </c>
      <c r="K1461" s="27">
        <v>818166</v>
      </c>
      <c r="L1461" s="27">
        <v>1077</v>
      </c>
      <c r="M1461" s="27">
        <v>18.077000000000002</v>
      </c>
      <c r="N1461" s="27">
        <v>260473</v>
      </c>
      <c r="O1461" s="27">
        <v>14162.9</v>
      </c>
      <c r="P1461" s="27">
        <v>3958355</v>
      </c>
      <c r="Q1461" s="27">
        <v>194000</v>
      </c>
      <c r="R1461" s="27">
        <v>22435</v>
      </c>
      <c r="S1461" s="27">
        <v>13.512</v>
      </c>
      <c r="T1461" s="27">
        <v>134.30000000000001</v>
      </c>
      <c r="U1461" s="27">
        <v>16</v>
      </c>
      <c r="V1461" s="27">
        <v>90</v>
      </c>
      <c r="W1461" s="27">
        <v>114.36167500000001</v>
      </c>
      <c r="X1461" s="27">
        <v>3.3333333333333299</v>
      </c>
      <c r="Y1461" s="27">
        <v>3</v>
      </c>
      <c r="Z1461" s="27">
        <v>66.012252807617202</v>
      </c>
      <c r="AA1461" s="27">
        <v>326860</v>
      </c>
      <c r="AB1461" s="28"/>
      <c r="AC1461" s="29">
        <v>0</v>
      </c>
      <c r="AD1461" s="30">
        <v>194.8</v>
      </c>
      <c r="AE1461" s="30">
        <v>0.2</v>
      </c>
      <c r="AF1461" s="31">
        <v>9.8811999999999998</v>
      </c>
      <c r="AG1461">
        <f t="shared" si="363"/>
        <v>9148.9222683978805</v>
      </c>
      <c r="AH1461">
        <f>A1461*'Simple Linear Regression'!$B$18+'Simple Linear Regression'!$B$17</f>
        <v>9130.7704894404978</v>
      </c>
      <c r="AI1461">
        <f t="shared" si="364"/>
        <v>9175.1116328999997</v>
      </c>
      <c r="AJ1461">
        <f t="shared" si="365"/>
        <v>9175.1116329000015</v>
      </c>
      <c r="AK1461" s="32">
        <f t="shared" si="379"/>
        <v>9354.4836893185493</v>
      </c>
      <c r="AL1461">
        <f t="shared" si="366"/>
        <v>9219.5154011256091</v>
      </c>
      <c r="AM1461" s="32">
        <f t="shared" si="367"/>
        <v>8783.1127152918816</v>
      </c>
      <c r="AN1461" s="33">
        <f t="shared" si="368"/>
        <v>9009.2760942353234</v>
      </c>
      <c r="AO1461" s="33">
        <f t="shared" si="369"/>
        <v>8971.3671245730002</v>
      </c>
      <c r="AP1461" s="33">
        <f t="shared" si="370"/>
        <v>9008.7416494999998</v>
      </c>
      <c r="AQ1461" s="34">
        <f t="shared" si="371"/>
        <v>586324.723</v>
      </c>
      <c r="AR1461" s="34">
        <f t="shared" si="372"/>
        <v>481714</v>
      </c>
      <c r="AS1461" s="34">
        <f t="shared" si="373"/>
        <v>0</v>
      </c>
      <c r="AT1461" s="34">
        <f t="shared" si="374"/>
        <v>9090.0742606759995</v>
      </c>
      <c r="AU1461" s="34">
        <f t="shared" si="375"/>
        <v>9092.9633457301679</v>
      </c>
      <c r="AV1461" s="34">
        <f t="shared" si="376"/>
        <v>9075.7414174736405</v>
      </c>
      <c r="AW1461" s="34">
        <f t="shared" si="377"/>
        <v>9080.8162042839995</v>
      </c>
      <c r="AX1461" s="34">
        <f t="shared" si="378"/>
        <v>9047.2500400060999</v>
      </c>
    </row>
    <row r="1462" spans="1:50" ht="16.5" customHeight="1" x14ac:dyDescent="0.2">
      <c r="A1462" s="25">
        <v>1461</v>
      </c>
      <c r="B1462" s="26">
        <v>43497</v>
      </c>
      <c r="C1462" s="25">
        <v>9073</v>
      </c>
      <c r="D1462" s="27">
        <v>2675.1060000000002</v>
      </c>
      <c r="E1462" s="27">
        <v>234000</v>
      </c>
      <c r="F1462" s="27">
        <v>1871566.7142857099</v>
      </c>
      <c r="G1462" s="27">
        <v>53.634</v>
      </c>
      <c r="H1462" s="27">
        <v>61.38</v>
      </c>
      <c r="I1462" s="27">
        <v>2.2559999999999998</v>
      </c>
      <c r="J1462" s="27">
        <v>20798.73</v>
      </c>
      <c r="K1462" s="27">
        <v>818166</v>
      </c>
      <c r="L1462" s="27">
        <v>1077</v>
      </c>
      <c r="M1462" s="27">
        <v>18.077000000000002</v>
      </c>
      <c r="N1462" s="27">
        <v>260473</v>
      </c>
      <c r="O1462" s="27">
        <v>14162.9</v>
      </c>
      <c r="P1462" s="27">
        <v>3958355</v>
      </c>
      <c r="Q1462" s="27">
        <v>194000</v>
      </c>
      <c r="R1462" s="27">
        <v>22435</v>
      </c>
      <c r="S1462" s="27">
        <v>13.512</v>
      </c>
      <c r="T1462" s="27">
        <v>134.30000000000001</v>
      </c>
      <c r="U1462" s="27">
        <v>16</v>
      </c>
      <c r="V1462" s="27">
        <v>90</v>
      </c>
      <c r="W1462" s="27">
        <v>114.491675</v>
      </c>
      <c r="X1462" s="27">
        <v>3.3333333333333299</v>
      </c>
      <c r="Y1462" s="27">
        <v>3</v>
      </c>
      <c r="Z1462" s="27">
        <v>66.012252807617202</v>
      </c>
      <c r="AA1462" s="27">
        <v>326860</v>
      </c>
      <c r="AB1462" s="28"/>
      <c r="AC1462" s="29">
        <v>0</v>
      </c>
      <c r="AD1462" s="30">
        <v>223</v>
      </c>
      <c r="AE1462" s="30">
        <v>0</v>
      </c>
      <c r="AF1462" s="31">
        <v>10.077999999999999</v>
      </c>
      <c r="AG1462">
        <f t="shared" si="363"/>
        <v>9135.4542742372796</v>
      </c>
      <c r="AH1462">
        <f>A1462*'Simple Linear Regression'!$B$18+'Simple Linear Regression'!$B$17</f>
        <v>9131.6235265244013</v>
      </c>
      <c r="AI1462">
        <f t="shared" si="364"/>
        <v>9163.3458329000005</v>
      </c>
      <c r="AJ1462">
        <f t="shared" si="365"/>
        <v>9163.3458329000005</v>
      </c>
      <c r="AK1462" s="32">
        <f t="shared" si="379"/>
        <v>9333.7815830128802</v>
      </c>
      <c r="AL1462">
        <f t="shared" si="366"/>
        <v>9204.0336355161598</v>
      </c>
      <c r="AM1462" s="32">
        <f t="shared" si="367"/>
        <v>8748.4335238701988</v>
      </c>
      <c r="AN1462" s="33">
        <f t="shared" si="368"/>
        <v>9018.2242141314819</v>
      </c>
      <c r="AO1462" s="33">
        <f t="shared" si="369"/>
        <v>8915.6501536879987</v>
      </c>
      <c r="AP1462" s="33">
        <f t="shared" si="370"/>
        <v>8982.7646258999994</v>
      </c>
      <c r="AQ1462" s="34">
        <f t="shared" si="371"/>
        <v>587627.08799999999</v>
      </c>
      <c r="AR1462" s="34">
        <f t="shared" si="372"/>
        <v>527904</v>
      </c>
      <c r="AS1462" s="34">
        <f t="shared" si="373"/>
        <v>0</v>
      </c>
      <c r="AT1462" s="34">
        <f t="shared" si="374"/>
        <v>9156.1580615549992</v>
      </c>
      <c r="AU1462" s="34">
        <f t="shared" si="375"/>
        <v>9135.1490644542519</v>
      </c>
      <c r="AV1462" s="34">
        <f t="shared" si="376"/>
        <v>9150.0728005560395</v>
      </c>
      <c r="AW1462" s="34">
        <f t="shared" si="377"/>
        <v>9147.4034182140003</v>
      </c>
      <c r="AX1462" s="34">
        <f t="shared" si="378"/>
        <v>9081.3289735083454</v>
      </c>
    </row>
    <row r="1463" spans="1:50" ht="16.5" customHeight="1" x14ac:dyDescent="0.2">
      <c r="A1463" s="25">
        <v>1462</v>
      </c>
      <c r="B1463" s="26">
        <v>43504</v>
      </c>
      <c r="C1463" s="25">
        <v>8648</v>
      </c>
      <c r="D1463" s="27">
        <v>2721.6219999999998</v>
      </c>
      <c r="E1463" s="27">
        <v>232000</v>
      </c>
      <c r="F1463" s="27">
        <v>1929708.7142857099</v>
      </c>
      <c r="G1463" s="27">
        <v>53.526000000000003</v>
      </c>
      <c r="H1463" s="27">
        <v>61.706000000000003</v>
      </c>
      <c r="I1463" s="27">
        <v>2.254</v>
      </c>
      <c r="J1463" s="27">
        <v>20917.866999999998</v>
      </c>
      <c r="K1463" s="27">
        <v>818166</v>
      </c>
      <c r="L1463" s="27">
        <v>1077</v>
      </c>
      <c r="M1463" s="27">
        <v>18.077000000000002</v>
      </c>
      <c r="N1463" s="27">
        <v>260473</v>
      </c>
      <c r="O1463" s="27">
        <v>14051.6</v>
      </c>
      <c r="P1463" s="27">
        <v>3958355</v>
      </c>
      <c r="Q1463" s="27">
        <v>194000</v>
      </c>
      <c r="R1463" s="27">
        <v>22435</v>
      </c>
      <c r="S1463" s="27">
        <v>13.512</v>
      </c>
      <c r="T1463" s="27">
        <v>135.30000000000001</v>
      </c>
      <c r="U1463" s="27">
        <v>16</v>
      </c>
      <c r="V1463" s="27">
        <v>94.1</v>
      </c>
      <c r="W1463" s="27">
        <v>113.8913</v>
      </c>
      <c r="X1463" s="27">
        <v>3.3333333333333299</v>
      </c>
      <c r="Y1463" s="27">
        <v>3</v>
      </c>
      <c r="Z1463" s="27">
        <v>66.012252807617202</v>
      </c>
      <c r="AA1463" s="27">
        <v>326860</v>
      </c>
      <c r="AB1463" s="28"/>
      <c r="AC1463" s="29">
        <v>0</v>
      </c>
      <c r="AD1463" s="30">
        <v>129.30000000000001</v>
      </c>
      <c r="AE1463" s="30">
        <v>3.5</v>
      </c>
      <c r="AF1463" s="31">
        <v>10.2996</v>
      </c>
      <c r="AG1463">
        <f t="shared" si="363"/>
        <v>9043.1007906795203</v>
      </c>
      <c r="AH1463">
        <f>A1463*'Simple Linear Regression'!$B$18+'Simple Linear Regression'!$B$17</f>
        <v>9132.4765636083048</v>
      </c>
      <c r="AI1463">
        <f t="shared" si="364"/>
        <v>9023.7763829000014</v>
      </c>
      <c r="AJ1463">
        <f t="shared" si="365"/>
        <v>9023.7763828999996</v>
      </c>
      <c r="AK1463" s="32">
        <f t="shared" si="379"/>
        <v>9306.4307572432899</v>
      </c>
      <c r="AL1463">
        <f t="shared" si="366"/>
        <v>9141.16003575994</v>
      </c>
      <c r="AM1463" s="32">
        <f t="shared" si="367"/>
        <v>8867.6422653077989</v>
      </c>
      <c r="AN1463" s="33">
        <f t="shared" si="368"/>
        <v>9048.4155616426906</v>
      </c>
      <c r="AO1463" s="33">
        <f t="shared" si="369"/>
        <v>8983.7982860419979</v>
      </c>
      <c r="AP1463" s="33">
        <f t="shared" si="370"/>
        <v>9190.6880091000003</v>
      </c>
      <c r="AQ1463" s="34">
        <f t="shared" si="371"/>
        <v>587106.14199999999</v>
      </c>
      <c r="AR1463" s="34">
        <f t="shared" si="372"/>
        <v>522928</v>
      </c>
      <c r="AS1463" s="34">
        <f t="shared" si="373"/>
        <v>0</v>
      </c>
      <c r="AT1463" s="34">
        <f t="shared" si="374"/>
        <v>9033.3451997070006</v>
      </c>
      <c r="AU1463" s="34">
        <f t="shared" si="375"/>
        <v>9056.0823009866181</v>
      </c>
      <c r="AV1463" s="34">
        <f t="shared" si="376"/>
        <v>9030.4249066462817</v>
      </c>
      <c r="AW1463" s="34">
        <f t="shared" si="377"/>
        <v>9026.6052140200009</v>
      </c>
      <c r="AX1463" s="34">
        <f t="shared" si="378"/>
        <v>9013.3525985886445</v>
      </c>
    </row>
    <row r="1464" spans="1:50" ht="16.5" customHeight="1" x14ac:dyDescent="0.2">
      <c r="A1464" s="25">
        <v>1463</v>
      </c>
      <c r="B1464" s="26">
        <v>43511</v>
      </c>
      <c r="C1464" s="25">
        <v>8800</v>
      </c>
      <c r="D1464" s="27">
        <v>2745.7779999999998</v>
      </c>
      <c r="E1464" s="27">
        <v>226000</v>
      </c>
      <c r="F1464" s="27">
        <v>2072158</v>
      </c>
      <c r="G1464" s="27">
        <v>53.878</v>
      </c>
      <c r="H1464" s="27">
        <v>63.36</v>
      </c>
      <c r="I1464" s="27">
        <v>2.2759999999999998</v>
      </c>
      <c r="J1464" s="27">
        <v>20917.866999999998</v>
      </c>
      <c r="K1464" s="27">
        <v>923455</v>
      </c>
      <c r="L1464" s="27">
        <v>1077</v>
      </c>
      <c r="M1464" s="27">
        <v>18.077000000000002</v>
      </c>
      <c r="N1464" s="27">
        <v>270370</v>
      </c>
      <c r="O1464" s="27">
        <v>14051.6</v>
      </c>
      <c r="P1464" s="27">
        <v>3958355</v>
      </c>
      <c r="Q1464" s="27">
        <v>194000</v>
      </c>
      <c r="R1464" s="27">
        <v>22435</v>
      </c>
      <c r="S1464" s="27">
        <v>13.512</v>
      </c>
      <c r="T1464" s="27">
        <v>135.30000000000001</v>
      </c>
      <c r="U1464" s="27">
        <v>16</v>
      </c>
      <c r="V1464" s="27">
        <v>94.1</v>
      </c>
      <c r="W1464" s="27">
        <v>114.21688</v>
      </c>
      <c r="X1464" s="27">
        <v>3.3333333333333299</v>
      </c>
      <c r="Y1464" s="27">
        <v>3</v>
      </c>
      <c r="Z1464" s="27">
        <v>66.012252807617202</v>
      </c>
      <c r="AA1464" s="27">
        <v>326860</v>
      </c>
      <c r="AB1464" s="28"/>
      <c r="AC1464" s="29">
        <v>0</v>
      </c>
      <c r="AD1464" s="30">
        <v>158.69999999999999</v>
      </c>
      <c r="AE1464" s="30">
        <v>0.8</v>
      </c>
      <c r="AF1464" s="31">
        <v>10.5413</v>
      </c>
      <c r="AG1464">
        <f t="shared" si="363"/>
        <v>9171.1166282428803</v>
      </c>
      <c r="AH1464">
        <f>A1464*'Simple Linear Regression'!$B$18+'Simple Linear Regression'!$B$17</f>
        <v>9133.3296006922101</v>
      </c>
      <c r="AI1464">
        <f t="shared" si="364"/>
        <v>9163.4433167000007</v>
      </c>
      <c r="AJ1464">
        <f t="shared" si="365"/>
        <v>9163.4433166999988</v>
      </c>
      <c r="AK1464" s="32">
        <f t="shared" si="379"/>
        <v>9236.7162214557593</v>
      </c>
      <c r="AL1464">
        <f t="shared" si="366"/>
        <v>9238.9731557483974</v>
      </c>
      <c r="AM1464" s="32">
        <f t="shared" si="367"/>
        <v>8966.3026314754206</v>
      </c>
      <c r="AN1464" s="33">
        <f t="shared" si="368"/>
        <v>9128.0539651813233</v>
      </c>
      <c r="AO1464" s="33">
        <f t="shared" si="369"/>
        <v>9034.7278161199993</v>
      </c>
      <c r="AP1464" s="33">
        <f t="shared" si="370"/>
        <v>9171.6987924999994</v>
      </c>
      <c r="AQ1464" s="34">
        <f t="shared" si="371"/>
        <v>615362.12</v>
      </c>
      <c r="AR1464" s="34">
        <f t="shared" si="372"/>
        <v>514375.99999999994</v>
      </c>
      <c r="AS1464" s="34">
        <f t="shared" si="373"/>
        <v>0</v>
      </c>
      <c r="AT1464" s="34">
        <f t="shared" si="374"/>
        <v>9322.5435273969997</v>
      </c>
      <c r="AU1464" s="34">
        <f t="shared" si="375"/>
        <v>9261.6777961411062</v>
      </c>
      <c r="AV1464" s="34">
        <f t="shared" si="376"/>
        <v>9327.2268301877612</v>
      </c>
      <c r="AW1464" s="34">
        <f t="shared" si="377"/>
        <v>9316.4562216869999</v>
      </c>
      <c r="AX1464" s="34">
        <f t="shared" si="378"/>
        <v>9201.157105513561</v>
      </c>
    </row>
    <row r="1465" spans="1:50" ht="16.5" customHeight="1" x14ac:dyDescent="0.2">
      <c r="A1465" s="25">
        <v>1464</v>
      </c>
      <c r="B1465" s="26">
        <v>43518</v>
      </c>
      <c r="C1465" s="25">
        <v>8981</v>
      </c>
      <c r="D1465" s="27">
        <v>2783.0025000000001</v>
      </c>
      <c r="E1465" s="27">
        <v>211000</v>
      </c>
      <c r="F1465" s="27">
        <v>2217748.42857143</v>
      </c>
      <c r="G1465" s="27">
        <v>56.744999999999997</v>
      </c>
      <c r="H1465" s="27">
        <v>66.581999999999994</v>
      </c>
      <c r="I1465" s="27">
        <v>2.3170000000000002</v>
      </c>
      <c r="J1465" s="27">
        <v>20917.866999999998</v>
      </c>
      <c r="K1465" s="27">
        <v>923455</v>
      </c>
      <c r="L1465" s="27">
        <v>1077</v>
      </c>
      <c r="M1465" s="27">
        <v>16.97</v>
      </c>
      <c r="N1465" s="27">
        <v>270370</v>
      </c>
      <c r="O1465" s="27">
        <v>14051.6</v>
      </c>
      <c r="P1465" s="27">
        <v>3958355</v>
      </c>
      <c r="Q1465" s="27">
        <v>194000</v>
      </c>
      <c r="R1465" s="27">
        <v>22435</v>
      </c>
      <c r="S1465" s="27">
        <v>13.544</v>
      </c>
      <c r="T1465" s="27">
        <v>135.30000000000001</v>
      </c>
      <c r="U1465" s="27">
        <v>16</v>
      </c>
      <c r="V1465" s="27">
        <v>94.1</v>
      </c>
      <c r="W1465" s="27">
        <v>114.95887999999999</v>
      </c>
      <c r="X1465" s="27">
        <v>3.3333333333333299</v>
      </c>
      <c r="Y1465" s="27">
        <v>2.9699468612670898</v>
      </c>
      <c r="Z1465" s="27">
        <v>66.012252807617202</v>
      </c>
      <c r="AA1465" s="27">
        <v>326860</v>
      </c>
      <c r="AB1465" s="28"/>
      <c r="AC1465" s="29">
        <v>0</v>
      </c>
      <c r="AD1465" s="30">
        <v>159.9</v>
      </c>
      <c r="AE1465" s="30">
        <v>0</v>
      </c>
      <c r="AF1465" s="31">
        <v>10.7989</v>
      </c>
      <c r="AG1465">
        <f t="shared" si="363"/>
        <v>9181.2337861259584</v>
      </c>
      <c r="AH1465">
        <f>A1465*'Simple Linear Regression'!$B$18+'Simple Linear Regression'!$B$17</f>
        <v>9134.1826377761136</v>
      </c>
      <c r="AI1465">
        <f t="shared" si="364"/>
        <v>9111.8220350000011</v>
      </c>
      <c r="AJ1465">
        <f t="shared" si="365"/>
        <v>9111.8220350000011</v>
      </c>
      <c r="AK1465" s="32">
        <f t="shared" si="379"/>
        <v>9224.7506237113903</v>
      </c>
      <c r="AL1465">
        <f t="shared" si="366"/>
        <v>9240.5991787602998</v>
      </c>
      <c r="AM1465" s="32">
        <f t="shared" si="367"/>
        <v>8969.1924158146994</v>
      </c>
      <c r="AN1465" s="33">
        <f t="shared" si="368"/>
        <v>9166.0026102001448</v>
      </c>
      <c r="AO1465" s="33">
        <f t="shared" si="369"/>
        <v>9033.4410327900023</v>
      </c>
      <c r="AP1465" s="33">
        <f t="shared" si="370"/>
        <v>9186.9186828999991</v>
      </c>
      <c r="AQ1465" s="34">
        <f t="shared" si="371"/>
        <v>626447.29</v>
      </c>
      <c r="AR1465" s="34">
        <f t="shared" si="372"/>
        <v>488887.00000000006</v>
      </c>
      <c r="AS1465" s="34">
        <f t="shared" si="373"/>
        <v>0</v>
      </c>
      <c r="AT1465" s="34">
        <f t="shared" si="374"/>
        <v>9389.2992567279998</v>
      </c>
      <c r="AU1465" s="34">
        <f t="shared" si="375"/>
        <v>9308.1952734775223</v>
      </c>
      <c r="AV1465" s="34">
        <f t="shared" si="376"/>
        <v>9388.6098150411181</v>
      </c>
      <c r="AW1465" s="34">
        <f t="shared" si="377"/>
        <v>9384.168292508999</v>
      </c>
      <c r="AX1465" s="34">
        <f t="shared" si="378"/>
        <v>9240.2622753877695</v>
      </c>
    </row>
    <row r="1466" spans="1:50" ht="16.5" customHeight="1" x14ac:dyDescent="0.2">
      <c r="A1466" s="25">
        <v>1465</v>
      </c>
      <c r="B1466" s="26">
        <v>43525</v>
      </c>
      <c r="C1466" s="25">
        <v>9062</v>
      </c>
      <c r="D1466" s="27">
        <v>2794.114</v>
      </c>
      <c r="E1466" s="27">
        <v>221000</v>
      </c>
      <c r="F1466" s="27">
        <v>2181973.1428571399</v>
      </c>
      <c r="G1466" s="27">
        <v>56.122</v>
      </c>
      <c r="H1466" s="27">
        <v>64.563999999999993</v>
      </c>
      <c r="I1466" s="27">
        <v>2.39</v>
      </c>
      <c r="J1466" s="27">
        <v>20917.866999999998</v>
      </c>
      <c r="K1466" s="27">
        <v>923455</v>
      </c>
      <c r="L1466" s="27">
        <v>1077</v>
      </c>
      <c r="M1466" s="27">
        <v>16.97</v>
      </c>
      <c r="N1466" s="27">
        <v>270370</v>
      </c>
      <c r="O1466" s="27">
        <v>14051.6</v>
      </c>
      <c r="P1466" s="27">
        <v>3958355</v>
      </c>
      <c r="Q1466" s="27">
        <v>194000</v>
      </c>
      <c r="R1466" s="27">
        <v>22435</v>
      </c>
      <c r="S1466" s="27">
        <v>13.544</v>
      </c>
      <c r="T1466" s="27">
        <v>135.30000000000001</v>
      </c>
      <c r="U1466" s="27">
        <v>16</v>
      </c>
      <c r="V1466" s="27">
        <v>94.1</v>
      </c>
      <c r="W1466" s="27">
        <v>114.450233333333</v>
      </c>
      <c r="X1466" s="27">
        <v>3.3333333333333299</v>
      </c>
      <c r="Y1466" s="27">
        <v>2.9699468612670898</v>
      </c>
      <c r="Z1466" s="27">
        <v>66.012252807617202</v>
      </c>
      <c r="AA1466" s="27">
        <v>326860</v>
      </c>
      <c r="AB1466" s="28"/>
      <c r="AC1466" s="29">
        <v>0</v>
      </c>
      <c r="AD1466" s="30">
        <v>145.69999999999999</v>
      </c>
      <c r="AE1466" s="30">
        <v>1.1000000000000001</v>
      </c>
      <c r="AF1466" s="31">
        <v>11.0684</v>
      </c>
      <c r="AG1466">
        <f t="shared" si="363"/>
        <v>9174.5252513812011</v>
      </c>
      <c r="AH1466">
        <f>A1466*'Simple Linear Regression'!$B$18+'Simple Linear Regression'!$B$17</f>
        <v>9135.0356748600188</v>
      </c>
      <c r="AI1466">
        <f t="shared" si="364"/>
        <v>9105.9391350000005</v>
      </c>
      <c r="AJ1466">
        <f t="shared" si="365"/>
        <v>9105.9391350000005</v>
      </c>
      <c r="AK1466" s="32">
        <f t="shared" si="379"/>
        <v>9207.9340352066301</v>
      </c>
      <c r="AL1466">
        <f t="shared" si="366"/>
        <v>9216.3255190010004</v>
      </c>
      <c r="AM1466" s="32">
        <f t="shared" si="367"/>
        <v>8996.6471106888403</v>
      </c>
      <c r="AN1466" s="33">
        <f t="shared" si="368"/>
        <v>9175.6230322173942</v>
      </c>
      <c r="AO1466" s="33">
        <f t="shared" si="369"/>
        <v>9028.7954193000005</v>
      </c>
      <c r="AP1466" s="33">
        <f t="shared" si="370"/>
        <v>9191.3169281999981</v>
      </c>
      <c r="AQ1466" s="34">
        <f t="shared" si="371"/>
        <v>646184.30000000005</v>
      </c>
      <c r="AR1466" s="34">
        <f t="shared" si="372"/>
        <v>528190</v>
      </c>
      <c r="AS1466" s="34">
        <f t="shared" si="373"/>
        <v>0</v>
      </c>
      <c r="AT1466" s="34">
        <f t="shared" si="374"/>
        <v>9416.9144809419995</v>
      </c>
      <c r="AU1466" s="34">
        <f t="shared" si="375"/>
        <v>9315.0788722630641</v>
      </c>
      <c r="AV1466" s="34">
        <f t="shared" si="376"/>
        <v>9411.2700494084002</v>
      </c>
      <c r="AW1466" s="34">
        <f t="shared" si="377"/>
        <v>9412.9588161499996</v>
      </c>
      <c r="AX1466" s="34">
        <f t="shared" si="378"/>
        <v>9242.2493695458979</v>
      </c>
    </row>
    <row r="1467" spans="1:50" ht="16.5" customHeight="1" x14ac:dyDescent="0.2">
      <c r="A1467" s="25">
        <v>1466</v>
      </c>
      <c r="B1467" s="26">
        <v>43532</v>
      </c>
      <c r="C1467" s="25">
        <v>9140</v>
      </c>
      <c r="D1467" s="27">
        <v>2769.1819999999998</v>
      </c>
      <c r="E1467" s="27">
        <v>216000</v>
      </c>
      <c r="F1467" s="27">
        <v>2227868.57142857</v>
      </c>
      <c r="G1467" s="27">
        <v>56.347999999999999</v>
      </c>
      <c r="H1467" s="27">
        <v>64.733999999999995</v>
      </c>
      <c r="I1467" s="27">
        <v>2.4220000000000002</v>
      </c>
      <c r="J1467" s="27">
        <v>20917.866999999998</v>
      </c>
      <c r="K1467" s="27">
        <v>923455</v>
      </c>
      <c r="L1467" s="27">
        <v>1065</v>
      </c>
      <c r="M1467" s="27">
        <v>16.97</v>
      </c>
      <c r="N1467" s="27">
        <v>270370</v>
      </c>
      <c r="O1467" s="27">
        <v>14084.6</v>
      </c>
      <c r="P1467" s="27">
        <v>3958355</v>
      </c>
      <c r="Q1467" s="27">
        <v>194000</v>
      </c>
      <c r="R1467" s="27">
        <v>21102</v>
      </c>
      <c r="S1467" s="27">
        <v>13.544</v>
      </c>
      <c r="T1467" s="27">
        <v>135.30000000000001</v>
      </c>
      <c r="U1467" s="27">
        <v>16</v>
      </c>
      <c r="V1467" s="27">
        <v>95.4</v>
      </c>
      <c r="W1467" s="27">
        <v>114.19736</v>
      </c>
      <c r="X1467" s="27">
        <v>3.3333333333333299</v>
      </c>
      <c r="Y1467" s="27">
        <v>2.9699468612670898</v>
      </c>
      <c r="Z1467" s="27">
        <v>66.012252807617202</v>
      </c>
      <c r="AA1467" s="27">
        <v>328794</v>
      </c>
      <c r="AB1467" s="28"/>
      <c r="AC1467" s="29">
        <v>0</v>
      </c>
      <c r="AD1467" s="30">
        <v>180.6</v>
      </c>
      <c r="AE1467" s="30">
        <v>1.1000000000000001</v>
      </c>
      <c r="AF1467" s="31">
        <v>11.3467</v>
      </c>
      <c r="AG1467">
        <f t="shared" si="363"/>
        <v>9156.0816494473602</v>
      </c>
      <c r="AH1467">
        <f>A1467*'Simple Linear Regression'!$B$18+'Simple Linear Regression'!$B$17</f>
        <v>9135.8887119439223</v>
      </c>
      <c r="AI1467">
        <f t="shared" si="364"/>
        <v>9060.5859949999995</v>
      </c>
      <c r="AJ1467">
        <f t="shared" si="365"/>
        <v>9060.5859950000013</v>
      </c>
      <c r="AK1467" s="32">
        <f t="shared" si="379"/>
        <v>9214.4355017030703</v>
      </c>
      <c r="AL1467">
        <f t="shared" si="366"/>
        <v>9196.0537582697998</v>
      </c>
      <c r="AM1467" s="32">
        <f t="shared" si="367"/>
        <v>8957.0710052465402</v>
      </c>
      <c r="AN1467" s="33">
        <f t="shared" si="368"/>
        <v>9210.2574872465048</v>
      </c>
      <c r="AO1467" s="33">
        <f t="shared" si="369"/>
        <v>8955.3409691400011</v>
      </c>
      <c r="AP1467" s="33">
        <f t="shared" si="370"/>
        <v>9194.2869838999995</v>
      </c>
      <c r="AQ1467" s="34">
        <f t="shared" si="371"/>
        <v>654836.14</v>
      </c>
      <c r="AR1467" s="34">
        <f t="shared" si="372"/>
        <v>523152.00000000006</v>
      </c>
      <c r="AS1467" s="34">
        <f t="shared" si="373"/>
        <v>0</v>
      </c>
      <c r="AT1467" s="34">
        <f t="shared" si="374"/>
        <v>9519.4251623870005</v>
      </c>
      <c r="AU1467" s="34">
        <f t="shared" si="375"/>
        <v>9382.1931397141925</v>
      </c>
      <c r="AV1467" s="34">
        <f t="shared" si="376"/>
        <v>9518.0842796455199</v>
      </c>
      <c r="AW1467" s="34">
        <f t="shared" si="377"/>
        <v>9516.2580137990008</v>
      </c>
      <c r="AX1467" s="34">
        <f t="shared" si="378"/>
        <v>9291.8669240558193</v>
      </c>
    </row>
    <row r="1468" spans="1:50" ht="16.5" customHeight="1" x14ac:dyDescent="0.2">
      <c r="A1468" s="25">
        <v>1467</v>
      </c>
      <c r="B1468" s="26">
        <v>43539</v>
      </c>
      <c r="C1468" s="25">
        <v>9409</v>
      </c>
      <c r="D1468" s="27">
        <v>2803.34</v>
      </c>
      <c r="E1468" s="27">
        <v>218000</v>
      </c>
      <c r="F1468" s="27">
        <v>2353751.57142857</v>
      </c>
      <c r="G1468" s="27">
        <v>57.81</v>
      </c>
      <c r="H1468" s="27">
        <v>65.713999999999999</v>
      </c>
      <c r="I1468" s="27">
        <v>2.4710000000000001</v>
      </c>
      <c r="J1468" s="27">
        <v>20917.866999999998</v>
      </c>
      <c r="K1468" s="27">
        <v>814395</v>
      </c>
      <c r="L1468" s="27">
        <v>1065</v>
      </c>
      <c r="M1468" s="27">
        <v>16.97</v>
      </c>
      <c r="N1468" s="27">
        <v>270370</v>
      </c>
      <c r="O1468" s="27">
        <v>14084.6</v>
      </c>
      <c r="P1468" s="27">
        <v>3958355</v>
      </c>
      <c r="Q1468" s="27">
        <v>194000</v>
      </c>
      <c r="R1468" s="27">
        <v>21102</v>
      </c>
      <c r="S1468" s="27">
        <v>13.544</v>
      </c>
      <c r="T1468" s="27">
        <v>135.30000000000001</v>
      </c>
      <c r="U1468" s="27">
        <v>16</v>
      </c>
      <c r="V1468" s="27">
        <v>95.4</v>
      </c>
      <c r="W1468" s="27">
        <v>115.06394</v>
      </c>
      <c r="X1468" s="27">
        <v>3.3333333333333299</v>
      </c>
      <c r="Y1468" s="27">
        <v>2.9699468612670898</v>
      </c>
      <c r="Z1468" s="27">
        <v>66.012252807617202</v>
      </c>
      <c r="AA1468" s="27">
        <v>328794</v>
      </c>
      <c r="AB1468" s="28"/>
      <c r="AC1468" s="29">
        <v>0</v>
      </c>
      <c r="AD1468" s="30">
        <v>98.9</v>
      </c>
      <c r="AE1468" s="30">
        <v>6.1</v>
      </c>
      <c r="AF1468" s="31">
        <v>11.630599999999999</v>
      </c>
      <c r="AG1468">
        <f t="shared" si="363"/>
        <v>9154.7523666734778</v>
      </c>
      <c r="AH1468">
        <f>A1468*'Simple Linear Regression'!$B$18+'Simple Linear Regression'!$B$17</f>
        <v>9136.7417490278258</v>
      </c>
      <c r="AI1468">
        <f t="shared" si="364"/>
        <v>9059.4094150000001</v>
      </c>
      <c r="AJ1468">
        <f t="shared" si="365"/>
        <v>9059.4094149999983</v>
      </c>
      <c r="AK1468" s="32">
        <f t="shared" si="379"/>
        <v>9200.8532538057989</v>
      </c>
      <c r="AL1468">
        <f t="shared" si="366"/>
        <v>9183.2482910888975</v>
      </c>
      <c r="AM1468" s="32">
        <f t="shared" si="367"/>
        <v>9068.7161490754388</v>
      </c>
      <c r="AN1468" s="33">
        <f t="shared" si="368"/>
        <v>9235.1402521530363</v>
      </c>
      <c r="AO1468" s="33">
        <f t="shared" si="369"/>
        <v>9062.7732907700029</v>
      </c>
      <c r="AP1468" s="33">
        <f t="shared" si="370"/>
        <v>9288.9992231999986</v>
      </c>
      <c r="AQ1468" s="34">
        <f t="shared" si="371"/>
        <v>668084.27</v>
      </c>
      <c r="AR1468" s="34">
        <f t="shared" si="372"/>
        <v>538678</v>
      </c>
      <c r="AS1468" s="34">
        <f t="shared" si="373"/>
        <v>0</v>
      </c>
      <c r="AT1468" s="34">
        <f t="shared" si="374"/>
        <v>9443.716406771</v>
      </c>
      <c r="AU1468" s="34">
        <f t="shared" si="375"/>
        <v>9332.0362313556343</v>
      </c>
      <c r="AV1468" s="34">
        <f t="shared" si="376"/>
        <v>9430.4833606832817</v>
      </c>
      <c r="AW1468" s="34">
        <f t="shared" si="377"/>
        <v>9442.3759695719982</v>
      </c>
      <c r="AX1468" s="34">
        <f t="shared" si="378"/>
        <v>9256.4985773545086</v>
      </c>
    </row>
    <row r="1469" spans="1:50" ht="16.5" customHeight="1" x14ac:dyDescent="0.2">
      <c r="A1469" s="25">
        <v>1468</v>
      </c>
      <c r="B1469" s="26">
        <v>43546</v>
      </c>
      <c r="C1469" s="25">
        <v>9124</v>
      </c>
      <c r="D1469" s="27">
        <v>2829.0659999999998</v>
      </c>
      <c r="E1469" s="27">
        <v>212000</v>
      </c>
      <c r="F1469" s="27">
        <v>2410491.57142857</v>
      </c>
      <c r="G1469" s="27">
        <v>59.436</v>
      </c>
      <c r="H1469" s="27">
        <v>67.343999999999994</v>
      </c>
      <c r="I1469" s="27">
        <v>2.548</v>
      </c>
      <c r="J1469" s="27">
        <v>20917.866999999998</v>
      </c>
      <c r="K1469" s="27">
        <v>814395</v>
      </c>
      <c r="L1469" s="27">
        <v>1065</v>
      </c>
      <c r="M1469" s="27">
        <v>16.962</v>
      </c>
      <c r="N1469" s="27">
        <v>248927</v>
      </c>
      <c r="O1469" s="27">
        <v>14084.6</v>
      </c>
      <c r="P1469" s="27">
        <v>4007042</v>
      </c>
      <c r="Q1469" s="27">
        <v>194000</v>
      </c>
      <c r="R1469" s="27">
        <v>21102</v>
      </c>
      <c r="S1469" s="27">
        <v>13.544</v>
      </c>
      <c r="T1469" s="27">
        <v>135.30000000000001</v>
      </c>
      <c r="U1469" s="27">
        <v>16</v>
      </c>
      <c r="V1469" s="27">
        <v>95.4</v>
      </c>
      <c r="W1469" s="27">
        <v>114.86888</v>
      </c>
      <c r="X1469" s="27">
        <v>3.3333333333333299</v>
      </c>
      <c r="Y1469" s="27">
        <v>2.7935748100280802</v>
      </c>
      <c r="Z1469" s="27">
        <v>66.012252807617202</v>
      </c>
      <c r="AA1469" s="27">
        <v>328794</v>
      </c>
      <c r="AB1469" s="28"/>
      <c r="AC1469" s="29">
        <v>0</v>
      </c>
      <c r="AD1469" s="30">
        <v>124.2</v>
      </c>
      <c r="AE1469" s="30">
        <v>0</v>
      </c>
      <c r="AF1469" s="31">
        <v>11.9177</v>
      </c>
      <c r="AG1469">
        <f t="shared" si="363"/>
        <v>8890.2323170702384</v>
      </c>
      <c r="AH1469">
        <f>A1469*'Simple Linear Regression'!$B$18+'Simple Linear Regression'!$B$17</f>
        <v>9137.5947861117311</v>
      </c>
      <c r="AI1469">
        <f t="shared" si="364"/>
        <v>8767.5452880000012</v>
      </c>
      <c r="AJ1469">
        <f t="shared" si="365"/>
        <v>8767.5452880000012</v>
      </c>
      <c r="AK1469" s="32">
        <f t="shared" si="379"/>
        <v>9219.8508846172699</v>
      </c>
      <c r="AL1469">
        <f t="shared" si="366"/>
        <v>9017.3148318997191</v>
      </c>
      <c r="AM1469" s="32">
        <f t="shared" si="367"/>
        <v>8750.0329393089996</v>
      </c>
      <c r="AN1469" s="33">
        <f t="shared" si="368"/>
        <v>9158.9511071989691</v>
      </c>
      <c r="AO1469" s="33">
        <f t="shared" si="369"/>
        <v>8862.1892811960024</v>
      </c>
      <c r="AP1469" s="33">
        <f t="shared" si="370"/>
        <v>9259.4619243999987</v>
      </c>
      <c r="AQ1469" s="34">
        <f t="shared" si="371"/>
        <v>634265.99600000004</v>
      </c>
      <c r="AR1469" s="34">
        <f t="shared" si="372"/>
        <v>540176</v>
      </c>
      <c r="AS1469" s="34">
        <f t="shared" si="373"/>
        <v>0</v>
      </c>
      <c r="AT1469" s="34">
        <f t="shared" si="374"/>
        <v>9160.7929724480018</v>
      </c>
      <c r="AU1469" s="34">
        <f t="shared" si="375"/>
        <v>9162.9280119133437</v>
      </c>
      <c r="AV1469" s="34">
        <f t="shared" si="376"/>
        <v>9132.5967666067609</v>
      </c>
      <c r="AW1469" s="34">
        <f t="shared" si="377"/>
        <v>9160.4062983089971</v>
      </c>
      <c r="AX1469" s="34">
        <f t="shared" si="378"/>
        <v>9088.2320669373476</v>
      </c>
    </row>
    <row r="1470" spans="1:50" ht="16.5" customHeight="1" x14ac:dyDescent="0.2">
      <c r="A1470" s="25">
        <v>1469</v>
      </c>
      <c r="B1470" s="26">
        <v>43553</v>
      </c>
      <c r="C1470" s="25">
        <v>9131</v>
      </c>
      <c r="D1470" s="27">
        <v>2814.4059999999999</v>
      </c>
      <c r="E1470" s="27">
        <v>210000</v>
      </c>
      <c r="F1470" s="27">
        <v>2379352</v>
      </c>
      <c r="G1470" s="27">
        <v>59.49</v>
      </c>
      <c r="H1470" s="27">
        <v>67.248000000000005</v>
      </c>
      <c r="I1470" s="27">
        <v>2.6230000000000002</v>
      </c>
      <c r="J1470" s="27">
        <v>20917.866999999998</v>
      </c>
      <c r="K1470" s="27">
        <v>814395</v>
      </c>
      <c r="L1470" s="27">
        <v>1065</v>
      </c>
      <c r="M1470" s="27">
        <v>16.962</v>
      </c>
      <c r="N1470" s="27">
        <v>248927</v>
      </c>
      <c r="O1470" s="27">
        <v>14084.6</v>
      </c>
      <c r="P1470" s="27">
        <v>4007042</v>
      </c>
      <c r="Q1470" s="27">
        <v>194000</v>
      </c>
      <c r="R1470" s="27">
        <v>21102</v>
      </c>
      <c r="S1470" s="27">
        <v>13.544</v>
      </c>
      <c r="T1470" s="27">
        <v>135.30000000000001</v>
      </c>
      <c r="U1470" s="27">
        <v>16</v>
      </c>
      <c r="V1470" s="27">
        <v>95.4</v>
      </c>
      <c r="W1470" s="27">
        <v>114.33496</v>
      </c>
      <c r="X1470" s="27">
        <v>3.3333333333333299</v>
      </c>
      <c r="Y1470" s="27">
        <v>2.7935748100280802</v>
      </c>
      <c r="Z1470" s="27">
        <v>66.012252807617202</v>
      </c>
      <c r="AA1470" s="27">
        <v>328794</v>
      </c>
      <c r="AB1470" s="28"/>
      <c r="AC1470" s="29">
        <v>0</v>
      </c>
      <c r="AD1470" s="30">
        <v>100.1</v>
      </c>
      <c r="AE1470" s="30">
        <v>2.4</v>
      </c>
      <c r="AF1470" s="31">
        <v>12.205500000000001</v>
      </c>
      <c r="AG1470">
        <f t="shared" si="363"/>
        <v>8891.6063846612415</v>
      </c>
      <c r="AH1470">
        <f>A1470*'Simple Linear Regression'!$B$18+'Simple Linear Regression'!$B$17</f>
        <v>9138.4478231956346</v>
      </c>
      <c r="AI1470">
        <f t="shared" si="364"/>
        <v>8768.7218680000005</v>
      </c>
      <c r="AJ1470">
        <f t="shared" si="365"/>
        <v>8768.7218680000005</v>
      </c>
      <c r="AK1470" s="32">
        <f t="shared" si="379"/>
        <v>9212.2251723105601</v>
      </c>
      <c r="AL1470">
        <f t="shared" si="366"/>
        <v>9016.9558073914686</v>
      </c>
      <c r="AM1470" s="32">
        <f t="shared" si="367"/>
        <v>8791.073329434259</v>
      </c>
      <c r="AN1470" s="33">
        <f t="shared" si="368"/>
        <v>9180.9074893630295</v>
      </c>
      <c r="AO1470" s="33">
        <f t="shared" si="369"/>
        <v>8900.424349470999</v>
      </c>
      <c r="AP1470" s="33">
        <f t="shared" si="370"/>
        <v>9282.9799337999993</v>
      </c>
      <c r="AQ1470" s="34">
        <f t="shared" si="371"/>
        <v>652935.52100000007</v>
      </c>
      <c r="AR1470" s="34">
        <f t="shared" si="372"/>
        <v>550830</v>
      </c>
      <c r="AS1470" s="34">
        <f t="shared" si="373"/>
        <v>0</v>
      </c>
      <c r="AT1470" s="34">
        <f t="shared" si="374"/>
        <v>9181.4962965270006</v>
      </c>
      <c r="AU1470" s="34">
        <f t="shared" si="375"/>
        <v>9183.8513787650991</v>
      </c>
      <c r="AV1470" s="34">
        <f t="shared" si="376"/>
        <v>9142.7707667878003</v>
      </c>
      <c r="AW1470" s="34">
        <f t="shared" si="377"/>
        <v>9182.4088334789994</v>
      </c>
      <c r="AX1470" s="34">
        <f t="shared" si="378"/>
        <v>9108.5669195386708</v>
      </c>
    </row>
    <row r="1471" spans="1:50" ht="16.5" customHeight="1" x14ac:dyDescent="0.2">
      <c r="A1471" s="25">
        <v>1470</v>
      </c>
      <c r="B1471" s="26">
        <v>43560</v>
      </c>
      <c r="C1471" s="25">
        <v>9806</v>
      </c>
      <c r="D1471" s="27">
        <v>2875.9920000000002</v>
      </c>
      <c r="E1471" s="27">
        <v>203000</v>
      </c>
      <c r="F1471" s="27">
        <v>2301361.8571428601</v>
      </c>
      <c r="G1471" s="27">
        <v>62.36</v>
      </c>
      <c r="H1471" s="27">
        <v>69.540000000000006</v>
      </c>
      <c r="I1471" s="27">
        <v>2.6909999999999998</v>
      </c>
      <c r="J1471" s="27">
        <v>20917.866999999998</v>
      </c>
      <c r="K1471" s="27">
        <v>814395</v>
      </c>
      <c r="L1471" s="27">
        <v>1048</v>
      </c>
      <c r="M1471" s="27">
        <v>16.962</v>
      </c>
      <c r="N1471" s="27">
        <v>248927</v>
      </c>
      <c r="O1471" s="27">
        <v>14117.4</v>
      </c>
      <c r="P1471" s="27">
        <v>4007042</v>
      </c>
      <c r="Q1471" s="27">
        <v>194000</v>
      </c>
      <c r="R1471" s="27">
        <v>21102</v>
      </c>
      <c r="S1471" s="27">
        <v>13.544</v>
      </c>
      <c r="T1471" s="27">
        <v>135.30000000000001</v>
      </c>
      <c r="U1471" s="27">
        <v>16</v>
      </c>
      <c r="V1471" s="27">
        <v>95.4</v>
      </c>
      <c r="W1471" s="27">
        <v>114.9156</v>
      </c>
      <c r="X1471" s="27">
        <v>3.3333333333333299</v>
      </c>
      <c r="Y1471" s="27">
        <v>2.7935748100280802</v>
      </c>
      <c r="Z1471" s="27">
        <v>66.012252807617202</v>
      </c>
      <c r="AA1471" s="27">
        <v>328794</v>
      </c>
      <c r="AB1471" s="28"/>
      <c r="AC1471" s="29">
        <v>0</v>
      </c>
      <c r="AD1471" s="30">
        <v>96.4</v>
      </c>
      <c r="AE1471" s="30">
        <v>3</v>
      </c>
      <c r="AF1471" s="31">
        <v>12.4916</v>
      </c>
      <c r="AG1471">
        <f t="shared" si="363"/>
        <v>8896.3453740770783</v>
      </c>
      <c r="AH1471">
        <f>A1471*'Simple Linear Regression'!$B$18+'Simple Linear Regression'!$B$17</f>
        <v>9139.300860279538</v>
      </c>
      <c r="AI1471">
        <f t="shared" si="364"/>
        <v>8767.6438479999997</v>
      </c>
      <c r="AJ1471">
        <f t="shared" si="365"/>
        <v>8767.6438479999997</v>
      </c>
      <c r="AK1471" s="32">
        <f t="shared" si="379"/>
        <v>9201.199851140851</v>
      </c>
      <c r="AL1471">
        <f t="shared" si="366"/>
        <v>9020.469182423989</v>
      </c>
      <c r="AM1471" s="32">
        <f t="shared" si="367"/>
        <v>8804.4483404982002</v>
      </c>
      <c r="AN1471" s="33">
        <f t="shared" si="368"/>
        <v>9208.7838442253997</v>
      </c>
      <c r="AO1471" s="33">
        <f t="shared" si="369"/>
        <v>8911.4547387069997</v>
      </c>
      <c r="AP1471" s="33">
        <f t="shared" si="370"/>
        <v>9289.4767513000006</v>
      </c>
      <c r="AQ1471" s="34">
        <f t="shared" si="371"/>
        <v>669862.55699999991</v>
      </c>
      <c r="AR1471" s="34">
        <f t="shared" si="372"/>
        <v>546273</v>
      </c>
      <c r="AS1471" s="34">
        <f t="shared" si="373"/>
        <v>0</v>
      </c>
      <c r="AT1471" s="34">
        <f t="shared" si="374"/>
        <v>9239.4384014339994</v>
      </c>
      <c r="AU1471" s="34">
        <f t="shared" si="375"/>
        <v>9230.0845400352082</v>
      </c>
      <c r="AV1471" s="34">
        <f t="shared" si="376"/>
        <v>9190.6576034574809</v>
      </c>
      <c r="AW1471" s="34">
        <f t="shared" si="377"/>
        <v>9241.4586055199979</v>
      </c>
      <c r="AX1471" s="34">
        <f t="shared" si="378"/>
        <v>9148.7657777685417</v>
      </c>
    </row>
    <row r="1472" spans="1:50" ht="16.5" customHeight="1" x14ac:dyDescent="0.2">
      <c r="A1472" s="25">
        <v>1471</v>
      </c>
      <c r="B1472" s="26">
        <v>43567</v>
      </c>
      <c r="C1472" s="25">
        <v>9420</v>
      </c>
      <c r="D1472" s="27">
        <v>2891.5819999999999</v>
      </c>
      <c r="E1472" s="27">
        <v>196000</v>
      </c>
      <c r="F1472" s="27">
        <v>2322423.42857143</v>
      </c>
      <c r="G1472" s="27">
        <v>64.102000000000004</v>
      </c>
      <c r="H1472" s="27">
        <v>71.328000000000003</v>
      </c>
      <c r="I1472" s="27">
        <v>2.7450000000000001</v>
      </c>
      <c r="J1472" s="27">
        <v>20917.866999999998</v>
      </c>
      <c r="K1472" s="27">
        <v>765150</v>
      </c>
      <c r="L1472" s="27">
        <v>1048</v>
      </c>
      <c r="M1472" s="27">
        <v>16.962</v>
      </c>
      <c r="N1472" s="27">
        <v>248927</v>
      </c>
      <c r="O1472" s="27">
        <v>14117.4</v>
      </c>
      <c r="P1472" s="27">
        <v>4007042</v>
      </c>
      <c r="Q1472" s="27">
        <v>194000</v>
      </c>
      <c r="R1472" s="27">
        <v>21102</v>
      </c>
      <c r="S1472" s="27">
        <v>13.544</v>
      </c>
      <c r="T1472" s="27">
        <v>135.30000000000001</v>
      </c>
      <c r="U1472" s="27">
        <v>16</v>
      </c>
      <c r="V1472" s="27">
        <v>91</v>
      </c>
      <c r="W1472" s="27">
        <v>114.94338</v>
      </c>
      <c r="X1472" s="27">
        <v>3.3333333333333299</v>
      </c>
      <c r="Y1472" s="27">
        <v>2.7935748100280802</v>
      </c>
      <c r="Z1472" s="27">
        <v>66.012252807617202</v>
      </c>
      <c r="AA1472" s="27">
        <v>328794</v>
      </c>
      <c r="AB1472" s="28"/>
      <c r="AC1472" s="29">
        <v>0</v>
      </c>
      <c r="AD1472" s="30">
        <v>46.9</v>
      </c>
      <c r="AE1472" s="30">
        <v>10.5</v>
      </c>
      <c r="AF1472" s="31">
        <v>12.773400000000001</v>
      </c>
      <c r="AG1472">
        <f t="shared" si="363"/>
        <v>9001.6351269906008</v>
      </c>
      <c r="AH1472">
        <f>A1472*'Simple Linear Regression'!$B$18+'Simple Linear Regression'!$B$17</f>
        <v>9140.1538973634433</v>
      </c>
      <c r="AI1472">
        <f t="shared" si="364"/>
        <v>8922.8063980000006</v>
      </c>
      <c r="AJ1472">
        <f t="shared" si="365"/>
        <v>8922.8063980000006</v>
      </c>
      <c r="AK1472" s="32">
        <f t="shared" si="379"/>
        <v>9214.1115181120604</v>
      </c>
      <c r="AL1472">
        <f t="shared" si="366"/>
        <v>9093.68001653805</v>
      </c>
      <c r="AM1472" s="32">
        <f t="shared" si="367"/>
        <v>8878.5223124040003</v>
      </c>
      <c r="AN1472" s="33">
        <f t="shared" si="368"/>
        <v>9239.7800329655583</v>
      </c>
      <c r="AO1472" s="33">
        <f t="shared" si="369"/>
        <v>9071.8221798649993</v>
      </c>
      <c r="AP1472" s="33">
        <f t="shared" si="370"/>
        <v>9305.2740262999978</v>
      </c>
      <c r="AQ1472" s="34">
        <f t="shared" si="371"/>
        <v>683304.61499999999</v>
      </c>
      <c r="AR1472" s="34">
        <f t="shared" si="372"/>
        <v>538020</v>
      </c>
      <c r="AS1472" s="34">
        <f t="shared" si="373"/>
        <v>0</v>
      </c>
      <c r="AT1472" s="34">
        <f t="shared" si="374"/>
        <v>9230.0892084799998</v>
      </c>
      <c r="AU1472" s="34">
        <f t="shared" si="375"/>
        <v>9245.2042445570369</v>
      </c>
      <c r="AV1472" s="34">
        <f t="shared" si="376"/>
        <v>9153.2184696461991</v>
      </c>
      <c r="AW1472" s="34">
        <f t="shared" si="377"/>
        <v>9233.229285297999</v>
      </c>
      <c r="AX1472" s="34">
        <f t="shared" si="378"/>
        <v>9184.697863901496</v>
      </c>
    </row>
    <row r="1473" spans="1:50" ht="16.5" customHeight="1" x14ac:dyDescent="0.2">
      <c r="A1473" s="25">
        <v>1472</v>
      </c>
      <c r="B1473" s="26">
        <v>43574</v>
      </c>
      <c r="C1473" s="25">
        <v>9409</v>
      </c>
      <c r="D1473" s="27">
        <v>2904.53</v>
      </c>
      <c r="E1473" s="27">
        <v>197000</v>
      </c>
      <c r="F1473" s="27">
        <v>2369983.2857142901</v>
      </c>
      <c r="G1473" s="27">
        <v>63.8</v>
      </c>
      <c r="H1473" s="27">
        <v>70.872500000000002</v>
      </c>
      <c r="I1473" s="27">
        <v>2.8279999999999998</v>
      </c>
      <c r="J1473" s="27">
        <v>20917.866999999998</v>
      </c>
      <c r="K1473" s="27">
        <v>765150</v>
      </c>
      <c r="L1473" s="27">
        <v>1048</v>
      </c>
      <c r="M1473" s="27">
        <v>17.841999999999999</v>
      </c>
      <c r="N1473" s="27">
        <v>231791</v>
      </c>
      <c r="O1473" s="27">
        <v>14117.4</v>
      </c>
      <c r="P1473" s="27">
        <v>4007042</v>
      </c>
      <c r="Q1473" s="27">
        <v>194000</v>
      </c>
      <c r="R1473" s="27">
        <v>21102</v>
      </c>
      <c r="S1473" s="27">
        <v>13.544</v>
      </c>
      <c r="T1473" s="27">
        <v>135.30000000000001</v>
      </c>
      <c r="U1473" s="27">
        <v>16</v>
      </c>
      <c r="V1473" s="27">
        <v>91</v>
      </c>
      <c r="W1473" s="27">
        <v>114.52634</v>
      </c>
      <c r="X1473" s="27">
        <v>3.3333333333333299</v>
      </c>
      <c r="Y1473" s="27">
        <v>2.8164365291595499</v>
      </c>
      <c r="Z1473" s="27">
        <v>66.012252807617202</v>
      </c>
      <c r="AA1473" s="27">
        <v>328794</v>
      </c>
      <c r="AB1473" s="28"/>
      <c r="AC1473" s="29">
        <v>0</v>
      </c>
      <c r="AD1473" s="30">
        <v>50.9</v>
      </c>
      <c r="AE1473" s="30">
        <v>6.6</v>
      </c>
      <c r="AF1473" s="31">
        <v>13.048299999999999</v>
      </c>
      <c r="AG1473">
        <f t="shared" si="363"/>
        <v>8786.3510473646384</v>
      </c>
      <c r="AH1473">
        <f>A1473*'Simple Linear Regression'!$B$18+'Simple Linear Regression'!$B$17</f>
        <v>9141.0069344473468</v>
      </c>
      <c r="AI1473">
        <f t="shared" si="364"/>
        <v>8734.5563016000015</v>
      </c>
      <c r="AJ1473">
        <f t="shared" si="365"/>
        <v>8734.5563016000015</v>
      </c>
      <c r="AK1473" s="32">
        <f t="shared" si="379"/>
        <v>9330.0931003777296</v>
      </c>
      <c r="AL1473">
        <f t="shared" si="366"/>
        <v>9015.2023453063575</v>
      </c>
      <c r="AM1473" s="32">
        <f t="shared" si="367"/>
        <v>8647.4310506845395</v>
      </c>
      <c r="AN1473" s="33">
        <f t="shared" si="368"/>
        <v>9174.5552918390185</v>
      </c>
      <c r="AO1473" s="33">
        <f t="shared" si="369"/>
        <v>8998.2555425479986</v>
      </c>
      <c r="AP1473" s="33">
        <f t="shared" si="370"/>
        <v>9296.9401562000021</v>
      </c>
      <c r="AQ1473" s="34">
        <f t="shared" si="371"/>
        <v>655504.94799999997</v>
      </c>
      <c r="AR1473" s="34">
        <f t="shared" si="372"/>
        <v>557116</v>
      </c>
      <c r="AS1473" s="34">
        <f t="shared" si="373"/>
        <v>0</v>
      </c>
      <c r="AT1473" s="34">
        <f t="shared" si="374"/>
        <v>8984.5044465819992</v>
      </c>
      <c r="AU1473" s="34">
        <f t="shared" si="375"/>
        <v>9149.8450899408635</v>
      </c>
      <c r="AV1473" s="34">
        <f t="shared" si="376"/>
        <v>8892.9943085711584</v>
      </c>
      <c r="AW1473" s="34">
        <f t="shared" si="377"/>
        <v>8988.7400310849989</v>
      </c>
      <c r="AX1473" s="34">
        <f t="shared" si="378"/>
        <v>9101.2162676185235</v>
      </c>
    </row>
    <row r="1474" spans="1:50" ht="16.5" customHeight="1" x14ac:dyDescent="0.2">
      <c r="A1474" s="25">
        <v>1473</v>
      </c>
      <c r="B1474" s="26">
        <v>43581</v>
      </c>
      <c r="C1474" s="25">
        <v>9228</v>
      </c>
      <c r="D1474" s="27">
        <v>2926.99</v>
      </c>
      <c r="E1474" s="27">
        <v>222000</v>
      </c>
      <c r="F1474" s="27">
        <v>2352817.1428571399</v>
      </c>
      <c r="G1474" s="27">
        <v>65.275999999999996</v>
      </c>
      <c r="H1474" s="27">
        <v>72.932000000000002</v>
      </c>
      <c r="I1474" s="27">
        <v>2.8410000000000002</v>
      </c>
      <c r="J1474" s="27">
        <v>20917.866999999998</v>
      </c>
      <c r="K1474" s="27">
        <v>765150</v>
      </c>
      <c r="L1474" s="27">
        <v>1048</v>
      </c>
      <c r="M1474" s="27">
        <v>17.841999999999999</v>
      </c>
      <c r="N1474" s="27">
        <v>231791</v>
      </c>
      <c r="O1474" s="27">
        <v>14117.4</v>
      </c>
      <c r="P1474" s="27">
        <v>4007042</v>
      </c>
      <c r="Q1474" s="27">
        <v>194000</v>
      </c>
      <c r="R1474" s="27">
        <v>21102</v>
      </c>
      <c r="S1474" s="27">
        <v>13.544</v>
      </c>
      <c r="T1474" s="27">
        <v>135.30000000000001</v>
      </c>
      <c r="U1474" s="27">
        <v>16</v>
      </c>
      <c r="V1474" s="27">
        <v>91</v>
      </c>
      <c r="W1474" s="27">
        <v>114.61794</v>
      </c>
      <c r="X1474" s="27">
        <v>3.3333333333333299</v>
      </c>
      <c r="Y1474" s="27">
        <v>2.8164365291595499</v>
      </c>
      <c r="Z1474" s="27">
        <v>66.012252807617202</v>
      </c>
      <c r="AA1474" s="27">
        <v>328794</v>
      </c>
      <c r="AB1474" s="28"/>
      <c r="AC1474" s="29">
        <v>0</v>
      </c>
      <c r="AD1474" s="30">
        <v>40.9</v>
      </c>
      <c r="AE1474" s="30">
        <v>7.3</v>
      </c>
      <c r="AF1474" s="31">
        <v>13.3132</v>
      </c>
      <c r="AG1474">
        <f t="shared" ref="AG1474:AG1537" si="380">6753.47943187+0.36116788*I1474+0.01252571*N1474-22.85359542*V1474+0.00407811*AA1474-0.00067349*E1474</f>
        <v>8769.5184925470803</v>
      </c>
      <c r="AH1474">
        <f>A1474*'Simple Linear Regression'!$B$18+'Simple Linear Regression'!$B$17</f>
        <v>9141.8599715312521</v>
      </c>
      <c r="AI1474">
        <f t="shared" ref="AI1474:AI1537" si="381">7491.3971+0.0137554*N1474-0.00058829*E1474-34.3283*V1474+0.30565*L1474+54.6031*M1474</f>
        <v>8719.849051600002</v>
      </c>
      <c r="AJ1474">
        <f t="shared" ref="AJ1474:AJ1537" si="382">7491.3971-0.00058829*E1474+0.30565*L1474+54.6031*M1474+0.0137554*N1474-34.3283*V1474</f>
        <v>8719.849051600002</v>
      </c>
      <c r="AK1474" s="32">
        <f t="shared" si="379"/>
        <v>9336.6616427227491</v>
      </c>
      <c r="AL1474">
        <f t="shared" ref="AL1474:AL1537" si="383">2192.59+2373.87*I1474+0.0316653*N1474-15.7623*V1474+0.00202406*AA1474-0.000740146*E1474-0.00963493*(I1474*N1474)</f>
        <v>8998.5262345311694</v>
      </c>
      <c r="AM1474" s="32">
        <f t="shared" ref="AM1474:AM1537" si="384">5205.907083+122.0638992*I1474+13.609808*(N1474/1000)-1.245906883*AD1474+0.7746840854*AE1474-134.2474226*AC1474-1547.125689*IF(AND(B1474&gt;=DATE(2020,3,20),B1474&lt;=DATE(2020,6,26)),1,0)</f>
        <v>8662.0192290639206</v>
      </c>
      <c r="AN1474" s="33">
        <f t="shared" ref="AN1474:AN1537" si="385">7707.2178-144.397321*AC1474+139.5614087*AF1474-0.0008594506251*E1474-265.7105668*I1474-0.02506176117*J1474+0.004708026652*N1474</f>
        <v>9186.5846060077492</v>
      </c>
      <c r="AO1474" s="33">
        <f t="shared" ref="AO1474:AO1537" si="386">IF(N1474="","",2190.39 + 2739.06*I1474 + 0.034693*N1474 - 16.722*V1474 - 0.000802*E1474 - 1.3691*AD1474 + 1.8691*AE1474 - 121.7*AC1474 + 209.88*IF(AND(B1474&gt;=DATE(2020,3,20),B1474&lt;=DATE(2020,6,26)),1,0) - 0.011049*(I1474*N1474))</f>
        <v>8995.5189286810019</v>
      </c>
      <c r="AP1474" s="33">
        <f t="shared" ref="AP1474:AP1537" si="387">IF(B1474&lt;DATE(2008,1,1),"",3929.06 + 1212.53*I1474 - 0.0003097*N1474 + 59.426*V1474 - 0.0006734*E1474 - 1.036*AD1474 + 1.2076*AE1474 + 94.923*AF1474 - 131.43*AC1474 - 759.61*IF(AND(B1474&gt;=DATE(2020,3,20),B1474&lt;=DATE(2020,6,26)),1,0) - 17.324*(I1474*V1474))</f>
        <v>9311.7241768999993</v>
      </c>
      <c r="AQ1474" s="34">
        <f t="shared" ref="AQ1474:AQ1537" si="388">IF(N1474="","",I1474*N1474)</f>
        <v>658518.23100000003</v>
      </c>
      <c r="AR1474" s="34">
        <f t="shared" ref="AR1474:AR1537" si="389">I1474*E1474</f>
        <v>630702</v>
      </c>
      <c r="AS1474" s="34">
        <f t="shared" ref="AS1474:AS1537" si="390">AC1474*AF1474</f>
        <v>0</v>
      </c>
      <c r="AT1474" s="34">
        <f t="shared" ref="AT1474:AT1537" si="391">IF(N1474="","",2413.3773+89.103503*I1474+0.018847679*N1474-5.0917058*V1474-0.00064564578*E1474+1.4315076*AD1474-3.1976817*AE1474-66.972905*AC1474-217.08397*IF(AND(B1474&gt;=DATE(2020,3,20),B1474&lt;=DATE(2020,6,26)),1,0)+190.76803*AF1474)</f>
        <v>9003.5026455779989</v>
      </c>
      <c r="AU1474" s="34">
        <f t="shared" ref="AU1474:AU1537" si="392">IF(N1474="","",-480.76297+2186.3009*I1474+0.033368804*N1474-5.3903106*V1474-0.00073731439*E1474+0.93396876*AD1474-1.6242981*AE1474-61.304389*AC1474-95.472727*IF(AND(B1474&gt;=DATE(2020,3,20),B1474&lt;=DATE(2020,6,26)),1,0)+156.04851*AF1474-0.0087322858*AQ1474)</f>
        <v>9164.3818475675835</v>
      </c>
      <c r="AV1474" s="34">
        <f t="shared" ref="AV1474:AV1537" si="393">IF(N1474="","",2518.0489-204.66184*I1474+0.019354281*N1474-2.3328708*V1474-0.0022533804*E1474+1.5259709*AD1474-3.5842757*AE1474-65.580099*AC1474-62.828483*IF(AND(B1474&gt;=DATE(2020,3,20),B1474&lt;=DATE(2020,6,26)),1,0)+200.94286*AF1474+0.00080379976*AR1474)</f>
        <v>8928.6086654145201</v>
      </c>
      <c r="AW1474" s="34">
        <f t="shared" ref="AW1474:AW1537" si="394">IF(N1474="","",2361.7153+89.223162*I1474+0.018847054*N1474-5.0210815*V1474-0.0006437347*E1474+1.4213619*AD1474-3.2156123*AE1474+167.41121*AC1474-224.35191*IF(AND(B1474&gt;=DATE(2020,3,20),B1474&lt;=DATE(2020,6,26)),1,0)+194.56435*AF1474-19.897843*AS1474)</f>
        <v>9008.8821133959991</v>
      </c>
      <c r="AX1474" s="34">
        <f t="shared" ref="AX1474:AX1537" si="395">IF(N1474="","",-654.03928+2464.5589*I1474+0.035956453*N1474-8.0754527*V1474-0.00069441316*E1474+0.69511606*AD1474-1.1669613*AE1474-90.724569*AC1474-211.24919*IF(AND(B1474&gt;=DATE(2020,3,20),B1474&lt;=DATE(2020,6,26)),1,0)+147.22132*AF1474-0.010108087*AQ1474)</f>
        <v>9116.6675717569051</v>
      </c>
    </row>
    <row r="1475" spans="1:50" ht="16.5" customHeight="1" x14ac:dyDescent="0.2">
      <c r="A1475" s="25">
        <v>1474</v>
      </c>
      <c r="B1475" s="26">
        <v>43588</v>
      </c>
      <c r="C1475" s="25">
        <v>9871</v>
      </c>
      <c r="D1475" s="27">
        <v>2935.15</v>
      </c>
      <c r="E1475" s="27">
        <v>224000</v>
      </c>
      <c r="F1475" s="27">
        <v>2330577.57142857</v>
      </c>
      <c r="G1475" s="27">
        <v>62.9</v>
      </c>
      <c r="H1475" s="27">
        <v>71.585999999999999</v>
      </c>
      <c r="I1475" s="27">
        <v>2.887</v>
      </c>
      <c r="J1475" s="27">
        <v>20917.866999999998</v>
      </c>
      <c r="K1475" s="27">
        <v>765150</v>
      </c>
      <c r="L1475" s="27">
        <v>1048</v>
      </c>
      <c r="M1475" s="27">
        <v>17.841999999999999</v>
      </c>
      <c r="N1475" s="27">
        <v>231791</v>
      </c>
      <c r="O1475" s="27">
        <v>14117.4</v>
      </c>
      <c r="P1475" s="27">
        <v>4007042</v>
      </c>
      <c r="Q1475" s="27">
        <v>194000</v>
      </c>
      <c r="R1475" s="27">
        <v>21102</v>
      </c>
      <c r="S1475" s="27">
        <v>13.544</v>
      </c>
      <c r="T1475" s="27">
        <v>135.30000000000001</v>
      </c>
      <c r="U1475" s="27">
        <v>16</v>
      </c>
      <c r="V1475" s="27">
        <v>91</v>
      </c>
      <c r="W1475" s="27">
        <v>115.31870000000001</v>
      </c>
      <c r="X1475" s="27">
        <v>3.3333333333333299</v>
      </c>
      <c r="Y1475" s="27">
        <v>2.8164365291595499</v>
      </c>
      <c r="Z1475" s="27">
        <v>66.012252807617202</v>
      </c>
      <c r="AA1475" s="27">
        <v>328794</v>
      </c>
      <c r="AB1475" s="28"/>
      <c r="AC1475" s="29">
        <v>0</v>
      </c>
      <c r="AD1475" s="30">
        <v>58.2</v>
      </c>
      <c r="AE1475" s="30">
        <v>20.5</v>
      </c>
      <c r="AF1475" s="31">
        <v>13.564399999999999</v>
      </c>
      <c r="AG1475">
        <f t="shared" si="380"/>
        <v>8768.1881262695606</v>
      </c>
      <c r="AH1475">
        <f>A1475*'Simple Linear Regression'!$B$18+'Simple Linear Regression'!$B$17</f>
        <v>9142.7130086151556</v>
      </c>
      <c r="AI1475">
        <f t="shared" si="381"/>
        <v>8718.6724716000026</v>
      </c>
      <c r="AJ1475">
        <f t="shared" si="382"/>
        <v>8718.672471599999</v>
      </c>
      <c r="AK1475" s="32">
        <f t="shared" si="379"/>
        <v>9325.372298134871</v>
      </c>
      <c r="AL1475">
        <f t="shared" si="383"/>
        <v>9003.5126197881873</v>
      </c>
      <c r="AM1475" s="32">
        <f t="shared" si="384"/>
        <v>8656.3058092785013</v>
      </c>
      <c r="AN1475" s="33">
        <f t="shared" si="385"/>
        <v>9207.700844550187</v>
      </c>
      <c r="AO1475" s="33">
        <f t="shared" si="386"/>
        <v>9003.089675766998</v>
      </c>
      <c r="AP1475" s="33">
        <f t="shared" si="387"/>
        <v>9315.4976705000008</v>
      </c>
      <c r="AQ1475" s="34">
        <f t="shared" si="388"/>
        <v>669180.61699999997</v>
      </c>
      <c r="AR1475" s="34">
        <f t="shared" si="389"/>
        <v>646688</v>
      </c>
      <c r="AS1475" s="34">
        <f t="shared" si="390"/>
        <v>0</v>
      </c>
      <c r="AT1475" s="34">
        <f t="shared" si="391"/>
        <v>9036.7867273319989</v>
      </c>
      <c r="AU1475" s="34">
        <f t="shared" si="392"/>
        <v>9204.2863686656619</v>
      </c>
      <c r="AV1475" s="34">
        <f t="shared" si="393"/>
        <v>8957.1007066998773</v>
      </c>
      <c r="AW1475" s="34">
        <f t="shared" si="394"/>
        <v>9042.7169526779981</v>
      </c>
      <c r="AX1475" s="34">
        <f t="shared" si="395"/>
        <v>9154.4757437833214</v>
      </c>
    </row>
    <row r="1476" spans="1:50" ht="16.5" customHeight="1" x14ac:dyDescent="0.2">
      <c r="A1476" s="25">
        <v>1475</v>
      </c>
      <c r="B1476" s="26">
        <v>43595</v>
      </c>
      <c r="C1476" s="25">
        <v>9148</v>
      </c>
      <c r="D1476" s="27">
        <v>2889.6120000000001</v>
      </c>
      <c r="E1476" s="27">
        <v>225000</v>
      </c>
      <c r="F1476" s="27">
        <v>2355296.7142857099</v>
      </c>
      <c r="G1476" s="27">
        <v>61.814</v>
      </c>
      <c r="H1476" s="27">
        <v>71.251999999999995</v>
      </c>
      <c r="I1476" s="27">
        <v>2.8969999999999998</v>
      </c>
      <c r="J1476" s="27">
        <v>21111.599999999999</v>
      </c>
      <c r="K1476" s="27">
        <v>765150</v>
      </c>
      <c r="L1476" s="27">
        <v>1023</v>
      </c>
      <c r="M1476" s="27">
        <v>17.841999999999999</v>
      </c>
      <c r="N1476" s="27">
        <v>231791</v>
      </c>
      <c r="O1476" s="27">
        <v>14248.6</v>
      </c>
      <c r="P1476" s="27">
        <v>4007042</v>
      </c>
      <c r="Q1476" s="27">
        <v>194000</v>
      </c>
      <c r="R1476" s="27">
        <v>21102</v>
      </c>
      <c r="S1476" s="27">
        <v>13.544</v>
      </c>
      <c r="T1476" s="27">
        <v>136.1</v>
      </c>
      <c r="U1476" s="27">
        <v>16</v>
      </c>
      <c r="V1476" s="27">
        <v>85.9</v>
      </c>
      <c r="W1476" s="27">
        <v>115.33586</v>
      </c>
      <c r="X1476" s="27">
        <v>3.3333333333333299</v>
      </c>
      <c r="Y1476" s="27">
        <v>2.8164365291595499</v>
      </c>
      <c r="Z1476" s="27">
        <v>66.012252807617202</v>
      </c>
      <c r="AA1476" s="27">
        <v>328794</v>
      </c>
      <c r="AB1476" s="28"/>
      <c r="AC1476" s="29">
        <v>0</v>
      </c>
      <c r="AD1476" s="30">
        <v>36.1</v>
      </c>
      <c r="AE1476" s="30">
        <v>18.7</v>
      </c>
      <c r="AF1476" s="31">
        <v>13.7981</v>
      </c>
      <c r="AG1476">
        <f t="shared" si="380"/>
        <v>8884.0715845903578</v>
      </c>
      <c r="AH1476">
        <f>A1476*'Simple Linear Regression'!$B$18+'Simple Linear Regression'!$B$17</f>
        <v>9143.566045699059</v>
      </c>
      <c r="AI1476">
        <f t="shared" si="381"/>
        <v>8885.5172616</v>
      </c>
      <c r="AJ1476">
        <f t="shared" si="382"/>
        <v>8885.5172615999982</v>
      </c>
      <c r="AK1476" s="32">
        <f t="shared" si="379"/>
        <v>9323.4482487803616</v>
      </c>
      <c r="AL1476">
        <f t="shared" si="383"/>
        <v>9084.5660031918887</v>
      </c>
      <c r="AM1476" s="32">
        <f t="shared" si="384"/>
        <v>8683.6665590310786</v>
      </c>
      <c r="AN1476" s="33">
        <f t="shared" si="385"/>
        <v>9231.9444992935296</v>
      </c>
      <c r="AO1476" s="33">
        <f t="shared" si="386"/>
        <v>9116.2426181769988</v>
      </c>
      <c r="AP1476" s="33">
        <f t="shared" si="387"/>
        <v>9306.9744583999964</v>
      </c>
      <c r="AQ1476" s="34">
        <f t="shared" si="388"/>
        <v>671498.527</v>
      </c>
      <c r="AR1476" s="34">
        <f t="shared" si="389"/>
        <v>651825</v>
      </c>
      <c r="AS1476" s="34">
        <f t="shared" si="390"/>
        <v>0</v>
      </c>
      <c r="AT1476" s="34">
        <f t="shared" si="391"/>
        <v>9081.7018138729982</v>
      </c>
      <c r="AU1476" s="34">
        <f t="shared" si="392"/>
        <v>9251.4135585279873</v>
      </c>
      <c r="AV1476" s="34">
        <f t="shared" si="393"/>
        <v>8988.5155540989999</v>
      </c>
      <c r="AW1476" s="34">
        <f t="shared" si="394"/>
        <v>9088.4186579929992</v>
      </c>
      <c r="AX1476" s="34">
        <f t="shared" si="395"/>
        <v>9217.3261803531532</v>
      </c>
    </row>
    <row r="1477" spans="1:50" ht="16.5" customHeight="1" x14ac:dyDescent="0.2">
      <c r="A1477" s="25">
        <v>1476</v>
      </c>
      <c r="B1477" s="26">
        <v>43602</v>
      </c>
      <c r="C1477" s="25">
        <v>9429</v>
      </c>
      <c r="D1477" s="27">
        <v>2846.6179999999999</v>
      </c>
      <c r="E1477" s="27">
        <v>212000</v>
      </c>
      <c r="F1477" s="27">
        <v>2389758</v>
      </c>
      <c r="G1477" s="27">
        <v>62.103999999999999</v>
      </c>
      <c r="H1477" s="27">
        <v>73.322000000000003</v>
      </c>
      <c r="I1477" s="27">
        <v>2.8660000000000001</v>
      </c>
      <c r="J1477" s="27">
        <v>21111.599999999999</v>
      </c>
      <c r="K1477" s="27">
        <v>775609</v>
      </c>
      <c r="L1477" s="27">
        <v>1023</v>
      </c>
      <c r="M1477" s="27">
        <v>16.968</v>
      </c>
      <c r="N1477" s="27">
        <v>272379</v>
      </c>
      <c r="O1477" s="27">
        <v>14248.6</v>
      </c>
      <c r="P1477" s="27">
        <v>4007042</v>
      </c>
      <c r="Q1477" s="27">
        <v>194000</v>
      </c>
      <c r="R1477" s="27">
        <v>21102</v>
      </c>
      <c r="S1477" s="27">
        <v>13.544</v>
      </c>
      <c r="T1477" s="27">
        <v>136.1</v>
      </c>
      <c r="U1477" s="27">
        <v>16</v>
      </c>
      <c r="V1477" s="27">
        <v>85.9</v>
      </c>
      <c r="W1477" s="27">
        <v>115.57706</v>
      </c>
      <c r="X1477" s="27">
        <v>3.3333333333333299</v>
      </c>
      <c r="Y1477" s="27">
        <v>2.5981242656707799</v>
      </c>
      <c r="Z1477" s="27">
        <v>66.713768005371094</v>
      </c>
      <c r="AA1477" s="27">
        <v>328794</v>
      </c>
      <c r="AB1477" s="28"/>
      <c r="AC1477" s="29">
        <v>0</v>
      </c>
      <c r="AD1477" s="30">
        <v>38.799999999999997</v>
      </c>
      <c r="AE1477" s="30">
        <v>14.6</v>
      </c>
      <c r="AF1477" s="31">
        <v>14.009600000000001</v>
      </c>
      <c r="AG1477">
        <f t="shared" si="380"/>
        <v>9401.2092758660783</v>
      </c>
      <c r="AH1477">
        <f>A1477*'Simple Linear Regression'!$B$18+'Simple Linear Regression'!$B$17</f>
        <v>9144.4190827829643</v>
      </c>
      <c r="AI1477">
        <f t="shared" si="381"/>
        <v>9403.7460974000005</v>
      </c>
      <c r="AJ1477">
        <f t="shared" si="382"/>
        <v>9403.7460973999987</v>
      </c>
      <c r="AK1477" s="32">
        <f t="shared" si="379"/>
        <v>9317.6664036543007</v>
      </c>
      <c r="AL1477">
        <f t="shared" si="383"/>
        <v>9254.2758831249812</v>
      </c>
      <c r="AM1477" s="32">
        <f t="shared" si="384"/>
        <v>9225.737311925639</v>
      </c>
      <c r="AN1477" s="33">
        <f t="shared" si="385"/>
        <v>9471.9610086820576</v>
      </c>
      <c r="AO1477" s="33">
        <f t="shared" si="386"/>
        <v>9232.6329605139999</v>
      </c>
      <c r="AP1477" s="33">
        <f t="shared" si="387"/>
        <v>9324.0300588999999</v>
      </c>
      <c r="AQ1477" s="34">
        <f t="shared" si="388"/>
        <v>780638.21400000004</v>
      </c>
      <c r="AR1477" s="34">
        <f t="shared" si="389"/>
        <v>607592</v>
      </c>
      <c r="AS1477" s="34">
        <f t="shared" si="390"/>
        <v>0</v>
      </c>
      <c r="AT1477" s="34">
        <f t="shared" si="391"/>
        <v>9909.6455995069991</v>
      </c>
      <c r="AU1477" s="34">
        <f t="shared" si="392"/>
        <v>9636.7429931704391</v>
      </c>
      <c r="AV1477" s="34">
        <f t="shared" si="393"/>
        <v>9835.4661654729207</v>
      </c>
      <c r="AW1477" s="34">
        <f t="shared" si="394"/>
        <v>9917.1575664079974</v>
      </c>
      <c r="AX1477" s="34">
        <f t="shared" si="395"/>
        <v>9543.9579524203782</v>
      </c>
    </row>
    <row r="1478" spans="1:50" ht="16.5" customHeight="1" x14ac:dyDescent="0.2">
      <c r="A1478" s="25">
        <v>1477</v>
      </c>
      <c r="B1478" s="26">
        <v>43609</v>
      </c>
      <c r="C1478" s="25">
        <v>9394</v>
      </c>
      <c r="D1478" s="27">
        <v>2841.8319999999999</v>
      </c>
      <c r="E1478" s="27">
        <v>215000</v>
      </c>
      <c r="F1478" s="27">
        <v>2511176.8571428601</v>
      </c>
      <c r="G1478" s="27">
        <v>60.722000000000001</v>
      </c>
      <c r="H1478" s="27">
        <v>70.888000000000005</v>
      </c>
      <c r="I1478" s="27">
        <v>2.8519999999999999</v>
      </c>
      <c r="J1478" s="27">
        <v>21111.599999999999</v>
      </c>
      <c r="K1478" s="27">
        <v>775609</v>
      </c>
      <c r="L1478" s="27">
        <v>1023</v>
      </c>
      <c r="M1478" s="27">
        <v>16.968</v>
      </c>
      <c r="N1478" s="27">
        <v>272379</v>
      </c>
      <c r="O1478" s="27">
        <v>14248.6</v>
      </c>
      <c r="P1478" s="27">
        <v>4007042</v>
      </c>
      <c r="Q1478" s="27">
        <v>194000</v>
      </c>
      <c r="R1478" s="27">
        <v>21102</v>
      </c>
      <c r="S1478" s="27">
        <v>13.667999999999999</v>
      </c>
      <c r="T1478" s="27">
        <v>136.1</v>
      </c>
      <c r="U1478" s="27">
        <v>16</v>
      </c>
      <c r="V1478" s="27">
        <v>85.9</v>
      </c>
      <c r="W1478" s="27">
        <v>116.03932</v>
      </c>
      <c r="X1478" s="27">
        <v>3.3333333333333299</v>
      </c>
      <c r="Y1478" s="27">
        <v>2.5981242656707799</v>
      </c>
      <c r="Z1478" s="27">
        <v>66.713768005371094</v>
      </c>
      <c r="AA1478" s="27">
        <v>328794</v>
      </c>
      <c r="AB1478" s="28"/>
      <c r="AC1478" s="29">
        <v>0</v>
      </c>
      <c r="AD1478" s="30">
        <v>16.7</v>
      </c>
      <c r="AE1478" s="30">
        <v>41.1</v>
      </c>
      <c r="AF1478" s="31">
        <v>14.1945</v>
      </c>
      <c r="AG1478">
        <f t="shared" si="380"/>
        <v>9399.1837495157579</v>
      </c>
      <c r="AH1478">
        <f>A1478*'Simple Linear Regression'!$B$18+'Simple Linear Regression'!$B$17</f>
        <v>9145.2721198668678</v>
      </c>
      <c r="AI1478">
        <f t="shared" si="381"/>
        <v>9401.9812273999996</v>
      </c>
      <c r="AJ1478">
        <f t="shared" si="382"/>
        <v>9401.9812273999996</v>
      </c>
      <c r="AK1478" s="32">
        <f t="shared" si="379"/>
        <v>9322.2761051623111</v>
      </c>
      <c r="AL1478">
        <f t="shared" si="383"/>
        <v>9255.5622015035624</v>
      </c>
      <c r="AM1478" s="32">
        <f t="shared" si="384"/>
        <v>9272.0920877142398</v>
      </c>
      <c r="AN1478" s="33">
        <f t="shared" si="385"/>
        <v>9498.9075092105886</v>
      </c>
      <c r="AO1478" s="33">
        <f t="shared" si="386"/>
        <v>9313.8015985080019</v>
      </c>
      <c r="AP1478" s="33">
        <f t="shared" si="387"/>
        <v>9398.3165440000012</v>
      </c>
      <c r="AQ1478" s="34">
        <f t="shared" si="388"/>
        <v>776824.90799999994</v>
      </c>
      <c r="AR1478" s="34">
        <f t="shared" si="389"/>
        <v>613180</v>
      </c>
      <c r="AS1478" s="34">
        <f t="shared" si="390"/>
        <v>0</v>
      </c>
      <c r="AT1478" s="34">
        <f t="shared" si="391"/>
        <v>9825.3593388619993</v>
      </c>
      <c r="AU1478" s="34">
        <f t="shared" si="392"/>
        <v>9602.3904754882933</v>
      </c>
      <c r="AV1478" s="34">
        <f t="shared" si="393"/>
        <v>9744.5099949657997</v>
      </c>
      <c r="AW1478" s="34">
        <f t="shared" si="394"/>
        <v>9833.3263624149986</v>
      </c>
      <c r="AX1478" s="34">
        <f t="shared" si="395"/>
        <v>9526.8507998380046</v>
      </c>
    </row>
    <row r="1479" spans="1:50" ht="16.5" customHeight="1" x14ac:dyDescent="0.2">
      <c r="A1479" s="25">
        <v>1478</v>
      </c>
      <c r="B1479" s="26">
        <v>43616</v>
      </c>
      <c r="C1479" s="25">
        <v>9441</v>
      </c>
      <c r="D1479" s="27">
        <v>2781.5825</v>
      </c>
      <c r="E1479" s="27">
        <v>222000</v>
      </c>
      <c r="F1479" s="27">
        <v>2355263.57142857</v>
      </c>
      <c r="G1479" s="27">
        <v>56.927500000000002</v>
      </c>
      <c r="H1479" s="27">
        <v>69.290000000000006</v>
      </c>
      <c r="I1479" s="27">
        <v>2.8220000000000001</v>
      </c>
      <c r="J1479" s="27">
        <v>21111.599999999999</v>
      </c>
      <c r="K1479" s="27">
        <v>775609</v>
      </c>
      <c r="L1479" s="27">
        <v>1023</v>
      </c>
      <c r="M1479" s="27">
        <v>16.968</v>
      </c>
      <c r="N1479" s="27">
        <v>272379</v>
      </c>
      <c r="O1479" s="27">
        <v>14248.6</v>
      </c>
      <c r="P1479" s="27">
        <v>4007042</v>
      </c>
      <c r="Q1479" s="27">
        <v>194000</v>
      </c>
      <c r="R1479" s="27">
        <v>21102</v>
      </c>
      <c r="S1479" s="27">
        <v>13.667999999999999</v>
      </c>
      <c r="T1479" s="27">
        <v>136.1</v>
      </c>
      <c r="U1479" s="27">
        <v>16</v>
      </c>
      <c r="V1479" s="27">
        <v>85.9</v>
      </c>
      <c r="W1479" s="27">
        <v>116.23098</v>
      </c>
      <c r="X1479" s="27">
        <v>3.3333333333333299</v>
      </c>
      <c r="Y1479" s="27">
        <v>2.5981242656707799</v>
      </c>
      <c r="Z1479" s="27">
        <v>66.713768005371094</v>
      </c>
      <c r="AA1479" s="27">
        <v>328794</v>
      </c>
      <c r="AB1479" s="28"/>
      <c r="AC1479" s="29">
        <v>1</v>
      </c>
      <c r="AD1479" s="30">
        <v>11.9</v>
      </c>
      <c r="AE1479" s="30">
        <v>48.5</v>
      </c>
      <c r="AF1479" s="31">
        <v>14.347899999999999</v>
      </c>
      <c r="AG1479">
        <f t="shared" si="380"/>
        <v>9394.458484479359</v>
      </c>
      <c r="AH1479">
        <f>A1479*'Simple Linear Regression'!$B$18+'Simple Linear Regression'!$B$17</f>
        <v>9146.1251569507731</v>
      </c>
      <c r="AI1479">
        <f t="shared" si="381"/>
        <v>9397.8631974</v>
      </c>
      <c r="AJ1479">
        <f t="shared" si="382"/>
        <v>9397.8631974</v>
      </c>
      <c r="AK1479" s="32">
        <f t="shared" si="379"/>
        <v>9321.8252697246498</v>
      </c>
      <c r="AL1479">
        <f t="shared" si="383"/>
        <v>9257.8956574576587</v>
      </c>
      <c r="AM1479" s="32">
        <f t="shared" si="384"/>
        <v>9145.8957634086</v>
      </c>
      <c r="AN1479" s="33">
        <f t="shared" si="385"/>
        <v>9377.8740709334652</v>
      </c>
      <c r="AO1479" s="33">
        <f t="shared" si="386"/>
        <v>9215.0042856379969</v>
      </c>
      <c r="AP1479" s="33">
        <f t="shared" si="387"/>
        <v>9298.9110201999993</v>
      </c>
      <c r="AQ1479" s="34">
        <f t="shared" si="388"/>
        <v>768653.53800000006</v>
      </c>
      <c r="AR1479" s="34">
        <f t="shared" si="389"/>
        <v>626484</v>
      </c>
      <c r="AS1479" s="34">
        <f t="shared" si="390"/>
        <v>14.347899999999999</v>
      </c>
      <c r="AT1479" s="34">
        <f t="shared" si="391"/>
        <v>9749.9235430539993</v>
      </c>
      <c r="AU1479" s="34">
        <f t="shared" si="392"/>
        <v>9549.1255824218388</v>
      </c>
      <c r="AV1479" s="34">
        <f t="shared" si="393"/>
        <v>9676.9661745968388</v>
      </c>
      <c r="AW1479" s="34">
        <f t="shared" si="394"/>
        <v>9707.2905762252994</v>
      </c>
      <c r="AX1479" s="34">
        <f t="shared" si="395"/>
        <v>9450.5371703671954</v>
      </c>
    </row>
    <row r="1480" spans="1:50" ht="16.5" customHeight="1" x14ac:dyDescent="0.2">
      <c r="A1480" s="25">
        <v>1479</v>
      </c>
      <c r="B1480" s="26">
        <v>43623</v>
      </c>
      <c r="C1480" s="25">
        <v>9877</v>
      </c>
      <c r="D1480" s="27">
        <v>2818.14</v>
      </c>
      <c r="E1480" s="27">
        <v>223000</v>
      </c>
      <c r="F1480" s="27">
        <v>2437584</v>
      </c>
      <c r="G1480" s="27">
        <v>52.972000000000001</v>
      </c>
      <c r="H1480" s="27">
        <v>63.146000000000001</v>
      </c>
      <c r="I1480" s="27">
        <v>2.8069999999999999</v>
      </c>
      <c r="J1480" s="27">
        <v>21111.599999999999</v>
      </c>
      <c r="K1480" s="27">
        <v>775609</v>
      </c>
      <c r="L1480" s="27">
        <v>1013</v>
      </c>
      <c r="M1480" s="27">
        <v>16.968</v>
      </c>
      <c r="N1480" s="27">
        <v>272379</v>
      </c>
      <c r="O1480" s="27">
        <v>14290</v>
      </c>
      <c r="P1480" s="27">
        <v>4007042</v>
      </c>
      <c r="Q1480" s="27">
        <v>194000</v>
      </c>
      <c r="R1480" s="27">
        <v>21102</v>
      </c>
      <c r="S1480" s="27">
        <v>13.667999999999999</v>
      </c>
      <c r="T1480" s="27">
        <v>136.1</v>
      </c>
      <c r="U1480" s="27">
        <v>16</v>
      </c>
      <c r="V1480" s="27">
        <v>86.8</v>
      </c>
      <c r="W1480" s="27">
        <v>116.499275</v>
      </c>
      <c r="X1480" s="27">
        <v>2.2222222222222201</v>
      </c>
      <c r="Y1480" s="27">
        <v>2.5981242656707799</v>
      </c>
      <c r="Z1480" s="27">
        <v>66.713768005371094</v>
      </c>
      <c r="AA1480" s="27">
        <v>328794</v>
      </c>
      <c r="AB1480" s="28"/>
      <c r="AC1480" s="29">
        <v>0</v>
      </c>
      <c r="AD1480" s="30">
        <v>10.8</v>
      </c>
      <c r="AE1480" s="30">
        <v>42.9</v>
      </c>
      <c r="AF1480" s="31">
        <v>14.465400000000001</v>
      </c>
      <c r="AG1480">
        <f t="shared" si="380"/>
        <v>9373.2113410831571</v>
      </c>
      <c r="AH1480">
        <f>A1480*'Simple Linear Regression'!$B$18+'Simple Linear Regression'!$B$17</f>
        <v>9146.9781940346766</v>
      </c>
      <c r="AI1480">
        <f t="shared" si="381"/>
        <v>9363.3229374000002</v>
      </c>
      <c r="AJ1480">
        <f t="shared" si="382"/>
        <v>9363.3229374000002</v>
      </c>
      <c r="AK1480" s="32">
        <f t="shared" si="379"/>
        <v>9301.8610132784579</v>
      </c>
      <c r="AL1480">
        <f t="shared" si="383"/>
        <v>9246.7266804347091</v>
      </c>
      <c r="AM1480" s="32">
        <f t="shared" si="384"/>
        <v>9275.3444942136612</v>
      </c>
      <c r="AN1480" s="33">
        <f t="shared" si="385"/>
        <v>9541.7960653326172</v>
      </c>
      <c r="AO1480" s="33">
        <f t="shared" si="386"/>
        <v>9315.9483692029989</v>
      </c>
      <c r="AP1480" s="33">
        <f t="shared" si="387"/>
        <v>9449.0499154999998</v>
      </c>
      <c r="AQ1480" s="34">
        <f t="shared" si="388"/>
        <v>764567.853</v>
      </c>
      <c r="AR1480" s="34">
        <f t="shared" si="389"/>
        <v>625961</v>
      </c>
      <c r="AS1480" s="34">
        <f t="shared" si="390"/>
        <v>0</v>
      </c>
      <c r="AT1480" s="34">
        <f t="shared" si="391"/>
        <v>9849.0793171939986</v>
      </c>
      <c r="AU1480" s="34">
        <f t="shared" si="392"/>
        <v>9634.1286367496141</v>
      </c>
      <c r="AV1480" s="34">
        <f t="shared" si="393"/>
        <v>9782.8470117823599</v>
      </c>
      <c r="AW1480" s="34">
        <f t="shared" si="394"/>
        <v>9858.1758142399976</v>
      </c>
      <c r="AX1480" s="34">
        <f t="shared" si="395"/>
        <v>9560.6983554257895</v>
      </c>
    </row>
    <row r="1481" spans="1:50" ht="16.5" customHeight="1" x14ac:dyDescent="0.2">
      <c r="A1481" s="25">
        <v>1480</v>
      </c>
      <c r="B1481" s="26">
        <v>43630</v>
      </c>
      <c r="C1481" s="25">
        <v>9928</v>
      </c>
      <c r="D1481" s="27">
        <v>2886.1819999999998</v>
      </c>
      <c r="E1481" s="27">
        <v>226000</v>
      </c>
      <c r="F1481" s="27">
        <v>2555226.57142857</v>
      </c>
      <c r="G1481" s="27">
        <v>52.521999999999998</v>
      </c>
      <c r="H1481" s="27">
        <v>63.188000000000002</v>
      </c>
      <c r="I1481" s="27">
        <v>2.7320000000000002</v>
      </c>
      <c r="J1481" s="27">
        <v>21111.599999999999</v>
      </c>
      <c r="K1481" s="27">
        <v>742566</v>
      </c>
      <c r="L1481" s="27">
        <v>1013</v>
      </c>
      <c r="M1481" s="27">
        <v>16.968</v>
      </c>
      <c r="N1481" s="27">
        <v>272379</v>
      </c>
      <c r="O1481" s="27">
        <v>14290</v>
      </c>
      <c r="P1481" s="27">
        <v>4007042</v>
      </c>
      <c r="Q1481" s="27">
        <v>194000</v>
      </c>
      <c r="R1481" s="27">
        <v>21102</v>
      </c>
      <c r="S1481" s="27">
        <v>13.667999999999999</v>
      </c>
      <c r="T1481" s="27">
        <v>136.1</v>
      </c>
      <c r="U1481" s="27">
        <v>16</v>
      </c>
      <c r="V1481" s="27">
        <v>86.8</v>
      </c>
      <c r="W1481" s="27">
        <v>116.06225999999999</v>
      </c>
      <c r="X1481" s="27">
        <v>2.2222222222222201</v>
      </c>
      <c r="Y1481" s="27">
        <v>2.5981242656707799</v>
      </c>
      <c r="Z1481" s="27">
        <v>66.713768005371094</v>
      </c>
      <c r="AA1481" s="27">
        <v>328794</v>
      </c>
      <c r="AB1481" s="28"/>
      <c r="AC1481" s="29">
        <v>0</v>
      </c>
      <c r="AD1481" s="30">
        <v>4.3</v>
      </c>
      <c r="AE1481" s="30">
        <v>37.700000000000003</v>
      </c>
      <c r="AF1481" s="31">
        <v>14.5433</v>
      </c>
      <c r="AG1481">
        <f t="shared" si="380"/>
        <v>9371.1637834921585</v>
      </c>
      <c r="AH1481">
        <f>A1481*'Simple Linear Regression'!$B$18+'Simple Linear Regression'!$B$17</f>
        <v>9147.83123111858</v>
      </c>
      <c r="AI1481">
        <f t="shared" si="381"/>
        <v>9361.5580673999993</v>
      </c>
      <c r="AJ1481">
        <f t="shared" si="382"/>
        <v>9361.5580673999993</v>
      </c>
      <c r="AK1481" s="32">
        <f t="shared" si="379"/>
        <v>9277.7615585628791</v>
      </c>
      <c r="AL1481">
        <f t="shared" si="383"/>
        <v>9263.2924373199603</v>
      </c>
      <c r="AM1481" s="32">
        <f t="shared" si="384"/>
        <v>9270.2597392690805</v>
      </c>
      <c r="AN1481" s="33">
        <f t="shared" si="385"/>
        <v>9570.0178397050477</v>
      </c>
      <c r="AO1481" s="33">
        <f t="shared" si="386"/>
        <v>9333.0063670280015</v>
      </c>
      <c r="AP1481" s="33">
        <f t="shared" si="387"/>
        <v>9476.7181871999983</v>
      </c>
      <c r="AQ1481" s="34">
        <f t="shared" si="388"/>
        <v>744139.42800000007</v>
      </c>
      <c r="AR1481" s="34">
        <f t="shared" si="389"/>
        <v>617432</v>
      </c>
      <c r="AS1481" s="34">
        <f t="shared" si="390"/>
        <v>0</v>
      </c>
      <c r="AT1481" s="34">
        <f t="shared" si="391"/>
        <v>9862.6435921060001</v>
      </c>
      <c r="AU1481" s="34">
        <f t="shared" si="392"/>
        <v>9660.8627037324768</v>
      </c>
      <c r="AV1481" s="34">
        <f t="shared" si="393"/>
        <v>9808.9537720133194</v>
      </c>
      <c r="AW1481" s="34">
        <f t="shared" si="394"/>
        <v>9872.1917674649994</v>
      </c>
      <c r="AX1481" s="34">
        <f t="shared" si="395"/>
        <v>9593.2839808167664</v>
      </c>
    </row>
    <row r="1482" spans="1:50" ht="16.5" customHeight="1" x14ac:dyDescent="0.2">
      <c r="A1482" s="25">
        <v>1481</v>
      </c>
      <c r="B1482" s="26">
        <v>43637</v>
      </c>
      <c r="C1482" s="25">
        <v>9466</v>
      </c>
      <c r="D1482" s="27">
        <v>2927.7040000000002</v>
      </c>
      <c r="E1482" s="27">
        <v>217000</v>
      </c>
      <c r="F1482" s="27">
        <v>2597323.8571428601</v>
      </c>
      <c r="G1482" s="27">
        <v>54.753999999999998</v>
      </c>
      <c r="H1482" s="27">
        <v>64.037999999999997</v>
      </c>
      <c r="I1482" s="27">
        <v>2.67</v>
      </c>
      <c r="J1482" s="27">
        <v>21111.599999999999</v>
      </c>
      <c r="K1482" s="27">
        <v>742566</v>
      </c>
      <c r="L1482" s="27">
        <v>1013</v>
      </c>
      <c r="M1482" s="27">
        <v>17.966999999999999</v>
      </c>
      <c r="N1482" s="27">
        <v>273413</v>
      </c>
      <c r="O1482" s="27">
        <v>14290</v>
      </c>
      <c r="P1482" s="27">
        <v>4051283</v>
      </c>
      <c r="Q1482" s="27">
        <v>194000</v>
      </c>
      <c r="R1482" s="27">
        <v>21102</v>
      </c>
      <c r="S1482" s="27">
        <v>13.667999999999999</v>
      </c>
      <c r="T1482" s="27">
        <v>136.1</v>
      </c>
      <c r="U1482" s="27">
        <v>16</v>
      </c>
      <c r="V1482" s="27">
        <v>86.8</v>
      </c>
      <c r="W1482" s="27">
        <v>115.57013999999999</v>
      </c>
      <c r="X1482" s="27">
        <v>2.2222222222222201</v>
      </c>
      <c r="Y1482" s="27">
        <v>2.4530820846557599</v>
      </c>
      <c r="Z1482" s="27">
        <v>66.713768005371094</v>
      </c>
      <c r="AA1482" s="27">
        <v>328794</v>
      </c>
      <c r="AB1482" s="28"/>
      <c r="AC1482" s="29">
        <v>0</v>
      </c>
      <c r="AD1482" s="30">
        <v>8.9</v>
      </c>
      <c r="AE1482" s="30">
        <v>47</v>
      </c>
      <c r="AF1482" s="31">
        <v>14.579000000000001</v>
      </c>
      <c r="AG1482">
        <f t="shared" si="380"/>
        <v>9390.1543852235991</v>
      </c>
      <c r="AH1482">
        <f>A1482*'Simple Linear Regression'!$B$18+'Simple Linear Regression'!$B$17</f>
        <v>9148.6842682024853</v>
      </c>
      <c r="AI1482">
        <f t="shared" si="381"/>
        <v>9435.6242578999991</v>
      </c>
      <c r="AJ1482">
        <f t="shared" si="382"/>
        <v>9435.6242579000009</v>
      </c>
      <c r="AK1482" s="32">
        <f t="shared" si="379"/>
        <v>9329.4675011690688</v>
      </c>
      <c r="AL1482">
        <f t="shared" si="383"/>
        <v>9291.6256705796968</v>
      </c>
      <c r="AM1482" s="32">
        <f t="shared" si="384"/>
        <v>9278.2377093230989</v>
      </c>
      <c r="AN1482" s="33">
        <f t="shared" si="385"/>
        <v>9604.0773923213055</v>
      </c>
      <c r="AO1482" s="33">
        <f t="shared" si="386"/>
        <v>9373.4460862099986</v>
      </c>
      <c r="AP1482" s="33">
        <f t="shared" si="387"/>
        <v>9510.3663668999998</v>
      </c>
      <c r="AQ1482" s="34">
        <f t="shared" si="388"/>
        <v>730012.71</v>
      </c>
      <c r="AR1482" s="34">
        <f t="shared" si="389"/>
        <v>579390</v>
      </c>
      <c r="AS1482" s="34">
        <f t="shared" si="390"/>
        <v>0</v>
      </c>
      <c r="AT1482" s="34">
        <f t="shared" si="391"/>
        <v>9866.0754008469994</v>
      </c>
      <c r="AU1482" s="34">
        <f t="shared" si="392"/>
        <v>9684.5709755434855</v>
      </c>
      <c r="AV1482" s="34">
        <f t="shared" si="393"/>
        <v>9812.2167680093989</v>
      </c>
      <c r="AW1482" s="34">
        <f t="shared" si="394"/>
        <v>9875.5204152019996</v>
      </c>
      <c r="AX1482" s="34">
        <f t="shared" si="395"/>
        <v>9624.3047093372315</v>
      </c>
    </row>
    <row r="1483" spans="1:50" ht="16.5" customHeight="1" x14ac:dyDescent="0.2">
      <c r="A1483" s="25">
        <v>1482</v>
      </c>
      <c r="B1483" s="26">
        <v>43644</v>
      </c>
      <c r="C1483" s="25">
        <v>9492</v>
      </c>
      <c r="D1483" s="27">
        <v>2928.6379999999999</v>
      </c>
      <c r="E1483" s="27">
        <v>234000</v>
      </c>
      <c r="F1483" s="27">
        <v>2622505.42857143</v>
      </c>
      <c r="G1483" s="27">
        <v>58.381999999999998</v>
      </c>
      <c r="H1483" s="27">
        <v>66.510000000000005</v>
      </c>
      <c r="I1483" s="27">
        <v>2.6539999999999999</v>
      </c>
      <c r="J1483" s="27">
        <v>21111.599999999999</v>
      </c>
      <c r="K1483" s="27">
        <v>742566</v>
      </c>
      <c r="L1483" s="27">
        <v>1013</v>
      </c>
      <c r="M1483" s="27">
        <v>17.966999999999999</v>
      </c>
      <c r="N1483" s="27">
        <v>273413</v>
      </c>
      <c r="O1483" s="27">
        <v>14290</v>
      </c>
      <c r="P1483" s="27">
        <v>4051283</v>
      </c>
      <c r="Q1483" s="27">
        <v>194000</v>
      </c>
      <c r="R1483" s="27">
        <v>21102</v>
      </c>
      <c r="S1483" s="27">
        <v>13.667999999999999</v>
      </c>
      <c r="T1483" s="27">
        <v>136.1</v>
      </c>
      <c r="U1483" s="27">
        <v>16</v>
      </c>
      <c r="V1483" s="27">
        <v>86.8</v>
      </c>
      <c r="W1483" s="27">
        <v>115.45586</v>
      </c>
      <c r="X1483" s="27">
        <v>2.2222222222222201</v>
      </c>
      <c r="Y1483" s="27">
        <v>2.4530820846557599</v>
      </c>
      <c r="Z1483" s="27">
        <v>66.713768005371094</v>
      </c>
      <c r="AA1483" s="27">
        <v>328794</v>
      </c>
      <c r="AB1483" s="28"/>
      <c r="AC1483" s="29">
        <v>0</v>
      </c>
      <c r="AD1483" s="30">
        <v>0</v>
      </c>
      <c r="AE1483" s="30">
        <v>62.8</v>
      </c>
      <c r="AF1483" s="31">
        <v>14.571199999999999</v>
      </c>
      <c r="AG1483">
        <f t="shared" si="380"/>
        <v>9378.699276537518</v>
      </c>
      <c r="AH1483">
        <f>A1483*'Simple Linear Regression'!$B$18+'Simple Linear Regression'!$B$17</f>
        <v>9149.5373052863888</v>
      </c>
      <c r="AI1483">
        <f t="shared" si="381"/>
        <v>9425.6233278999989</v>
      </c>
      <c r="AJ1483">
        <f t="shared" si="382"/>
        <v>9425.6233279000007</v>
      </c>
      <c r="AK1483" s="32">
        <f t="shared" si="379"/>
        <v>9337.6234065811877</v>
      </c>
      <c r="AL1483">
        <f t="shared" si="383"/>
        <v>9283.2103104371381</v>
      </c>
      <c r="AM1483" s="32">
        <f t="shared" si="384"/>
        <v>9299.6132667439197</v>
      </c>
      <c r="AN1483" s="33">
        <f t="shared" si="385"/>
        <v>9592.6295217755451</v>
      </c>
      <c r="AO1483" s="33">
        <f t="shared" si="386"/>
        <v>9406.0389400019958</v>
      </c>
      <c r="AP1483" s="33">
        <f t="shared" si="387"/>
        <v>9531.1377386999975</v>
      </c>
      <c r="AQ1483" s="34">
        <f t="shared" si="388"/>
        <v>725638.10199999996</v>
      </c>
      <c r="AR1483" s="34">
        <f t="shared" si="389"/>
        <v>621036</v>
      </c>
      <c r="AS1483" s="34">
        <f t="shared" si="390"/>
        <v>0</v>
      </c>
      <c r="AT1483" s="34">
        <f t="shared" si="391"/>
        <v>9788.9219874049995</v>
      </c>
      <c r="AU1483" s="34">
        <f t="shared" si="392"/>
        <v>9640.0627335104509</v>
      </c>
      <c r="AV1483" s="34">
        <f t="shared" si="393"/>
        <v>9738.8788840763591</v>
      </c>
      <c r="AW1483" s="34">
        <f t="shared" si="394"/>
        <v>9798.1749575300018</v>
      </c>
      <c r="AX1483" s="34">
        <f t="shared" si="395"/>
        <v>9591.5128137021275</v>
      </c>
    </row>
    <row r="1484" spans="1:50" ht="16.5" customHeight="1" x14ac:dyDescent="0.2">
      <c r="A1484" s="25">
        <v>1483</v>
      </c>
      <c r="B1484" s="26">
        <v>43651</v>
      </c>
      <c r="C1484" s="25">
        <v>9754</v>
      </c>
      <c r="D1484" s="27">
        <v>2980.8924999999999</v>
      </c>
      <c r="E1484" s="27">
        <v>226000</v>
      </c>
      <c r="F1484" s="27">
        <v>2375011.57142857</v>
      </c>
      <c r="G1484" s="27">
        <v>57.323333333333302</v>
      </c>
      <c r="H1484" s="27">
        <v>63.84</v>
      </c>
      <c r="I1484" s="27">
        <v>2.7130000000000001</v>
      </c>
      <c r="J1484" s="27">
        <v>21111.599999999999</v>
      </c>
      <c r="K1484" s="27">
        <v>742566</v>
      </c>
      <c r="L1484" s="27">
        <v>1013</v>
      </c>
      <c r="M1484" s="27">
        <v>17.966999999999999</v>
      </c>
      <c r="N1484" s="27">
        <v>273413</v>
      </c>
      <c r="O1484" s="27">
        <v>14290</v>
      </c>
      <c r="P1484" s="27">
        <v>4051283</v>
      </c>
      <c r="Q1484" s="27">
        <v>360000</v>
      </c>
      <c r="R1484" s="27">
        <v>21102</v>
      </c>
      <c r="S1484" s="27">
        <v>13.667999999999999</v>
      </c>
      <c r="T1484" s="27">
        <v>136.1</v>
      </c>
      <c r="U1484" s="27">
        <v>16</v>
      </c>
      <c r="V1484" s="27">
        <v>88.7</v>
      </c>
      <c r="W1484" s="27">
        <v>114.62002</v>
      </c>
      <c r="X1484" s="27">
        <v>2.2222222222222201</v>
      </c>
      <c r="Y1484" s="27">
        <v>2.4530820846557599</v>
      </c>
      <c r="Z1484" s="27">
        <v>66.713768005371094</v>
      </c>
      <c r="AA1484" s="27">
        <v>328794</v>
      </c>
      <c r="AB1484" s="28"/>
      <c r="AC1484" s="29">
        <v>1</v>
      </c>
      <c r="AD1484" s="30">
        <v>0</v>
      </c>
      <c r="AE1484" s="30">
        <v>80.400000000000006</v>
      </c>
      <c r="AF1484" s="31">
        <v>14.520200000000001</v>
      </c>
      <c r="AG1484">
        <f t="shared" si="380"/>
        <v>9340.6866741444392</v>
      </c>
      <c r="AH1484">
        <f>A1484*'Simple Linear Regression'!$B$18+'Simple Linear Regression'!$B$17</f>
        <v>9150.3903423702941</v>
      </c>
      <c r="AI1484">
        <f t="shared" si="381"/>
        <v>9365.1058778999977</v>
      </c>
      <c r="AJ1484">
        <f t="shared" si="382"/>
        <v>9365.1058778999995</v>
      </c>
      <c r="AK1484" s="32">
        <f t="shared" si="379"/>
        <v>9334.7841289206099</v>
      </c>
      <c r="AL1484">
        <f t="shared" si="383"/>
        <v>9243.8168465878298</v>
      </c>
      <c r="AM1484" s="32">
        <f t="shared" si="384"/>
        <v>9186.2020540997601</v>
      </c>
      <c r="AN1484" s="33">
        <f t="shared" si="385"/>
        <v>9432.3132504914429</v>
      </c>
      <c r="AO1484" s="33">
        <f t="shared" si="386"/>
        <v>9275.2483660189991</v>
      </c>
      <c r="AP1484" s="33">
        <f t="shared" si="387"/>
        <v>9427.9366040999994</v>
      </c>
      <c r="AQ1484" s="34">
        <f t="shared" si="388"/>
        <v>741769.46900000004</v>
      </c>
      <c r="AR1484" s="34">
        <f t="shared" si="389"/>
        <v>613138</v>
      </c>
      <c r="AS1484" s="34">
        <f t="shared" si="390"/>
        <v>14.520200000000001</v>
      </c>
      <c r="AT1484" s="34">
        <f t="shared" si="391"/>
        <v>9656.6887468519999</v>
      </c>
      <c r="AU1484" s="34">
        <f t="shared" si="392"/>
        <v>9525.9971950317613</v>
      </c>
      <c r="AV1484" s="34">
        <f t="shared" si="393"/>
        <v>9595.1385765118812</v>
      </c>
      <c r="AW1484" s="34">
        <f t="shared" si="394"/>
        <v>9611.0219385794007</v>
      </c>
      <c r="AX1484" s="34">
        <f t="shared" si="395"/>
        <v>9445.3050976871964</v>
      </c>
    </row>
    <row r="1485" spans="1:50" ht="16.5" customHeight="1" x14ac:dyDescent="0.2">
      <c r="A1485" s="25">
        <v>1484</v>
      </c>
      <c r="B1485" s="26">
        <v>43658</v>
      </c>
      <c r="C1485" s="25">
        <v>9214</v>
      </c>
      <c r="D1485" s="27">
        <v>2992.4659999999999</v>
      </c>
      <c r="E1485" s="27">
        <v>215000</v>
      </c>
      <c r="F1485" s="27">
        <v>2605387.8571428601</v>
      </c>
      <c r="G1485" s="27">
        <v>59.024000000000001</v>
      </c>
      <c r="H1485" s="27">
        <v>65.977999999999994</v>
      </c>
      <c r="I1485" s="27">
        <v>2.7429999999999999</v>
      </c>
      <c r="J1485" s="27">
        <v>21111.599999999999</v>
      </c>
      <c r="K1485" s="27">
        <v>834429</v>
      </c>
      <c r="L1485" s="27">
        <v>986</v>
      </c>
      <c r="M1485" s="27">
        <v>17.966999999999999</v>
      </c>
      <c r="N1485" s="27">
        <v>273413</v>
      </c>
      <c r="O1485" s="27">
        <v>14353.3</v>
      </c>
      <c r="P1485" s="27">
        <v>4051283</v>
      </c>
      <c r="Q1485" s="27">
        <v>360000</v>
      </c>
      <c r="R1485" s="27">
        <v>21102</v>
      </c>
      <c r="S1485" s="27">
        <v>13.667999999999999</v>
      </c>
      <c r="T1485" s="27">
        <v>136.1</v>
      </c>
      <c r="U1485" s="27">
        <v>16</v>
      </c>
      <c r="V1485" s="27">
        <v>88.7</v>
      </c>
      <c r="W1485" s="27">
        <v>114.8691</v>
      </c>
      <c r="X1485" s="27">
        <v>2.2222222222222201</v>
      </c>
      <c r="Y1485" s="27">
        <v>2.4530820846557599</v>
      </c>
      <c r="Z1485" s="27">
        <v>66.713768005371094</v>
      </c>
      <c r="AA1485" s="27">
        <v>328794</v>
      </c>
      <c r="AB1485" s="28"/>
      <c r="AC1485" s="29">
        <v>0</v>
      </c>
      <c r="AD1485" s="30">
        <v>0.1</v>
      </c>
      <c r="AE1485" s="30">
        <v>79.900000000000006</v>
      </c>
      <c r="AF1485" s="31">
        <v>14.4278</v>
      </c>
      <c r="AG1485">
        <f t="shared" si="380"/>
        <v>9348.1058991808386</v>
      </c>
      <c r="AH1485">
        <f>A1485*'Simple Linear Regression'!$B$18+'Simple Linear Regression'!$B$17</f>
        <v>9151.2433794541976</v>
      </c>
      <c r="AI1485">
        <f t="shared" si="381"/>
        <v>9363.3245178999987</v>
      </c>
      <c r="AJ1485">
        <f t="shared" si="382"/>
        <v>9363.3245178999987</v>
      </c>
      <c r="AK1485" s="32">
        <f t="shared" si="379"/>
        <v>9326.9393265372801</v>
      </c>
      <c r="AL1485">
        <f t="shared" si="383"/>
        <v>9244.1450991051315</v>
      </c>
      <c r="AM1485" s="32">
        <f t="shared" si="384"/>
        <v>9323.5994609447607</v>
      </c>
      <c r="AN1485" s="33">
        <f t="shared" si="385"/>
        <v>9565.2977371996658</v>
      </c>
      <c r="AO1485" s="33">
        <f t="shared" si="386"/>
        <v>9396.2424989090014</v>
      </c>
      <c r="AP1485" s="33">
        <f t="shared" si="387"/>
        <v>9547.5724548999988</v>
      </c>
      <c r="AQ1485" s="34">
        <f t="shared" si="388"/>
        <v>749971.85899999994</v>
      </c>
      <c r="AR1485" s="34">
        <f t="shared" si="389"/>
        <v>589745</v>
      </c>
      <c r="AS1485" s="34">
        <f t="shared" si="390"/>
        <v>0</v>
      </c>
      <c r="AT1485" s="34">
        <f t="shared" si="391"/>
        <v>9717.5518861599994</v>
      </c>
      <c r="AU1485" s="34">
        <f t="shared" si="392"/>
        <v>9575.8621192006976</v>
      </c>
      <c r="AV1485" s="34">
        <f t="shared" si="393"/>
        <v>9643.9403316021999</v>
      </c>
      <c r="AW1485" s="34">
        <f t="shared" si="394"/>
        <v>9726.0613614680005</v>
      </c>
      <c r="AX1485" s="34">
        <f t="shared" si="395"/>
        <v>9521.7442490072644</v>
      </c>
    </row>
    <row r="1486" spans="1:50" ht="16.5" customHeight="1" x14ac:dyDescent="0.2">
      <c r="A1486" s="25">
        <v>1485</v>
      </c>
      <c r="B1486" s="26">
        <v>43665</v>
      </c>
      <c r="C1486" s="25">
        <v>9673</v>
      </c>
      <c r="D1486" s="27">
        <v>2994.8960000000002</v>
      </c>
      <c r="E1486" s="27">
        <v>211000</v>
      </c>
      <c r="F1486" s="27">
        <v>2580076.8571428601</v>
      </c>
      <c r="G1486" s="27">
        <v>56.747999999999998</v>
      </c>
      <c r="H1486" s="27">
        <v>63.628</v>
      </c>
      <c r="I1486" s="27">
        <v>2.7789999999999999</v>
      </c>
      <c r="J1486" s="27">
        <v>21111.599999999999</v>
      </c>
      <c r="K1486" s="27">
        <v>834429</v>
      </c>
      <c r="L1486" s="27">
        <v>986</v>
      </c>
      <c r="M1486" s="27">
        <v>17.780999999999999</v>
      </c>
      <c r="N1486" s="27">
        <v>289711</v>
      </c>
      <c r="O1486" s="27">
        <v>14353.3</v>
      </c>
      <c r="P1486" s="27">
        <v>4051283</v>
      </c>
      <c r="Q1486" s="27">
        <v>360000</v>
      </c>
      <c r="R1486" s="27">
        <v>21102</v>
      </c>
      <c r="S1486" s="27">
        <v>13.667999999999999</v>
      </c>
      <c r="T1486" s="27">
        <v>136.1</v>
      </c>
      <c r="U1486" s="27">
        <v>16</v>
      </c>
      <c r="V1486" s="27">
        <v>88.7</v>
      </c>
      <c r="W1486" s="27">
        <v>114.96392</v>
      </c>
      <c r="X1486" s="27">
        <v>2.2222222222222201</v>
      </c>
      <c r="Y1486" s="27">
        <v>2.6701521873474099</v>
      </c>
      <c r="Z1486" s="27">
        <v>66.713768005371094</v>
      </c>
      <c r="AA1486" s="27">
        <v>328794</v>
      </c>
      <c r="AB1486" s="28"/>
      <c r="AC1486" s="29">
        <v>0</v>
      </c>
      <c r="AD1486" s="30">
        <v>0</v>
      </c>
      <c r="AE1486" s="30">
        <v>98.4</v>
      </c>
      <c r="AF1486" s="31">
        <v>14.297000000000001</v>
      </c>
      <c r="AG1486">
        <f t="shared" si="380"/>
        <v>9554.9568828045194</v>
      </c>
      <c r="AH1486">
        <f>A1486*'Simple Linear Regression'!$B$18+'Simple Linear Regression'!$B$17</f>
        <v>9152.096416538101</v>
      </c>
      <c r="AI1486">
        <f t="shared" si="381"/>
        <v>9579.7070105000003</v>
      </c>
      <c r="AJ1486">
        <f t="shared" si="382"/>
        <v>9579.7070105000003</v>
      </c>
      <c r="AK1486" s="32">
        <f t="shared" si="379"/>
        <v>9296.6763595385</v>
      </c>
      <c r="AL1486">
        <f t="shared" si="383"/>
        <v>9317.4241006058292</v>
      </c>
      <c r="AM1486" s="32">
        <f t="shared" si="384"/>
        <v>9564.2626583681613</v>
      </c>
      <c r="AN1486" s="33">
        <f t="shared" si="385"/>
        <v>9617.6467454116009</v>
      </c>
      <c r="AO1486" s="33">
        <f t="shared" si="386"/>
        <v>9489.0117074190021</v>
      </c>
      <c r="AP1486" s="33">
        <f t="shared" si="387"/>
        <v>9543.5789191000003</v>
      </c>
      <c r="AQ1486" s="34">
        <f t="shared" si="388"/>
        <v>805106.86899999995</v>
      </c>
      <c r="AR1486" s="34">
        <f t="shared" si="389"/>
        <v>586369</v>
      </c>
      <c r="AS1486" s="34">
        <f t="shared" si="390"/>
        <v>0</v>
      </c>
      <c r="AT1486" s="34">
        <f t="shared" si="391"/>
        <v>9946.2689471960002</v>
      </c>
      <c r="AU1486" s="34">
        <f t="shared" si="392"/>
        <v>9669.3542550128404</v>
      </c>
      <c r="AV1486" s="34">
        <f t="shared" si="393"/>
        <v>9865.5634470824407</v>
      </c>
      <c r="AW1486" s="34">
        <f t="shared" si="394"/>
        <v>9953.9376394719984</v>
      </c>
      <c r="AX1486" s="34">
        <f t="shared" si="395"/>
        <v>9601.0399709033954</v>
      </c>
    </row>
    <row r="1487" spans="1:50" ht="16.5" customHeight="1" x14ac:dyDescent="0.2">
      <c r="A1487" s="25">
        <v>1486</v>
      </c>
      <c r="B1487" s="26">
        <v>43672</v>
      </c>
      <c r="C1487" s="25">
        <v>9559</v>
      </c>
      <c r="D1487" s="27">
        <v>3007.9180000000001</v>
      </c>
      <c r="E1487" s="27">
        <v>202000</v>
      </c>
      <c r="F1487" s="27">
        <v>2608381.2857142901</v>
      </c>
      <c r="G1487" s="27">
        <v>56.054000000000002</v>
      </c>
      <c r="H1487" s="27">
        <v>62.8</v>
      </c>
      <c r="I1487" s="27">
        <v>2.75</v>
      </c>
      <c r="J1487" s="27">
        <v>21111.599999999999</v>
      </c>
      <c r="K1487" s="27">
        <v>834429</v>
      </c>
      <c r="L1487" s="27">
        <v>986</v>
      </c>
      <c r="M1487" s="27">
        <v>17.780999999999999</v>
      </c>
      <c r="N1487" s="27">
        <v>289711</v>
      </c>
      <c r="O1487" s="27">
        <v>14353.3</v>
      </c>
      <c r="P1487" s="27">
        <v>4051283</v>
      </c>
      <c r="Q1487" s="27">
        <v>360000</v>
      </c>
      <c r="R1487" s="27">
        <v>21102</v>
      </c>
      <c r="S1487" s="27">
        <v>13.667999999999999</v>
      </c>
      <c r="T1487" s="27">
        <v>136.1</v>
      </c>
      <c r="U1487" s="27">
        <v>16</v>
      </c>
      <c r="V1487" s="27">
        <v>88.7</v>
      </c>
      <c r="W1487" s="27">
        <v>114.86376</v>
      </c>
      <c r="X1487" s="27">
        <v>2.2222222222222201</v>
      </c>
      <c r="Y1487" s="27">
        <v>2.6701521873474099</v>
      </c>
      <c r="Z1487" s="27">
        <v>66.713768005371094</v>
      </c>
      <c r="AA1487" s="27">
        <v>328794</v>
      </c>
      <c r="AB1487" s="28"/>
      <c r="AC1487" s="29">
        <v>0</v>
      </c>
      <c r="AD1487" s="30">
        <v>0</v>
      </c>
      <c r="AE1487" s="30">
        <v>81.8</v>
      </c>
      <c r="AF1487" s="31">
        <v>14.1318</v>
      </c>
      <c r="AG1487">
        <f t="shared" si="380"/>
        <v>9561.0078189360011</v>
      </c>
      <c r="AH1487">
        <f>A1487*'Simple Linear Regression'!$B$18+'Simple Linear Regression'!$B$17</f>
        <v>9152.9494536220063</v>
      </c>
      <c r="AI1487">
        <f t="shared" si="381"/>
        <v>9585.0016204999993</v>
      </c>
      <c r="AJ1487">
        <f t="shared" si="382"/>
        <v>9585.0016204999993</v>
      </c>
      <c r="AK1487" s="32">
        <f t="shared" si="379"/>
        <v>9290.3395625545199</v>
      </c>
      <c r="AL1487">
        <f t="shared" si="383"/>
        <v>9336.1921955574962</v>
      </c>
      <c r="AM1487" s="32">
        <f t="shared" si="384"/>
        <v>9547.863049473719</v>
      </c>
      <c r="AN1487" s="33">
        <f t="shared" si="385"/>
        <v>9610.0318627574616</v>
      </c>
      <c r="AO1487" s="33">
        <f t="shared" si="386"/>
        <v>9478.5993957500013</v>
      </c>
      <c r="AP1487" s="33">
        <f t="shared" si="387"/>
        <v>9523.3112346999987</v>
      </c>
      <c r="AQ1487" s="34">
        <f t="shared" si="388"/>
        <v>796705.25</v>
      </c>
      <c r="AR1487" s="34">
        <f t="shared" si="389"/>
        <v>555500</v>
      </c>
      <c r="AS1487" s="34">
        <f t="shared" si="390"/>
        <v>0</v>
      </c>
      <c r="AT1487" s="34">
        <f t="shared" si="391"/>
        <v>9971.062395293</v>
      </c>
      <c r="AU1487" s="34">
        <f t="shared" si="392"/>
        <v>9687.1368313215498</v>
      </c>
      <c r="AV1487" s="34">
        <f t="shared" si="393"/>
        <v>9893.2697853989994</v>
      </c>
      <c r="AW1487" s="34">
        <f t="shared" si="394"/>
        <v>9978.3809136339987</v>
      </c>
      <c r="AX1487" s="34">
        <f t="shared" si="395"/>
        <v>9615.7923725522487</v>
      </c>
    </row>
    <row r="1488" spans="1:50" ht="16.5" customHeight="1" x14ac:dyDescent="0.2">
      <c r="A1488" s="25">
        <v>1487</v>
      </c>
      <c r="B1488" s="26">
        <v>43679</v>
      </c>
      <c r="C1488" s="25">
        <v>9651</v>
      </c>
      <c r="D1488" s="27">
        <v>2980.0279999999998</v>
      </c>
      <c r="E1488" s="27">
        <v>206000</v>
      </c>
      <c r="F1488" s="27">
        <v>2590592</v>
      </c>
      <c r="G1488" s="27">
        <v>56.545999999999999</v>
      </c>
      <c r="H1488" s="27">
        <v>62.585999999999999</v>
      </c>
      <c r="I1488" s="27">
        <v>2.7149999999999999</v>
      </c>
      <c r="J1488" s="27">
        <v>21111.599999999999</v>
      </c>
      <c r="K1488" s="27">
        <v>834429</v>
      </c>
      <c r="L1488" s="27">
        <v>986</v>
      </c>
      <c r="M1488" s="27">
        <v>17.780999999999999</v>
      </c>
      <c r="N1488" s="27">
        <v>289711</v>
      </c>
      <c r="O1488" s="27">
        <v>14353.3</v>
      </c>
      <c r="P1488" s="27">
        <v>4051283</v>
      </c>
      <c r="Q1488" s="27">
        <v>360000</v>
      </c>
      <c r="R1488" s="27">
        <v>21102</v>
      </c>
      <c r="S1488" s="27">
        <v>13.667999999999999</v>
      </c>
      <c r="T1488" s="27">
        <v>136.1</v>
      </c>
      <c r="U1488" s="27">
        <v>16</v>
      </c>
      <c r="V1488" s="27">
        <v>88.7</v>
      </c>
      <c r="W1488" s="27">
        <v>115.27760000000001</v>
      </c>
      <c r="X1488" s="27">
        <v>2.2222222222222201</v>
      </c>
      <c r="Y1488" s="27">
        <v>2.6701521873474099</v>
      </c>
      <c r="Z1488" s="27">
        <v>66.713768005371094</v>
      </c>
      <c r="AA1488" s="27">
        <v>328794</v>
      </c>
      <c r="AB1488" s="28"/>
      <c r="AC1488" s="29">
        <v>0</v>
      </c>
      <c r="AD1488" s="30">
        <v>0</v>
      </c>
      <c r="AE1488" s="30">
        <v>85.3</v>
      </c>
      <c r="AF1488" s="31">
        <v>13.9369</v>
      </c>
      <c r="AG1488">
        <f t="shared" si="380"/>
        <v>9558.3012180602018</v>
      </c>
      <c r="AH1488">
        <f>A1488*'Simple Linear Regression'!$B$18+'Simple Linear Regression'!$B$17</f>
        <v>9153.8024907059098</v>
      </c>
      <c r="AI1488">
        <f t="shared" si="381"/>
        <v>9582.6484605000005</v>
      </c>
      <c r="AJ1488">
        <f t="shared" si="382"/>
        <v>9582.6484604999987</v>
      </c>
      <c r="AK1488" s="32">
        <f t="shared" si="379"/>
        <v>9288.3109079410988</v>
      </c>
      <c r="AL1488">
        <f t="shared" si="383"/>
        <v>9347.8432437405427</v>
      </c>
      <c r="AM1488" s="32">
        <f t="shared" si="384"/>
        <v>9546.3022073006196</v>
      </c>
      <c r="AN1488" s="33">
        <f t="shared" si="385"/>
        <v>9588.6934115394306</v>
      </c>
      <c r="AO1488" s="33">
        <f t="shared" si="386"/>
        <v>9498.1017351150022</v>
      </c>
      <c r="AP1488" s="33">
        <f t="shared" si="387"/>
        <v>9517.6875499999987</v>
      </c>
      <c r="AQ1488" s="34">
        <f t="shared" si="388"/>
        <v>786565.36499999999</v>
      </c>
      <c r="AR1488" s="34">
        <f t="shared" si="389"/>
        <v>559290</v>
      </c>
      <c r="AS1488" s="34">
        <f t="shared" si="390"/>
        <v>0</v>
      </c>
      <c r="AT1488" s="34">
        <f t="shared" si="391"/>
        <v>9916.9886145710007</v>
      </c>
      <c r="AU1488" s="34">
        <f t="shared" si="392"/>
        <v>9660.112518111684</v>
      </c>
      <c r="AV1488" s="34">
        <f t="shared" si="393"/>
        <v>9842.7571009253988</v>
      </c>
      <c r="AW1488" s="34">
        <f t="shared" si="394"/>
        <v>9923.5079292989994</v>
      </c>
      <c r="AX1488" s="34">
        <f t="shared" si="395"/>
        <v>9596.4721983442432</v>
      </c>
    </row>
    <row r="1489" spans="1:50" ht="16.5" customHeight="1" x14ac:dyDescent="0.2">
      <c r="A1489" s="25">
        <v>1488</v>
      </c>
      <c r="B1489" s="26">
        <v>43686</v>
      </c>
      <c r="C1489" s="25">
        <v>9932</v>
      </c>
      <c r="D1489" s="27">
        <v>2893.4459999999999</v>
      </c>
      <c r="E1489" s="27">
        <v>208000</v>
      </c>
      <c r="F1489" s="27">
        <v>2560886.8571428601</v>
      </c>
      <c r="G1489" s="27">
        <v>53.276000000000003</v>
      </c>
      <c r="H1489" s="27">
        <v>57.328000000000003</v>
      </c>
      <c r="I1489" s="27">
        <v>2.6880000000000002</v>
      </c>
      <c r="J1489" s="27">
        <v>21397.937999999998</v>
      </c>
      <c r="K1489" s="27">
        <v>855000</v>
      </c>
      <c r="L1489" s="27">
        <v>970</v>
      </c>
      <c r="M1489" s="27">
        <v>17.780999999999999</v>
      </c>
      <c r="N1489" s="27">
        <v>289711</v>
      </c>
      <c r="O1489" s="27">
        <v>14408.7</v>
      </c>
      <c r="P1489" s="27">
        <v>4051283</v>
      </c>
      <c r="Q1489" s="27">
        <v>360000</v>
      </c>
      <c r="R1489" s="27">
        <v>21102</v>
      </c>
      <c r="S1489" s="27">
        <v>13.667999999999999</v>
      </c>
      <c r="T1489" s="27">
        <v>137</v>
      </c>
      <c r="U1489" s="27">
        <v>16</v>
      </c>
      <c r="V1489" s="27">
        <v>90.6</v>
      </c>
      <c r="W1489" s="27">
        <v>115.7881</v>
      </c>
      <c r="X1489" s="27">
        <v>2.2222222222222201</v>
      </c>
      <c r="Y1489" s="27">
        <v>2.6701521873474099</v>
      </c>
      <c r="Z1489" s="27">
        <v>66.713768005371094</v>
      </c>
      <c r="AA1489" s="27">
        <v>328794</v>
      </c>
      <c r="AB1489" s="28"/>
      <c r="AC1489" s="29">
        <v>0</v>
      </c>
      <c r="AD1489" s="30">
        <v>0</v>
      </c>
      <c r="AE1489" s="30">
        <v>88.3</v>
      </c>
      <c r="AF1489" s="31">
        <v>13.716900000000001</v>
      </c>
      <c r="AG1489">
        <f t="shared" si="380"/>
        <v>9513.5226552294389</v>
      </c>
      <c r="AH1489">
        <f>A1489*'Simple Linear Regression'!$B$18+'Simple Linear Regression'!$B$17</f>
        <v>9154.6555277898151</v>
      </c>
      <c r="AI1489">
        <f t="shared" si="381"/>
        <v>9511.3577105000004</v>
      </c>
      <c r="AJ1489">
        <f t="shared" si="382"/>
        <v>9511.3577105000004</v>
      </c>
      <c r="AK1489" s="32">
        <f t="shared" si="379"/>
        <v>9203.6700805819892</v>
      </c>
      <c r="AL1489">
        <f t="shared" si="383"/>
        <v>9327.6864122817587</v>
      </c>
      <c r="AM1489" s="32">
        <f t="shared" si="384"/>
        <v>9545.3305342784188</v>
      </c>
      <c r="AN1489" s="33">
        <f t="shared" si="385"/>
        <v>9556.2690511089368</v>
      </c>
      <c r="AO1489" s="33">
        <f t="shared" si="386"/>
        <v>9482.8060697679994</v>
      </c>
      <c r="AP1489" s="33">
        <f t="shared" si="387"/>
        <v>9532.2636947999999</v>
      </c>
      <c r="AQ1489" s="34">
        <f t="shared" si="388"/>
        <v>778743.16800000006</v>
      </c>
      <c r="AR1489" s="34">
        <f t="shared" si="389"/>
        <v>559104</v>
      </c>
      <c r="AS1489" s="34">
        <f t="shared" si="390"/>
        <v>0</v>
      </c>
      <c r="AT1489" s="34">
        <f t="shared" si="391"/>
        <v>9852.0552757099995</v>
      </c>
      <c r="AU1489" s="34">
        <f t="shared" si="392"/>
        <v>9618.4682681795875</v>
      </c>
      <c r="AV1489" s="34">
        <f t="shared" si="393"/>
        <v>9784.2339922300416</v>
      </c>
      <c r="AW1489" s="34">
        <f t="shared" si="394"/>
        <v>9857.8203857749995</v>
      </c>
      <c r="AX1489" s="34">
        <f t="shared" si="395"/>
        <v>9556.3747951013829</v>
      </c>
    </row>
    <row r="1490" spans="1:50" ht="16.5" customHeight="1" x14ac:dyDescent="0.2">
      <c r="A1490" s="25">
        <v>1489</v>
      </c>
      <c r="B1490" s="26">
        <v>43693</v>
      </c>
      <c r="C1490" s="25">
        <v>9626</v>
      </c>
      <c r="D1490" s="27">
        <v>2877.39</v>
      </c>
      <c r="E1490" s="27">
        <v>212000</v>
      </c>
      <c r="F1490" s="27">
        <v>2490709.7142857099</v>
      </c>
      <c r="G1490" s="27">
        <v>55.305999999999997</v>
      </c>
      <c r="H1490" s="27">
        <v>58.252000000000002</v>
      </c>
      <c r="I1490" s="27">
        <v>2.6240000000000001</v>
      </c>
      <c r="J1490" s="27">
        <v>21397.937999999998</v>
      </c>
      <c r="K1490" s="27">
        <v>855000</v>
      </c>
      <c r="L1490" s="27">
        <v>970</v>
      </c>
      <c r="M1490" s="27">
        <v>17.681999999999999</v>
      </c>
      <c r="N1490" s="27">
        <v>281359</v>
      </c>
      <c r="O1490" s="27">
        <v>14408.7</v>
      </c>
      <c r="P1490" s="27">
        <v>4051283</v>
      </c>
      <c r="Q1490" s="27">
        <v>360000</v>
      </c>
      <c r="R1490" s="27">
        <v>21102</v>
      </c>
      <c r="S1490" s="27">
        <v>13.667999999999999</v>
      </c>
      <c r="T1490" s="27">
        <v>137</v>
      </c>
      <c r="U1490" s="27">
        <v>16</v>
      </c>
      <c r="V1490" s="27">
        <v>90.6</v>
      </c>
      <c r="W1490" s="27">
        <v>116.59802000000001</v>
      </c>
      <c r="X1490" s="27">
        <v>2.2222222222222201</v>
      </c>
      <c r="Y1490" s="27">
        <v>2.5905990600585902</v>
      </c>
      <c r="Z1490" s="27">
        <v>66.713768005371094</v>
      </c>
      <c r="AA1490" s="27">
        <v>328794</v>
      </c>
      <c r="AB1490" s="28"/>
      <c r="AC1490" s="29">
        <v>0</v>
      </c>
      <c r="AD1490" s="30">
        <v>0</v>
      </c>
      <c r="AE1490" s="30">
        <v>85</v>
      </c>
      <c r="AF1490" s="31">
        <v>13.4765</v>
      </c>
      <c r="AG1490">
        <f t="shared" si="380"/>
        <v>9406.1908505651209</v>
      </c>
      <c r="AH1490">
        <f>A1490*'Simple Linear Regression'!$B$18+'Simple Linear Regression'!$B$17</f>
        <v>9155.5085648737186</v>
      </c>
      <c r="AI1490">
        <f t="shared" si="381"/>
        <v>9388.7137428000005</v>
      </c>
      <c r="AJ1490">
        <f t="shared" si="382"/>
        <v>9388.7137427999987</v>
      </c>
      <c r="AK1490" s="32">
        <f t="shared" si="379"/>
        <v>9156.7892846070499</v>
      </c>
      <c r="AL1490">
        <f t="shared" si="383"/>
        <v>9298.1313902011207</v>
      </c>
      <c r="AM1490" s="32">
        <f t="shared" si="384"/>
        <v>9421.2928708317995</v>
      </c>
      <c r="AN1490" s="33">
        <f t="shared" si="385"/>
        <v>9496.96472363475</v>
      </c>
      <c r="AO1490" s="33">
        <f t="shared" si="386"/>
        <v>9455.3853362160007</v>
      </c>
      <c r="AP1490" s="33">
        <f t="shared" si="387"/>
        <v>9528.2017015999991</v>
      </c>
      <c r="AQ1490" s="34">
        <f t="shared" si="388"/>
        <v>738286.01600000006</v>
      </c>
      <c r="AR1490" s="34">
        <f t="shared" si="389"/>
        <v>556288</v>
      </c>
      <c r="AS1490" s="34">
        <f t="shared" si="390"/>
        <v>0</v>
      </c>
      <c r="AT1490" s="34">
        <f t="shared" si="391"/>
        <v>9651.0459685879996</v>
      </c>
      <c r="AU1490" s="34">
        <f t="shared" si="392"/>
        <v>9518.0290378556274</v>
      </c>
      <c r="AV1490" s="34">
        <f t="shared" si="393"/>
        <v>9587.9298196198815</v>
      </c>
      <c r="AW1490" s="34">
        <f t="shared" si="394"/>
        <v>9655.962820449</v>
      </c>
      <c r="AX1490" s="34">
        <f t="shared" si="395"/>
        <v>9472.9604565556074</v>
      </c>
    </row>
    <row r="1491" spans="1:50" ht="16.5" customHeight="1" x14ac:dyDescent="0.2">
      <c r="A1491" s="25">
        <v>1490</v>
      </c>
      <c r="B1491" s="26">
        <v>43700</v>
      </c>
      <c r="C1491" s="25">
        <v>9900</v>
      </c>
      <c r="D1491" s="27">
        <v>2903.73</v>
      </c>
      <c r="E1491" s="27">
        <v>207000</v>
      </c>
      <c r="F1491" s="27">
        <v>2425726.1428571399</v>
      </c>
      <c r="G1491" s="27">
        <v>55.496000000000002</v>
      </c>
      <c r="H1491" s="27">
        <v>59.573999999999998</v>
      </c>
      <c r="I1491" s="27">
        <v>2.5979999999999999</v>
      </c>
      <c r="J1491" s="27">
        <v>21397.937999999998</v>
      </c>
      <c r="K1491" s="27">
        <v>855000</v>
      </c>
      <c r="L1491" s="27">
        <v>970</v>
      </c>
      <c r="M1491" s="27">
        <v>17.681999999999999</v>
      </c>
      <c r="N1491" s="27">
        <v>281359</v>
      </c>
      <c r="O1491" s="27">
        <v>14408.7</v>
      </c>
      <c r="P1491" s="27">
        <v>4051283</v>
      </c>
      <c r="Q1491" s="27">
        <v>360000</v>
      </c>
      <c r="R1491" s="27">
        <v>21102</v>
      </c>
      <c r="S1491" s="27">
        <v>13.86</v>
      </c>
      <c r="T1491" s="27">
        <v>137</v>
      </c>
      <c r="U1491" s="27">
        <v>16</v>
      </c>
      <c r="V1491" s="27">
        <v>90.6</v>
      </c>
      <c r="W1491" s="27">
        <v>116.97506</v>
      </c>
      <c r="X1491" s="27">
        <v>2.2222222222222201</v>
      </c>
      <c r="Y1491" s="27">
        <v>2.5905990600585902</v>
      </c>
      <c r="Z1491" s="27">
        <v>66.713768005371094</v>
      </c>
      <c r="AA1491" s="27">
        <v>328794</v>
      </c>
      <c r="AB1491" s="28"/>
      <c r="AC1491" s="29">
        <v>0</v>
      </c>
      <c r="AD1491" s="30">
        <v>0</v>
      </c>
      <c r="AE1491" s="30">
        <v>84.5</v>
      </c>
      <c r="AF1491" s="31">
        <v>13.22</v>
      </c>
      <c r="AG1491">
        <f t="shared" si="380"/>
        <v>9409.5489102002393</v>
      </c>
      <c r="AH1491">
        <f>A1491*'Simple Linear Regression'!$B$18+'Simple Linear Regression'!$B$17</f>
        <v>9156.361601957622</v>
      </c>
      <c r="AI1491">
        <f t="shared" si="381"/>
        <v>9391.655192799999</v>
      </c>
      <c r="AJ1491">
        <f t="shared" si="382"/>
        <v>9391.6551928000008</v>
      </c>
      <c r="AK1491" s="32">
        <f t="shared" si="379"/>
        <v>9180.9871847730574</v>
      </c>
      <c r="AL1491">
        <f t="shared" si="383"/>
        <v>9310.5942312177431</v>
      </c>
      <c r="AM1491" s="32">
        <f t="shared" si="384"/>
        <v>9417.7318674099006</v>
      </c>
      <c r="AN1491" s="33">
        <f t="shared" si="385"/>
        <v>9472.3729501655016</v>
      </c>
      <c r="AO1491" s="33">
        <f t="shared" si="386"/>
        <v>9468.0723515819991</v>
      </c>
      <c r="AP1491" s="33">
        <f t="shared" si="387"/>
        <v>9515.8997864999983</v>
      </c>
      <c r="AQ1491" s="34">
        <f t="shared" si="388"/>
        <v>730970.68199999991</v>
      </c>
      <c r="AR1491" s="34">
        <f t="shared" si="389"/>
        <v>537786</v>
      </c>
      <c r="AS1491" s="34">
        <f t="shared" si="390"/>
        <v>0</v>
      </c>
      <c r="AT1491" s="34">
        <f t="shared" si="391"/>
        <v>9604.624347564999</v>
      </c>
      <c r="AU1491" s="34">
        <f t="shared" si="392"/>
        <v>9489.5370798510867</v>
      </c>
      <c r="AV1491" s="34">
        <f t="shared" si="393"/>
        <v>9539.8963205603595</v>
      </c>
      <c r="AW1491" s="34">
        <f t="shared" si="394"/>
        <v>9608.5637421119991</v>
      </c>
      <c r="AX1491" s="34">
        <f t="shared" si="395"/>
        <v>9449.1192355316634</v>
      </c>
    </row>
    <row r="1492" spans="1:50" ht="16.5" customHeight="1" x14ac:dyDescent="0.2">
      <c r="A1492" s="25">
        <v>1491</v>
      </c>
      <c r="B1492" s="26">
        <v>43707</v>
      </c>
      <c r="C1492" s="25">
        <v>9471</v>
      </c>
      <c r="D1492" s="27">
        <v>2897.3040000000001</v>
      </c>
      <c r="E1492" s="27">
        <v>213000</v>
      </c>
      <c r="F1492" s="27">
        <v>2330549.2857142901</v>
      </c>
      <c r="G1492" s="27">
        <v>55.206000000000003</v>
      </c>
      <c r="H1492" s="27">
        <v>59.826000000000001</v>
      </c>
      <c r="I1492" s="27">
        <v>2.5739999999999998</v>
      </c>
      <c r="J1492" s="27">
        <v>21397.937999999998</v>
      </c>
      <c r="K1492" s="27">
        <v>855000</v>
      </c>
      <c r="L1492" s="27">
        <v>970</v>
      </c>
      <c r="M1492" s="27">
        <v>17.681999999999999</v>
      </c>
      <c r="N1492" s="27">
        <v>281359</v>
      </c>
      <c r="O1492" s="27">
        <v>14408.7</v>
      </c>
      <c r="P1492" s="27">
        <v>4051283</v>
      </c>
      <c r="Q1492" s="27">
        <v>360000</v>
      </c>
      <c r="R1492" s="27">
        <v>21102</v>
      </c>
      <c r="S1492" s="27">
        <v>13.86</v>
      </c>
      <c r="T1492" s="27">
        <v>137</v>
      </c>
      <c r="U1492" s="27">
        <v>15</v>
      </c>
      <c r="V1492" s="27">
        <v>90.6</v>
      </c>
      <c r="W1492" s="27">
        <v>117.31886</v>
      </c>
      <c r="X1492" s="27">
        <v>2.2222222222222201</v>
      </c>
      <c r="Y1492" s="27">
        <v>2.5905990600585902</v>
      </c>
      <c r="Z1492" s="27">
        <v>66.713768005371094</v>
      </c>
      <c r="AA1492" s="27">
        <v>328794</v>
      </c>
      <c r="AB1492" s="28"/>
      <c r="AC1492" s="29">
        <v>0</v>
      </c>
      <c r="AD1492" s="30">
        <v>0</v>
      </c>
      <c r="AE1492" s="30">
        <v>62.6</v>
      </c>
      <c r="AF1492" s="31">
        <v>12.9512</v>
      </c>
      <c r="AG1492">
        <f t="shared" si="380"/>
        <v>9405.4993021711198</v>
      </c>
      <c r="AH1492">
        <f>A1492*'Simple Linear Regression'!$B$18+'Simple Linear Regression'!$B$17</f>
        <v>9157.2146390415273</v>
      </c>
      <c r="AI1492">
        <f t="shared" si="381"/>
        <v>9388.125452799999</v>
      </c>
      <c r="AJ1492">
        <f t="shared" si="382"/>
        <v>9388.125452799999</v>
      </c>
      <c r="AK1492" s="32">
        <f t="shared" si="379"/>
        <v>9228.9542439871293</v>
      </c>
      <c r="AL1492">
        <f t="shared" si="383"/>
        <v>9314.2414576946194</v>
      </c>
      <c r="AM1492" s="32">
        <f t="shared" si="384"/>
        <v>9397.8367523588404</v>
      </c>
      <c r="AN1492" s="33">
        <f t="shared" si="385"/>
        <v>9436.079193359541</v>
      </c>
      <c r="AO1492" s="33">
        <f t="shared" si="386"/>
        <v>9431.1992757659991</v>
      </c>
      <c r="AP1492" s="33">
        <f t="shared" si="387"/>
        <v>9468.4662297000013</v>
      </c>
      <c r="AQ1492" s="34">
        <f t="shared" si="388"/>
        <v>724218.06599999999</v>
      </c>
      <c r="AR1492" s="34">
        <f t="shared" si="389"/>
        <v>548262</v>
      </c>
      <c r="AS1492" s="34">
        <f t="shared" si="390"/>
        <v>0</v>
      </c>
      <c r="AT1492" s="34">
        <f t="shared" si="391"/>
        <v>9617.3627715789989</v>
      </c>
      <c r="AU1492" s="34">
        <f t="shared" si="392"/>
        <v>9485.2340336227371</v>
      </c>
      <c r="AV1492" s="34">
        <f t="shared" si="393"/>
        <v>9564.1907256681206</v>
      </c>
      <c r="AW1492" s="34">
        <f t="shared" si="394"/>
        <v>9620.682990113999</v>
      </c>
      <c r="AX1492" s="34">
        <f t="shared" si="395"/>
        <v>9440.0427346312572</v>
      </c>
    </row>
    <row r="1493" spans="1:50" ht="16.5" customHeight="1" x14ac:dyDescent="0.2">
      <c r="A1493" s="25">
        <v>1492</v>
      </c>
      <c r="B1493" s="26">
        <v>43714</v>
      </c>
      <c r="C1493" s="25">
        <v>9807</v>
      </c>
      <c r="D1493" s="27">
        <v>2949.69</v>
      </c>
      <c r="E1493" s="27">
        <v>215000</v>
      </c>
      <c r="F1493" s="27">
        <v>2050912.2857142901</v>
      </c>
      <c r="G1493" s="27">
        <v>55.727499999999999</v>
      </c>
      <c r="H1493" s="27">
        <v>60.228000000000002</v>
      </c>
      <c r="I1493" s="27">
        <v>2.5630000000000002</v>
      </c>
      <c r="J1493" s="27">
        <v>21397.937999999998</v>
      </c>
      <c r="K1493" s="27">
        <v>855000</v>
      </c>
      <c r="L1493" s="27">
        <v>955</v>
      </c>
      <c r="M1493" s="27">
        <v>17.681999999999999</v>
      </c>
      <c r="N1493" s="27">
        <v>281359</v>
      </c>
      <c r="O1493" s="27">
        <v>14496</v>
      </c>
      <c r="P1493" s="27">
        <v>4051283</v>
      </c>
      <c r="Q1493" s="27">
        <v>360000</v>
      </c>
      <c r="R1493" s="27">
        <v>21102</v>
      </c>
      <c r="S1493" s="27">
        <v>13.86</v>
      </c>
      <c r="T1493" s="27">
        <v>137</v>
      </c>
      <c r="U1493" s="27">
        <v>15</v>
      </c>
      <c r="V1493" s="27">
        <v>94.1</v>
      </c>
      <c r="W1493" s="27">
        <v>117.9025</v>
      </c>
      <c r="X1493" s="27">
        <v>2.2222222222222201</v>
      </c>
      <c r="Y1493" s="27">
        <v>2.5905990600585902</v>
      </c>
      <c r="Z1493" s="27">
        <v>66.713768005371094</v>
      </c>
      <c r="AA1493" s="27">
        <v>328794</v>
      </c>
      <c r="AB1493" s="28"/>
      <c r="AC1493" s="29">
        <v>1</v>
      </c>
      <c r="AD1493" s="30">
        <v>0.4</v>
      </c>
      <c r="AE1493" s="30">
        <v>76.3</v>
      </c>
      <c r="AF1493" s="31">
        <v>12.673400000000001</v>
      </c>
      <c r="AG1493">
        <f t="shared" si="380"/>
        <v>9324.1607653544397</v>
      </c>
      <c r="AH1493">
        <f>A1493*'Simple Linear Regression'!$B$18+'Simple Linear Regression'!$B$17</f>
        <v>9158.0676761254308</v>
      </c>
      <c r="AI1493">
        <f t="shared" si="381"/>
        <v>9262.2150727999997</v>
      </c>
      <c r="AJ1493">
        <f t="shared" si="382"/>
        <v>9262.2150727999979</v>
      </c>
      <c r="AK1493" s="32">
        <f t="shared" si="379"/>
        <v>9198.9329284648811</v>
      </c>
      <c r="AL1493">
        <f t="shared" si="383"/>
        <v>9261.3001626631903</v>
      </c>
      <c r="AM1493" s="32">
        <f t="shared" si="384"/>
        <v>9272.3614360844203</v>
      </c>
      <c r="AN1493" s="33">
        <f t="shared" si="385"/>
        <v>9254.1156280072828</v>
      </c>
      <c r="AO1493" s="33">
        <f t="shared" si="386"/>
        <v>9278.4937372670011</v>
      </c>
      <c r="AP1493" s="33">
        <f t="shared" si="387"/>
        <v>9381.9628666999997</v>
      </c>
      <c r="AQ1493" s="34">
        <f t="shared" si="388"/>
        <v>721123.11700000009</v>
      </c>
      <c r="AR1493" s="34">
        <f t="shared" si="389"/>
        <v>551045</v>
      </c>
      <c r="AS1493" s="34">
        <f t="shared" si="390"/>
        <v>12.673400000000001</v>
      </c>
      <c r="AT1493" s="34">
        <f t="shared" si="391"/>
        <v>9434.0664712020007</v>
      </c>
      <c r="AU1493" s="34">
        <f t="shared" si="392"/>
        <v>9341.3360255031603</v>
      </c>
      <c r="AV1493" s="34">
        <f t="shared" si="393"/>
        <v>9386.1109578022006</v>
      </c>
      <c r="AW1493" s="34">
        <f t="shared" si="394"/>
        <v>9418.5428470258012</v>
      </c>
      <c r="AX1493" s="34">
        <f t="shared" si="395"/>
        <v>9267.2317146318201</v>
      </c>
    </row>
    <row r="1494" spans="1:50" ht="16.5" customHeight="1" x14ac:dyDescent="0.2">
      <c r="A1494" s="25">
        <v>1493</v>
      </c>
      <c r="B1494" s="26">
        <v>43721</v>
      </c>
      <c r="C1494" s="25">
        <v>8939</v>
      </c>
      <c r="D1494" s="27">
        <v>2995.1419999999998</v>
      </c>
      <c r="E1494" s="27">
        <v>207000</v>
      </c>
      <c r="F1494" s="27">
        <v>2185866.1428571399</v>
      </c>
      <c r="G1494" s="27">
        <v>56.16</v>
      </c>
      <c r="H1494" s="27">
        <v>62.738</v>
      </c>
      <c r="I1494" s="27">
        <v>2.5499999999999998</v>
      </c>
      <c r="J1494" s="27">
        <v>21397.937999999998</v>
      </c>
      <c r="K1494" s="27">
        <v>863434</v>
      </c>
      <c r="L1494" s="27">
        <v>955</v>
      </c>
      <c r="M1494" s="27">
        <v>17.681999999999999</v>
      </c>
      <c r="N1494" s="27">
        <v>281359</v>
      </c>
      <c r="O1494" s="27">
        <v>14496</v>
      </c>
      <c r="P1494" s="27">
        <v>4051283</v>
      </c>
      <c r="Q1494" s="27">
        <v>360000</v>
      </c>
      <c r="R1494" s="27">
        <v>21102</v>
      </c>
      <c r="S1494" s="27">
        <v>13.86</v>
      </c>
      <c r="T1494" s="27">
        <v>137</v>
      </c>
      <c r="U1494" s="27">
        <v>15</v>
      </c>
      <c r="V1494" s="27">
        <v>94.1</v>
      </c>
      <c r="W1494" s="27">
        <v>117.64775</v>
      </c>
      <c r="X1494" s="27">
        <v>2.2222222222222201</v>
      </c>
      <c r="Y1494" s="27">
        <v>2.5905990600585902</v>
      </c>
      <c r="Z1494" s="27">
        <v>66.713768005371094</v>
      </c>
      <c r="AA1494" s="27">
        <v>328794</v>
      </c>
      <c r="AB1494" s="28"/>
      <c r="AC1494" s="29">
        <v>0</v>
      </c>
      <c r="AD1494" s="30">
        <v>0.6</v>
      </c>
      <c r="AE1494" s="30">
        <v>73.099999999999994</v>
      </c>
      <c r="AF1494" s="31">
        <v>12.389799999999999</v>
      </c>
      <c r="AG1494">
        <f t="shared" si="380"/>
        <v>9329.5439901719983</v>
      </c>
      <c r="AH1494">
        <f>A1494*'Simple Linear Regression'!$B$18+'Simple Linear Regression'!$B$17</f>
        <v>9158.9207132093343</v>
      </c>
      <c r="AI1494">
        <f t="shared" si="381"/>
        <v>9266.921392799999</v>
      </c>
      <c r="AJ1494">
        <f t="shared" si="382"/>
        <v>9266.921392799999</v>
      </c>
      <c r="AK1494" s="32">
        <f t="shared" si="379"/>
        <v>9211.9017539280812</v>
      </c>
      <c r="AL1494">
        <f t="shared" si="383"/>
        <v>9271.6023861715003</v>
      </c>
      <c r="AM1494" s="32">
        <f t="shared" si="384"/>
        <v>9402.2938575449407</v>
      </c>
      <c r="AN1494" s="33">
        <f t="shared" si="385"/>
        <v>9369.2631758691605</v>
      </c>
      <c r="AO1494" s="33">
        <f t="shared" si="386"/>
        <v>9405.1605799499994</v>
      </c>
      <c r="AP1494" s="33">
        <f t="shared" si="387"/>
        <v>9493.2179431000004</v>
      </c>
      <c r="AQ1494" s="34">
        <f t="shared" si="388"/>
        <v>717465.45</v>
      </c>
      <c r="AR1494" s="34">
        <f t="shared" si="389"/>
        <v>527850</v>
      </c>
      <c r="AS1494" s="34">
        <f t="shared" si="390"/>
        <v>0</v>
      </c>
      <c r="AT1494" s="34">
        <f t="shared" si="391"/>
        <v>9461.4632665549998</v>
      </c>
      <c r="AU1494" s="34">
        <f t="shared" si="392"/>
        <v>9373.1860017643939</v>
      </c>
      <c r="AV1494" s="34">
        <f t="shared" si="393"/>
        <v>9408.5220498130002</v>
      </c>
      <c r="AW1494" s="34">
        <f t="shared" si="394"/>
        <v>9462.6907190760012</v>
      </c>
      <c r="AX1494" s="34">
        <f t="shared" si="395"/>
        <v>9330.5656724848486</v>
      </c>
    </row>
    <row r="1495" spans="1:50" ht="16.5" customHeight="1" x14ac:dyDescent="0.2">
      <c r="A1495" s="25">
        <v>1494</v>
      </c>
      <c r="B1495" s="26">
        <v>43728</v>
      </c>
      <c r="C1495" s="25">
        <v>9346</v>
      </c>
      <c r="D1495" s="27">
        <v>3001.85</v>
      </c>
      <c r="E1495" s="27">
        <v>205000</v>
      </c>
      <c r="F1495" s="27">
        <v>2279718.42857143</v>
      </c>
      <c r="G1495" s="27">
        <v>59.332000000000001</v>
      </c>
      <c r="H1495" s="27">
        <v>65.555999999999997</v>
      </c>
      <c r="I1495" s="27">
        <v>2.552</v>
      </c>
      <c r="J1495" s="27">
        <v>21397.937999999998</v>
      </c>
      <c r="K1495" s="27">
        <v>863434</v>
      </c>
      <c r="L1495" s="27">
        <v>955</v>
      </c>
      <c r="M1495" s="27">
        <v>17.882000000000001</v>
      </c>
      <c r="N1495" s="27">
        <v>291520</v>
      </c>
      <c r="O1495" s="27">
        <v>14496</v>
      </c>
      <c r="P1495" s="27">
        <v>4093846</v>
      </c>
      <c r="Q1495" s="27">
        <v>360000</v>
      </c>
      <c r="R1495" s="27">
        <v>21102</v>
      </c>
      <c r="S1495" s="27">
        <v>13.86</v>
      </c>
      <c r="T1495" s="27">
        <v>137</v>
      </c>
      <c r="U1495" s="27">
        <v>15</v>
      </c>
      <c r="V1495" s="27">
        <v>94.1</v>
      </c>
      <c r="W1495" s="27">
        <v>117.0133</v>
      </c>
      <c r="X1495" s="27">
        <v>2.2222222222222201</v>
      </c>
      <c r="Y1495" s="27">
        <v>2.4144484996795699</v>
      </c>
      <c r="Z1495" s="27">
        <v>66.935462951660199</v>
      </c>
      <c r="AA1495" s="27">
        <v>328794</v>
      </c>
      <c r="AB1495" s="28"/>
      <c r="AC1495" s="29">
        <v>0</v>
      </c>
      <c r="AD1495" s="30">
        <v>2.2000000000000002</v>
      </c>
      <c r="AE1495" s="30">
        <v>58.4</v>
      </c>
      <c r="AF1495" s="31">
        <v>12.1028</v>
      </c>
      <c r="AG1495">
        <f t="shared" si="380"/>
        <v>9458.1654318177589</v>
      </c>
      <c r="AH1495">
        <f>A1495*'Simple Linear Regression'!$B$18+'Simple Linear Regression'!$B$17</f>
        <v>9159.7737502932396</v>
      </c>
      <c r="AI1495">
        <f t="shared" si="381"/>
        <v>9418.7872122000008</v>
      </c>
      <c r="AJ1495">
        <f t="shared" si="382"/>
        <v>9418.7872122000008</v>
      </c>
      <c r="AK1495" s="32">
        <f t="shared" si="379"/>
        <v>9252.3439109827505</v>
      </c>
      <c r="AL1495">
        <f t="shared" si="383"/>
        <v>9344.3176463727959</v>
      </c>
      <c r="AM1495" s="32">
        <f t="shared" si="384"/>
        <v>9527.4459373631598</v>
      </c>
      <c r="AN1495" s="33">
        <f t="shared" si="385"/>
        <v>9378.2347904998333</v>
      </c>
      <c r="AO1495" s="33">
        <f t="shared" si="386"/>
        <v>9442.3642670400022</v>
      </c>
      <c r="AP1495" s="33">
        <f t="shared" si="387"/>
        <v>9443.9303435999973</v>
      </c>
      <c r="AQ1495" s="34">
        <f t="shared" si="388"/>
        <v>743959.04000000004</v>
      </c>
      <c r="AR1495" s="34">
        <f t="shared" si="389"/>
        <v>523160</v>
      </c>
      <c r="AS1495" s="34">
        <f t="shared" si="390"/>
        <v>0</v>
      </c>
      <c r="AT1495" s="34">
        <f t="shared" si="391"/>
        <v>9648.9899399799997</v>
      </c>
      <c r="AU1495" s="34">
        <f t="shared" si="392"/>
        <v>9467.3296597563676</v>
      </c>
      <c r="AV1495" s="34">
        <f t="shared" si="393"/>
        <v>9602.9683207095986</v>
      </c>
      <c r="AW1495" s="34">
        <f t="shared" si="394"/>
        <v>9649.3652618939996</v>
      </c>
      <c r="AX1495" s="34">
        <f t="shared" si="395"/>
        <v>9410.4516208415207</v>
      </c>
    </row>
    <row r="1496" spans="1:50" ht="16.5" customHeight="1" x14ac:dyDescent="0.2">
      <c r="A1496" s="25">
        <v>1495</v>
      </c>
      <c r="B1496" s="26">
        <v>43735</v>
      </c>
      <c r="C1496" s="25">
        <v>9137</v>
      </c>
      <c r="D1496" s="27">
        <v>2976.5320000000002</v>
      </c>
      <c r="E1496" s="27">
        <v>211000</v>
      </c>
      <c r="F1496" s="27">
        <v>2310635.7142857099</v>
      </c>
      <c r="G1496" s="27">
        <v>56.896000000000001</v>
      </c>
      <c r="H1496" s="27">
        <v>63.152000000000001</v>
      </c>
      <c r="I1496" s="27">
        <v>2.6539999999999999</v>
      </c>
      <c r="J1496" s="27">
        <v>21397.937999999998</v>
      </c>
      <c r="K1496" s="27">
        <v>863434</v>
      </c>
      <c r="L1496" s="27">
        <v>955</v>
      </c>
      <c r="M1496" s="27">
        <v>17.882000000000001</v>
      </c>
      <c r="N1496" s="27">
        <v>291520</v>
      </c>
      <c r="O1496" s="27">
        <v>14496</v>
      </c>
      <c r="P1496" s="27">
        <v>4093846</v>
      </c>
      <c r="Q1496" s="27">
        <v>360000</v>
      </c>
      <c r="R1496" s="27">
        <v>21102</v>
      </c>
      <c r="S1496" s="27">
        <v>13.86</v>
      </c>
      <c r="T1496" s="27">
        <v>137</v>
      </c>
      <c r="U1496" s="27">
        <v>15</v>
      </c>
      <c r="V1496" s="27">
        <v>94.1</v>
      </c>
      <c r="W1496" s="27">
        <v>117.05046</v>
      </c>
      <c r="X1496" s="27">
        <v>2.2222222222222201</v>
      </c>
      <c r="Y1496" s="27">
        <v>2.4144484996795699</v>
      </c>
      <c r="Z1496" s="27">
        <v>66.935462951660199</v>
      </c>
      <c r="AA1496" s="27">
        <v>328794</v>
      </c>
      <c r="AB1496" s="28"/>
      <c r="AC1496" s="29">
        <v>0</v>
      </c>
      <c r="AD1496" s="30">
        <v>0.6</v>
      </c>
      <c r="AE1496" s="30">
        <v>58.1</v>
      </c>
      <c r="AF1496" s="31">
        <v>11.815</v>
      </c>
      <c r="AG1496">
        <f t="shared" si="380"/>
        <v>9454.1613309415188</v>
      </c>
      <c r="AH1496">
        <f>A1496*'Simple Linear Regression'!$B$18+'Simple Linear Regression'!$B$17</f>
        <v>9160.626787377143</v>
      </c>
      <c r="AI1496">
        <f t="shared" si="381"/>
        <v>9415.2574722000008</v>
      </c>
      <c r="AJ1496">
        <f t="shared" si="382"/>
        <v>9415.257472199999</v>
      </c>
      <c r="AK1496" s="32">
        <f t="shared" ref="AK1496:AK1559" si="396">11611.58410651-152.38769329*I770+0.00324611*N770-2.92151591*V770-0.00770426*AA770-0.00077781*E770</f>
        <v>9289.602649564129</v>
      </c>
      <c r="AL1496">
        <f t="shared" si="383"/>
        <v>9295.5164814256023</v>
      </c>
      <c r="AM1496" s="32">
        <f t="shared" si="384"/>
        <v>9541.6575008687414</v>
      </c>
      <c r="AN1496" s="33">
        <f t="shared" si="385"/>
        <v>9305.8098355117727</v>
      </c>
      <c r="AO1496" s="33">
        <f t="shared" si="386"/>
        <v>9390.023760080001</v>
      </c>
      <c r="AP1496" s="33">
        <f t="shared" si="387"/>
        <v>9371.2652674000001</v>
      </c>
      <c r="AQ1496" s="34">
        <f t="shared" si="388"/>
        <v>773694.08</v>
      </c>
      <c r="AR1496" s="34">
        <f t="shared" si="389"/>
        <v>559994</v>
      </c>
      <c r="AS1496" s="34">
        <f t="shared" si="390"/>
        <v>0</v>
      </c>
      <c r="AT1496" s="34">
        <f t="shared" si="391"/>
        <v>9597.9704759220003</v>
      </c>
      <c r="AU1496" s="34">
        <f t="shared" si="392"/>
        <v>9380.3357758979364</v>
      </c>
      <c r="AV1496" s="34">
        <f t="shared" si="393"/>
        <v>9538.9820651514401</v>
      </c>
      <c r="AW1496" s="34">
        <f t="shared" si="394"/>
        <v>9597.2985009379991</v>
      </c>
      <c r="AX1496" s="34">
        <f t="shared" si="395"/>
        <v>9313.9733852110385</v>
      </c>
    </row>
    <row r="1497" spans="1:50" ht="16.5" customHeight="1" x14ac:dyDescent="0.2">
      <c r="A1497" s="25">
        <v>1496</v>
      </c>
      <c r="B1497" s="26">
        <v>43742</v>
      </c>
      <c r="C1497" s="25">
        <v>9460</v>
      </c>
      <c r="D1497" s="27">
        <v>2933.4479999999999</v>
      </c>
      <c r="E1497" s="27">
        <v>215000</v>
      </c>
      <c r="F1497" s="27">
        <v>2263332.7142857099</v>
      </c>
      <c r="G1497" s="27">
        <v>53.122</v>
      </c>
      <c r="H1497" s="27">
        <v>59.222000000000001</v>
      </c>
      <c r="I1497" s="27">
        <v>2.6419999999999999</v>
      </c>
      <c r="J1497" s="27">
        <v>21397.937999999998</v>
      </c>
      <c r="K1497" s="27">
        <v>863434</v>
      </c>
      <c r="L1497" s="27">
        <v>955</v>
      </c>
      <c r="M1497" s="27">
        <v>17.882000000000001</v>
      </c>
      <c r="N1497" s="27">
        <v>291520</v>
      </c>
      <c r="O1497" s="27">
        <v>14496</v>
      </c>
      <c r="P1497" s="27">
        <v>4093846</v>
      </c>
      <c r="Q1497" s="27">
        <v>360000</v>
      </c>
      <c r="R1497" s="27">
        <v>21102</v>
      </c>
      <c r="S1497" s="27">
        <v>13.86</v>
      </c>
      <c r="T1497" s="27">
        <v>137</v>
      </c>
      <c r="U1497" s="27">
        <v>15</v>
      </c>
      <c r="V1497" s="27">
        <v>94.1</v>
      </c>
      <c r="W1497" s="27">
        <v>117.5245</v>
      </c>
      <c r="X1497" s="27">
        <v>2.2222222222222201</v>
      </c>
      <c r="Y1497" s="27">
        <v>2.4144484996795699</v>
      </c>
      <c r="Z1497" s="27">
        <v>66.935462951660199</v>
      </c>
      <c r="AA1497" s="27">
        <v>328794</v>
      </c>
      <c r="AB1497" s="28"/>
      <c r="AC1497" s="29">
        <v>0</v>
      </c>
      <c r="AD1497" s="30">
        <v>7</v>
      </c>
      <c r="AE1497" s="30">
        <v>56.1</v>
      </c>
      <c r="AF1497" s="31">
        <v>11.528700000000001</v>
      </c>
      <c r="AG1497">
        <f t="shared" si="380"/>
        <v>9451.4630369269598</v>
      </c>
      <c r="AH1497">
        <f>A1497*'Simple Linear Regression'!$B$18+'Simple Linear Regression'!$B$17</f>
        <v>9161.4798244610483</v>
      </c>
      <c r="AI1497">
        <f t="shared" si="381"/>
        <v>9412.9043122000003</v>
      </c>
      <c r="AJ1497">
        <f t="shared" si="382"/>
        <v>9412.9043122000003</v>
      </c>
      <c r="AK1497" s="32">
        <f t="shared" si="396"/>
        <v>9309.901955838799</v>
      </c>
      <c r="AL1497">
        <f t="shared" si="383"/>
        <v>9297.7747549488013</v>
      </c>
      <c r="AM1497" s="32">
        <f t="shared" si="384"/>
        <v>9530.669561856339</v>
      </c>
      <c r="AN1497" s="33">
        <f t="shared" si="385"/>
        <v>9265.6041285021638</v>
      </c>
      <c r="AO1497" s="33">
        <f t="shared" si="386"/>
        <v>9380.0986538400011</v>
      </c>
      <c r="AP1497" s="33">
        <f t="shared" si="387"/>
        <v>9337.3615132999985</v>
      </c>
      <c r="AQ1497" s="34">
        <f t="shared" si="388"/>
        <v>770195.84</v>
      </c>
      <c r="AR1497" s="34">
        <f t="shared" si="389"/>
        <v>568030</v>
      </c>
      <c r="AS1497" s="34">
        <f t="shared" si="390"/>
        <v>0</v>
      </c>
      <c r="AT1497" s="34">
        <f t="shared" si="391"/>
        <v>9555.2587758169993</v>
      </c>
      <c r="AU1497" s="34">
        <f t="shared" si="392"/>
        <v>9346.2478468659283</v>
      </c>
      <c r="AV1497" s="34">
        <f t="shared" si="393"/>
        <v>9498.2886448448007</v>
      </c>
      <c r="AW1497" s="34">
        <f t="shared" si="394"/>
        <v>9553.4770515490018</v>
      </c>
      <c r="AX1497" s="34">
        <f t="shared" si="395"/>
        <v>9281.6147415059168</v>
      </c>
    </row>
    <row r="1498" spans="1:50" ht="16.5" customHeight="1" x14ac:dyDescent="0.2">
      <c r="A1498" s="25">
        <v>1497</v>
      </c>
      <c r="B1498" s="26">
        <v>43749</v>
      </c>
      <c r="C1498" s="25">
        <v>9354</v>
      </c>
      <c r="D1498" s="27">
        <v>2931.93</v>
      </c>
      <c r="E1498" s="27">
        <v>209000</v>
      </c>
      <c r="F1498" s="27">
        <v>2343948.57142857</v>
      </c>
      <c r="G1498" s="27">
        <v>53.271999999999998</v>
      </c>
      <c r="H1498" s="27">
        <v>59.393999999999998</v>
      </c>
      <c r="I1498" s="27">
        <v>2.645</v>
      </c>
      <c r="J1498" s="27">
        <v>21397.937999999998</v>
      </c>
      <c r="K1498" s="27">
        <v>802010</v>
      </c>
      <c r="L1498" s="27">
        <v>926</v>
      </c>
      <c r="M1498" s="27">
        <v>17.882000000000001</v>
      </c>
      <c r="N1498" s="27">
        <v>291520</v>
      </c>
      <c r="O1498" s="27">
        <v>14558.2</v>
      </c>
      <c r="P1498" s="27">
        <v>4093846</v>
      </c>
      <c r="Q1498" s="27">
        <v>360000</v>
      </c>
      <c r="R1498" s="27">
        <v>21102</v>
      </c>
      <c r="S1498" s="27">
        <v>13.86</v>
      </c>
      <c r="T1498" s="27">
        <v>137</v>
      </c>
      <c r="U1498" s="27">
        <v>15</v>
      </c>
      <c r="V1498" s="27">
        <v>94</v>
      </c>
      <c r="W1498" s="27">
        <v>117.81246</v>
      </c>
      <c r="X1498" s="27">
        <v>2.2222222222222201</v>
      </c>
      <c r="Y1498" s="27">
        <v>2.4144484996795699</v>
      </c>
      <c r="Z1498" s="27">
        <v>66.935462951660199</v>
      </c>
      <c r="AA1498" s="27">
        <v>328794</v>
      </c>
      <c r="AB1498" s="28"/>
      <c r="AC1498" s="29">
        <v>0</v>
      </c>
      <c r="AD1498" s="30">
        <v>18.8</v>
      </c>
      <c r="AE1498" s="30">
        <v>28.5</v>
      </c>
      <c r="AF1498" s="31">
        <v>11.246499999999999</v>
      </c>
      <c r="AG1498">
        <f t="shared" si="380"/>
        <v>9457.7904199725981</v>
      </c>
      <c r="AH1498">
        <f>A1498*'Simple Linear Regression'!$B$18+'Simple Linear Regression'!$B$17</f>
        <v>9162.3328615449518</v>
      </c>
      <c r="AI1498">
        <f t="shared" si="381"/>
        <v>9411.0030322000002</v>
      </c>
      <c r="AJ1498">
        <f t="shared" si="382"/>
        <v>9411.0030321999984</v>
      </c>
      <c r="AK1498" s="32">
        <f t="shared" si="396"/>
        <v>9327.7991198059608</v>
      </c>
      <c r="AL1498">
        <f t="shared" si="383"/>
        <v>9302.4871465680008</v>
      </c>
      <c r="AM1498" s="32">
        <f t="shared" si="384"/>
        <v>9494.9527715774984</v>
      </c>
      <c r="AN1498" s="33">
        <f t="shared" si="385"/>
        <v>9230.5794710172231</v>
      </c>
      <c r="AO1498" s="33">
        <f t="shared" si="386"/>
        <v>9317.3944804000039</v>
      </c>
      <c r="AP1498" s="33">
        <f t="shared" si="387"/>
        <v>9266.4467055000005</v>
      </c>
      <c r="AQ1498" s="34">
        <f t="shared" si="388"/>
        <v>771070.4</v>
      </c>
      <c r="AR1498" s="34">
        <f t="shared" si="389"/>
        <v>552805</v>
      </c>
      <c r="AS1498" s="34">
        <f t="shared" si="390"/>
        <v>0</v>
      </c>
      <c r="AT1498" s="34">
        <f t="shared" si="391"/>
        <v>9611.22219812</v>
      </c>
      <c r="AU1498" s="34">
        <f t="shared" si="392"/>
        <v>9361.9473285026797</v>
      </c>
      <c r="AV1498" s="34">
        <f t="shared" si="393"/>
        <v>9559.4167683068008</v>
      </c>
      <c r="AW1498" s="34">
        <f t="shared" si="394"/>
        <v>9608.7261477149987</v>
      </c>
      <c r="AX1498" s="34">
        <f t="shared" si="395"/>
        <v>9284.006958753198</v>
      </c>
    </row>
    <row r="1499" spans="1:50" ht="16.5" customHeight="1" x14ac:dyDescent="0.2">
      <c r="A1499" s="25">
        <v>1498</v>
      </c>
      <c r="B1499" s="26">
        <v>43756</v>
      </c>
      <c r="C1499" s="25">
        <v>9590</v>
      </c>
      <c r="D1499" s="27">
        <v>2987.134</v>
      </c>
      <c r="E1499" s="27">
        <v>215000</v>
      </c>
      <c r="F1499" s="27">
        <v>2442413</v>
      </c>
      <c r="G1499" s="27">
        <v>53.488</v>
      </c>
      <c r="H1499" s="27">
        <v>59.322000000000003</v>
      </c>
      <c r="I1499" s="27">
        <v>2.629</v>
      </c>
      <c r="J1499" s="27">
        <v>21397.937999999998</v>
      </c>
      <c r="K1499" s="27">
        <v>802010</v>
      </c>
      <c r="L1499" s="27">
        <v>926</v>
      </c>
      <c r="M1499" s="27">
        <v>17.72</v>
      </c>
      <c r="N1499" s="27">
        <v>293308</v>
      </c>
      <c r="O1499" s="27">
        <v>14558.2</v>
      </c>
      <c r="P1499" s="27">
        <v>4093846</v>
      </c>
      <c r="Q1499" s="27">
        <v>360000</v>
      </c>
      <c r="R1499" s="27">
        <v>21102</v>
      </c>
      <c r="S1499" s="27">
        <v>13.86</v>
      </c>
      <c r="T1499" s="27">
        <v>137</v>
      </c>
      <c r="U1499" s="27">
        <v>15</v>
      </c>
      <c r="V1499" s="27">
        <v>94</v>
      </c>
      <c r="W1499" s="27">
        <v>117.41630000000001</v>
      </c>
      <c r="X1499" s="27">
        <v>2.2222222222222201</v>
      </c>
      <c r="Y1499" s="27">
        <v>2.4836344718933101</v>
      </c>
      <c r="Z1499" s="27">
        <v>66.935462951660199</v>
      </c>
      <c r="AA1499" s="27">
        <v>328794</v>
      </c>
      <c r="AB1499" s="28"/>
      <c r="AC1499" s="29">
        <v>0</v>
      </c>
      <c r="AD1499" s="30">
        <v>44.7</v>
      </c>
      <c r="AE1499" s="30">
        <v>11.9</v>
      </c>
      <c r="AF1499" s="31">
        <v>10.971</v>
      </c>
      <c r="AG1499">
        <f t="shared" si="380"/>
        <v>9476.1396707665208</v>
      </c>
      <c r="AH1499">
        <f>A1499*'Simple Linear Regression'!$B$18+'Simple Linear Regression'!$B$17</f>
        <v>9163.1858986288553</v>
      </c>
      <c r="AI1499">
        <f t="shared" si="381"/>
        <v>9423.2222452000005</v>
      </c>
      <c r="AJ1499">
        <f t="shared" si="382"/>
        <v>9423.2222451999987</v>
      </c>
      <c r="AK1499" s="32">
        <f t="shared" si="396"/>
        <v>9277.5051381391586</v>
      </c>
      <c r="AL1499">
        <f t="shared" si="383"/>
        <v>9316.3318506912474</v>
      </c>
      <c r="AM1499" s="32">
        <f t="shared" si="384"/>
        <v>9472.205341806959</v>
      </c>
      <c r="AN1499" s="33">
        <f t="shared" si="385"/>
        <v>9199.6429198923488</v>
      </c>
      <c r="AO1499" s="33">
        <f t="shared" si="386"/>
        <v>9263.9004221320029</v>
      </c>
      <c r="AP1499" s="33">
        <f t="shared" si="387"/>
        <v>9195.4775313999999</v>
      </c>
      <c r="AQ1499" s="34">
        <f t="shared" si="388"/>
        <v>771106.73199999996</v>
      </c>
      <c r="AR1499" s="34">
        <f t="shared" si="389"/>
        <v>565235</v>
      </c>
      <c r="AS1499" s="34">
        <f t="shared" si="390"/>
        <v>0</v>
      </c>
      <c r="AT1499" s="34">
        <f t="shared" si="391"/>
        <v>9677.2232882389999</v>
      </c>
      <c r="AU1499" s="34">
        <f t="shared" si="392"/>
        <v>9390.050562745997</v>
      </c>
      <c r="AV1499" s="34">
        <f t="shared" si="393"/>
        <v>9637.4296257916012</v>
      </c>
      <c r="AW1499" s="34">
        <f t="shared" si="394"/>
        <v>9673.7246604400007</v>
      </c>
      <c r="AX1499" s="34">
        <f t="shared" si="395"/>
        <v>9301.1460182143164</v>
      </c>
    </row>
    <row r="1500" spans="1:50" ht="16.5" customHeight="1" x14ac:dyDescent="0.2">
      <c r="A1500" s="25">
        <v>1499</v>
      </c>
      <c r="B1500" s="26">
        <v>43763</v>
      </c>
      <c r="C1500" s="35">
        <v>9784</v>
      </c>
      <c r="D1500" s="27">
        <v>3008.0140000000001</v>
      </c>
      <c r="E1500" s="27">
        <v>210000</v>
      </c>
      <c r="F1500" s="27">
        <v>2382649.7142857099</v>
      </c>
      <c r="G1500" s="27">
        <v>55.204000000000001</v>
      </c>
      <c r="H1500" s="27">
        <v>60.747999999999998</v>
      </c>
      <c r="I1500" s="27">
        <v>2.6379999999999999</v>
      </c>
      <c r="J1500" s="27">
        <v>21397.937999999998</v>
      </c>
      <c r="K1500" s="27">
        <v>802010</v>
      </c>
      <c r="L1500" s="27">
        <v>926</v>
      </c>
      <c r="M1500" s="27">
        <v>17.72</v>
      </c>
      <c r="N1500" s="27">
        <v>293308</v>
      </c>
      <c r="O1500" s="27">
        <v>14558.2</v>
      </c>
      <c r="P1500" s="27">
        <v>4093846</v>
      </c>
      <c r="Q1500" s="27">
        <v>360000</v>
      </c>
      <c r="R1500" s="27">
        <v>21102</v>
      </c>
      <c r="S1500" s="27">
        <v>13.86</v>
      </c>
      <c r="T1500" s="27">
        <v>137</v>
      </c>
      <c r="U1500" s="27">
        <v>15</v>
      </c>
      <c r="V1500" s="27">
        <v>94</v>
      </c>
      <c r="W1500" s="27">
        <v>116.46237499999999</v>
      </c>
      <c r="X1500" s="27">
        <v>2.2222222222222201</v>
      </c>
      <c r="Y1500" s="27">
        <v>2.4836344718933101</v>
      </c>
      <c r="Z1500" s="27">
        <v>66.935462951660199</v>
      </c>
      <c r="AA1500" s="27">
        <v>328794</v>
      </c>
      <c r="AB1500" s="28"/>
      <c r="AC1500" s="29">
        <v>0</v>
      </c>
      <c r="AD1500" s="30">
        <v>44.4</v>
      </c>
      <c r="AE1500" s="30">
        <v>18.8</v>
      </c>
      <c r="AF1500" s="31">
        <v>10.705299999999999</v>
      </c>
      <c r="AG1500">
        <f t="shared" si="380"/>
        <v>9479.5103712774398</v>
      </c>
      <c r="AH1500">
        <f>A1500*'Simple Linear Regression'!$B$18+'Simple Linear Regression'!$B$17</f>
        <v>9164.0389357127606</v>
      </c>
      <c r="AI1500">
        <f t="shared" si="381"/>
        <v>9426.163695199999</v>
      </c>
      <c r="AJ1500">
        <f t="shared" si="382"/>
        <v>9426.1636952000008</v>
      </c>
      <c r="AK1500" s="32">
        <f t="shared" si="396"/>
        <v>9280.3148190017091</v>
      </c>
      <c r="AL1500">
        <f t="shared" si="383"/>
        <v>9315.9633922552821</v>
      </c>
      <c r="AM1500" s="32">
        <f t="shared" si="384"/>
        <v>9479.0230091539197</v>
      </c>
      <c r="AN1500" s="33">
        <f t="shared" si="385"/>
        <v>9164.4673116250578</v>
      </c>
      <c r="AO1500" s="33">
        <f t="shared" si="386"/>
        <v>9276.7026413040057</v>
      </c>
      <c r="AP1500" s="33">
        <f t="shared" si="387"/>
        <v>9178.5233962999991</v>
      </c>
      <c r="AQ1500" s="34">
        <f t="shared" si="388"/>
        <v>773746.50399999996</v>
      </c>
      <c r="AR1500" s="34">
        <f t="shared" si="389"/>
        <v>553980</v>
      </c>
      <c r="AS1500" s="34">
        <f t="shared" si="390"/>
        <v>0</v>
      </c>
      <c r="AT1500" s="34">
        <f t="shared" si="391"/>
        <v>9608.0729270849988</v>
      </c>
      <c r="AU1500" s="34">
        <f t="shared" si="392"/>
        <v>9337.4126626201578</v>
      </c>
      <c r="AV1500" s="34">
        <f t="shared" si="393"/>
        <v>9559.227993430799</v>
      </c>
      <c r="AW1500" s="34">
        <f t="shared" si="394"/>
        <v>9603.4364611630008</v>
      </c>
      <c r="AX1500" s="34">
        <f t="shared" si="395"/>
        <v>9252.7387965661528</v>
      </c>
    </row>
    <row r="1501" spans="1:50" ht="16.5" customHeight="1" x14ac:dyDescent="0.2">
      <c r="A1501" s="25">
        <v>1500</v>
      </c>
      <c r="B1501" s="26">
        <v>43770</v>
      </c>
      <c r="C1501" s="35">
        <v>9145</v>
      </c>
      <c r="D1501" s="27">
        <v>3045.51</v>
      </c>
      <c r="E1501" s="27">
        <v>215000</v>
      </c>
      <c r="F1501" s="27">
        <v>2157444.7142857099</v>
      </c>
      <c r="G1501" s="27">
        <v>55.17</v>
      </c>
      <c r="H1501" s="27">
        <v>60.225999999999999</v>
      </c>
      <c r="I1501" s="27">
        <v>2.5960000000000001</v>
      </c>
      <c r="J1501" s="27">
        <v>21397.937999999998</v>
      </c>
      <c r="K1501" s="27">
        <v>802010</v>
      </c>
      <c r="L1501" s="27">
        <v>926</v>
      </c>
      <c r="M1501" s="27">
        <v>17.72</v>
      </c>
      <c r="N1501" s="27">
        <v>293308</v>
      </c>
      <c r="O1501" s="27">
        <v>14558.2</v>
      </c>
      <c r="P1501" s="27">
        <v>4093846</v>
      </c>
      <c r="Q1501" s="27">
        <v>360000</v>
      </c>
      <c r="R1501" s="27">
        <v>21102</v>
      </c>
      <c r="S1501" s="27">
        <v>13.86</v>
      </c>
      <c r="T1501" s="27">
        <v>137</v>
      </c>
      <c r="U1501" s="27">
        <v>15</v>
      </c>
      <c r="V1501" s="27">
        <v>94</v>
      </c>
      <c r="W1501" s="27">
        <v>116.0585</v>
      </c>
      <c r="X1501" s="27">
        <v>2.2222222222222201</v>
      </c>
      <c r="Y1501" s="27">
        <v>2.4836344718933101</v>
      </c>
      <c r="Z1501" s="27">
        <v>66.935462951660199</v>
      </c>
      <c r="AA1501" s="27">
        <v>328794</v>
      </c>
      <c r="AB1501" s="28"/>
      <c r="AC1501" s="29">
        <v>0</v>
      </c>
      <c r="AD1501" s="30">
        <v>65.5</v>
      </c>
      <c r="AE1501" s="30">
        <v>4.7</v>
      </c>
      <c r="AF1501" s="31">
        <v>10.452999999999999</v>
      </c>
      <c r="AG1501">
        <f t="shared" si="380"/>
        <v>9476.1277522264809</v>
      </c>
      <c r="AH1501">
        <f>A1501*'Simple Linear Regression'!$B$18+'Simple Linear Regression'!$B$17</f>
        <v>9164.891972796664</v>
      </c>
      <c r="AI1501">
        <f t="shared" si="381"/>
        <v>9423.2222452000005</v>
      </c>
      <c r="AJ1501">
        <f t="shared" si="382"/>
        <v>9423.2222451999987</v>
      </c>
      <c r="AK1501" s="32">
        <f t="shared" si="396"/>
        <v>9297.5885705863402</v>
      </c>
      <c r="AL1501">
        <f t="shared" si="383"/>
        <v>9331.2522082897667</v>
      </c>
      <c r="AM1501" s="32">
        <f t="shared" si="384"/>
        <v>9436.6846445520787</v>
      </c>
      <c r="AN1501" s="33">
        <f t="shared" si="385"/>
        <v>9136.1185588901481</v>
      </c>
      <c r="AO1501" s="33">
        <f t="shared" si="386"/>
        <v>9238.5217251680006</v>
      </c>
      <c r="AP1501" s="33">
        <f t="shared" si="387"/>
        <v>9129.7894553999977</v>
      </c>
      <c r="AQ1501" s="34">
        <f t="shared" si="388"/>
        <v>761427.56799999997</v>
      </c>
      <c r="AR1501" s="34">
        <f t="shared" si="389"/>
        <v>558140</v>
      </c>
      <c r="AS1501" s="34">
        <f t="shared" si="390"/>
        <v>0</v>
      </c>
      <c r="AT1501" s="34">
        <f t="shared" si="391"/>
        <v>9628.2636994200002</v>
      </c>
      <c r="AU1501" s="34">
        <f t="shared" si="392"/>
        <v>9352.712227747068</v>
      </c>
      <c r="AV1501" s="34">
        <f t="shared" si="393"/>
        <v>9591.9390854943995</v>
      </c>
      <c r="AW1501" s="34">
        <f t="shared" si="394"/>
        <v>9622.7126988740001</v>
      </c>
      <c r="AX1501" s="34">
        <f t="shared" si="395"/>
        <v>9264.253297961588</v>
      </c>
    </row>
    <row r="1502" spans="1:50" ht="16.5" customHeight="1" x14ac:dyDescent="0.2">
      <c r="A1502" s="25">
        <v>1501</v>
      </c>
      <c r="B1502" s="26">
        <v>43777</v>
      </c>
      <c r="C1502" s="35">
        <v>9321</v>
      </c>
      <c r="D1502" s="27">
        <v>3081.5859999999998</v>
      </c>
      <c r="E1502" s="27">
        <v>214000</v>
      </c>
      <c r="F1502" s="27">
        <v>2282427</v>
      </c>
      <c r="G1502" s="27">
        <v>56.69</v>
      </c>
      <c r="H1502" s="27">
        <v>62.39</v>
      </c>
      <c r="I1502" s="27">
        <v>2.605</v>
      </c>
      <c r="J1502" s="27">
        <v>21717.170999999998</v>
      </c>
      <c r="K1502" s="27">
        <v>802010</v>
      </c>
      <c r="L1502" s="27">
        <v>878</v>
      </c>
      <c r="M1502" s="27">
        <v>17.72</v>
      </c>
      <c r="N1502" s="27">
        <v>293308</v>
      </c>
      <c r="O1502" s="27">
        <v>14590.6</v>
      </c>
      <c r="P1502" s="27">
        <v>4093846</v>
      </c>
      <c r="Q1502" s="27">
        <v>360000</v>
      </c>
      <c r="R1502" s="27">
        <v>21102</v>
      </c>
      <c r="S1502" s="27">
        <v>13.86</v>
      </c>
      <c r="T1502" s="27">
        <v>138</v>
      </c>
      <c r="U1502" s="27">
        <v>15</v>
      </c>
      <c r="V1502" s="27">
        <v>94.8</v>
      </c>
      <c r="W1502" s="27">
        <v>115.96184</v>
      </c>
      <c r="X1502" s="27">
        <v>2.2222222222222201</v>
      </c>
      <c r="Y1502" s="27">
        <v>2.4836344718933101</v>
      </c>
      <c r="Z1502" s="27">
        <v>66.935462951660199</v>
      </c>
      <c r="AA1502" s="27">
        <v>328794</v>
      </c>
      <c r="AB1502" s="28"/>
      <c r="AC1502" s="29">
        <v>0</v>
      </c>
      <c r="AD1502" s="30">
        <v>98</v>
      </c>
      <c r="AE1502" s="30">
        <v>3.9</v>
      </c>
      <c r="AF1502" s="31">
        <v>10.218</v>
      </c>
      <c r="AG1502">
        <f t="shared" si="380"/>
        <v>9458.5216164014018</v>
      </c>
      <c r="AH1502">
        <f>A1502*'Simple Linear Regression'!$B$18+'Simple Linear Regression'!$B$17</f>
        <v>9165.7450098805675</v>
      </c>
      <c r="AI1502">
        <f t="shared" si="381"/>
        <v>9381.6766951999998</v>
      </c>
      <c r="AJ1502">
        <f t="shared" si="382"/>
        <v>9381.6766951999998</v>
      </c>
      <c r="AK1502" s="32">
        <f t="shared" si="396"/>
        <v>9317.4629792203705</v>
      </c>
      <c r="AL1502">
        <f t="shared" si="383"/>
        <v>9315.3133258538037</v>
      </c>
      <c r="AM1502" s="32">
        <f t="shared" si="384"/>
        <v>9396.6714986790594</v>
      </c>
      <c r="AN1502" s="33">
        <f t="shared" si="385"/>
        <v>9093.789142165966</v>
      </c>
      <c r="AO1502" s="33">
        <f t="shared" si="386"/>
        <v>9175.4397943399981</v>
      </c>
      <c r="AP1502" s="33">
        <f t="shared" si="387"/>
        <v>9081.2141204</v>
      </c>
      <c r="AQ1502" s="34">
        <f t="shared" si="388"/>
        <v>764067.34</v>
      </c>
      <c r="AR1502" s="34">
        <f t="shared" si="389"/>
        <v>557470</v>
      </c>
      <c r="AS1502" s="34">
        <f t="shared" si="390"/>
        <v>0</v>
      </c>
      <c r="AT1502" s="34">
        <f t="shared" si="391"/>
        <v>9629.8895673970001</v>
      </c>
      <c r="AU1502" s="34">
        <f t="shared" si="392"/>
        <v>9340.7447815362284</v>
      </c>
      <c r="AV1502" s="34">
        <f t="shared" si="393"/>
        <v>9595.1855695652011</v>
      </c>
      <c r="AW1502" s="34">
        <f t="shared" si="394"/>
        <v>9623.1867061719986</v>
      </c>
      <c r="AX1502" s="34">
        <f t="shared" si="395"/>
        <v>9242.9131648154216</v>
      </c>
    </row>
    <row r="1503" spans="1:50" ht="16.5" customHeight="1" x14ac:dyDescent="0.2">
      <c r="A1503" s="25">
        <v>1502</v>
      </c>
      <c r="B1503" s="26">
        <v>43784</v>
      </c>
      <c r="C1503" s="35">
        <v>9192</v>
      </c>
      <c r="D1503" s="27">
        <v>3097.9960000000001</v>
      </c>
      <c r="E1503" s="27">
        <v>227000</v>
      </c>
      <c r="F1503" s="27">
        <v>2269415.7142857099</v>
      </c>
      <c r="G1503" s="27">
        <v>56.914999999999999</v>
      </c>
      <c r="H1503" s="27">
        <v>62.564</v>
      </c>
      <c r="I1503" s="27">
        <v>2.6150000000000002</v>
      </c>
      <c r="J1503" s="27">
        <v>21717.170999999998</v>
      </c>
      <c r="K1503" s="27">
        <v>823886</v>
      </c>
      <c r="L1503" s="27">
        <v>878</v>
      </c>
      <c r="M1503" s="27">
        <v>17.72</v>
      </c>
      <c r="N1503" s="27">
        <v>273319</v>
      </c>
      <c r="O1503" s="27">
        <v>14590.6</v>
      </c>
      <c r="P1503" s="27">
        <v>4093846</v>
      </c>
      <c r="Q1503" s="27">
        <v>360000</v>
      </c>
      <c r="R1503" s="27">
        <v>21102</v>
      </c>
      <c r="S1503" s="27">
        <v>13.86</v>
      </c>
      <c r="T1503" s="27">
        <v>138</v>
      </c>
      <c r="U1503" s="27">
        <v>15</v>
      </c>
      <c r="V1503" s="27">
        <v>94.8</v>
      </c>
      <c r="W1503" s="27">
        <v>116.10748</v>
      </c>
      <c r="X1503" s="27">
        <v>2.2222222222222201</v>
      </c>
      <c r="Y1503" s="27">
        <v>2.4836344718933101</v>
      </c>
      <c r="Z1503" s="27">
        <v>66.935462951660199</v>
      </c>
      <c r="AA1503" s="27">
        <v>328794</v>
      </c>
      <c r="AB1503" s="28"/>
      <c r="AC1503" s="29">
        <v>0</v>
      </c>
      <c r="AD1503" s="30">
        <v>153.19999999999999</v>
      </c>
      <c r="AE1503" s="30">
        <v>1</v>
      </c>
      <c r="AF1503" s="31">
        <v>10.0046</v>
      </c>
      <c r="AG1503">
        <f t="shared" si="380"/>
        <v>9199.3934408902023</v>
      </c>
      <c r="AH1503">
        <f>A1503*'Simple Linear Regression'!$B$18+'Simple Linear Regression'!$B$17</f>
        <v>9166.5980469644728</v>
      </c>
      <c r="AI1503">
        <f t="shared" si="381"/>
        <v>9099.0722346000002</v>
      </c>
      <c r="AJ1503">
        <f t="shared" si="382"/>
        <v>9099.0722346000002</v>
      </c>
      <c r="AK1503" s="32">
        <f t="shared" si="396"/>
        <v>9336.8014305653487</v>
      </c>
      <c r="AL1503">
        <f t="shared" si="383"/>
        <v>9171.842115907948</v>
      </c>
      <c r="AM1503" s="32">
        <f t="shared" si="384"/>
        <v>9054.8250417698</v>
      </c>
      <c r="AN1503" s="33">
        <f t="shared" si="385"/>
        <v>8956.0680290082582</v>
      </c>
      <c r="AO1503" s="33">
        <f t="shared" si="386"/>
        <v>8963.0685819350001</v>
      </c>
      <c r="AP1503" s="33">
        <f t="shared" si="387"/>
        <v>8993.4068534999969</v>
      </c>
      <c r="AQ1503" s="34">
        <f t="shared" si="388"/>
        <v>714729.18500000006</v>
      </c>
      <c r="AR1503" s="34">
        <f t="shared" si="389"/>
        <v>593605</v>
      </c>
      <c r="AS1503" s="34">
        <f t="shared" si="390"/>
        <v>0</v>
      </c>
      <c r="AT1503" s="34">
        <f t="shared" si="391"/>
        <v>9293.2235506039997</v>
      </c>
      <c r="AU1503" s="34">
        <f t="shared" si="392"/>
        <v>9139.8133386229292</v>
      </c>
      <c r="AV1503" s="34">
        <f t="shared" si="393"/>
        <v>9257.7643742697983</v>
      </c>
      <c r="AW1503" s="34">
        <f t="shared" si="394"/>
        <v>9285.2410445459973</v>
      </c>
      <c r="AX1503" s="34">
        <f t="shared" si="395"/>
        <v>9048.8497714719051</v>
      </c>
    </row>
    <row r="1504" spans="1:50" ht="16.5" customHeight="1" x14ac:dyDescent="0.2">
      <c r="A1504" s="25">
        <v>1503</v>
      </c>
      <c r="B1504" s="26">
        <v>43791</v>
      </c>
      <c r="C1504" s="35">
        <v>9204</v>
      </c>
      <c r="D1504" s="27">
        <v>3112.9</v>
      </c>
      <c r="E1504" s="27">
        <v>229000</v>
      </c>
      <c r="F1504" s="27">
        <v>2207692.42857143</v>
      </c>
      <c r="G1504" s="27">
        <v>56.9</v>
      </c>
      <c r="H1504" s="27">
        <v>63.762</v>
      </c>
      <c r="I1504" s="27">
        <v>2.5920000000000001</v>
      </c>
      <c r="J1504" s="27">
        <v>21717.170999999998</v>
      </c>
      <c r="K1504" s="27">
        <v>823886</v>
      </c>
      <c r="L1504" s="27">
        <v>878</v>
      </c>
      <c r="M1504" s="27">
        <v>17.048999999999999</v>
      </c>
      <c r="N1504" s="27">
        <v>273319</v>
      </c>
      <c r="O1504" s="27">
        <v>14590.6</v>
      </c>
      <c r="P1504" s="27">
        <v>4093846</v>
      </c>
      <c r="Q1504" s="27">
        <v>360000</v>
      </c>
      <c r="R1504" s="27">
        <v>21102</v>
      </c>
      <c r="S1504" s="27">
        <v>13.952</v>
      </c>
      <c r="T1504" s="27">
        <v>138</v>
      </c>
      <c r="U1504" s="27">
        <v>15</v>
      </c>
      <c r="V1504" s="27">
        <v>94.8</v>
      </c>
      <c r="W1504" s="27">
        <v>116.666425</v>
      </c>
      <c r="X1504" s="27">
        <v>2.2222222222222201</v>
      </c>
      <c r="Y1504" s="27">
        <v>2.3301861286163299</v>
      </c>
      <c r="Z1504" s="27">
        <v>66.935462951660199</v>
      </c>
      <c r="AA1504" s="27">
        <v>328794</v>
      </c>
      <c r="AB1504" s="28"/>
      <c r="AC1504" s="29">
        <v>0</v>
      </c>
      <c r="AD1504" s="30">
        <v>110.4</v>
      </c>
      <c r="AE1504" s="30">
        <v>6.2</v>
      </c>
      <c r="AF1504" s="31">
        <v>9.8177000000000003</v>
      </c>
      <c r="AG1504">
        <f t="shared" si="380"/>
        <v>9198.0381540289618</v>
      </c>
      <c r="AH1504">
        <f>A1504*'Simple Linear Regression'!$B$18+'Simple Linear Regression'!$B$17</f>
        <v>9167.4510840483763</v>
      </c>
      <c r="AI1504">
        <f t="shared" si="381"/>
        <v>9061.2569745000019</v>
      </c>
      <c r="AJ1504">
        <f t="shared" si="382"/>
        <v>9061.2569745000001</v>
      </c>
      <c r="AK1504" s="32">
        <f t="shared" si="396"/>
        <v>9344.5065005398101</v>
      </c>
      <c r="AL1504">
        <f t="shared" si="383"/>
        <v>9176.3312308593595</v>
      </c>
      <c r="AM1504" s="32">
        <f t="shared" si="384"/>
        <v>9109.3707439246791</v>
      </c>
      <c r="AN1504" s="33">
        <f t="shared" si="385"/>
        <v>8934.3764435084286</v>
      </c>
      <c r="AO1504" s="33">
        <f t="shared" si="386"/>
        <v>9036.2407394480033</v>
      </c>
      <c r="AP1504" s="33">
        <f t="shared" si="387"/>
        <v>9034.8243243999987</v>
      </c>
      <c r="AQ1504" s="34">
        <f t="shared" si="388"/>
        <v>708442.848</v>
      </c>
      <c r="AR1504" s="34">
        <f t="shared" si="389"/>
        <v>593568</v>
      </c>
      <c r="AS1504" s="34">
        <f t="shared" si="390"/>
        <v>0</v>
      </c>
      <c r="AT1504" s="34">
        <f t="shared" si="391"/>
        <v>9176.3318635480009</v>
      </c>
      <c r="AU1504" s="34">
        <f t="shared" si="392"/>
        <v>9065.3622008950424</v>
      </c>
      <c r="AV1504" s="34">
        <f t="shared" si="393"/>
        <v>9136.4290865046805</v>
      </c>
      <c r="AW1504" s="34">
        <f t="shared" si="394"/>
        <v>9167.9818921249989</v>
      </c>
      <c r="AX1504" s="34">
        <f t="shared" si="395"/>
        <v>8990.9841009232259</v>
      </c>
    </row>
    <row r="1505" spans="1:50" ht="16.5" customHeight="1" x14ac:dyDescent="0.2">
      <c r="A1505" s="25">
        <v>1504</v>
      </c>
      <c r="B1505" s="26">
        <v>43798</v>
      </c>
      <c r="C1505" s="35">
        <v>9032</v>
      </c>
      <c r="D1505" s="27">
        <v>3142.1925000000001</v>
      </c>
      <c r="E1505" s="27">
        <v>221000</v>
      </c>
      <c r="F1505" s="27">
        <v>2198391.42857143</v>
      </c>
      <c r="G1505" s="27">
        <v>58.07</v>
      </c>
      <c r="H1505" s="27">
        <v>64.739999999999995</v>
      </c>
      <c r="I1505" s="27">
        <v>2.5790000000000002</v>
      </c>
      <c r="J1505" s="27">
        <v>21717.170999999998</v>
      </c>
      <c r="K1505" s="27">
        <v>823886</v>
      </c>
      <c r="L1505" s="27">
        <v>878</v>
      </c>
      <c r="M1505" s="27">
        <v>17.048999999999999</v>
      </c>
      <c r="N1505" s="27">
        <v>273319</v>
      </c>
      <c r="O1505" s="27">
        <v>14590.6</v>
      </c>
      <c r="P1505" s="27">
        <v>4093846</v>
      </c>
      <c r="Q1505" s="27">
        <v>360000</v>
      </c>
      <c r="R1505" s="27">
        <v>21102</v>
      </c>
      <c r="S1505" s="27">
        <v>13.952</v>
      </c>
      <c r="T1505" s="27">
        <v>138</v>
      </c>
      <c r="U1505" s="27">
        <v>15</v>
      </c>
      <c r="V1505" s="27">
        <v>94.8</v>
      </c>
      <c r="W1505" s="27">
        <v>116.67735999999999</v>
      </c>
      <c r="X1505" s="27">
        <v>2.2222222222222201</v>
      </c>
      <c r="Y1505" s="27">
        <v>2.3301861286163299</v>
      </c>
      <c r="Z1505" s="27">
        <v>66.935462951660199</v>
      </c>
      <c r="AA1505" s="27">
        <v>328794</v>
      </c>
      <c r="AB1505" s="28"/>
      <c r="AC1505" s="29">
        <v>1</v>
      </c>
      <c r="AD1505" s="30">
        <v>110.7</v>
      </c>
      <c r="AE1505" s="30">
        <v>3.6</v>
      </c>
      <c r="AF1505" s="31">
        <v>9.6620000000000008</v>
      </c>
      <c r="AG1505">
        <f t="shared" si="380"/>
        <v>9203.4213788465204</v>
      </c>
      <c r="AH1505">
        <f>A1505*'Simple Linear Regression'!$B$18+'Simple Linear Regression'!$B$17</f>
        <v>9168.3041211322816</v>
      </c>
      <c r="AI1505">
        <f t="shared" si="381"/>
        <v>9065.9632945000012</v>
      </c>
      <c r="AJ1505">
        <f t="shared" si="382"/>
        <v>9065.9632945000012</v>
      </c>
      <c r="AK1505" s="32">
        <f t="shared" si="396"/>
        <v>9340.4174482458693</v>
      </c>
      <c r="AL1505">
        <f t="shared" si="383"/>
        <v>9185.6264114840669</v>
      </c>
      <c r="AM1505" s="32">
        <f t="shared" si="384"/>
        <v>8971.1485399481408</v>
      </c>
      <c r="AN1505" s="33">
        <f t="shared" si="385"/>
        <v>8778.5792535430373</v>
      </c>
      <c r="AO1505" s="33">
        <f t="shared" si="386"/>
        <v>8919.3372906510067</v>
      </c>
      <c r="AP1505" s="33">
        <f t="shared" si="387"/>
        <v>8896.1386608999983</v>
      </c>
      <c r="AQ1505" s="34">
        <f t="shared" si="388"/>
        <v>704889.701</v>
      </c>
      <c r="AR1505" s="34">
        <f t="shared" si="389"/>
        <v>569959</v>
      </c>
      <c r="AS1505" s="34">
        <f t="shared" si="390"/>
        <v>9.6620000000000008</v>
      </c>
      <c r="AT1505" s="34">
        <f t="shared" si="391"/>
        <v>9092.4066216780011</v>
      </c>
      <c r="AU1505" s="34">
        <f t="shared" si="392"/>
        <v>8992.7681230894559</v>
      </c>
      <c r="AV1505" s="34">
        <f t="shared" si="393"/>
        <v>9051.0498308788374</v>
      </c>
      <c r="AW1505" s="34">
        <f t="shared" si="394"/>
        <v>9125.6234508079997</v>
      </c>
      <c r="AX1505" s="34">
        <f t="shared" si="395"/>
        <v>8890.0113651770134</v>
      </c>
    </row>
    <row r="1506" spans="1:50" ht="16.5" customHeight="1" x14ac:dyDescent="0.2">
      <c r="A1506" s="25">
        <v>1505</v>
      </c>
      <c r="B1506" s="26">
        <v>43805</v>
      </c>
      <c r="C1506" s="35">
        <v>8882</v>
      </c>
      <c r="D1506" s="27">
        <v>3116.634</v>
      </c>
      <c r="E1506" s="27">
        <v>231000</v>
      </c>
      <c r="F1506" s="27">
        <v>2458232.42857143</v>
      </c>
      <c r="G1506" s="27">
        <v>57.64</v>
      </c>
      <c r="H1506" s="27">
        <v>64.713999999999999</v>
      </c>
      <c r="I1506" s="27">
        <v>2.5750000000000002</v>
      </c>
      <c r="J1506" s="27">
        <v>21717.170999999998</v>
      </c>
      <c r="K1506" s="27">
        <v>823886</v>
      </c>
      <c r="L1506" s="27">
        <v>848</v>
      </c>
      <c r="M1506" s="27">
        <v>17.048999999999999</v>
      </c>
      <c r="N1506" s="27">
        <v>273319</v>
      </c>
      <c r="O1506" s="27">
        <v>14617.4</v>
      </c>
      <c r="P1506" s="27">
        <v>4093846</v>
      </c>
      <c r="Q1506" s="27">
        <v>360000</v>
      </c>
      <c r="R1506" s="27">
        <v>21102</v>
      </c>
      <c r="S1506" s="27">
        <v>13.952</v>
      </c>
      <c r="T1506" s="27">
        <v>138</v>
      </c>
      <c r="U1506" s="27">
        <v>15</v>
      </c>
      <c r="V1506" s="27">
        <v>88.9</v>
      </c>
      <c r="W1506" s="27">
        <v>117.0772</v>
      </c>
      <c r="X1506" s="27">
        <v>2.2222222222222201</v>
      </c>
      <c r="Y1506" s="27">
        <v>2.3301861286163299</v>
      </c>
      <c r="Z1506" s="27">
        <v>66.935462951660199</v>
      </c>
      <c r="AA1506" s="27">
        <v>328794</v>
      </c>
      <c r="AB1506" s="28"/>
      <c r="AC1506" s="29">
        <v>0</v>
      </c>
      <c r="AD1506" s="30">
        <v>133</v>
      </c>
      <c r="AE1506" s="30">
        <v>2.1</v>
      </c>
      <c r="AF1506" s="31">
        <v>9.5418000000000003</v>
      </c>
      <c r="AG1506">
        <f t="shared" si="380"/>
        <v>9331.5212471529994</v>
      </c>
      <c r="AH1506">
        <f>A1506*'Simple Linear Regression'!$B$18+'Simple Linear Regression'!$B$17</f>
        <v>9169.1571582161851</v>
      </c>
      <c r="AI1506">
        <f t="shared" si="381"/>
        <v>9253.4478644999999</v>
      </c>
      <c r="AJ1506">
        <f t="shared" si="382"/>
        <v>9253.4478645000017</v>
      </c>
      <c r="AK1506" s="32">
        <f t="shared" si="396"/>
        <v>9354.8896194139779</v>
      </c>
      <c r="AL1506">
        <f t="shared" si="383"/>
        <v>9272.260679214749</v>
      </c>
      <c r="AM1506" s="32">
        <f t="shared" si="384"/>
        <v>9075.9619573323416</v>
      </c>
      <c r="AN1506" s="33">
        <f t="shared" si="385"/>
        <v>8898.6696292334982</v>
      </c>
      <c r="AO1506" s="33">
        <f t="shared" si="386"/>
        <v>9099.4658771750019</v>
      </c>
      <c r="AP1506" s="33">
        <f t="shared" si="387"/>
        <v>8898.8113271000002</v>
      </c>
      <c r="AQ1506" s="34">
        <f t="shared" si="388"/>
        <v>703796.42500000005</v>
      </c>
      <c r="AR1506" s="34">
        <f t="shared" si="389"/>
        <v>594825</v>
      </c>
      <c r="AS1506" s="34">
        <f t="shared" si="390"/>
        <v>0</v>
      </c>
      <c r="AT1506" s="34">
        <f t="shared" si="391"/>
        <v>9196.3965439099993</v>
      </c>
      <c r="AU1506" s="34">
        <f t="shared" si="392"/>
        <v>9083.8107152157354</v>
      </c>
      <c r="AV1506" s="34">
        <f t="shared" si="393"/>
        <v>9143.9182286390005</v>
      </c>
      <c r="AW1506" s="34">
        <f t="shared" si="394"/>
        <v>9186.4284950259989</v>
      </c>
      <c r="AX1506" s="34">
        <f t="shared" si="395"/>
        <v>9022.185194254027</v>
      </c>
    </row>
    <row r="1507" spans="1:50" ht="16.5" customHeight="1" x14ac:dyDescent="0.2">
      <c r="A1507" s="25">
        <v>1506</v>
      </c>
      <c r="B1507" s="26">
        <v>43812</v>
      </c>
      <c r="C1507" s="35">
        <v>9411</v>
      </c>
      <c r="D1507" s="27">
        <v>3149.4960000000001</v>
      </c>
      <c r="E1507" s="27">
        <v>247000</v>
      </c>
      <c r="F1507" s="27">
        <v>2202547.57142857</v>
      </c>
      <c r="G1507" s="27">
        <v>59.247999999999998</v>
      </c>
      <c r="H1507" s="27">
        <v>66.498000000000005</v>
      </c>
      <c r="I1507" s="27">
        <v>2.5609999999999999</v>
      </c>
      <c r="J1507" s="27">
        <v>21717.170999999998</v>
      </c>
      <c r="K1507" s="27">
        <v>837867</v>
      </c>
      <c r="L1507" s="27">
        <v>848</v>
      </c>
      <c r="M1507" s="27">
        <v>17.048999999999999</v>
      </c>
      <c r="N1507" s="27">
        <v>273319</v>
      </c>
      <c r="O1507" s="27">
        <v>14617.4</v>
      </c>
      <c r="P1507" s="27">
        <v>4093846</v>
      </c>
      <c r="Q1507" s="27">
        <v>360000</v>
      </c>
      <c r="R1507" s="27">
        <v>21102</v>
      </c>
      <c r="S1507" s="27">
        <v>13.952</v>
      </c>
      <c r="T1507" s="27">
        <v>138</v>
      </c>
      <c r="U1507" s="27">
        <v>15</v>
      </c>
      <c r="V1507" s="27">
        <v>88.9</v>
      </c>
      <c r="W1507" s="27">
        <v>116.69368</v>
      </c>
      <c r="X1507" s="27">
        <v>2.2222222222222201</v>
      </c>
      <c r="Y1507" s="27">
        <v>2.3301861286163299</v>
      </c>
      <c r="Z1507" s="27">
        <v>66.935462951660199</v>
      </c>
      <c r="AA1507" s="27">
        <v>328794</v>
      </c>
      <c r="AB1507" s="28"/>
      <c r="AC1507" s="29">
        <v>0</v>
      </c>
      <c r="AD1507" s="30">
        <v>134.80000000000001</v>
      </c>
      <c r="AE1507" s="30">
        <v>1.4</v>
      </c>
      <c r="AF1507" s="31">
        <v>9.4609000000000005</v>
      </c>
      <c r="AG1507">
        <f t="shared" si="380"/>
        <v>9320.7403508026819</v>
      </c>
      <c r="AH1507">
        <f>A1507*'Simple Linear Regression'!$B$18+'Simple Linear Regression'!$B$17</f>
        <v>9170.0101953000885</v>
      </c>
      <c r="AI1507">
        <f t="shared" si="381"/>
        <v>9244.0352245000013</v>
      </c>
      <c r="AJ1507">
        <f t="shared" si="382"/>
        <v>9244.0352245000013</v>
      </c>
      <c r="AK1507" s="32">
        <f t="shared" si="396"/>
        <v>9322.6596747111689</v>
      </c>
      <c r="AL1507">
        <f t="shared" si="383"/>
        <v>9264.0518952721286</v>
      </c>
      <c r="AM1507" s="32">
        <f t="shared" si="384"/>
        <v>9071.4681514943586</v>
      </c>
      <c r="AN1507" s="33">
        <f t="shared" si="385"/>
        <v>8877.3478492032682</v>
      </c>
      <c r="AO1507" s="33">
        <f t="shared" si="386"/>
        <v>9086.7929100089968</v>
      </c>
      <c r="AP1507" s="33">
        <f t="shared" si="387"/>
        <v>8882.2335668000014</v>
      </c>
      <c r="AQ1507" s="34">
        <f t="shared" si="388"/>
        <v>699969.95900000003</v>
      </c>
      <c r="AR1507" s="34">
        <f t="shared" si="389"/>
        <v>632567</v>
      </c>
      <c r="AS1507" s="34">
        <f t="shared" si="390"/>
        <v>0</v>
      </c>
      <c r="AT1507" s="34">
        <f t="shared" si="391"/>
        <v>9174.2007196310005</v>
      </c>
      <c r="AU1507" s="34">
        <f t="shared" si="392"/>
        <v>9065.0130950707171</v>
      </c>
      <c r="AV1507" s="34">
        <f t="shared" si="393"/>
        <v>9130.0658817769199</v>
      </c>
      <c r="AW1507" s="34">
        <f t="shared" si="394"/>
        <v>9163.9487396730001</v>
      </c>
      <c r="AX1507" s="34">
        <f t="shared" si="395"/>
        <v>9005.4068873545657</v>
      </c>
    </row>
    <row r="1508" spans="1:50" ht="16.5" customHeight="1" x14ac:dyDescent="0.2">
      <c r="A1508" s="25">
        <v>1507</v>
      </c>
      <c r="B1508" s="26">
        <v>43819</v>
      </c>
      <c r="C1508" s="35">
        <v>9303</v>
      </c>
      <c r="D1508" s="27">
        <v>3200.34</v>
      </c>
      <c r="E1508" s="27">
        <v>236000</v>
      </c>
      <c r="F1508" s="27">
        <v>2321524</v>
      </c>
      <c r="G1508" s="27">
        <v>60.75</v>
      </c>
      <c r="H1508" s="27">
        <v>68.902000000000001</v>
      </c>
      <c r="I1508" s="27">
        <v>2.536</v>
      </c>
      <c r="J1508" s="27">
        <v>21717.170999999998</v>
      </c>
      <c r="K1508" s="27">
        <v>837867</v>
      </c>
      <c r="L1508" s="27">
        <v>848</v>
      </c>
      <c r="M1508" s="27">
        <v>17.548999999999999</v>
      </c>
      <c r="N1508" s="27">
        <v>283961</v>
      </c>
      <c r="O1508" s="27">
        <v>14617.4</v>
      </c>
      <c r="P1508" s="27">
        <v>4146108</v>
      </c>
      <c r="Q1508" s="27">
        <v>360000</v>
      </c>
      <c r="R1508" s="27">
        <v>21102</v>
      </c>
      <c r="S1508" s="27">
        <v>13.952</v>
      </c>
      <c r="T1508" s="27">
        <v>138</v>
      </c>
      <c r="U1508" s="27">
        <v>15</v>
      </c>
      <c r="V1508" s="27">
        <v>88.9</v>
      </c>
      <c r="W1508" s="27">
        <v>116.06022</v>
      </c>
      <c r="X1508" s="27">
        <v>2.2222222222222201</v>
      </c>
      <c r="Y1508" s="27">
        <v>2.3475527763366699</v>
      </c>
      <c r="Z1508" s="27">
        <v>66.935462951660199</v>
      </c>
      <c r="AA1508" s="27">
        <v>328794</v>
      </c>
      <c r="AB1508" s="28"/>
      <c r="AC1508" s="29">
        <v>0</v>
      </c>
      <c r="AD1508" s="30">
        <v>164.5</v>
      </c>
      <c r="AE1508" s="30">
        <v>1.2</v>
      </c>
      <c r="AF1508" s="31">
        <v>9.4222000000000001</v>
      </c>
      <c r="AG1508">
        <f t="shared" si="380"/>
        <v>9461.4383174256818</v>
      </c>
      <c r="AH1508">
        <f>A1508*'Simple Linear Regression'!$B$18+'Simple Linear Regression'!$B$17</f>
        <v>9170.8632323839938</v>
      </c>
      <c r="AI1508">
        <f t="shared" si="381"/>
        <v>9424.1929313000001</v>
      </c>
      <c r="AJ1508">
        <f t="shared" si="382"/>
        <v>9424.1929313000019</v>
      </c>
      <c r="AK1508" s="32">
        <f t="shared" si="396"/>
        <v>9328.4693806341984</v>
      </c>
      <c r="AL1508">
        <f t="shared" si="383"/>
        <v>9355.6355397367206</v>
      </c>
      <c r="AM1508" s="32">
        <f t="shared" si="384"/>
        <v>9176.0937595081796</v>
      </c>
      <c r="AN1508" s="33">
        <f t="shared" si="385"/>
        <v>8938.1463633632629</v>
      </c>
      <c r="AO1508" s="33">
        <f t="shared" si="386"/>
        <v>9132.6111172959972</v>
      </c>
      <c r="AP1508" s="33">
        <f t="shared" si="387"/>
        <v>8859.8502392999962</v>
      </c>
      <c r="AQ1508" s="34">
        <f t="shared" si="388"/>
        <v>720125.09600000002</v>
      </c>
      <c r="AR1508" s="34">
        <f t="shared" si="389"/>
        <v>598496</v>
      </c>
      <c r="AS1508" s="34">
        <f t="shared" si="390"/>
        <v>0</v>
      </c>
      <c r="AT1508" s="34">
        <f t="shared" si="391"/>
        <v>9415.4248248530002</v>
      </c>
      <c r="AU1508" s="34">
        <f t="shared" si="392"/>
        <v>9219.6010808615647</v>
      </c>
      <c r="AV1508" s="34">
        <f t="shared" si="393"/>
        <v>9376.8133111439602</v>
      </c>
      <c r="AW1508" s="34">
        <f t="shared" si="394"/>
        <v>9404.6975215359998</v>
      </c>
      <c r="AX1508" s="34">
        <f t="shared" si="395"/>
        <v>9145.531028305646</v>
      </c>
    </row>
    <row r="1509" spans="1:50" ht="16.5" customHeight="1" x14ac:dyDescent="0.2">
      <c r="A1509" s="25">
        <v>1508</v>
      </c>
      <c r="B1509" s="26">
        <v>43826</v>
      </c>
      <c r="C1509" s="35">
        <v>8961</v>
      </c>
      <c r="D1509" s="27">
        <v>3231.83</v>
      </c>
      <c r="E1509" s="27">
        <v>230000</v>
      </c>
      <c r="F1509" s="27">
        <v>2432315.7142857099</v>
      </c>
      <c r="G1509" s="27">
        <v>61.29</v>
      </c>
      <c r="H1509" s="27">
        <v>68.73</v>
      </c>
      <c r="I1509" s="27">
        <v>2.532</v>
      </c>
      <c r="J1509" s="27">
        <v>21717.170999999998</v>
      </c>
      <c r="K1509" s="27">
        <v>837867</v>
      </c>
      <c r="L1509" s="27">
        <v>848</v>
      </c>
      <c r="M1509" s="27">
        <v>17.548999999999999</v>
      </c>
      <c r="N1509" s="27">
        <v>283961</v>
      </c>
      <c r="O1509" s="27">
        <v>14617.4</v>
      </c>
      <c r="P1509" s="27">
        <v>4146108</v>
      </c>
      <c r="Q1509" s="27">
        <v>360000</v>
      </c>
      <c r="R1509" s="27">
        <v>21102</v>
      </c>
      <c r="S1509" s="27">
        <v>13.952</v>
      </c>
      <c r="T1509" s="27">
        <v>138</v>
      </c>
      <c r="U1509" s="27">
        <v>15</v>
      </c>
      <c r="V1509" s="27">
        <v>88.9</v>
      </c>
      <c r="W1509" s="27">
        <v>115.62614000000001</v>
      </c>
      <c r="X1509" s="27">
        <v>2.2222222222222201</v>
      </c>
      <c r="Y1509" s="27">
        <v>2.3475527763366699</v>
      </c>
      <c r="Z1509" s="27">
        <v>66.935462951660199</v>
      </c>
      <c r="AA1509" s="27">
        <v>328794</v>
      </c>
      <c r="AB1509" s="28"/>
      <c r="AC1509" s="29">
        <v>1</v>
      </c>
      <c r="AD1509" s="30">
        <v>129.80000000000001</v>
      </c>
      <c r="AE1509" s="30">
        <v>0</v>
      </c>
      <c r="AF1509" s="31">
        <v>9.4268000000000001</v>
      </c>
      <c r="AG1509">
        <f t="shared" si="380"/>
        <v>9465.4778127541595</v>
      </c>
      <c r="AH1509">
        <f>A1509*'Simple Linear Regression'!$B$18+'Simple Linear Regression'!$B$17</f>
        <v>9171.7162694678973</v>
      </c>
      <c r="AI1509">
        <f t="shared" si="381"/>
        <v>9427.7226713000018</v>
      </c>
      <c r="AJ1509">
        <f t="shared" si="382"/>
        <v>9427.7226713</v>
      </c>
      <c r="AK1509" s="32">
        <f t="shared" si="396"/>
        <v>9322.1421275415596</v>
      </c>
      <c r="AL1509">
        <f t="shared" si="383"/>
        <v>9361.5247131676406</v>
      </c>
      <c r="AM1509" s="32">
        <f t="shared" si="384"/>
        <v>9083.6614292489994</v>
      </c>
      <c r="AN1509" s="33">
        <f t="shared" si="385"/>
        <v>8800.6105708610812</v>
      </c>
      <c r="AO1509" s="33">
        <f t="shared" si="386"/>
        <v>9062.5816676520008</v>
      </c>
      <c r="AP1509" s="33">
        <f t="shared" si="387"/>
        <v>8768.7076594999999</v>
      </c>
      <c r="AQ1509" s="34">
        <f t="shared" si="388"/>
        <v>718989.25199999998</v>
      </c>
      <c r="AR1509" s="34">
        <f t="shared" si="389"/>
        <v>582360</v>
      </c>
      <c r="AS1509" s="34">
        <f t="shared" si="390"/>
        <v>9.4268000000000001</v>
      </c>
      <c r="AT1509" s="34">
        <f t="shared" si="391"/>
        <v>9307.0108177789989</v>
      </c>
      <c r="AU1509" s="34">
        <f t="shared" si="392"/>
        <v>9134.1521539277801</v>
      </c>
      <c r="AV1509" s="34">
        <f t="shared" si="393"/>
        <v>9264.8763067426007</v>
      </c>
      <c r="AW1509" s="34">
        <f t="shared" si="394"/>
        <v>9343.4737335355985</v>
      </c>
      <c r="AX1509" s="34">
        <f t="shared" si="395"/>
        <v>9038.5529569860773</v>
      </c>
    </row>
    <row r="1510" spans="1:50" ht="16.5" customHeight="1" x14ac:dyDescent="0.2">
      <c r="A1510" s="25">
        <v>1509</v>
      </c>
      <c r="B1510" s="26">
        <v>43833</v>
      </c>
      <c r="C1510" s="35">
        <v>8133</v>
      </c>
      <c r="D1510" s="27">
        <v>3236.1925000000001</v>
      </c>
      <c r="E1510" s="27">
        <v>231000</v>
      </c>
      <c r="F1510" s="27">
        <v>2410579.57142857</v>
      </c>
      <c r="G1510" s="27">
        <v>61.7425</v>
      </c>
      <c r="H1510" s="27">
        <v>68.05</v>
      </c>
      <c r="I1510" s="27">
        <v>2.5710000000000002</v>
      </c>
      <c r="J1510" s="27">
        <v>21717.170999999998</v>
      </c>
      <c r="K1510" s="27">
        <v>837867</v>
      </c>
      <c r="L1510" s="27">
        <v>848</v>
      </c>
      <c r="M1510" s="27">
        <v>17.548999999999999</v>
      </c>
      <c r="N1510" s="27">
        <v>283961</v>
      </c>
      <c r="O1510" s="27">
        <v>14617.4</v>
      </c>
      <c r="P1510" s="27">
        <v>4146108</v>
      </c>
      <c r="Q1510" s="27">
        <v>360000</v>
      </c>
      <c r="R1510" s="27">
        <v>21102</v>
      </c>
      <c r="S1510" s="27">
        <v>13.952</v>
      </c>
      <c r="T1510" s="27">
        <v>138</v>
      </c>
      <c r="U1510" s="27">
        <v>15</v>
      </c>
      <c r="V1510" s="27">
        <v>88.9</v>
      </c>
      <c r="W1510" s="27">
        <v>115.55329999999999</v>
      </c>
      <c r="X1510" s="27">
        <v>2.2222222222222201</v>
      </c>
      <c r="Y1510" s="27">
        <v>2.3475527763366699</v>
      </c>
      <c r="Z1510" s="27">
        <v>66.935462951660199</v>
      </c>
      <c r="AA1510" s="27">
        <v>328794</v>
      </c>
      <c r="AB1510" s="28"/>
      <c r="AC1510" s="29">
        <v>1</v>
      </c>
      <c r="AD1510" s="30">
        <v>122.7</v>
      </c>
      <c r="AE1510" s="30">
        <v>0.6</v>
      </c>
      <c r="AF1510" s="31">
        <v>9.4748000000000001</v>
      </c>
      <c r="AG1510">
        <f t="shared" si="380"/>
        <v>9464.8184083014785</v>
      </c>
      <c r="AH1510">
        <f>A1510*'Simple Linear Regression'!$B$18+'Simple Linear Regression'!$B$17</f>
        <v>9172.5693065518026</v>
      </c>
      <c r="AI1510">
        <f t="shared" si="381"/>
        <v>9427.1343812999985</v>
      </c>
      <c r="AJ1510">
        <f t="shared" si="382"/>
        <v>9427.1343813000003</v>
      </c>
      <c r="AK1510" s="32">
        <f t="shared" si="396"/>
        <v>9325.1644659824688</v>
      </c>
      <c r="AL1510">
        <f t="shared" si="383"/>
        <v>9346.6636672161694</v>
      </c>
      <c r="AM1510" s="32">
        <f t="shared" si="384"/>
        <v>9097.732670638341</v>
      </c>
      <c r="AN1510" s="33">
        <f t="shared" si="385"/>
        <v>8796.0873557483828</v>
      </c>
      <c r="AO1510" s="33">
        <f t="shared" si="386"/>
        <v>9057.0831591809983</v>
      </c>
      <c r="AP1510" s="33">
        <f t="shared" si="387"/>
        <v>8767.8953531000006</v>
      </c>
      <c r="AQ1510" s="34">
        <f t="shared" si="388"/>
        <v>730063.73100000003</v>
      </c>
      <c r="AR1510" s="34">
        <f t="shared" si="389"/>
        <v>593901</v>
      </c>
      <c r="AS1510" s="34">
        <f t="shared" si="390"/>
        <v>9.4748000000000001</v>
      </c>
      <c r="AT1510" s="34">
        <f t="shared" si="391"/>
        <v>9306.914761076001</v>
      </c>
      <c r="AU1510" s="34">
        <f t="shared" si="392"/>
        <v>9121.8596303476825</v>
      </c>
      <c r="AV1510" s="34">
        <f t="shared" si="393"/>
        <v>9260.5780660827604</v>
      </c>
      <c r="AW1510" s="34">
        <f t="shared" si="394"/>
        <v>9342.6726576196015</v>
      </c>
      <c r="AX1510" s="34">
        <f t="shared" si="395"/>
        <v>9023.4656662684047</v>
      </c>
    </row>
    <row r="1511" spans="1:50" ht="16.5" customHeight="1" x14ac:dyDescent="0.2">
      <c r="A1511" s="25">
        <v>1510</v>
      </c>
      <c r="B1511" s="26">
        <v>43840</v>
      </c>
      <c r="C1511" s="35">
        <v>8558</v>
      </c>
      <c r="D1511" s="27">
        <v>3255.3119999999999</v>
      </c>
      <c r="E1511" s="27">
        <v>224000</v>
      </c>
      <c r="F1511" s="27">
        <v>2144879.1428571399</v>
      </c>
      <c r="G1511" s="27">
        <v>60.84</v>
      </c>
      <c r="H1511" s="27">
        <v>67.930000000000007</v>
      </c>
      <c r="I1511" s="27">
        <v>2.5779999999999998</v>
      </c>
      <c r="J1511" s="27">
        <v>21717.170999999998</v>
      </c>
      <c r="K1511" s="27">
        <v>848091</v>
      </c>
      <c r="L1511" s="27">
        <v>810</v>
      </c>
      <c r="M1511" s="27">
        <v>17.548999999999999</v>
      </c>
      <c r="N1511" s="27">
        <v>283961</v>
      </c>
      <c r="O1511" s="27">
        <v>14711</v>
      </c>
      <c r="P1511" s="27">
        <v>4146108</v>
      </c>
      <c r="Q1511" s="27">
        <v>360000</v>
      </c>
      <c r="R1511" s="27">
        <v>21102</v>
      </c>
      <c r="S1511" s="27">
        <v>13.952</v>
      </c>
      <c r="T1511" s="27">
        <v>138</v>
      </c>
      <c r="U1511" s="27">
        <v>15</v>
      </c>
      <c r="V1511" s="27">
        <v>85.8</v>
      </c>
      <c r="W1511" s="27">
        <v>114.898325</v>
      </c>
      <c r="X1511" s="27">
        <v>2.2222222222222201</v>
      </c>
      <c r="Y1511" s="27">
        <v>2.3475527763366699</v>
      </c>
      <c r="Z1511" s="27">
        <v>66.935462951660199</v>
      </c>
      <c r="AA1511" s="27">
        <v>328794</v>
      </c>
      <c r="AB1511" s="28">
        <v>7.15</v>
      </c>
      <c r="AC1511" s="29">
        <v>0</v>
      </c>
      <c r="AD1511" s="30">
        <v>136.30000000000001</v>
      </c>
      <c r="AE1511" s="30">
        <v>1.7</v>
      </c>
      <c r="AF1511" s="31">
        <v>9.5642999999999994</v>
      </c>
      <c r="AG1511">
        <f t="shared" si="380"/>
        <v>9540.38151227864</v>
      </c>
      <c r="AH1511">
        <f>A1511*'Simple Linear Regression'!$B$18+'Simple Linear Regression'!$B$17</f>
        <v>9173.4223436357061</v>
      </c>
      <c r="AI1511">
        <f t="shared" si="381"/>
        <v>9526.0554413000027</v>
      </c>
      <c r="AJ1511">
        <f t="shared" si="382"/>
        <v>9526.0554412999991</v>
      </c>
      <c r="AK1511" s="32">
        <f t="shared" si="396"/>
        <v>9298.6334841018197</v>
      </c>
      <c r="AL1511">
        <f t="shared" si="383"/>
        <v>9398.1732987120631</v>
      </c>
      <c r="AM1511" s="32">
        <f t="shared" si="384"/>
        <v>9216.7423594178799</v>
      </c>
      <c r="AN1511" s="33">
        <f t="shared" si="385"/>
        <v>8957.1316032351315</v>
      </c>
      <c r="AO1511" s="33">
        <f t="shared" si="386"/>
        <v>9216.8826335579997</v>
      </c>
      <c r="AP1511" s="33">
        <f t="shared" si="387"/>
        <v>8851.7098495999999</v>
      </c>
      <c r="AQ1511" s="34">
        <f t="shared" si="388"/>
        <v>732051.45799999998</v>
      </c>
      <c r="AR1511" s="34">
        <f t="shared" si="389"/>
        <v>577472</v>
      </c>
      <c r="AS1511" s="34">
        <f t="shared" si="390"/>
        <v>0</v>
      </c>
      <c r="AT1511" s="34">
        <f t="shared" si="391"/>
        <v>9427.8399912120003</v>
      </c>
      <c r="AU1511" s="34">
        <f t="shared" si="392"/>
        <v>9227.8634778523028</v>
      </c>
      <c r="AV1511" s="34">
        <f t="shared" si="393"/>
        <v>9369.3203551657207</v>
      </c>
      <c r="AW1511" s="34">
        <f t="shared" si="394"/>
        <v>9417.6924457950008</v>
      </c>
      <c r="AX1511" s="34">
        <f t="shared" si="395"/>
        <v>9162.5910547361564</v>
      </c>
    </row>
    <row r="1512" spans="1:50" ht="16.5" customHeight="1" x14ac:dyDescent="0.2">
      <c r="A1512" s="25">
        <v>1511</v>
      </c>
      <c r="B1512" s="26">
        <v>43847</v>
      </c>
      <c r="C1512" s="35">
        <v>8662</v>
      </c>
      <c r="D1512" s="27">
        <v>3301.4</v>
      </c>
      <c r="E1512" s="27">
        <v>207000</v>
      </c>
      <c r="F1512" s="27">
        <v>2070717</v>
      </c>
      <c r="G1512" s="27">
        <v>58.287999999999997</v>
      </c>
      <c r="H1512" s="27">
        <v>64.111999999999995</v>
      </c>
      <c r="I1512" s="27">
        <v>2.57</v>
      </c>
      <c r="J1512" s="27">
        <v>21717.170999999998</v>
      </c>
      <c r="K1512" s="27">
        <v>848091</v>
      </c>
      <c r="L1512" s="27">
        <v>810</v>
      </c>
      <c r="M1512" s="27">
        <v>17.491</v>
      </c>
      <c r="N1512" s="27">
        <v>260326</v>
      </c>
      <c r="O1512" s="27">
        <v>14711</v>
      </c>
      <c r="P1512" s="27">
        <v>4146108</v>
      </c>
      <c r="Q1512" s="27">
        <v>360000</v>
      </c>
      <c r="R1512" s="27">
        <v>21102</v>
      </c>
      <c r="S1512" s="27">
        <v>13.952</v>
      </c>
      <c r="T1512" s="27">
        <v>138</v>
      </c>
      <c r="U1512" s="27">
        <v>15</v>
      </c>
      <c r="V1512" s="27">
        <v>85.8</v>
      </c>
      <c r="W1512" s="27">
        <v>115.1074</v>
      </c>
      <c r="X1512" s="27">
        <v>2.2222222222222201</v>
      </c>
      <c r="Y1512" s="27">
        <v>2.5276436805725102</v>
      </c>
      <c r="Z1512" s="27">
        <v>69.181083679199205</v>
      </c>
      <c r="AA1512" s="27">
        <v>328794</v>
      </c>
      <c r="AB1512" s="28">
        <v>7.15</v>
      </c>
      <c r="AC1512" s="29">
        <v>0</v>
      </c>
      <c r="AD1512" s="30">
        <v>117.1</v>
      </c>
      <c r="AE1512" s="30">
        <v>3.2</v>
      </c>
      <c r="AF1512" s="31">
        <v>9.6925000000000008</v>
      </c>
      <c r="AG1512">
        <f t="shared" si="380"/>
        <v>9255.7827970855978</v>
      </c>
      <c r="AH1512">
        <f>A1512*'Simple Linear Regression'!$B$18+'Simple Linear Regression'!$B$17</f>
        <v>9174.2753807196095</v>
      </c>
      <c r="AI1512">
        <f t="shared" si="381"/>
        <v>9207.7805125000014</v>
      </c>
      <c r="AJ1512">
        <f t="shared" si="382"/>
        <v>9207.7805125000014</v>
      </c>
      <c r="AK1512" s="32">
        <f t="shared" si="396"/>
        <v>9309.3368067226402</v>
      </c>
      <c r="AL1512">
        <f t="shared" si="383"/>
        <v>9250.4874463874003</v>
      </c>
      <c r="AM1512" s="32">
        <f t="shared" si="384"/>
        <v>8919.1814744259809</v>
      </c>
      <c r="AN1512" s="33">
        <f t="shared" si="385"/>
        <v>8880.4855110715507</v>
      </c>
      <c r="AO1512" s="33">
        <f t="shared" si="386"/>
        <v>9113.9631548200032</v>
      </c>
      <c r="AP1512" s="33">
        <f t="shared" si="387"/>
        <v>8906.5400912999994</v>
      </c>
      <c r="AQ1512" s="34">
        <f t="shared" si="388"/>
        <v>669037.81999999995</v>
      </c>
      <c r="AR1512" s="34">
        <f t="shared" si="389"/>
        <v>531990</v>
      </c>
      <c r="AS1512" s="34">
        <f t="shared" si="390"/>
        <v>0</v>
      </c>
      <c r="AT1512" s="34">
        <f t="shared" si="391"/>
        <v>8984.8132412590003</v>
      </c>
      <c r="AU1512" s="34">
        <f t="shared" si="392"/>
        <v>8984.1256006960466</v>
      </c>
      <c r="AV1512" s="34">
        <f t="shared" si="393"/>
        <v>8906.3540843883984</v>
      </c>
      <c r="AW1512" s="34">
        <f t="shared" si="394"/>
        <v>8975.3016118490013</v>
      </c>
      <c r="AX1512" s="34">
        <f t="shared" si="395"/>
        <v>8945.5732786136614</v>
      </c>
    </row>
    <row r="1513" spans="1:50" ht="16.5" customHeight="1" x14ac:dyDescent="0.2">
      <c r="A1513" s="25">
        <v>1512</v>
      </c>
      <c r="B1513" s="26">
        <v>43854</v>
      </c>
      <c r="C1513" s="35">
        <v>8793</v>
      </c>
      <c r="D1513" s="27">
        <v>3315.8874999999998</v>
      </c>
      <c r="E1513" s="27">
        <v>221000</v>
      </c>
      <c r="F1513" s="27">
        <v>2066506.7142857099</v>
      </c>
      <c r="G1513" s="27">
        <v>56.152500000000003</v>
      </c>
      <c r="H1513" s="27">
        <v>62.2</v>
      </c>
      <c r="I1513" s="27">
        <v>2.5369999999999999</v>
      </c>
      <c r="J1513" s="27">
        <v>21717.170999999998</v>
      </c>
      <c r="K1513" s="27">
        <v>848091</v>
      </c>
      <c r="L1513" s="27">
        <v>810</v>
      </c>
      <c r="M1513" s="27">
        <v>17.491</v>
      </c>
      <c r="N1513" s="27">
        <v>260326</v>
      </c>
      <c r="O1513" s="27">
        <v>14711</v>
      </c>
      <c r="P1513" s="27">
        <v>4146108</v>
      </c>
      <c r="Q1513" s="27">
        <v>360000</v>
      </c>
      <c r="R1513" s="27">
        <v>21102</v>
      </c>
      <c r="S1513" s="27">
        <v>13.952</v>
      </c>
      <c r="T1513" s="27">
        <v>138</v>
      </c>
      <c r="U1513" s="27">
        <v>15</v>
      </c>
      <c r="V1513" s="27">
        <v>85.8</v>
      </c>
      <c r="W1513" s="27">
        <v>115.01542000000001</v>
      </c>
      <c r="X1513" s="27">
        <v>2.2222222222222201</v>
      </c>
      <c r="Y1513" s="27">
        <v>2.5276436805725102</v>
      </c>
      <c r="Z1513" s="27">
        <v>69.181083679199205</v>
      </c>
      <c r="AA1513" s="27">
        <v>328794</v>
      </c>
      <c r="AB1513" s="28">
        <v>7.15</v>
      </c>
      <c r="AC1513" s="29">
        <v>0</v>
      </c>
      <c r="AD1513" s="30">
        <v>175.3</v>
      </c>
      <c r="AE1513" s="30">
        <v>0.3</v>
      </c>
      <c r="AF1513" s="31">
        <v>9.8552999999999997</v>
      </c>
      <c r="AG1513">
        <f t="shared" si="380"/>
        <v>9246.3420185455579</v>
      </c>
      <c r="AH1513">
        <f>A1513*'Simple Linear Regression'!$B$18+'Simple Linear Regression'!$B$17</f>
        <v>9175.1284178035148</v>
      </c>
      <c r="AI1513">
        <f t="shared" si="381"/>
        <v>9199.5444525000003</v>
      </c>
      <c r="AJ1513">
        <f t="shared" si="382"/>
        <v>9199.5444524999984</v>
      </c>
      <c r="AK1513" s="32">
        <f t="shared" si="396"/>
        <v>9327.7090152273995</v>
      </c>
      <c r="AL1513">
        <f t="shared" si="383"/>
        <v>9244.5590443643414</v>
      </c>
      <c r="AM1513" s="32">
        <f t="shared" si="384"/>
        <v>8840.3950013141202</v>
      </c>
      <c r="AN1513" s="33">
        <f t="shared" si="385"/>
        <v>8899.9422483609123</v>
      </c>
      <c r="AO1513" s="33">
        <f t="shared" si="386"/>
        <v>9022.163449962005</v>
      </c>
      <c r="AP1513" s="33">
        <f t="shared" si="387"/>
        <v>8857.8063992999978</v>
      </c>
      <c r="AQ1513" s="34">
        <f t="shared" si="388"/>
        <v>660447.06200000003</v>
      </c>
      <c r="AR1513" s="34">
        <f t="shared" si="389"/>
        <v>560677</v>
      </c>
      <c r="AS1513" s="34">
        <f t="shared" si="390"/>
        <v>0</v>
      </c>
      <c r="AT1513" s="34">
        <f t="shared" si="391"/>
        <v>9096.4778392739991</v>
      </c>
      <c r="AU1513" s="34">
        <f t="shared" si="392"/>
        <v>9061.1443673806825</v>
      </c>
      <c r="AV1513" s="34">
        <f t="shared" si="393"/>
        <v>9036.5386067415202</v>
      </c>
      <c r="AW1513" s="34">
        <f t="shared" si="394"/>
        <v>9087.0685761329987</v>
      </c>
      <c r="AX1513" s="34">
        <f t="shared" si="395"/>
        <v>9009.1647532916068</v>
      </c>
    </row>
    <row r="1514" spans="1:50" ht="16.5" customHeight="1" x14ac:dyDescent="0.2">
      <c r="A1514" s="25">
        <v>1513</v>
      </c>
      <c r="B1514" s="26">
        <v>43861</v>
      </c>
      <c r="C1514" s="35">
        <v>8933</v>
      </c>
      <c r="D1514" s="27">
        <v>3260.49</v>
      </c>
      <c r="E1514" s="27">
        <v>210000</v>
      </c>
      <c r="F1514" s="27">
        <v>1988182</v>
      </c>
      <c r="G1514" s="27">
        <v>52.695999999999998</v>
      </c>
      <c r="H1514" s="27">
        <v>58.572000000000003</v>
      </c>
      <c r="I1514" s="27">
        <v>2.5059999999999998</v>
      </c>
      <c r="J1514" s="27">
        <v>21717.170999999998</v>
      </c>
      <c r="K1514" s="27">
        <v>848091</v>
      </c>
      <c r="L1514" s="27">
        <v>810</v>
      </c>
      <c r="M1514" s="27">
        <v>17.491</v>
      </c>
      <c r="N1514" s="27">
        <v>260326</v>
      </c>
      <c r="O1514" s="27">
        <v>14711</v>
      </c>
      <c r="P1514" s="27">
        <v>4146108</v>
      </c>
      <c r="Q1514" s="27">
        <v>360000</v>
      </c>
      <c r="R1514" s="27">
        <v>21102</v>
      </c>
      <c r="S1514" s="27">
        <v>13.952</v>
      </c>
      <c r="T1514" s="27">
        <v>138</v>
      </c>
      <c r="U1514" s="27">
        <v>15</v>
      </c>
      <c r="V1514" s="27">
        <v>85.8</v>
      </c>
      <c r="W1514" s="27">
        <v>115.38124999999999</v>
      </c>
      <c r="X1514" s="27">
        <v>2.2222222222222201</v>
      </c>
      <c r="Y1514" s="27">
        <v>2.5276436805725102</v>
      </c>
      <c r="Z1514" s="27">
        <v>69.181083679199205</v>
      </c>
      <c r="AA1514" s="27">
        <v>328794</v>
      </c>
      <c r="AB1514" s="28">
        <v>7.15</v>
      </c>
      <c r="AC1514" s="29">
        <v>0</v>
      </c>
      <c r="AD1514" s="30">
        <v>144.69999999999999</v>
      </c>
      <c r="AE1514" s="30">
        <v>0</v>
      </c>
      <c r="AF1514" s="31">
        <v>10.048299999999999</v>
      </c>
      <c r="AG1514">
        <f t="shared" si="380"/>
        <v>9253.7392123412792</v>
      </c>
      <c r="AH1514">
        <f>A1514*'Simple Linear Regression'!$B$18+'Simple Linear Regression'!$B$17</f>
        <v>9175.9814548874183</v>
      </c>
      <c r="AI1514">
        <f t="shared" si="381"/>
        <v>9206.0156425000005</v>
      </c>
      <c r="AJ1514">
        <f t="shared" si="382"/>
        <v>9206.0156424999986</v>
      </c>
      <c r="AK1514" s="32">
        <f t="shared" si="396"/>
        <v>9296.7571534613398</v>
      </c>
      <c r="AL1514">
        <f t="shared" si="383"/>
        <v>9256.8655867669222</v>
      </c>
      <c r="AM1514" s="32">
        <f t="shared" si="384"/>
        <v>8874.5033658330995</v>
      </c>
      <c r="AN1514" s="33">
        <f t="shared" si="385"/>
        <v>8944.5685846869128</v>
      </c>
      <c r="AO1514" s="33">
        <f t="shared" si="386"/>
        <v>9076.5749211560033</v>
      </c>
      <c r="AP1514" s="33">
        <f t="shared" si="387"/>
        <v>8923.3632034999973</v>
      </c>
      <c r="AQ1514" s="34">
        <f t="shared" si="388"/>
        <v>652376.95599999989</v>
      </c>
      <c r="AR1514" s="34">
        <f t="shared" si="389"/>
        <v>526260</v>
      </c>
      <c r="AS1514" s="34">
        <f t="shared" si="390"/>
        <v>0</v>
      </c>
      <c r="AT1514" s="34">
        <f t="shared" si="391"/>
        <v>9094.7911360010003</v>
      </c>
      <c r="AU1514" s="34">
        <f t="shared" si="392"/>
        <v>9073.9751776029771</v>
      </c>
      <c r="AV1514" s="34">
        <f t="shared" si="393"/>
        <v>9033.1684769915992</v>
      </c>
      <c r="AW1514" s="34">
        <f t="shared" si="394"/>
        <v>9086.4056689110002</v>
      </c>
      <c r="AX1514" s="34">
        <f t="shared" si="395"/>
        <v>9029.4685574128271</v>
      </c>
    </row>
    <row r="1515" spans="1:50" ht="16.5" customHeight="1" x14ac:dyDescent="0.2">
      <c r="A1515" s="25">
        <v>1514</v>
      </c>
      <c r="B1515" s="26">
        <v>43868</v>
      </c>
      <c r="C1515" s="35">
        <v>8722</v>
      </c>
      <c r="D1515" s="27">
        <v>3310.9380000000001</v>
      </c>
      <c r="E1515" s="27">
        <v>207000</v>
      </c>
      <c r="F1515" s="27">
        <v>1982845.8571428601</v>
      </c>
      <c r="G1515" s="27">
        <v>50.36</v>
      </c>
      <c r="H1515" s="27">
        <v>54.594000000000001</v>
      </c>
      <c r="I1515" s="27">
        <v>2.4550000000000001</v>
      </c>
      <c r="J1515" s="27">
        <v>21933.217000000001</v>
      </c>
      <c r="K1515" s="27">
        <v>848091</v>
      </c>
      <c r="L1515" s="27">
        <v>804</v>
      </c>
      <c r="M1515" s="27">
        <v>17.491</v>
      </c>
      <c r="N1515" s="27">
        <v>260326</v>
      </c>
      <c r="O1515" s="27">
        <v>14774.8</v>
      </c>
      <c r="P1515" s="27">
        <v>4146108</v>
      </c>
      <c r="Q1515" s="27">
        <v>360000</v>
      </c>
      <c r="R1515" s="27">
        <v>21102</v>
      </c>
      <c r="S1515" s="27">
        <v>13.952</v>
      </c>
      <c r="T1515" s="27">
        <v>138.9</v>
      </c>
      <c r="U1515" s="27">
        <v>15</v>
      </c>
      <c r="V1515" s="27">
        <v>90.6</v>
      </c>
      <c r="W1515" s="27">
        <v>115.75336</v>
      </c>
      <c r="X1515" s="27">
        <v>2.2222222222222201</v>
      </c>
      <c r="Y1515" s="27">
        <v>2.5276436805725102</v>
      </c>
      <c r="Z1515" s="27">
        <v>69.181083679199205</v>
      </c>
      <c r="AA1515" s="27">
        <v>328794</v>
      </c>
      <c r="AB1515" s="28">
        <v>7.15</v>
      </c>
      <c r="AC1515" s="29">
        <v>0</v>
      </c>
      <c r="AD1515" s="30">
        <v>129.19999999999999</v>
      </c>
      <c r="AE1515" s="30">
        <v>1.5</v>
      </c>
      <c r="AF1515" s="31">
        <v>10.2666</v>
      </c>
      <c r="AG1515">
        <f t="shared" si="380"/>
        <v>9146.0440047634002</v>
      </c>
      <c r="AH1515">
        <f>A1515*'Simple Linear Regression'!$B$18+'Simple Linear Regression'!$B$17</f>
        <v>9176.8344919713236</v>
      </c>
      <c r="AI1515">
        <f t="shared" si="381"/>
        <v>9041.1707724999997</v>
      </c>
      <c r="AJ1515">
        <f t="shared" si="382"/>
        <v>9041.1707724999978</v>
      </c>
      <c r="AK1515" s="32">
        <f t="shared" si="396"/>
        <v>9277.7308594870101</v>
      </c>
      <c r="AL1515">
        <f t="shared" si="383"/>
        <v>9190.2789769130977</v>
      </c>
      <c r="AM1515" s="32">
        <f t="shared" si="384"/>
        <v>8888.7516897884998</v>
      </c>
      <c r="AN1515" s="33">
        <f t="shared" si="385"/>
        <v>8985.7499377344866</v>
      </c>
      <c r="AO1515" s="33">
        <f t="shared" si="386"/>
        <v>9029.7414018300005</v>
      </c>
      <c r="AP1515" s="33">
        <f t="shared" si="387"/>
        <v>9059.0406075999999</v>
      </c>
      <c r="AQ1515" s="34">
        <f t="shared" si="388"/>
        <v>639100.33000000007</v>
      </c>
      <c r="AR1515" s="34">
        <f t="shared" si="389"/>
        <v>508185</v>
      </c>
      <c r="AS1515" s="34">
        <f t="shared" si="390"/>
        <v>0</v>
      </c>
      <c r="AT1515" s="34">
        <f t="shared" si="391"/>
        <v>9082.403377446999</v>
      </c>
      <c r="AU1515" s="34">
        <f t="shared" si="392"/>
        <v>9071.9000034876881</v>
      </c>
      <c r="AV1515" s="34">
        <f t="shared" si="393"/>
        <v>9039.4767753676006</v>
      </c>
      <c r="AW1515" s="34">
        <f t="shared" si="394"/>
        <v>9075.3041702539995</v>
      </c>
      <c r="AX1515" s="34">
        <f t="shared" si="395"/>
        <v>9020.9120839832904</v>
      </c>
    </row>
    <row r="1516" spans="1:50" ht="16.5" customHeight="1" x14ac:dyDescent="0.2">
      <c r="A1516" s="25">
        <v>1515</v>
      </c>
      <c r="B1516" s="26">
        <v>43875</v>
      </c>
      <c r="C1516" s="35">
        <v>8918</v>
      </c>
      <c r="D1516" s="27">
        <v>3368.6779999999999</v>
      </c>
      <c r="E1516" s="27">
        <v>202000</v>
      </c>
      <c r="F1516" s="27">
        <v>2133601.8571428601</v>
      </c>
      <c r="G1516" s="27">
        <v>50.832000000000001</v>
      </c>
      <c r="H1516" s="27">
        <v>55.328000000000003</v>
      </c>
      <c r="I1516" s="27">
        <v>2.419</v>
      </c>
      <c r="J1516" s="27">
        <v>21933.217000000001</v>
      </c>
      <c r="K1516" s="27">
        <v>917503</v>
      </c>
      <c r="L1516" s="27">
        <v>804</v>
      </c>
      <c r="M1516" s="27">
        <v>17.491</v>
      </c>
      <c r="N1516" s="27">
        <v>260326</v>
      </c>
      <c r="O1516" s="27">
        <v>14774.8</v>
      </c>
      <c r="P1516" s="27">
        <v>4146108</v>
      </c>
      <c r="Q1516" s="27">
        <v>360000</v>
      </c>
      <c r="R1516" s="27">
        <v>21102</v>
      </c>
      <c r="S1516" s="27">
        <v>13.952</v>
      </c>
      <c r="T1516" s="27">
        <v>138.9</v>
      </c>
      <c r="U1516" s="27">
        <v>15</v>
      </c>
      <c r="V1516" s="27">
        <v>90.6</v>
      </c>
      <c r="W1516" s="27">
        <v>116.14314</v>
      </c>
      <c r="X1516" s="27">
        <v>2.2222222222222201</v>
      </c>
      <c r="Y1516" s="27">
        <v>2.5276436805725102</v>
      </c>
      <c r="Z1516" s="27">
        <v>69.181083679199205</v>
      </c>
      <c r="AA1516" s="27">
        <v>328794</v>
      </c>
      <c r="AB1516" s="28">
        <v>7.15</v>
      </c>
      <c r="AC1516" s="29">
        <v>0</v>
      </c>
      <c r="AD1516" s="30">
        <v>148.9</v>
      </c>
      <c r="AE1516" s="30">
        <v>1.3</v>
      </c>
      <c r="AF1516" s="31">
        <v>10.505699999999999</v>
      </c>
      <c r="AG1516">
        <f t="shared" si="380"/>
        <v>9149.398452719719</v>
      </c>
      <c r="AH1516">
        <f>A1516*'Simple Linear Regression'!$B$18+'Simple Linear Regression'!$B$17</f>
        <v>9177.6875290552271</v>
      </c>
      <c r="AI1516">
        <f t="shared" si="381"/>
        <v>9044.1122224999981</v>
      </c>
      <c r="AJ1516">
        <f t="shared" si="382"/>
        <v>9044.1122224999999</v>
      </c>
      <c r="AK1516" s="32">
        <f t="shared" si="396"/>
        <v>9268.5082402218595</v>
      </c>
      <c r="AL1516">
        <f t="shared" si="383"/>
        <v>9198.816407251581</v>
      </c>
      <c r="AM1516" s="32">
        <f t="shared" si="384"/>
        <v>8859.6580870051221</v>
      </c>
      <c r="AN1516" s="33">
        <f t="shared" si="385"/>
        <v>9032.9819040849561</v>
      </c>
      <c r="AO1516" s="33">
        <f t="shared" si="386"/>
        <v>9011.3484628940005</v>
      </c>
      <c r="AP1516" s="33">
        <f t="shared" si="387"/>
        <v>9077.3058552999992</v>
      </c>
      <c r="AQ1516" s="34">
        <f t="shared" si="388"/>
        <v>629728.59400000004</v>
      </c>
      <c r="AR1516" s="34">
        <f t="shared" si="389"/>
        <v>488638</v>
      </c>
      <c r="AS1516" s="34">
        <f t="shared" si="390"/>
        <v>0</v>
      </c>
      <c r="AT1516" s="34">
        <f t="shared" si="391"/>
        <v>9156.8767522720009</v>
      </c>
      <c r="AU1516" s="34">
        <f t="shared" si="392"/>
        <v>9134.7516631648359</v>
      </c>
      <c r="AV1516" s="34">
        <f t="shared" si="393"/>
        <v>9121.223549394881</v>
      </c>
      <c r="AW1516" s="34">
        <f t="shared" si="394"/>
        <v>9150.4750978969987</v>
      </c>
      <c r="AX1516" s="34">
        <f t="shared" si="395"/>
        <v>9079.5181484663226</v>
      </c>
    </row>
    <row r="1517" spans="1:50" ht="16.5" customHeight="1" x14ac:dyDescent="0.2">
      <c r="A1517" s="25">
        <v>1516</v>
      </c>
      <c r="B1517" s="26">
        <v>43882</v>
      </c>
      <c r="C1517" s="35">
        <v>9035</v>
      </c>
      <c r="D1517" s="27">
        <v>3366.855</v>
      </c>
      <c r="E1517" s="27">
        <v>209000</v>
      </c>
      <c r="F1517" s="27">
        <v>2253427</v>
      </c>
      <c r="G1517" s="27">
        <v>53.134999999999998</v>
      </c>
      <c r="H1517" s="27">
        <v>58.613999999999997</v>
      </c>
      <c r="I1517" s="27">
        <v>2.4279999999999999</v>
      </c>
      <c r="J1517" s="27">
        <v>21933.217000000001</v>
      </c>
      <c r="K1517" s="27">
        <v>917503</v>
      </c>
      <c r="L1517" s="27">
        <v>804</v>
      </c>
      <c r="M1517" s="27">
        <v>16.850000000000001</v>
      </c>
      <c r="N1517" s="27">
        <v>261757</v>
      </c>
      <c r="O1517" s="27">
        <v>14774.8</v>
      </c>
      <c r="P1517" s="27">
        <v>4146108</v>
      </c>
      <c r="Q1517" s="27">
        <v>360000</v>
      </c>
      <c r="R1517" s="27">
        <v>21102</v>
      </c>
      <c r="S1517" s="27">
        <v>14.145</v>
      </c>
      <c r="T1517" s="27">
        <v>138.9</v>
      </c>
      <c r="U1517" s="27">
        <v>15</v>
      </c>
      <c r="V1517" s="27">
        <v>90.6</v>
      </c>
      <c r="W1517" s="27">
        <v>116.40624</v>
      </c>
      <c r="X1517" s="27">
        <v>2.2222222222222201</v>
      </c>
      <c r="Y1517" s="27">
        <v>2.4956538677215598</v>
      </c>
      <c r="Z1517" s="27">
        <v>69.181083679199205</v>
      </c>
      <c r="AA1517" s="27">
        <v>328794</v>
      </c>
      <c r="AB1517" s="28"/>
      <c r="AC1517" s="29">
        <v>0</v>
      </c>
      <c r="AD1517" s="30">
        <v>152.19999999999999</v>
      </c>
      <c r="AE1517" s="30">
        <v>1.8</v>
      </c>
      <c r="AF1517" s="31">
        <v>10.7613</v>
      </c>
      <c r="AG1517">
        <f t="shared" si="380"/>
        <v>9162.6115642406385</v>
      </c>
      <c r="AH1517">
        <f>A1517*'Simple Linear Regression'!$B$18+'Simple Linear Regression'!$B$17</f>
        <v>9178.5405661391305</v>
      </c>
      <c r="AI1517">
        <f t="shared" si="381"/>
        <v>9024.6775827999991</v>
      </c>
      <c r="AJ1517">
        <f t="shared" si="382"/>
        <v>9024.6775827999991</v>
      </c>
      <c r="AK1517" s="32">
        <f t="shared" si="396"/>
        <v>9209.9973729978392</v>
      </c>
      <c r="AL1517">
        <f t="shared" si="383"/>
        <v>9204.262998499722</v>
      </c>
      <c r="AM1517" s="32">
        <f t="shared" si="384"/>
        <v>8876.5081466747197</v>
      </c>
      <c r="AN1517" s="33">
        <f t="shared" si="385"/>
        <v>9066.9834368107895</v>
      </c>
      <c r="AO1517" s="33">
        <f t="shared" si="386"/>
        <v>9012.1717311960019</v>
      </c>
      <c r="AP1517" s="33">
        <f t="shared" si="387"/>
        <v>9090.3829737999986</v>
      </c>
      <c r="AQ1517" s="34">
        <f t="shared" si="388"/>
        <v>635545.99599999993</v>
      </c>
      <c r="AR1517" s="34">
        <f t="shared" si="389"/>
        <v>507452</v>
      </c>
      <c r="AS1517" s="34">
        <f t="shared" si="390"/>
        <v>0</v>
      </c>
      <c r="AT1517" s="34">
        <f t="shared" si="391"/>
        <v>9232.0156346859985</v>
      </c>
      <c r="AU1517" s="34">
        <f t="shared" si="392"/>
        <v>9188.3746591953422</v>
      </c>
      <c r="AV1517" s="34">
        <f t="shared" si="393"/>
        <v>9201.0311559665188</v>
      </c>
      <c r="AW1517" s="34">
        <f t="shared" si="394"/>
        <v>9226.555433708998</v>
      </c>
      <c r="AX1517" s="34">
        <f t="shared" si="395"/>
        <v>9128.8293368993491</v>
      </c>
    </row>
    <row r="1518" spans="1:50" ht="16.5" customHeight="1" x14ac:dyDescent="0.2">
      <c r="A1518" s="25">
        <v>1517</v>
      </c>
      <c r="B1518" s="26">
        <v>43889</v>
      </c>
      <c r="C1518" s="35">
        <v>9186</v>
      </c>
      <c r="D1518" s="27">
        <v>3080.694</v>
      </c>
      <c r="E1518" s="27">
        <v>218000</v>
      </c>
      <c r="F1518" s="27">
        <v>2200143.2857142901</v>
      </c>
      <c r="G1518" s="27">
        <v>48.362000000000002</v>
      </c>
      <c r="H1518" s="27">
        <v>54.091999999999999</v>
      </c>
      <c r="I1518" s="27">
        <v>2.4660000000000002</v>
      </c>
      <c r="J1518" s="27">
        <v>21933.217000000001</v>
      </c>
      <c r="K1518" s="27">
        <v>917503</v>
      </c>
      <c r="L1518" s="27">
        <v>804</v>
      </c>
      <c r="M1518" s="27">
        <v>16.850000000000001</v>
      </c>
      <c r="N1518" s="27">
        <v>261757</v>
      </c>
      <c r="O1518" s="27">
        <v>14774.8</v>
      </c>
      <c r="P1518" s="27">
        <v>4146108</v>
      </c>
      <c r="Q1518" s="27">
        <v>360000</v>
      </c>
      <c r="R1518" s="27">
        <v>21102</v>
      </c>
      <c r="S1518" s="27">
        <v>14.145</v>
      </c>
      <c r="T1518" s="27">
        <v>138.9</v>
      </c>
      <c r="U1518" s="27">
        <v>15</v>
      </c>
      <c r="V1518" s="27">
        <v>90.6</v>
      </c>
      <c r="W1518" s="27">
        <v>116.919875</v>
      </c>
      <c r="X1518" s="27">
        <v>2.2222222222222201</v>
      </c>
      <c r="Y1518" s="27">
        <v>2.4956538677215598</v>
      </c>
      <c r="Z1518" s="27">
        <v>69.181083679199205</v>
      </c>
      <c r="AA1518" s="27">
        <v>328794</v>
      </c>
      <c r="AB1518" s="28"/>
      <c r="AC1518" s="29">
        <v>0</v>
      </c>
      <c r="AD1518" s="30">
        <v>135.6</v>
      </c>
      <c r="AE1518" s="30">
        <v>1.6</v>
      </c>
      <c r="AF1518" s="31">
        <v>11.029299999999999</v>
      </c>
      <c r="AG1518">
        <f t="shared" si="380"/>
        <v>9156.5638786200798</v>
      </c>
      <c r="AH1518">
        <f>A1518*'Simple Linear Regression'!$B$18+'Simple Linear Regression'!$B$17</f>
        <v>9179.3936032230358</v>
      </c>
      <c r="AI1518">
        <f t="shared" si="381"/>
        <v>9019.3829728000001</v>
      </c>
      <c r="AJ1518">
        <f t="shared" si="382"/>
        <v>9019.3829727999982</v>
      </c>
      <c r="AK1518" s="32">
        <f t="shared" si="396"/>
        <v>9217.1341791575796</v>
      </c>
      <c r="AL1518">
        <f t="shared" si="383"/>
        <v>9191.9723503633395</v>
      </c>
      <c r="AM1518" s="32">
        <f t="shared" si="384"/>
        <v>8901.6736922850396</v>
      </c>
      <c r="AN1518" s="33">
        <f t="shared" si="385"/>
        <v>9086.5538371780913</v>
      </c>
      <c r="AO1518" s="33">
        <f t="shared" si="386"/>
        <v>9021.4894336619982</v>
      </c>
      <c r="AP1518" s="33">
        <f t="shared" si="387"/>
        <v>9113.1508905999999</v>
      </c>
      <c r="AQ1518" s="34">
        <f t="shared" si="388"/>
        <v>645492.7620000001</v>
      </c>
      <c r="AR1518" s="34">
        <f t="shared" si="389"/>
        <v>537588</v>
      </c>
      <c r="AS1518" s="34">
        <f t="shared" si="390"/>
        <v>0</v>
      </c>
      <c r="AT1518" s="34">
        <f t="shared" si="391"/>
        <v>9257.5930979999994</v>
      </c>
      <c r="AU1518" s="34">
        <f t="shared" si="392"/>
        <v>9204.6022392716186</v>
      </c>
      <c r="AV1518" s="34">
        <f t="shared" si="393"/>
        <v>9226.4353166938799</v>
      </c>
      <c r="AW1518" s="34">
        <f t="shared" si="394"/>
        <v>9253.3440622849994</v>
      </c>
      <c r="AX1518" s="34">
        <f t="shared" si="395"/>
        <v>9143.8398599867032</v>
      </c>
    </row>
    <row r="1519" spans="1:50" ht="16.5" customHeight="1" x14ac:dyDescent="0.2">
      <c r="A1519" s="25">
        <v>1518</v>
      </c>
      <c r="B1519" s="26">
        <v>43896</v>
      </c>
      <c r="C1519" s="35">
        <v>9449</v>
      </c>
      <c r="D1519" s="27">
        <v>3044.0059999999999</v>
      </c>
      <c r="E1519" s="27">
        <v>215000</v>
      </c>
      <c r="F1519" s="27">
        <v>2100651.2857142901</v>
      </c>
      <c r="G1519" s="27">
        <v>45.573999999999998</v>
      </c>
      <c r="H1519" s="27">
        <v>50.701999999999998</v>
      </c>
      <c r="I1519" s="27">
        <v>2.423</v>
      </c>
      <c r="J1519" s="27">
        <v>21933.217000000001</v>
      </c>
      <c r="K1519" s="27">
        <v>917503</v>
      </c>
      <c r="L1519" s="27">
        <v>804</v>
      </c>
      <c r="M1519" s="27">
        <v>16.850000000000001</v>
      </c>
      <c r="N1519" s="27">
        <v>261757</v>
      </c>
      <c r="O1519" s="27">
        <v>14774.8</v>
      </c>
      <c r="P1519" s="27">
        <v>4146108</v>
      </c>
      <c r="Q1519" s="27">
        <v>360000</v>
      </c>
      <c r="R1519" s="27">
        <v>20095</v>
      </c>
      <c r="S1519" s="27">
        <v>14.145</v>
      </c>
      <c r="T1519" s="27">
        <v>138.9</v>
      </c>
      <c r="U1519" s="27">
        <v>15</v>
      </c>
      <c r="V1519" s="27">
        <v>92.5</v>
      </c>
      <c r="W1519" s="27">
        <v>117.41477999999999</v>
      </c>
      <c r="X1519" s="27">
        <v>2.2222222222222201</v>
      </c>
      <c r="Y1519" s="27">
        <v>2.4956538677215598</v>
      </c>
      <c r="Z1519" s="27">
        <v>69.181083679199205</v>
      </c>
      <c r="AA1519" s="27">
        <v>330513</v>
      </c>
      <c r="AB1519" s="28"/>
      <c r="AC1519" s="29">
        <v>0</v>
      </c>
      <c r="AD1519" s="30">
        <v>110.2</v>
      </c>
      <c r="AE1519" s="30">
        <v>2.6</v>
      </c>
      <c r="AF1519" s="31">
        <v>11.3065</v>
      </c>
      <c r="AG1519">
        <f t="shared" si="380"/>
        <v>9122.1572581932414</v>
      </c>
      <c r="AH1519">
        <f>A1519*'Simple Linear Regression'!$B$18+'Simple Linear Regression'!$B$17</f>
        <v>9180.2466403069393</v>
      </c>
      <c r="AI1519">
        <f t="shared" si="381"/>
        <v>8955.9240727999986</v>
      </c>
      <c r="AJ1519">
        <f t="shared" si="382"/>
        <v>8955.9240727999986</v>
      </c>
      <c r="AK1519" s="32">
        <f t="shared" si="396"/>
        <v>9213.5421649454784</v>
      </c>
      <c r="AL1519">
        <f t="shared" si="383"/>
        <v>9174.0938134997705</v>
      </c>
      <c r="AM1519" s="32">
        <f t="shared" si="384"/>
        <v>8928.8456635330404</v>
      </c>
      <c r="AN1519" s="33">
        <f t="shared" si="385"/>
        <v>9139.2441659174292</v>
      </c>
      <c r="AO1519" s="33">
        <f t="shared" si="386"/>
        <v>9035.3508766609957</v>
      </c>
      <c r="AP1519" s="33">
        <f t="shared" si="387"/>
        <v>9217.5126965999989</v>
      </c>
      <c r="AQ1519" s="34">
        <f t="shared" si="388"/>
        <v>634237.21100000001</v>
      </c>
      <c r="AR1519" s="34">
        <f t="shared" si="389"/>
        <v>520945</v>
      </c>
      <c r="AS1519" s="34">
        <f t="shared" si="390"/>
        <v>0</v>
      </c>
      <c r="AT1519" s="34">
        <f t="shared" si="391"/>
        <v>9259.3472668670001</v>
      </c>
      <c r="AU1519" s="34">
        <f t="shared" si="392"/>
        <v>9218.7578841380964</v>
      </c>
      <c r="AV1519" s="34">
        <f t="shared" si="393"/>
        <v>9237.5432473201981</v>
      </c>
      <c r="AW1519" s="34">
        <f t="shared" si="394"/>
        <v>9256.5136488289991</v>
      </c>
      <c r="AX1519" s="34">
        <f t="shared" si="395"/>
        <v>9160.3626360576436</v>
      </c>
    </row>
    <row r="1520" spans="1:50" ht="16.5" customHeight="1" x14ac:dyDescent="0.2">
      <c r="A1520" s="25">
        <v>1519</v>
      </c>
      <c r="B1520" s="26">
        <v>43903</v>
      </c>
      <c r="C1520" s="35">
        <v>9696</v>
      </c>
      <c r="D1520" s="27">
        <v>2712.366</v>
      </c>
      <c r="E1520" s="27">
        <v>208000</v>
      </c>
      <c r="F1520" s="27">
        <v>1884812.2857142901</v>
      </c>
      <c r="G1520" s="27">
        <v>32.386000000000003</v>
      </c>
      <c r="H1520" s="27">
        <v>33.723999999999997</v>
      </c>
      <c r="I1520" s="27">
        <v>2.375</v>
      </c>
      <c r="J1520" s="27">
        <v>21933.217000000001</v>
      </c>
      <c r="K1520" s="27">
        <v>815984</v>
      </c>
      <c r="L1520" s="27">
        <v>791</v>
      </c>
      <c r="M1520" s="27">
        <v>16.850000000000001</v>
      </c>
      <c r="N1520" s="27">
        <v>261757</v>
      </c>
      <c r="O1520" s="27">
        <v>14868.3</v>
      </c>
      <c r="P1520" s="27">
        <v>4146108</v>
      </c>
      <c r="Q1520" s="27">
        <v>360000</v>
      </c>
      <c r="R1520" s="27">
        <v>20095</v>
      </c>
      <c r="S1520" s="27">
        <v>14.145</v>
      </c>
      <c r="T1520" s="27">
        <v>138.9</v>
      </c>
      <c r="U1520" s="27">
        <v>15</v>
      </c>
      <c r="V1520" s="27">
        <v>92.5</v>
      </c>
      <c r="W1520" s="27">
        <v>116.71822</v>
      </c>
      <c r="X1520" s="27">
        <v>2.2222222222222201</v>
      </c>
      <c r="Y1520" s="27">
        <v>2.4956538677215598</v>
      </c>
      <c r="Z1520" s="27">
        <v>69.181083679199205</v>
      </c>
      <c r="AA1520" s="27">
        <v>330513</v>
      </c>
      <c r="AB1520" s="28"/>
      <c r="AC1520" s="29">
        <v>0</v>
      </c>
      <c r="AD1520" s="30">
        <v>85.6</v>
      </c>
      <c r="AE1520" s="30">
        <v>4.5999999999999996</v>
      </c>
      <c r="AF1520" s="31">
        <v>11.5898</v>
      </c>
      <c r="AG1520">
        <f t="shared" si="380"/>
        <v>9126.8543521350002</v>
      </c>
      <c r="AH1520">
        <f>A1520*'Simple Linear Regression'!$B$18+'Simple Linear Regression'!$B$17</f>
        <v>9181.0996773908446</v>
      </c>
      <c r="AI1520">
        <f t="shared" si="381"/>
        <v>8956.0686527999987</v>
      </c>
      <c r="AJ1520">
        <f t="shared" si="382"/>
        <v>8956.0686528000006</v>
      </c>
      <c r="AK1520" s="32">
        <f t="shared" si="396"/>
        <v>9192.84285408293</v>
      </c>
      <c r="AL1520">
        <f t="shared" si="383"/>
        <v>9186.3855733562523</v>
      </c>
      <c r="AM1520" s="32">
        <f t="shared" si="384"/>
        <v>8955.1852738640409</v>
      </c>
      <c r="AN1520" s="33">
        <f t="shared" si="385"/>
        <v>9197.5521745842398</v>
      </c>
      <c r="AO1520" s="33">
        <f t="shared" si="386"/>
        <v>9085.7314051249978</v>
      </c>
      <c r="AP1520" s="33">
        <f t="shared" si="387"/>
        <v>9295.7361024999991</v>
      </c>
      <c r="AQ1520" s="34">
        <f t="shared" si="388"/>
        <v>621672.875</v>
      </c>
      <c r="AR1520" s="34">
        <f t="shared" si="389"/>
        <v>494000</v>
      </c>
      <c r="AS1520" s="34">
        <f t="shared" si="390"/>
        <v>0</v>
      </c>
      <c r="AT1520" s="34">
        <f t="shared" si="391"/>
        <v>9272.0239517219998</v>
      </c>
      <c r="AU1520" s="34">
        <f t="shared" si="392"/>
        <v>9246.6763296943282</v>
      </c>
      <c r="AV1520" s="34">
        <f t="shared" si="393"/>
        <v>9253.7019706049996</v>
      </c>
      <c r="AW1520" s="34">
        <f t="shared" si="394"/>
        <v>9270.4604329680005</v>
      </c>
      <c r="AX1520" s="34">
        <f t="shared" si="395"/>
        <v>9196.2001246428736</v>
      </c>
    </row>
    <row r="1521" spans="1:50" ht="16.5" customHeight="1" x14ac:dyDescent="0.2">
      <c r="A1521" s="25">
        <v>1520</v>
      </c>
      <c r="B1521" s="26">
        <v>43910</v>
      </c>
      <c r="C1521" s="35">
        <v>8837</v>
      </c>
      <c r="D1521" s="27">
        <v>2405.5459999999998</v>
      </c>
      <c r="E1521" s="27">
        <v>273000</v>
      </c>
      <c r="F1521" s="27">
        <v>1100065.57142857</v>
      </c>
      <c r="G1521" s="27">
        <v>24.193999999999999</v>
      </c>
      <c r="H1521" s="27">
        <v>25.654</v>
      </c>
      <c r="I1521" s="27">
        <v>2.2480000000000002</v>
      </c>
      <c r="J1521" s="27">
        <v>21933.217000000001</v>
      </c>
      <c r="K1521" s="27">
        <v>815984</v>
      </c>
      <c r="L1521" s="27">
        <v>791</v>
      </c>
      <c r="M1521" s="27">
        <v>17.13</v>
      </c>
      <c r="N1521" s="27">
        <v>260847</v>
      </c>
      <c r="O1521" s="27">
        <v>14868.3</v>
      </c>
      <c r="P1521" s="27">
        <v>4192191</v>
      </c>
      <c r="Q1521" s="27">
        <v>360000</v>
      </c>
      <c r="R1521" s="27">
        <v>20095</v>
      </c>
      <c r="S1521" s="27">
        <v>14.145</v>
      </c>
      <c r="T1521" s="27">
        <v>138.9</v>
      </c>
      <c r="U1521" s="27">
        <v>15</v>
      </c>
      <c r="V1521" s="27">
        <v>92.5</v>
      </c>
      <c r="W1521" s="27">
        <v>118.85348</v>
      </c>
      <c r="X1521" s="27">
        <v>2.2222222222222201</v>
      </c>
      <c r="Y1521" s="27">
        <v>2.53752493858337</v>
      </c>
      <c r="Z1521" s="27">
        <v>69.181083679199205</v>
      </c>
      <c r="AA1521" s="27">
        <v>330513</v>
      </c>
      <c r="AB1521" s="28"/>
      <c r="AC1521" s="29">
        <v>0</v>
      </c>
      <c r="AD1521" s="30">
        <v>90.3</v>
      </c>
      <c r="AE1521" s="30">
        <v>10.3</v>
      </c>
      <c r="AF1521" s="31">
        <v>11.8766</v>
      </c>
      <c r="AG1521">
        <f t="shared" si="380"/>
        <v>9071.6332377142407</v>
      </c>
      <c r="AH1521">
        <f>A1521*'Simple Linear Regression'!$B$18+'Simple Linear Regression'!$B$17</f>
        <v>9181.9527144747481</v>
      </c>
      <c r="AI1521">
        <f t="shared" si="381"/>
        <v>8920.6012567999987</v>
      </c>
      <c r="AJ1521">
        <f t="shared" si="382"/>
        <v>8920.6012567999987</v>
      </c>
      <c r="AK1521" s="32">
        <f t="shared" si="396"/>
        <v>9136.79723594393</v>
      </c>
      <c r="AL1521">
        <f t="shared" si="383"/>
        <v>9147.984471203923</v>
      </c>
      <c r="AM1521" s="32">
        <f t="shared" si="384"/>
        <v>7378.7324813223186</v>
      </c>
      <c r="AN1521" s="33">
        <f t="shared" si="385"/>
        <v>9211.1750336981804</v>
      </c>
      <c r="AO1521" s="33">
        <f t="shared" si="386"/>
        <v>9258.1754162559992</v>
      </c>
      <c r="AP1521" s="33">
        <f t="shared" si="387"/>
        <v>8571.3973458999972</v>
      </c>
      <c r="AQ1521" s="34">
        <f t="shared" si="388"/>
        <v>586384.0560000001</v>
      </c>
      <c r="AR1521" s="34">
        <f t="shared" si="389"/>
        <v>613704.00000000012</v>
      </c>
      <c r="AS1521" s="34">
        <f t="shared" si="390"/>
        <v>0</v>
      </c>
      <c r="AT1521" s="34">
        <f t="shared" si="391"/>
        <v>9027.7190442850006</v>
      </c>
      <c r="AU1521" s="34">
        <f t="shared" si="392"/>
        <v>9143.2902611267964</v>
      </c>
      <c r="AV1521" s="34">
        <f t="shared" si="393"/>
        <v>9193.3735700340385</v>
      </c>
      <c r="AW1521" s="34">
        <f t="shared" si="394"/>
        <v>9019.9360731539982</v>
      </c>
      <c r="AX1521" s="34">
        <f t="shared" si="395"/>
        <v>8989.6356199401271</v>
      </c>
    </row>
    <row r="1522" spans="1:50" ht="16.5" customHeight="1" x14ac:dyDescent="0.2">
      <c r="A1522" s="25">
        <v>1521</v>
      </c>
      <c r="B1522" s="26">
        <v>43917</v>
      </c>
      <c r="C1522" s="35">
        <v>6659</v>
      </c>
      <c r="D1522" s="27">
        <v>2466.366</v>
      </c>
      <c r="E1522" s="27">
        <v>2914000</v>
      </c>
      <c r="F1522" s="27">
        <v>374841.28571428597</v>
      </c>
      <c r="G1522" s="27">
        <v>19.437999999999999</v>
      </c>
      <c r="H1522" s="27">
        <v>23.962</v>
      </c>
      <c r="I1522" s="27">
        <v>2.12</v>
      </c>
      <c r="J1522" s="27">
        <v>21933.217000000001</v>
      </c>
      <c r="K1522" s="27">
        <v>815984</v>
      </c>
      <c r="L1522" s="27">
        <v>791</v>
      </c>
      <c r="M1522" s="27">
        <v>17.13</v>
      </c>
      <c r="N1522" s="27">
        <v>260847</v>
      </c>
      <c r="O1522" s="27">
        <v>14868.3</v>
      </c>
      <c r="P1522" s="27">
        <v>4192191</v>
      </c>
      <c r="Q1522" s="27">
        <v>360000</v>
      </c>
      <c r="R1522" s="27">
        <v>20095</v>
      </c>
      <c r="S1522" s="27">
        <v>14.145</v>
      </c>
      <c r="T1522" s="27">
        <v>138.9</v>
      </c>
      <c r="U1522" s="27">
        <v>15</v>
      </c>
      <c r="V1522" s="27">
        <v>92.5</v>
      </c>
      <c r="W1522" s="27">
        <v>123.51479999999999</v>
      </c>
      <c r="X1522" s="27">
        <v>2.2222222222222201</v>
      </c>
      <c r="Y1522" s="27">
        <v>2.53752493858337</v>
      </c>
      <c r="Z1522" s="27">
        <v>69.181083679199205</v>
      </c>
      <c r="AA1522" s="27">
        <v>330513</v>
      </c>
      <c r="AB1522" s="28"/>
      <c r="AC1522" s="29">
        <v>0</v>
      </c>
      <c r="AD1522" s="30">
        <v>95.2</v>
      </c>
      <c r="AE1522" s="30">
        <v>11.1</v>
      </c>
      <c r="AF1522" s="31">
        <v>12.1645</v>
      </c>
      <c r="AG1522">
        <f t="shared" si="380"/>
        <v>7292.8999182256002</v>
      </c>
      <c r="AH1522">
        <f>A1522*'Simple Linear Regression'!$B$18+'Simple Linear Regression'!$B$17</f>
        <v>9182.8057515586515</v>
      </c>
      <c r="AI1522">
        <f t="shared" si="381"/>
        <v>7366.9273667999996</v>
      </c>
      <c r="AJ1522">
        <f t="shared" si="382"/>
        <v>7366.9273668000005</v>
      </c>
      <c r="AK1522" s="32">
        <f t="shared" si="396"/>
        <v>9109.8341581229397</v>
      </c>
      <c r="AL1522">
        <f t="shared" si="383"/>
        <v>7211.0985761748025</v>
      </c>
      <c r="AM1522" s="32">
        <f t="shared" si="384"/>
        <v>7357.623105766339</v>
      </c>
      <c r="AN1522" s="33">
        <f t="shared" si="385"/>
        <v>7015.5566149242113</v>
      </c>
      <c r="AO1522" s="33">
        <f t="shared" si="386"/>
        <v>7153.1890346399996</v>
      </c>
      <c r="AP1522" s="33">
        <f t="shared" si="387"/>
        <v>6866.0782775999987</v>
      </c>
      <c r="AQ1522" s="34">
        <f t="shared" si="388"/>
        <v>552995.64</v>
      </c>
      <c r="AR1522" s="34">
        <f t="shared" si="389"/>
        <v>6177680</v>
      </c>
      <c r="AS1522" s="34">
        <f t="shared" si="390"/>
        <v>0</v>
      </c>
      <c r="AT1522" s="34">
        <f t="shared" si="391"/>
        <v>7370.5416486380018</v>
      </c>
      <c r="AU1522" s="34">
        <f t="shared" si="392"/>
        <v>7255.9570073310879</v>
      </c>
      <c r="AV1522" s="34">
        <f t="shared" si="393"/>
        <v>7803.1765088437996</v>
      </c>
      <c r="AW1522" s="34">
        <f t="shared" si="394"/>
        <v>7368.8194255529988</v>
      </c>
      <c r="AX1522" s="34">
        <f t="shared" si="395"/>
        <v>7222.5774565823185</v>
      </c>
    </row>
    <row r="1523" spans="1:50" ht="16.5" customHeight="1" x14ac:dyDescent="0.2">
      <c r="A1523" s="25">
        <v>1522</v>
      </c>
      <c r="B1523" s="26">
        <v>43924</v>
      </c>
      <c r="C1523" s="35">
        <v>5065</v>
      </c>
      <c r="D1523" s="27">
        <v>2539.4580000000001</v>
      </c>
      <c r="E1523" s="27">
        <v>5946000</v>
      </c>
      <c r="F1523" s="27">
        <v>191546.85714285701</v>
      </c>
      <c r="G1523" s="27">
        <v>21.686</v>
      </c>
      <c r="H1523" s="27">
        <v>18.716000000000001</v>
      </c>
      <c r="I1523" s="27">
        <v>2.0049999999999999</v>
      </c>
      <c r="J1523" s="27">
        <v>21933.217000000001</v>
      </c>
      <c r="K1523" s="27">
        <v>815984</v>
      </c>
      <c r="L1523" s="27">
        <v>791</v>
      </c>
      <c r="M1523" s="27">
        <v>17.13</v>
      </c>
      <c r="N1523" s="27">
        <v>260847</v>
      </c>
      <c r="O1523" s="27">
        <v>14868.3</v>
      </c>
      <c r="P1523" s="27">
        <v>4192191</v>
      </c>
      <c r="Q1523" s="27">
        <v>360000</v>
      </c>
      <c r="R1523" s="27">
        <v>20095</v>
      </c>
      <c r="S1523" s="27">
        <v>14.145</v>
      </c>
      <c r="T1523" s="27">
        <v>138.9</v>
      </c>
      <c r="U1523" s="27">
        <v>15</v>
      </c>
      <c r="V1523" s="27">
        <v>92.5</v>
      </c>
      <c r="W1523" s="27">
        <v>124.24988</v>
      </c>
      <c r="X1523" s="27">
        <v>2.2222222222222201</v>
      </c>
      <c r="Y1523" s="27">
        <v>2.53752493858337</v>
      </c>
      <c r="Z1523" s="27">
        <v>69.181083679199205</v>
      </c>
      <c r="AA1523" s="27">
        <v>330513</v>
      </c>
      <c r="AB1523" s="28"/>
      <c r="AC1523" s="29">
        <v>0</v>
      </c>
      <c r="AD1523" s="30">
        <v>78.7</v>
      </c>
      <c r="AE1523" s="30">
        <v>8.1999999999999993</v>
      </c>
      <c r="AF1523" s="31">
        <v>12.450900000000001</v>
      </c>
      <c r="AG1523">
        <f t="shared" si="380"/>
        <v>5250.8367039194009</v>
      </c>
      <c r="AH1523">
        <f>A1523*'Simple Linear Regression'!$B$18+'Simple Linear Regression'!$B$17</f>
        <v>9183.6587886425568</v>
      </c>
      <c r="AI1523">
        <f t="shared" si="381"/>
        <v>5583.2320867999997</v>
      </c>
      <c r="AJ1523">
        <f t="shared" si="382"/>
        <v>5583.2320868000006</v>
      </c>
      <c r="AK1523" s="32">
        <f t="shared" si="396"/>
        <v>9100.4214476114903</v>
      </c>
      <c r="AL1523">
        <f t="shared" si="383"/>
        <v>4983.0037515314507</v>
      </c>
      <c r="AM1523" s="32">
        <f t="shared" si="384"/>
        <v>7361.8966370801791</v>
      </c>
      <c r="AN1523" s="33">
        <f t="shared" si="385"/>
        <v>4480.2294222546898</v>
      </c>
      <c r="AO1523" s="33">
        <f t="shared" si="386"/>
        <v>4755.1442224850007</v>
      </c>
      <c r="AP1523" s="33">
        <f t="shared" si="387"/>
        <v>4909.9504847999997</v>
      </c>
      <c r="AQ1523" s="34">
        <f t="shared" si="388"/>
        <v>522998.23499999999</v>
      </c>
      <c r="AR1523" s="34">
        <f t="shared" si="389"/>
        <v>11921730</v>
      </c>
      <c r="AS1523" s="34">
        <f t="shared" si="390"/>
        <v>0</v>
      </c>
      <c r="AT1523" s="34">
        <f t="shared" si="391"/>
        <v>5442.9861061550009</v>
      </c>
      <c r="AU1523" s="34">
        <f t="shared" si="392"/>
        <v>5064.9333602834358</v>
      </c>
      <c r="AV1523" s="34">
        <f t="shared" si="393"/>
        <v>5654.2951738557986</v>
      </c>
      <c r="AW1523" s="34">
        <f t="shared" si="394"/>
        <v>5448.3511856829991</v>
      </c>
      <c r="AX1523" s="34">
        <f t="shared" si="395"/>
        <v>5170.987820304551</v>
      </c>
    </row>
    <row r="1524" spans="1:50" ht="16.5" customHeight="1" x14ac:dyDescent="0.2">
      <c r="A1524" s="25">
        <v>1523</v>
      </c>
      <c r="B1524" s="26">
        <v>43931</v>
      </c>
      <c r="C1524" s="35">
        <v>5081</v>
      </c>
      <c r="D1524" s="27">
        <v>2715.7224999999999</v>
      </c>
      <c r="E1524" s="27">
        <v>6137000</v>
      </c>
      <c r="F1524" s="27">
        <v>138641.57142857101</v>
      </c>
      <c r="G1524" s="27">
        <v>24.405000000000001</v>
      </c>
      <c r="H1524" s="27">
        <v>22.532499999999999</v>
      </c>
      <c r="I1524" s="27">
        <v>1.9239999999999999</v>
      </c>
      <c r="J1524" s="27">
        <v>21933.217000000001</v>
      </c>
      <c r="K1524" s="27">
        <v>793201</v>
      </c>
      <c r="L1524" s="27">
        <v>790</v>
      </c>
      <c r="M1524" s="27">
        <v>17.13</v>
      </c>
      <c r="N1524" s="27">
        <v>260847</v>
      </c>
      <c r="O1524" s="27">
        <v>14828.1</v>
      </c>
      <c r="P1524" s="27">
        <v>4192191</v>
      </c>
      <c r="Q1524" s="27">
        <v>360000</v>
      </c>
      <c r="R1524" s="27">
        <v>20095</v>
      </c>
      <c r="S1524" s="27">
        <v>14.145</v>
      </c>
      <c r="T1524" s="27">
        <v>138.9</v>
      </c>
      <c r="U1524" s="27">
        <v>15</v>
      </c>
      <c r="V1524" s="27">
        <v>88.9</v>
      </c>
      <c r="W1524" s="27">
        <v>123.52370000000001</v>
      </c>
      <c r="X1524" s="27">
        <v>2.2222222222222201</v>
      </c>
      <c r="Y1524" s="27">
        <v>2.53752493858337</v>
      </c>
      <c r="Z1524" s="27">
        <v>69.181083679199205</v>
      </c>
      <c r="AA1524" s="27">
        <v>330513</v>
      </c>
      <c r="AB1524" s="28"/>
      <c r="AC1524" s="29">
        <v>0</v>
      </c>
      <c r="AD1524" s="30">
        <v>67.5</v>
      </c>
      <c r="AE1524" s="30">
        <v>10.7</v>
      </c>
      <c r="AF1524" s="31">
        <v>12.733499999999999</v>
      </c>
      <c r="AG1524">
        <f t="shared" si="380"/>
        <v>5204.4438028331197</v>
      </c>
      <c r="AH1524">
        <f>A1524*'Simple Linear Regression'!$B$18+'Simple Linear Regression'!$B$17</f>
        <v>9184.5118257264603</v>
      </c>
      <c r="AI1524">
        <f t="shared" si="381"/>
        <v>5594.1449267999988</v>
      </c>
      <c r="AJ1524">
        <f t="shared" si="382"/>
        <v>5594.1449267999997</v>
      </c>
      <c r="AK1524" s="32">
        <f t="shared" si="396"/>
        <v>9081.7222645443908</v>
      </c>
      <c r="AL1524">
        <f t="shared" si="383"/>
        <v>4909.6693249739628</v>
      </c>
      <c r="AM1524" s="32">
        <f t="shared" si="384"/>
        <v>7367.9003285480794</v>
      </c>
      <c r="AN1524" s="33">
        <f t="shared" si="385"/>
        <v>4377.0369628700118</v>
      </c>
      <c r="AO1524" s="33">
        <f t="shared" si="386"/>
        <v>4693.7542112279989</v>
      </c>
      <c r="AP1524" s="33">
        <f t="shared" si="387"/>
        <v>4760.4230182000001</v>
      </c>
      <c r="AQ1524" s="34">
        <f t="shared" si="388"/>
        <v>501869.62799999997</v>
      </c>
      <c r="AR1524" s="34">
        <f t="shared" si="389"/>
        <v>11807588</v>
      </c>
      <c r="AS1524" s="34">
        <f t="shared" si="390"/>
        <v>0</v>
      </c>
      <c r="AT1524" s="34">
        <f t="shared" si="391"/>
        <v>5360.6644752200009</v>
      </c>
      <c r="AU1524" s="34">
        <f t="shared" si="392"/>
        <v>4980.5002054973193</v>
      </c>
      <c r="AV1524" s="34">
        <f t="shared" si="393"/>
        <v>5187.8630380758805</v>
      </c>
      <c r="AW1524" s="34">
        <f t="shared" si="394"/>
        <v>5367.2722765409999</v>
      </c>
      <c r="AX1524" s="34">
        <f t="shared" si="395"/>
        <v>5112.2691052193659</v>
      </c>
    </row>
    <row r="1525" spans="1:50" ht="16.5" customHeight="1" x14ac:dyDescent="0.2">
      <c r="A1525" s="25">
        <v>1524</v>
      </c>
      <c r="B1525" s="26">
        <v>43938</v>
      </c>
      <c r="C1525" s="35">
        <v>5311</v>
      </c>
      <c r="D1525" s="27">
        <v>2813.0320000000002</v>
      </c>
      <c r="E1525" s="27">
        <v>4869000</v>
      </c>
      <c r="F1525" s="27">
        <v>120450.857142857</v>
      </c>
      <c r="G1525" s="27">
        <v>20.12</v>
      </c>
      <c r="H1525" s="27">
        <v>19.995000000000001</v>
      </c>
      <c r="I1525" s="27">
        <v>1.853</v>
      </c>
      <c r="J1525" s="27">
        <v>21933.217000000001</v>
      </c>
      <c r="K1525" s="27">
        <v>793201</v>
      </c>
      <c r="L1525" s="27">
        <v>790</v>
      </c>
      <c r="M1525" s="27">
        <v>11.824999999999999</v>
      </c>
      <c r="N1525" s="27">
        <v>242695</v>
      </c>
      <c r="O1525" s="27">
        <v>14828.1</v>
      </c>
      <c r="P1525" s="27">
        <v>4192191</v>
      </c>
      <c r="Q1525" s="27">
        <v>360000</v>
      </c>
      <c r="R1525" s="27">
        <v>20095</v>
      </c>
      <c r="S1525" s="27">
        <v>14.145</v>
      </c>
      <c r="T1525" s="27">
        <v>138.9</v>
      </c>
      <c r="U1525" s="27">
        <v>15</v>
      </c>
      <c r="V1525" s="27">
        <v>88.9</v>
      </c>
      <c r="W1525" s="27">
        <v>123.02248</v>
      </c>
      <c r="X1525" s="27">
        <v>2.2222222222222201</v>
      </c>
      <c r="Y1525" s="27">
        <v>2.53752493858337</v>
      </c>
      <c r="Z1525" s="27">
        <v>69.181083679199205</v>
      </c>
      <c r="AA1525" s="27">
        <v>330513</v>
      </c>
      <c r="AB1525" s="28"/>
      <c r="AC1525" s="29">
        <v>0</v>
      </c>
      <c r="AD1525" s="30">
        <v>87.9</v>
      </c>
      <c r="AE1525" s="30">
        <v>4.5999999999999996</v>
      </c>
      <c r="AF1525" s="31">
        <v>13.009600000000001</v>
      </c>
      <c r="AG1525">
        <f t="shared" si="380"/>
        <v>5831.0367919936389</v>
      </c>
      <c r="AH1525">
        <f>A1525*'Simple Linear Regression'!$B$18+'Simple Linear Regression'!$B$17</f>
        <v>9185.3648628103638</v>
      </c>
      <c r="AI1525">
        <f t="shared" si="381"/>
        <v>5800.7391804999997</v>
      </c>
      <c r="AJ1525">
        <f t="shared" si="382"/>
        <v>5800.7391805000007</v>
      </c>
      <c r="AK1525" s="32">
        <f t="shared" si="396"/>
        <v>9201.8395545193707</v>
      </c>
      <c r="AL1525">
        <f t="shared" si="383"/>
        <v>5607.3585720234523</v>
      </c>
      <c r="AM1525" s="32">
        <f t="shared" si="384"/>
        <v>7082.0464835547409</v>
      </c>
      <c r="AN1525" s="33">
        <f t="shared" si="385"/>
        <v>5438.7586108945761</v>
      </c>
      <c r="AO1525" s="33">
        <f t="shared" si="386"/>
        <v>5423.4078220849988</v>
      </c>
      <c r="AP1525" s="33">
        <f t="shared" si="387"/>
        <v>5640.8810985000009</v>
      </c>
      <c r="AQ1525" s="34">
        <f t="shared" si="388"/>
        <v>449713.83500000002</v>
      </c>
      <c r="AR1525" s="34">
        <f t="shared" si="389"/>
        <v>9022257</v>
      </c>
      <c r="AS1525" s="34">
        <f t="shared" si="390"/>
        <v>0</v>
      </c>
      <c r="AT1525" s="34">
        <f t="shared" si="391"/>
        <v>5932.2735728320004</v>
      </c>
      <c r="AU1525" s="34">
        <f t="shared" si="392"/>
        <v>5681.9624232359547</v>
      </c>
      <c r="AV1525" s="34">
        <f t="shared" si="393"/>
        <v>5577.9872896593197</v>
      </c>
      <c r="AW1525" s="34">
        <f t="shared" si="394"/>
        <v>5937.4115422559989</v>
      </c>
      <c r="AX1525" s="34">
        <f t="shared" si="395"/>
        <v>5754.2617065473532</v>
      </c>
    </row>
    <row r="1526" spans="1:50" ht="16.5" customHeight="1" x14ac:dyDescent="0.2">
      <c r="A1526" s="25">
        <v>1525</v>
      </c>
      <c r="B1526" s="26">
        <v>43945</v>
      </c>
      <c r="C1526" s="35">
        <v>5860</v>
      </c>
      <c r="D1526" s="27">
        <v>2798.7139999999999</v>
      </c>
      <c r="E1526" s="27">
        <v>4201000</v>
      </c>
      <c r="F1526" s="27">
        <v>127221.285714286</v>
      </c>
      <c r="G1526" s="27">
        <v>3.3239999999999998</v>
      </c>
      <c r="H1526" s="27">
        <v>14.236000000000001</v>
      </c>
      <c r="I1526" s="27">
        <v>1.8120000000000001</v>
      </c>
      <c r="J1526" s="27">
        <v>21933.217000000001</v>
      </c>
      <c r="K1526" s="27">
        <v>793201</v>
      </c>
      <c r="L1526" s="27">
        <v>790</v>
      </c>
      <c r="M1526" s="27">
        <v>11.824999999999999</v>
      </c>
      <c r="N1526" s="27">
        <v>242695</v>
      </c>
      <c r="O1526" s="27">
        <v>14828.1</v>
      </c>
      <c r="P1526" s="27">
        <v>4192191</v>
      </c>
      <c r="Q1526" s="27">
        <v>360000</v>
      </c>
      <c r="R1526" s="27">
        <v>20095</v>
      </c>
      <c r="S1526" s="27">
        <v>14.145</v>
      </c>
      <c r="T1526" s="27">
        <v>138.9</v>
      </c>
      <c r="U1526" s="27">
        <v>15</v>
      </c>
      <c r="V1526" s="27">
        <v>88.9</v>
      </c>
      <c r="W1526" s="27">
        <v>122.80802</v>
      </c>
      <c r="X1526" s="27">
        <v>2.2222222222222201</v>
      </c>
      <c r="Y1526" s="27">
        <v>2.53752493858337</v>
      </c>
      <c r="Z1526" s="27">
        <v>69.181083679199205</v>
      </c>
      <c r="AA1526" s="27">
        <v>330513</v>
      </c>
      <c r="AB1526" s="28"/>
      <c r="AC1526" s="29">
        <v>0</v>
      </c>
      <c r="AD1526" s="30">
        <v>72.900000000000006</v>
      </c>
      <c r="AE1526" s="30">
        <v>14.8</v>
      </c>
      <c r="AF1526" s="31">
        <v>13.2761</v>
      </c>
      <c r="AG1526">
        <f t="shared" si="380"/>
        <v>6280.9133041105597</v>
      </c>
      <c r="AH1526">
        <f>A1526*'Simple Linear Regression'!$B$18+'Simple Linear Regression'!$B$17</f>
        <v>9186.2178998942691</v>
      </c>
      <c r="AI1526">
        <f t="shared" si="381"/>
        <v>6193.7169005000005</v>
      </c>
      <c r="AJ1526">
        <f t="shared" si="382"/>
        <v>6193.7169004999996</v>
      </c>
      <c r="AK1526" s="32">
        <f t="shared" si="396"/>
        <v>9222.6658376503201</v>
      </c>
      <c r="AL1526">
        <f t="shared" si="383"/>
        <v>6100.3197528138026</v>
      </c>
      <c r="AM1526" s="32">
        <f t="shared" si="384"/>
        <v>7103.6322446036193</v>
      </c>
      <c r="AN1526" s="33">
        <f t="shared" si="385"/>
        <v>6060.9588771187282</v>
      </c>
      <c r="AO1526" s="33">
        <f t="shared" si="386"/>
        <v>5996.3867013400004</v>
      </c>
      <c r="AP1526" s="33">
        <f t="shared" si="387"/>
        <v>6157.2973155999989</v>
      </c>
      <c r="AQ1526" s="34">
        <f t="shared" si="388"/>
        <v>439763.34</v>
      </c>
      <c r="AR1526" s="34">
        <f t="shared" si="389"/>
        <v>7612212</v>
      </c>
      <c r="AS1526" s="34">
        <f t="shared" si="390"/>
        <v>0</v>
      </c>
      <c r="AT1526" s="34">
        <f t="shared" si="391"/>
        <v>6356.6624229040008</v>
      </c>
      <c r="AU1526" s="34">
        <f t="shared" si="392"/>
        <v>6182.7502209424283</v>
      </c>
      <c r="AV1526" s="34">
        <f t="shared" si="393"/>
        <v>5952.3447962601222</v>
      </c>
      <c r="AW1526" s="34">
        <f t="shared" si="394"/>
        <v>6361.499897529</v>
      </c>
      <c r="AX1526" s="34">
        <f t="shared" si="395"/>
        <v>6234.567987300421</v>
      </c>
    </row>
    <row r="1527" spans="1:50" ht="16.5" customHeight="1" x14ac:dyDescent="0.2">
      <c r="A1527" s="25">
        <v>1526</v>
      </c>
      <c r="B1527" s="26">
        <v>43952</v>
      </c>
      <c r="C1527" s="35">
        <v>6664</v>
      </c>
      <c r="D1527" s="27">
        <v>2884.904</v>
      </c>
      <c r="E1527" s="27">
        <v>3446000</v>
      </c>
      <c r="F1527" s="27">
        <v>154006.14285714299</v>
      </c>
      <c r="G1527" s="27">
        <v>15.712</v>
      </c>
      <c r="H1527" s="27">
        <v>17.045999999999999</v>
      </c>
      <c r="I1527" s="27">
        <v>1.7729999999999999</v>
      </c>
      <c r="J1527" s="27">
        <v>21933.217000000001</v>
      </c>
      <c r="K1527" s="27">
        <v>793201</v>
      </c>
      <c r="L1527" s="27">
        <v>790</v>
      </c>
      <c r="M1527" s="27">
        <v>11.824999999999999</v>
      </c>
      <c r="N1527" s="27">
        <v>242695</v>
      </c>
      <c r="O1527" s="27">
        <v>14828.1</v>
      </c>
      <c r="P1527" s="27">
        <v>4192191</v>
      </c>
      <c r="Q1527" s="27">
        <v>360000</v>
      </c>
      <c r="R1527" s="27">
        <v>20095</v>
      </c>
      <c r="S1527" s="27">
        <v>14.145</v>
      </c>
      <c r="T1527" s="27">
        <v>138.9</v>
      </c>
      <c r="U1527" s="27">
        <v>15</v>
      </c>
      <c r="V1527" s="27">
        <v>88.9</v>
      </c>
      <c r="W1527" s="27">
        <v>123.77124000000001</v>
      </c>
      <c r="X1527" s="27">
        <v>2.2222222222222201</v>
      </c>
      <c r="Y1527" s="27">
        <v>2.53752493858337</v>
      </c>
      <c r="Z1527" s="27">
        <v>69.181083679199205</v>
      </c>
      <c r="AA1527" s="27">
        <v>330513</v>
      </c>
      <c r="AB1527" s="28"/>
      <c r="AC1527" s="29">
        <v>0</v>
      </c>
      <c r="AD1527" s="30">
        <v>55.1</v>
      </c>
      <c r="AE1527" s="30">
        <v>14.4</v>
      </c>
      <c r="AF1527" s="31">
        <v>13.529500000000001</v>
      </c>
      <c r="AG1527">
        <f t="shared" si="380"/>
        <v>6789.3841685632397</v>
      </c>
      <c r="AH1527">
        <f>A1527*'Simple Linear Regression'!$B$18+'Simple Linear Regression'!$B$17</f>
        <v>9187.0709369781725</v>
      </c>
      <c r="AI1527">
        <f t="shared" si="381"/>
        <v>6637.8758504999996</v>
      </c>
      <c r="AJ1527">
        <f t="shared" si="382"/>
        <v>6637.8758505000005</v>
      </c>
      <c r="AK1527" s="32">
        <f t="shared" si="396"/>
        <v>9217.919619982571</v>
      </c>
      <c r="AL1527">
        <f t="shared" si="383"/>
        <v>6657.744676931452</v>
      </c>
      <c r="AM1527" s="32">
        <f t="shared" si="384"/>
        <v>7120.7390214180596</v>
      </c>
      <c r="AN1527" s="33">
        <f t="shared" si="385"/>
        <v>6755.5716721390072</v>
      </c>
      <c r="AO1527" s="33">
        <f t="shared" si="386"/>
        <v>6623.2756464849981</v>
      </c>
      <c r="AP1527" s="33">
        <f t="shared" si="387"/>
        <v>6720.5009341999994</v>
      </c>
      <c r="AQ1527" s="34">
        <f t="shared" si="388"/>
        <v>430298.23499999999</v>
      </c>
      <c r="AR1527" s="34">
        <f t="shared" si="389"/>
        <v>6109758</v>
      </c>
      <c r="AS1527" s="34">
        <f t="shared" si="390"/>
        <v>0</v>
      </c>
      <c r="AT1527" s="34">
        <f t="shared" si="391"/>
        <v>6864.7888063889995</v>
      </c>
      <c r="AU1527" s="34">
        <f t="shared" si="392"/>
        <v>6760.3766200254368</v>
      </c>
      <c r="AV1527" s="34">
        <f t="shared" si="393"/>
        <v>6479.1469943930806</v>
      </c>
      <c r="AW1527" s="34">
        <f t="shared" si="394"/>
        <v>6869.3285021009997</v>
      </c>
      <c r="AX1527" s="34">
        <f t="shared" si="395"/>
        <v>6783.805831944559</v>
      </c>
    </row>
    <row r="1528" spans="1:50" ht="16.5" customHeight="1" x14ac:dyDescent="0.2">
      <c r="A1528" s="25">
        <v>1527</v>
      </c>
      <c r="B1528" s="26">
        <v>43959</v>
      </c>
      <c r="C1528" s="35">
        <v>7398</v>
      </c>
      <c r="D1528" s="27">
        <v>2874.1179999999999</v>
      </c>
      <c r="E1528" s="27">
        <v>2796000</v>
      </c>
      <c r="F1528" s="27">
        <v>184280.285714286</v>
      </c>
      <c r="G1528" s="27">
        <v>23.463999999999999</v>
      </c>
      <c r="H1528" s="27">
        <v>23.572500000000002</v>
      </c>
      <c r="I1528" s="27">
        <v>1.7889999999999999</v>
      </c>
      <c r="J1528" s="27">
        <v>21751.238000000001</v>
      </c>
      <c r="K1528" s="27">
        <v>793201</v>
      </c>
      <c r="L1528" s="27">
        <v>771</v>
      </c>
      <c r="M1528" s="27">
        <v>11.824999999999999</v>
      </c>
      <c r="N1528" s="27">
        <v>242695</v>
      </c>
      <c r="O1528" s="27">
        <v>13812.8</v>
      </c>
      <c r="P1528" s="27">
        <v>4192191</v>
      </c>
      <c r="Q1528" s="27">
        <v>360000</v>
      </c>
      <c r="R1528" s="27">
        <v>20095</v>
      </c>
      <c r="S1528" s="27">
        <v>14.145</v>
      </c>
      <c r="T1528" s="27">
        <v>140</v>
      </c>
      <c r="U1528" s="27">
        <v>15</v>
      </c>
      <c r="V1528" s="27">
        <v>87</v>
      </c>
      <c r="W1528" s="27">
        <v>123.1016</v>
      </c>
      <c r="X1528" s="27">
        <v>2.2222222222222201</v>
      </c>
      <c r="Y1528" s="27">
        <v>2.53752493858337</v>
      </c>
      <c r="Z1528" s="27">
        <v>69.181083679199205</v>
      </c>
      <c r="AA1528" s="27">
        <v>330513</v>
      </c>
      <c r="AB1528" s="28"/>
      <c r="AC1528" s="29">
        <v>0</v>
      </c>
      <c r="AD1528" s="30">
        <v>45</v>
      </c>
      <c r="AE1528" s="30">
        <v>25.7</v>
      </c>
      <c r="AF1528" s="31">
        <v>13.7659</v>
      </c>
      <c r="AG1528">
        <f t="shared" si="380"/>
        <v>7270.5802785473188</v>
      </c>
      <c r="AH1528">
        <f>A1528*'Simple Linear Regression'!$B$18+'Simple Linear Regression'!$B$17</f>
        <v>9187.923974062076</v>
      </c>
      <c r="AI1528">
        <f t="shared" si="381"/>
        <v>7079.6807704999983</v>
      </c>
      <c r="AJ1528">
        <f t="shared" si="382"/>
        <v>7079.6807705000001</v>
      </c>
      <c r="AK1528" s="32">
        <f t="shared" si="396"/>
        <v>9234.0446187873204</v>
      </c>
      <c r="AL1528">
        <f t="shared" si="383"/>
        <v>7169.3562775498485</v>
      </c>
      <c r="AM1528" s="32">
        <f t="shared" si="384"/>
        <v>7144.0296334885807</v>
      </c>
      <c r="AN1528" s="33">
        <f t="shared" si="385"/>
        <v>7347.5162406378413</v>
      </c>
      <c r="AO1528" s="33">
        <f t="shared" si="386"/>
        <v>7212.2165536049997</v>
      </c>
      <c r="AP1528" s="33">
        <f t="shared" si="387"/>
        <v>7145.4956421999996</v>
      </c>
      <c r="AQ1528" s="34">
        <f t="shared" si="388"/>
        <v>434181.35499999998</v>
      </c>
      <c r="AR1528" s="34">
        <f t="shared" si="389"/>
        <v>5002044</v>
      </c>
      <c r="AS1528" s="34">
        <f t="shared" si="390"/>
        <v>0</v>
      </c>
      <c r="AT1528" s="34">
        <f t="shared" si="391"/>
        <v>7290.0639927789998</v>
      </c>
      <c r="AU1528" s="34">
        <f t="shared" si="392"/>
        <v>7260.0470791877397</v>
      </c>
      <c r="AV1528" s="34">
        <f t="shared" si="393"/>
        <v>7046.2101427284397</v>
      </c>
      <c r="AW1528" s="34">
        <f t="shared" si="394"/>
        <v>7294.0265207029997</v>
      </c>
      <c r="AX1528" s="34">
        <f t="shared" si="395"/>
        <v>7265.2955588351133</v>
      </c>
    </row>
    <row r="1529" spans="1:50" ht="16.5" customHeight="1" x14ac:dyDescent="0.2">
      <c r="A1529" s="25">
        <v>1528</v>
      </c>
      <c r="B1529" s="26">
        <v>43966</v>
      </c>
      <c r="C1529" s="35">
        <v>6790</v>
      </c>
      <c r="D1529" s="27">
        <v>2867.328</v>
      </c>
      <c r="E1529" s="27">
        <v>2335000</v>
      </c>
      <c r="F1529" s="27">
        <v>222088.42857142899</v>
      </c>
      <c r="G1529" s="27">
        <v>26.398</v>
      </c>
      <c r="H1529" s="27">
        <v>28.181999999999999</v>
      </c>
      <c r="I1529" s="27">
        <v>1.851</v>
      </c>
      <c r="J1529" s="27">
        <v>21751.238000000001</v>
      </c>
      <c r="K1529" s="27">
        <v>816990</v>
      </c>
      <c r="L1529" s="27">
        <v>771</v>
      </c>
      <c r="M1529" s="27">
        <v>11.824999999999999</v>
      </c>
      <c r="N1529" s="27">
        <v>242695</v>
      </c>
      <c r="O1529" s="27">
        <v>13812.8</v>
      </c>
      <c r="P1529" s="27">
        <v>4192191</v>
      </c>
      <c r="Q1529" s="27">
        <v>360000</v>
      </c>
      <c r="R1529" s="27">
        <v>20095</v>
      </c>
      <c r="S1529" s="27">
        <v>14.145</v>
      </c>
      <c r="T1529" s="27">
        <v>140</v>
      </c>
      <c r="U1529" s="27">
        <v>15</v>
      </c>
      <c r="V1529" s="27">
        <v>87</v>
      </c>
      <c r="W1529" s="27">
        <v>123.0573</v>
      </c>
      <c r="X1529" s="27">
        <v>2.2222222222222201</v>
      </c>
      <c r="Y1529" s="27">
        <v>2.53752493858337</v>
      </c>
      <c r="Z1529" s="27">
        <v>69.181083679199205</v>
      </c>
      <c r="AA1529" s="27">
        <v>330513</v>
      </c>
      <c r="AB1529" s="28"/>
      <c r="AC1529" s="29">
        <v>0</v>
      </c>
      <c r="AD1529" s="30">
        <v>52.4</v>
      </c>
      <c r="AE1529" s="30">
        <v>14.2</v>
      </c>
      <c r="AF1529" s="31">
        <v>13.9809</v>
      </c>
      <c r="AG1529">
        <f t="shared" si="380"/>
        <v>7581.0815609558795</v>
      </c>
      <c r="AH1529">
        <f>A1529*'Simple Linear Regression'!$B$18+'Simple Linear Regression'!$B$17</f>
        <v>9188.7770111459813</v>
      </c>
      <c r="AI1529">
        <f t="shared" si="381"/>
        <v>7350.8824605</v>
      </c>
      <c r="AJ1529">
        <f t="shared" si="382"/>
        <v>7350.8824605</v>
      </c>
      <c r="AK1529" s="32">
        <f t="shared" si="396"/>
        <v>9219.5029893912597</v>
      </c>
      <c r="AL1529">
        <f t="shared" si="383"/>
        <v>7512.7658646961509</v>
      </c>
      <c r="AM1529" s="32">
        <f t="shared" si="384"/>
        <v>7133.4690173226791</v>
      </c>
      <c r="AN1529" s="33">
        <f t="shared" si="385"/>
        <v>7757.2546265378414</v>
      </c>
      <c r="AO1529" s="33">
        <f t="shared" si="386"/>
        <v>7553.878986194999</v>
      </c>
      <c r="AP1529" s="33">
        <f t="shared" si="387"/>
        <v>7436.5188911999976</v>
      </c>
      <c r="AQ1529" s="34">
        <f t="shared" si="388"/>
        <v>449228.44500000001</v>
      </c>
      <c r="AR1529" s="34">
        <f t="shared" si="389"/>
        <v>4322085</v>
      </c>
      <c r="AS1529" s="34">
        <f t="shared" si="390"/>
        <v>0</v>
      </c>
      <c r="AT1529" s="34">
        <f t="shared" si="391"/>
        <v>7681.6127367849986</v>
      </c>
      <c r="AU1529" s="34">
        <f t="shared" si="392"/>
        <v>7663.2454050634205</v>
      </c>
      <c r="AV1529" s="34">
        <f t="shared" si="393"/>
        <v>7621.4926621486002</v>
      </c>
      <c r="AW1529" s="34">
        <f t="shared" si="394"/>
        <v>7685.6490082069995</v>
      </c>
      <c r="AX1529" s="34">
        <f t="shared" si="395"/>
        <v>7636.3418801722855</v>
      </c>
    </row>
    <row r="1530" spans="1:50" ht="16.5" customHeight="1" x14ac:dyDescent="0.2">
      <c r="A1530" s="25">
        <v>1529</v>
      </c>
      <c r="B1530" s="26">
        <v>43973</v>
      </c>
      <c r="C1530" s="35">
        <v>7253</v>
      </c>
      <c r="D1530" s="27">
        <v>2950.4839999999999</v>
      </c>
      <c r="E1530" s="27">
        <v>2176000</v>
      </c>
      <c r="F1530" s="27">
        <v>276282.85714285698</v>
      </c>
      <c r="G1530" s="27">
        <v>33.095999999999997</v>
      </c>
      <c r="H1530" s="27">
        <v>33.94</v>
      </c>
      <c r="I1530" s="27">
        <v>1.8779999999999999</v>
      </c>
      <c r="J1530" s="27">
        <v>21751.238000000001</v>
      </c>
      <c r="K1530" s="27">
        <v>816990</v>
      </c>
      <c r="L1530" s="27">
        <v>771</v>
      </c>
      <c r="M1530" s="27">
        <v>8.9190000000000005</v>
      </c>
      <c r="N1530" s="27">
        <v>226638</v>
      </c>
      <c r="O1530" s="27">
        <v>13812.8</v>
      </c>
      <c r="P1530" s="27">
        <v>4192191</v>
      </c>
      <c r="Q1530" s="27">
        <v>360000</v>
      </c>
      <c r="R1530" s="27">
        <v>20095</v>
      </c>
      <c r="S1530" s="27">
        <v>14.3</v>
      </c>
      <c r="T1530" s="27">
        <v>140</v>
      </c>
      <c r="U1530" s="27">
        <v>15</v>
      </c>
      <c r="V1530" s="27">
        <v>87</v>
      </c>
      <c r="W1530" s="27">
        <v>123.41506</v>
      </c>
      <c r="X1530" s="27">
        <v>2.2222222222222201</v>
      </c>
      <c r="Y1530" s="27">
        <v>2.6233110427856499</v>
      </c>
      <c r="Z1530" s="27">
        <v>71.226791381835895</v>
      </c>
      <c r="AA1530" s="27">
        <v>330513</v>
      </c>
      <c r="AB1530" s="28"/>
      <c r="AC1530" s="29">
        <v>0</v>
      </c>
      <c r="AD1530" s="30">
        <v>28.1</v>
      </c>
      <c r="AE1530" s="30">
        <v>25.8</v>
      </c>
      <c r="AF1530" s="31">
        <v>14.1699</v>
      </c>
      <c r="AG1530">
        <f t="shared" si="380"/>
        <v>7487.0508970186384</v>
      </c>
      <c r="AH1530">
        <f>A1530*'Simple Linear Regression'!$B$18+'Simple Linear Regression'!$B$17</f>
        <v>9189.6300482298848</v>
      </c>
      <c r="AI1530">
        <f t="shared" si="381"/>
        <v>7064.8735041</v>
      </c>
      <c r="AJ1530">
        <f t="shared" si="382"/>
        <v>7064.8735040999991</v>
      </c>
      <c r="AK1530" s="32">
        <f t="shared" si="396"/>
        <v>9217.0584586564109</v>
      </c>
      <c r="AL1530">
        <f t="shared" si="383"/>
        <v>7413.5001718714793</v>
      </c>
      <c r="AM1530" s="32">
        <f t="shared" si="384"/>
        <v>6957.4939281926199</v>
      </c>
      <c r="AN1530" s="33">
        <f t="shared" si="385"/>
        <v>7837.5134129182788</v>
      </c>
      <c r="AO1530" s="33">
        <f t="shared" si="386"/>
        <v>7514.0183979639996</v>
      </c>
      <c r="AP1530" s="33">
        <f t="shared" si="387"/>
        <v>7597.7299850999989</v>
      </c>
      <c r="AQ1530" s="34">
        <f t="shared" si="388"/>
        <v>425626.16399999999</v>
      </c>
      <c r="AR1530" s="34">
        <f t="shared" si="389"/>
        <v>4086527.9999999995</v>
      </c>
      <c r="AS1530" s="34">
        <f t="shared" si="390"/>
        <v>0</v>
      </c>
      <c r="AT1530" s="34">
        <f t="shared" si="391"/>
        <v>7448.2154439530004</v>
      </c>
      <c r="AU1530" s="34">
        <f t="shared" si="392"/>
        <v>7497.7633643313256</v>
      </c>
      <c r="AV1530" s="34">
        <f t="shared" si="393"/>
        <v>7433.4614355352787</v>
      </c>
      <c r="AW1530" s="34">
        <f t="shared" si="394"/>
        <v>7452.7171701029974</v>
      </c>
      <c r="AX1530" s="34">
        <f t="shared" si="395"/>
        <v>7471.9145649797329</v>
      </c>
    </row>
    <row r="1531" spans="1:50" ht="16.5" customHeight="1" x14ac:dyDescent="0.2">
      <c r="A1531" s="25">
        <v>1530</v>
      </c>
      <c r="B1531" s="26">
        <v>43980</v>
      </c>
      <c r="C1531" s="35">
        <v>7549</v>
      </c>
      <c r="D1531" s="27">
        <v>3025.4850000000001</v>
      </c>
      <c r="E1531" s="27">
        <v>1921000</v>
      </c>
      <c r="F1531" s="27">
        <v>313659.28571428597</v>
      </c>
      <c r="G1531" s="27">
        <v>34.185000000000002</v>
      </c>
      <c r="H1531" s="27">
        <v>33.702500000000001</v>
      </c>
      <c r="I1531" s="27">
        <v>1.96</v>
      </c>
      <c r="J1531" s="27">
        <v>21751.238000000001</v>
      </c>
      <c r="K1531" s="27">
        <v>816990</v>
      </c>
      <c r="L1531" s="27">
        <v>771</v>
      </c>
      <c r="M1531" s="27">
        <v>8.9190000000000005</v>
      </c>
      <c r="N1531" s="27">
        <v>226638</v>
      </c>
      <c r="O1531" s="27">
        <v>13812.8</v>
      </c>
      <c r="P1531" s="27">
        <v>4192191</v>
      </c>
      <c r="Q1531" s="27">
        <v>360000</v>
      </c>
      <c r="R1531" s="27">
        <v>20095</v>
      </c>
      <c r="S1531" s="27">
        <v>14.3</v>
      </c>
      <c r="T1531" s="27">
        <v>140</v>
      </c>
      <c r="U1531" s="27">
        <v>15</v>
      </c>
      <c r="V1531" s="27">
        <v>87</v>
      </c>
      <c r="W1531" s="27">
        <v>122.3751</v>
      </c>
      <c r="X1531" s="27">
        <v>2.2222222222222201</v>
      </c>
      <c r="Y1531" s="27">
        <v>2.6233110427856499</v>
      </c>
      <c r="Z1531" s="27">
        <v>71.226791381835895</v>
      </c>
      <c r="AA1531" s="27">
        <v>330513</v>
      </c>
      <c r="AB1531" s="28"/>
      <c r="AC1531" s="29">
        <v>1</v>
      </c>
      <c r="AD1531" s="30">
        <v>5.2</v>
      </c>
      <c r="AE1531" s="30">
        <v>36.6</v>
      </c>
      <c r="AF1531" s="31">
        <v>14.327999999999999</v>
      </c>
      <c r="AG1531">
        <f t="shared" si="380"/>
        <v>7658.8204627847999</v>
      </c>
      <c r="AH1531">
        <f>A1531*'Simple Linear Regression'!$B$18+'Simple Linear Regression'!$B$17</f>
        <v>9190.4830853137901</v>
      </c>
      <c r="AI1531">
        <f t="shared" si="381"/>
        <v>7214.8874540999986</v>
      </c>
      <c r="AJ1531">
        <f t="shared" si="382"/>
        <v>7214.8874540999996</v>
      </c>
      <c r="AK1531" s="32">
        <f t="shared" si="396"/>
        <v>9216.585424042989</v>
      </c>
      <c r="AL1531">
        <f t="shared" si="383"/>
        <v>7617.8361581135996</v>
      </c>
      <c r="AM1531" s="32">
        <f t="shared" si="384"/>
        <v>6870.1536010700402</v>
      </c>
      <c r="AN1531" s="33">
        <f t="shared" si="385"/>
        <v>7912.552393556648</v>
      </c>
      <c r="AO1531" s="33">
        <f t="shared" si="386"/>
        <v>7667.6318804799985</v>
      </c>
      <c r="AP1531" s="33">
        <f t="shared" si="387"/>
        <v>7665.6288354000008</v>
      </c>
      <c r="AQ1531" s="34">
        <f t="shared" si="388"/>
        <v>444210.48</v>
      </c>
      <c r="AR1531" s="34">
        <f t="shared" si="389"/>
        <v>3765160</v>
      </c>
      <c r="AS1531" s="34">
        <f t="shared" si="390"/>
        <v>14.327999999999999</v>
      </c>
      <c r="AT1531" s="34">
        <f t="shared" si="391"/>
        <v>7516.0326392420011</v>
      </c>
      <c r="AU1531" s="34">
        <f t="shared" si="392"/>
        <v>7627.2082252188156</v>
      </c>
      <c r="AV1531" s="34">
        <f t="shared" si="393"/>
        <v>7625.5097013796003</v>
      </c>
      <c r="AW1531" s="34">
        <f t="shared" si="394"/>
        <v>7469.9835567679984</v>
      </c>
      <c r="AX1531" s="34">
        <f t="shared" si="395"/>
        <v>7567.2616494942404</v>
      </c>
    </row>
    <row r="1532" spans="1:50" ht="16.5" customHeight="1" x14ac:dyDescent="0.2">
      <c r="A1532" s="25">
        <v>1531</v>
      </c>
      <c r="B1532" s="26">
        <v>43987</v>
      </c>
      <c r="C1532" s="35">
        <v>7900</v>
      </c>
      <c r="D1532" s="27">
        <v>3113.14</v>
      </c>
      <c r="E1532" s="27">
        <v>1639000</v>
      </c>
      <c r="F1532" s="27">
        <v>361472.14285714302</v>
      </c>
      <c r="G1532" s="27">
        <v>37.322000000000003</v>
      </c>
      <c r="H1532" s="27">
        <v>38.369999999999997</v>
      </c>
      <c r="I1532" s="27">
        <v>1.974</v>
      </c>
      <c r="J1532" s="27">
        <v>21751.238000000001</v>
      </c>
      <c r="K1532" s="27">
        <v>816990</v>
      </c>
      <c r="L1532" s="27">
        <v>565</v>
      </c>
      <c r="M1532" s="27">
        <v>8.9190000000000005</v>
      </c>
      <c r="N1532" s="27">
        <v>226638</v>
      </c>
      <c r="O1532" s="27">
        <v>12249.2</v>
      </c>
      <c r="P1532" s="27">
        <v>4192191</v>
      </c>
      <c r="Q1532" s="27">
        <v>360000</v>
      </c>
      <c r="R1532" s="27">
        <v>20095</v>
      </c>
      <c r="S1532" s="27">
        <v>14.3</v>
      </c>
      <c r="T1532" s="27">
        <v>140</v>
      </c>
      <c r="U1532" s="27">
        <v>15</v>
      </c>
      <c r="V1532" s="27">
        <v>83</v>
      </c>
      <c r="W1532" s="27">
        <v>121.228425</v>
      </c>
      <c r="X1532" s="27">
        <v>2.8571428571428599</v>
      </c>
      <c r="Y1532" s="27">
        <v>2.6233110427856499</v>
      </c>
      <c r="Z1532" s="27">
        <v>71.226791381835895</v>
      </c>
      <c r="AA1532" s="27">
        <v>330513</v>
      </c>
      <c r="AB1532" s="28">
        <v>61.67</v>
      </c>
      <c r="AC1532" s="29">
        <v>0</v>
      </c>
      <c r="AD1532" s="30">
        <v>7.2</v>
      </c>
      <c r="AE1532" s="30">
        <v>51.2</v>
      </c>
      <c r="AF1532" s="31">
        <v>14.450900000000001</v>
      </c>
      <c r="AG1532">
        <f t="shared" si="380"/>
        <v>7940.1640808151196</v>
      </c>
      <c r="AH1532">
        <f>A1532*'Simple Linear Regression'!$B$18+'Simple Linear Regression'!$B$17</f>
        <v>9191.3361223976935</v>
      </c>
      <c r="AI1532">
        <f t="shared" si="381"/>
        <v>7455.1345340999997</v>
      </c>
      <c r="AJ1532">
        <f t="shared" si="382"/>
        <v>7455.1345340999997</v>
      </c>
      <c r="AK1532" s="32">
        <f t="shared" si="396"/>
        <v>9194.8082189771394</v>
      </c>
      <c r="AL1532">
        <f t="shared" si="383"/>
        <v>7892.2697323988414</v>
      </c>
      <c r="AM1532" s="32">
        <f t="shared" si="384"/>
        <v>7014.9284921396793</v>
      </c>
      <c r="AN1532" s="33">
        <f t="shared" si="385"/>
        <v>8312.7469400288792</v>
      </c>
      <c r="AO1532" s="33">
        <f t="shared" si="386"/>
        <v>8110.2236548120018</v>
      </c>
      <c r="AP1532" s="33">
        <f t="shared" si="387"/>
        <v>7909.1437241000003</v>
      </c>
      <c r="AQ1532" s="34">
        <f t="shared" si="388"/>
        <v>447383.41200000001</v>
      </c>
      <c r="AR1532" s="34">
        <f t="shared" si="389"/>
        <v>3235386</v>
      </c>
      <c r="AS1532" s="34">
        <f t="shared" si="390"/>
        <v>0</v>
      </c>
      <c r="AT1532" s="34">
        <f t="shared" si="391"/>
        <v>7766.3141797110002</v>
      </c>
      <c r="AU1532" s="34">
        <f t="shared" si="392"/>
        <v>7918.2293252898526</v>
      </c>
      <c r="AV1532" s="34">
        <f t="shared" si="393"/>
        <v>7882.5944706393602</v>
      </c>
      <c r="AW1532" s="34">
        <f t="shared" si="394"/>
        <v>7770.3420197749983</v>
      </c>
      <c r="AX1532" s="34">
        <f t="shared" si="395"/>
        <v>7890.9901896811552</v>
      </c>
    </row>
    <row r="1533" spans="1:50" ht="16.5" customHeight="1" x14ac:dyDescent="0.2">
      <c r="A1533" s="25">
        <v>1532</v>
      </c>
      <c r="B1533" s="26">
        <v>43994</v>
      </c>
      <c r="C1533" s="35">
        <v>7870</v>
      </c>
      <c r="D1533" s="27">
        <v>3134.6239999999998</v>
      </c>
      <c r="E1533" s="27">
        <v>1575000</v>
      </c>
      <c r="F1533" s="27">
        <v>451467.14285714302</v>
      </c>
      <c r="G1533" s="27">
        <v>37.872</v>
      </c>
      <c r="H1533" s="27">
        <v>39.518000000000001</v>
      </c>
      <c r="I1533" s="27">
        <v>2.036</v>
      </c>
      <c r="J1533" s="27">
        <v>21751.238000000001</v>
      </c>
      <c r="K1533" s="27">
        <v>790486</v>
      </c>
      <c r="L1533" s="27">
        <v>565</v>
      </c>
      <c r="M1533" s="27">
        <v>8.9190000000000005</v>
      </c>
      <c r="N1533" s="27">
        <v>226638</v>
      </c>
      <c r="O1533" s="27">
        <v>12249.2</v>
      </c>
      <c r="P1533" s="27">
        <v>4192191</v>
      </c>
      <c r="Q1533" s="27">
        <v>360000</v>
      </c>
      <c r="R1533" s="27">
        <v>20095</v>
      </c>
      <c r="S1533" s="27">
        <v>14.3</v>
      </c>
      <c r="T1533" s="27">
        <v>140</v>
      </c>
      <c r="U1533" s="27">
        <v>15</v>
      </c>
      <c r="V1533" s="27">
        <v>83</v>
      </c>
      <c r="W1533" s="27">
        <v>119.46496</v>
      </c>
      <c r="X1533" s="27">
        <v>2.8571428571428599</v>
      </c>
      <c r="Y1533" s="27">
        <v>2.6233110427856499</v>
      </c>
      <c r="Z1533" s="27">
        <v>71.226791381835895</v>
      </c>
      <c r="AA1533" s="27">
        <v>330513</v>
      </c>
      <c r="AB1533" s="28">
        <v>61.67</v>
      </c>
      <c r="AC1533" s="29">
        <v>0</v>
      </c>
      <c r="AD1533" s="30">
        <v>1.4</v>
      </c>
      <c r="AE1533" s="30">
        <v>67.3</v>
      </c>
      <c r="AF1533" s="31">
        <v>14.534700000000001</v>
      </c>
      <c r="AG1533">
        <f t="shared" si="380"/>
        <v>7983.28983322368</v>
      </c>
      <c r="AH1533">
        <f>A1533*'Simple Linear Regression'!$B$18+'Simple Linear Regression'!$B$17</f>
        <v>9192.189159481597</v>
      </c>
      <c r="AI1533">
        <f t="shared" si="381"/>
        <v>7492.7850940999997</v>
      </c>
      <c r="AJ1533">
        <f t="shared" si="382"/>
        <v>7492.7850940999997</v>
      </c>
      <c r="AK1533" s="32">
        <f t="shared" si="396"/>
        <v>9167.8642289388299</v>
      </c>
      <c r="AL1533">
        <f t="shared" si="383"/>
        <v>7951.4332579477623</v>
      </c>
      <c r="AM1533" s="32">
        <f t="shared" si="384"/>
        <v>7042.1951275864194</v>
      </c>
      <c r="AN1533" s="33">
        <f t="shared" si="385"/>
        <v>8362.9729709427374</v>
      </c>
      <c r="AO1533" s="33">
        <f t="shared" si="386"/>
        <v>8214.1510225679995</v>
      </c>
      <c r="AP1533" s="33">
        <f t="shared" si="387"/>
        <v>7971.6745875000015</v>
      </c>
      <c r="AQ1533" s="34">
        <f t="shared" si="388"/>
        <v>461434.96799999999</v>
      </c>
      <c r="AR1533" s="34">
        <f t="shared" si="389"/>
        <v>3206700</v>
      </c>
      <c r="AS1533" s="34">
        <f t="shared" si="390"/>
        <v>0</v>
      </c>
      <c r="AT1533" s="34">
        <f t="shared" si="391"/>
        <v>7769.3608682810009</v>
      </c>
      <c r="AU1533" s="34">
        <f t="shared" si="392"/>
        <v>7959.7745460431488</v>
      </c>
      <c r="AV1533" s="34">
        <f t="shared" si="393"/>
        <v>7941.3455239220002</v>
      </c>
      <c r="AW1533" s="34">
        <f t="shared" si="394"/>
        <v>7773.3621120989992</v>
      </c>
      <c r="AX1533" s="34">
        <f t="shared" si="395"/>
        <v>7935.7183297257843</v>
      </c>
    </row>
    <row r="1534" spans="1:50" ht="16.5" customHeight="1" x14ac:dyDescent="0.2">
      <c r="A1534" s="25">
        <v>1533</v>
      </c>
      <c r="B1534" s="26">
        <v>44001</v>
      </c>
      <c r="C1534" s="35">
        <v>8608</v>
      </c>
      <c r="D1534" s="27">
        <v>3103.58</v>
      </c>
      <c r="E1534" s="27">
        <v>1473000</v>
      </c>
      <c r="F1534" s="27">
        <v>534657.85714285704</v>
      </c>
      <c r="G1534" s="27">
        <v>38.35</v>
      </c>
      <c r="H1534" s="27">
        <v>40.948</v>
      </c>
      <c r="I1534" s="27">
        <v>2.0979999999999999</v>
      </c>
      <c r="J1534" s="27">
        <v>21751.238000000001</v>
      </c>
      <c r="K1534" s="27">
        <v>790486</v>
      </c>
      <c r="L1534" s="27">
        <v>565</v>
      </c>
      <c r="M1534" s="27">
        <v>12.542999999999999</v>
      </c>
      <c r="N1534" s="27">
        <v>167617</v>
      </c>
      <c r="O1534" s="27">
        <v>12249.2</v>
      </c>
      <c r="P1534" s="27">
        <v>4169625</v>
      </c>
      <c r="Q1534" s="27">
        <v>360000</v>
      </c>
      <c r="R1534" s="27">
        <v>20095</v>
      </c>
      <c r="S1534" s="27">
        <v>14.3</v>
      </c>
      <c r="T1534" s="27">
        <v>140</v>
      </c>
      <c r="U1534" s="27">
        <v>15</v>
      </c>
      <c r="V1534" s="27">
        <v>83</v>
      </c>
      <c r="W1534" s="27">
        <v>118.93474000000001</v>
      </c>
      <c r="X1534" s="27">
        <v>2.8571428571428599</v>
      </c>
      <c r="Y1534" s="27">
        <v>3</v>
      </c>
      <c r="Z1534" s="27">
        <v>71.226791381835895</v>
      </c>
      <c r="AA1534" s="27">
        <v>330513</v>
      </c>
      <c r="AB1534" s="28">
        <v>61.67</v>
      </c>
      <c r="AC1534" s="29">
        <v>0</v>
      </c>
      <c r="AD1534" s="30">
        <v>4.4000000000000004</v>
      </c>
      <c r="AE1534" s="30">
        <v>41.8</v>
      </c>
      <c r="AF1534" s="31">
        <v>14.576499999999999</v>
      </c>
      <c r="AG1534">
        <f t="shared" si="380"/>
        <v>7312.7282757222401</v>
      </c>
      <c r="AH1534">
        <f>A1534*'Simple Linear Regression'!$B$18+'Simple Linear Regression'!$B$17</f>
        <v>9193.0421965655023</v>
      </c>
      <c r="AI1534">
        <f t="shared" si="381"/>
        <v>6938.8148450999988</v>
      </c>
      <c r="AJ1534">
        <f t="shared" si="382"/>
        <v>6938.8148450999997</v>
      </c>
      <c r="AK1534" s="32">
        <f t="shared" si="396"/>
        <v>9226.1812717061875</v>
      </c>
      <c r="AL1534">
        <f t="shared" si="383"/>
        <v>7362.8600612026221</v>
      </c>
      <c r="AM1534" s="32">
        <f t="shared" si="384"/>
        <v>6223.0064465421201</v>
      </c>
      <c r="AN1534" s="33">
        <f t="shared" si="385"/>
        <v>8162.124105417307</v>
      </c>
      <c r="AO1534" s="33">
        <f t="shared" si="386"/>
        <v>7579.2903121660001</v>
      </c>
      <c r="AP1534" s="33">
        <f t="shared" si="387"/>
        <v>8014.7337285999993</v>
      </c>
      <c r="AQ1534" s="34">
        <f t="shared" si="388"/>
        <v>351660.46599999996</v>
      </c>
      <c r="AR1534" s="34">
        <f t="shared" si="389"/>
        <v>3090354</v>
      </c>
      <c r="AS1534" s="34">
        <f t="shared" si="390"/>
        <v>0</v>
      </c>
      <c r="AT1534" s="34">
        <f t="shared" si="391"/>
        <v>6822.1418025719995</v>
      </c>
      <c r="AU1534" s="34">
        <f t="shared" si="392"/>
        <v>7210.3977493038174</v>
      </c>
      <c r="AV1534" s="34">
        <f t="shared" si="393"/>
        <v>7027.0497394620397</v>
      </c>
      <c r="AW1534" s="34">
        <f t="shared" si="394"/>
        <v>6826.5779025889997</v>
      </c>
      <c r="AX1534" s="34">
        <f t="shared" si="395"/>
        <v>7184.7722404364577</v>
      </c>
    </row>
    <row r="1535" spans="1:50" ht="16.5" customHeight="1" x14ac:dyDescent="0.2">
      <c r="A1535" s="25">
        <v>1534</v>
      </c>
      <c r="B1535" s="26">
        <v>44008</v>
      </c>
      <c r="C1535" s="35">
        <v>8561</v>
      </c>
      <c r="D1535" s="27">
        <v>3078.4580000000001</v>
      </c>
      <c r="E1535" s="27">
        <v>1467000</v>
      </c>
      <c r="F1535" s="27">
        <v>591741.28571428603</v>
      </c>
      <c r="G1535" s="27">
        <v>39.22</v>
      </c>
      <c r="H1535" s="27">
        <v>41.694000000000003</v>
      </c>
      <c r="I1535" s="27">
        <v>2.129</v>
      </c>
      <c r="J1535" s="27">
        <v>21751.238000000001</v>
      </c>
      <c r="K1535" s="27">
        <v>790486</v>
      </c>
      <c r="L1535" s="27">
        <v>565</v>
      </c>
      <c r="M1535" s="27">
        <v>12.542999999999999</v>
      </c>
      <c r="N1535" s="27">
        <v>167617</v>
      </c>
      <c r="O1535" s="27">
        <v>12249.2</v>
      </c>
      <c r="P1535" s="27">
        <v>4169625</v>
      </c>
      <c r="Q1535" s="27">
        <v>360000</v>
      </c>
      <c r="R1535" s="27">
        <v>20095</v>
      </c>
      <c r="S1535" s="27">
        <v>14.3</v>
      </c>
      <c r="T1535" s="27">
        <v>140</v>
      </c>
      <c r="U1535" s="27">
        <v>15</v>
      </c>
      <c r="V1535" s="27">
        <v>83</v>
      </c>
      <c r="W1535" s="27">
        <v>119.97346</v>
      </c>
      <c r="X1535" s="27">
        <v>2.8571428571428599</v>
      </c>
      <c r="Y1535" s="27">
        <v>3</v>
      </c>
      <c r="Z1535" s="27">
        <v>71.226791381835895</v>
      </c>
      <c r="AA1535" s="27">
        <v>330513</v>
      </c>
      <c r="AB1535" s="28">
        <v>61.67</v>
      </c>
      <c r="AC1535" s="29">
        <v>0</v>
      </c>
      <c r="AD1535" s="30">
        <v>0</v>
      </c>
      <c r="AE1535" s="30">
        <v>62.3</v>
      </c>
      <c r="AF1535" s="31">
        <v>14.5749</v>
      </c>
      <c r="AG1535">
        <f t="shared" si="380"/>
        <v>7316.7804119265193</v>
      </c>
      <c r="AH1535">
        <f>A1535*'Simple Linear Regression'!$B$18+'Simple Linear Regression'!$B$17</f>
        <v>9193.8952336494058</v>
      </c>
      <c r="AI1535">
        <f t="shared" si="381"/>
        <v>6942.3445850999988</v>
      </c>
      <c r="AJ1535">
        <f t="shared" si="382"/>
        <v>6942.3445850999997</v>
      </c>
      <c r="AK1535" s="32">
        <f t="shared" si="396"/>
        <v>9233.3815640001285</v>
      </c>
      <c r="AL1535">
        <f t="shared" si="383"/>
        <v>7390.8265872865104</v>
      </c>
      <c r="AM1535" s="32">
        <f t="shared" si="384"/>
        <v>6248.1534414532198</v>
      </c>
      <c r="AN1535" s="33">
        <f t="shared" si="385"/>
        <v>8158.8204833431855</v>
      </c>
      <c r="AO1535" s="33">
        <f t="shared" si="386"/>
        <v>7655.941754943</v>
      </c>
      <c r="AP1535" s="33">
        <f t="shared" si="387"/>
        <v>8040.9502298000007</v>
      </c>
      <c r="AQ1535" s="34">
        <f t="shared" si="388"/>
        <v>356856.59299999999</v>
      </c>
      <c r="AR1535" s="34">
        <f t="shared" si="389"/>
        <v>3123243</v>
      </c>
      <c r="AS1535" s="34">
        <f t="shared" si="390"/>
        <v>0</v>
      </c>
      <c r="AT1535" s="34">
        <f t="shared" si="391"/>
        <v>6756.6215487070003</v>
      </c>
      <c r="AU1535" s="34">
        <f t="shared" si="392"/>
        <v>7199.5656463167215</v>
      </c>
      <c r="AV1535" s="34">
        <f t="shared" si="393"/>
        <v>6980.1482427426799</v>
      </c>
      <c r="AW1535" s="34">
        <f t="shared" si="394"/>
        <v>6760.7208813409979</v>
      </c>
      <c r="AX1535" s="34">
        <f t="shared" si="395"/>
        <v>7185.600370091408</v>
      </c>
    </row>
    <row r="1536" spans="1:50" ht="16.5" customHeight="1" x14ac:dyDescent="0.2">
      <c r="A1536" s="25">
        <v>1535</v>
      </c>
      <c r="B1536" s="26">
        <v>44015</v>
      </c>
      <c r="C1536" s="35">
        <v>8766</v>
      </c>
      <c r="D1536" s="27">
        <v>3099.85</v>
      </c>
      <c r="E1536" s="27">
        <v>1446000</v>
      </c>
      <c r="F1536" s="27">
        <v>662780.85714285704</v>
      </c>
      <c r="G1536" s="27">
        <v>39.847499999999997</v>
      </c>
      <c r="H1536" s="27">
        <v>42.302</v>
      </c>
      <c r="I1536" s="27">
        <v>2.1739999999999999</v>
      </c>
      <c r="J1536" s="27">
        <v>21751.238000000001</v>
      </c>
      <c r="K1536" s="27">
        <v>790486</v>
      </c>
      <c r="L1536" s="27">
        <v>565</v>
      </c>
      <c r="M1536" s="27">
        <v>12.542999999999999</v>
      </c>
      <c r="N1536" s="27">
        <v>167617</v>
      </c>
      <c r="O1536" s="27">
        <v>12249.2</v>
      </c>
      <c r="P1536" s="27">
        <v>4169625</v>
      </c>
      <c r="Q1536" s="27">
        <v>325000</v>
      </c>
      <c r="R1536" s="27">
        <v>20095</v>
      </c>
      <c r="S1536" s="27">
        <v>14.3</v>
      </c>
      <c r="T1536" s="27">
        <v>140</v>
      </c>
      <c r="U1536" s="27">
        <v>15</v>
      </c>
      <c r="V1536" s="27">
        <v>83</v>
      </c>
      <c r="W1536" s="27">
        <v>119.97776</v>
      </c>
      <c r="X1536" s="27">
        <v>2.8571428571428599</v>
      </c>
      <c r="Y1536" s="27">
        <v>3</v>
      </c>
      <c r="Z1536" s="27">
        <v>71.226791381835895</v>
      </c>
      <c r="AA1536" s="27">
        <v>330513</v>
      </c>
      <c r="AB1536" s="28">
        <v>61.67</v>
      </c>
      <c r="AC1536" s="29">
        <v>1</v>
      </c>
      <c r="AD1536" s="30">
        <v>0</v>
      </c>
      <c r="AE1536" s="30">
        <v>76.400000000000006</v>
      </c>
      <c r="AF1536" s="31">
        <v>14.530099999999999</v>
      </c>
      <c r="AG1536">
        <f t="shared" si="380"/>
        <v>7330.9399544811195</v>
      </c>
      <c r="AH1536">
        <f>A1536*'Simple Linear Regression'!$B$18+'Simple Linear Regression'!$B$17</f>
        <v>9194.7482707333111</v>
      </c>
      <c r="AI1536">
        <f t="shared" si="381"/>
        <v>6954.6986750999995</v>
      </c>
      <c r="AJ1536">
        <f t="shared" si="382"/>
        <v>6954.6986751000004</v>
      </c>
      <c r="AK1536" s="32">
        <f t="shared" si="396"/>
        <v>9229.340126306839</v>
      </c>
      <c r="AL1536">
        <f t="shared" si="383"/>
        <v>7440.5197905050609</v>
      </c>
      <c r="AM1536" s="32">
        <f t="shared" si="384"/>
        <v>7677.447628921359</v>
      </c>
      <c r="AN1536" s="33">
        <f t="shared" si="385"/>
        <v>8014.2622988545254</v>
      </c>
      <c r="AO1536" s="33">
        <f t="shared" si="386"/>
        <v>7407.4757544579988</v>
      </c>
      <c r="AP1536" s="33">
        <f t="shared" si="387"/>
        <v>8685.904949400001</v>
      </c>
      <c r="AQ1536" s="34">
        <f t="shared" si="388"/>
        <v>364399.35800000001</v>
      </c>
      <c r="AR1536" s="34">
        <f t="shared" si="389"/>
        <v>3143604</v>
      </c>
      <c r="AS1536" s="34">
        <f t="shared" si="390"/>
        <v>14.530099999999999</v>
      </c>
      <c r="AT1536" s="34">
        <f t="shared" si="391"/>
        <v>6870.6671130079994</v>
      </c>
      <c r="AU1536" s="34">
        <f t="shared" si="392"/>
        <v>7251.8419708464844</v>
      </c>
      <c r="AV1536" s="34">
        <f t="shared" si="393"/>
        <v>6972.3334717580401</v>
      </c>
      <c r="AW1536" s="34">
        <f t="shared" si="394"/>
        <v>6826.8432074466982</v>
      </c>
      <c r="AX1536" s="34">
        <f t="shared" si="395"/>
        <v>7332.3202236448524</v>
      </c>
    </row>
    <row r="1537" spans="1:50" ht="16.5" customHeight="1" x14ac:dyDescent="0.2">
      <c r="A1537" s="25">
        <v>1536</v>
      </c>
      <c r="B1537" s="26">
        <v>44022</v>
      </c>
      <c r="C1537" s="35">
        <v>8648</v>
      </c>
      <c r="D1537" s="27">
        <v>3166.4140000000002</v>
      </c>
      <c r="E1537" s="27">
        <v>1413000</v>
      </c>
      <c r="F1537" s="27">
        <v>701136.14285714296</v>
      </c>
      <c r="G1537" s="27">
        <v>40.442</v>
      </c>
      <c r="H1537" s="27">
        <v>43.06</v>
      </c>
      <c r="I1537" s="27">
        <v>2.177</v>
      </c>
      <c r="J1537" s="27">
        <v>21751.238000000001</v>
      </c>
      <c r="K1537" s="27">
        <v>507090</v>
      </c>
      <c r="L1537" s="27">
        <v>348</v>
      </c>
      <c r="M1537" s="27">
        <v>12.542999999999999</v>
      </c>
      <c r="N1537" s="27">
        <v>167617</v>
      </c>
      <c r="O1537" s="27">
        <v>13281.5</v>
      </c>
      <c r="P1537" s="27">
        <v>4169625</v>
      </c>
      <c r="Q1537" s="27">
        <v>325000</v>
      </c>
      <c r="R1537" s="27">
        <v>20095</v>
      </c>
      <c r="S1537" s="27">
        <v>14.3</v>
      </c>
      <c r="T1537" s="27">
        <v>140</v>
      </c>
      <c r="U1537" s="27">
        <v>15</v>
      </c>
      <c r="V1537" s="27">
        <v>70.2</v>
      </c>
      <c r="W1537" s="27">
        <v>120.26675</v>
      </c>
      <c r="X1537" s="27">
        <v>2.8571428571428599</v>
      </c>
      <c r="Y1537" s="27">
        <v>3</v>
      </c>
      <c r="Z1537" s="27">
        <v>71.226791381835895</v>
      </c>
      <c r="AA1537" s="27">
        <v>330513</v>
      </c>
      <c r="AB1537" s="28">
        <v>56.49</v>
      </c>
      <c r="AC1537" s="29">
        <v>1</v>
      </c>
      <c r="AD1537" s="30">
        <v>0</v>
      </c>
      <c r="AE1537" s="30">
        <v>95.7</v>
      </c>
      <c r="AF1537" s="31">
        <v>14.4434</v>
      </c>
      <c r="AG1537">
        <f t="shared" si="380"/>
        <v>7645.6922293607595</v>
      </c>
      <c r="AH1537">
        <f>A1537*'Simple Linear Regression'!$B$18+'Simple Linear Regression'!$B$17</f>
        <v>9195.6013078172145</v>
      </c>
      <c r="AI1537">
        <f t="shared" si="381"/>
        <v>7347.1884351000008</v>
      </c>
      <c r="AJ1537">
        <f t="shared" si="382"/>
        <v>7347.1884350999999</v>
      </c>
      <c r="AK1537" s="32">
        <f t="shared" si="396"/>
        <v>9209.3654238229774</v>
      </c>
      <c r="AL1537">
        <f t="shared" si="383"/>
        <v>7668.9787243196315</v>
      </c>
      <c r="AM1537" s="32">
        <f t="shared" si="384"/>
        <v>7692.7652234671787</v>
      </c>
      <c r="AN1537" s="33">
        <f t="shared" si="385"/>
        <v>8029.7270636481353</v>
      </c>
      <c r="AO1537" s="33">
        <f t="shared" si="386"/>
        <v>7686.7181637589965</v>
      </c>
      <c r="AP1537" s="33">
        <f t="shared" si="387"/>
        <v>8444.6187737</v>
      </c>
      <c r="AQ1537" s="34">
        <f t="shared" si="388"/>
        <v>364902.20900000003</v>
      </c>
      <c r="AR1537" s="34">
        <f t="shared" si="389"/>
        <v>3076101</v>
      </c>
      <c r="AS1537" s="34">
        <f t="shared" si="390"/>
        <v>14.4434</v>
      </c>
      <c r="AT1537" s="34">
        <f t="shared" si="391"/>
        <v>6879.1597234860001</v>
      </c>
      <c r="AU1537" s="34">
        <f t="shared" si="392"/>
        <v>7302.4588263026671</v>
      </c>
      <c r="AV1537" s="34">
        <f t="shared" si="393"/>
        <v>6935.0846235067602</v>
      </c>
      <c r="AW1537" s="34">
        <f t="shared" si="394"/>
        <v>6835.4190616857995</v>
      </c>
      <c r="AX1537" s="34">
        <f t="shared" si="395"/>
        <v>7425.6260259948194</v>
      </c>
    </row>
    <row r="1538" spans="1:50" ht="16.5" customHeight="1" x14ac:dyDescent="0.2">
      <c r="A1538" s="25">
        <v>1537</v>
      </c>
      <c r="B1538" s="26">
        <v>44029</v>
      </c>
      <c r="C1538" s="35">
        <v>8550</v>
      </c>
      <c r="D1538" s="27">
        <v>3203.92</v>
      </c>
      <c r="E1538" s="27">
        <v>1468000</v>
      </c>
      <c r="F1538" s="27">
        <v>706644</v>
      </c>
      <c r="G1538" s="27">
        <v>40.57</v>
      </c>
      <c r="H1538" s="27">
        <v>43.404000000000003</v>
      </c>
      <c r="I1538" s="27">
        <v>2.1949999999999998</v>
      </c>
      <c r="J1538" s="27">
        <v>21751.238000000001</v>
      </c>
      <c r="K1538" s="27">
        <v>507090</v>
      </c>
      <c r="L1538" s="27">
        <v>348</v>
      </c>
      <c r="M1538" s="27">
        <v>13.532</v>
      </c>
      <c r="N1538" s="27">
        <v>221006</v>
      </c>
      <c r="O1538" s="27">
        <v>13281.5</v>
      </c>
      <c r="P1538" s="27">
        <v>4169625</v>
      </c>
      <c r="Q1538" s="27">
        <v>325000</v>
      </c>
      <c r="R1538" s="27">
        <v>20095</v>
      </c>
      <c r="S1538" s="27">
        <v>14.3</v>
      </c>
      <c r="T1538" s="27">
        <v>140</v>
      </c>
      <c r="U1538" s="27">
        <v>15</v>
      </c>
      <c r="V1538" s="27">
        <v>70.2</v>
      </c>
      <c r="W1538" s="27">
        <v>119.45464</v>
      </c>
      <c r="X1538" s="27">
        <v>2.8571428571428599</v>
      </c>
      <c r="Y1538" s="27">
        <v>2.6814019680023198</v>
      </c>
      <c r="Z1538" s="27">
        <v>71.226791381835895</v>
      </c>
      <c r="AA1538" s="27">
        <v>330513</v>
      </c>
      <c r="AB1538" s="28">
        <v>56.49</v>
      </c>
      <c r="AC1538" s="29">
        <v>0</v>
      </c>
      <c r="AD1538" s="30">
        <v>0</v>
      </c>
      <c r="AE1538" s="30">
        <v>89.1</v>
      </c>
      <c r="AF1538" s="31">
        <v>14.3179</v>
      </c>
      <c r="AG1538">
        <f t="shared" ref="AG1538:AG1601" si="397">6753.47943187+0.36116788*I1538+0.01252571*N1538-22.85359542*V1538+0.00407811*AA1538-0.00067349*E1538</f>
        <v>8277.3919115726003</v>
      </c>
      <c r="AH1538">
        <f>A1538*'Simple Linear Regression'!$B$18+'Simple Linear Regression'!$B$17</f>
        <v>9196.454344901118</v>
      </c>
      <c r="AI1538">
        <f t="shared" ref="AI1538:AI1601" si="398">7491.3971+0.0137554*N1538-0.00058829*E1538-34.3283*V1538+0.30565*L1538+54.6031*M1538</f>
        <v>8103.2220016000001</v>
      </c>
      <c r="AJ1538">
        <f t="shared" ref="AJ1538:AJ1601" si="399">7491.3971-0.00058829*E1538+0.30565*L1538+54.6031*M1538+0.0137554*N1538-34.3283*V1538</f>
        <v>8103.2220016000001</v>
      </c>
      <c r="AK1538" s="32">
        <f t="shared" si="396"/>
        <v>9222.7160334879973</v>
      </c>
      <c r="AL1538">
        <f t="shared" ref="AL1538:AL1601" si="400">2192.59+2373.87*I1538+0.0316653*N1538-15.7623*V1538+0.00202406*AA1538-0.000740146*E1538-0.00963493*(I1538*N1538)</f>
        <v>8203.4030362019002</v>
      </c>
      <c r="AM1538" s="32">
        <f t="shared" ref="AM1538:AM1601" si="401">5205.907083+122.0638992*I1538+13.609808*(N1538/1000)-1.245906883*AD1538+0.7746840854*AE1538-134.2474226*AC1538-1547.125689*IF(AND(B1538&gt;=DATE(2020,3,20),B1538&lt;=DATE(2020,6,26)),1,0)</f>
        <v>8550.710920601141</v>
      </c>
      <c r="AN1538" s="33">
        <f t="shared" ref="AN1538:AN1601" si="402">7707.2178-144.397321*AC1538+139.5614087*AF1538-0.0008594506251*E1538-265.7105668*I1538-0.02506176117*J1538+0.004708026652*N1538</f>
        <v>8355.9136881970153</v>
      </c>
      <c r="AO1538" s="33">
        <f t="shared" ref="AO1538:AO1601" si="403">IF(N1538="","",2190.39 + 2739.06*I1538 + 0.034693*N1538 - 16.722*V1538 - 0.000802*E1538 - 1.3691*AD1538 + 1.8691*AE1538 - 121.7*AC1538 + 209.88*IF(AND(B1538&gt;=DATE(2020,3,20),B1538&lt;=DATE(2020,6,26)),1,0) - 0.011049*(I1538*N1538))</f>
        <v>8325.3440976700003</v>
      </c>
      <c r="AP1538" s="33">
        <f t="shared" ref="AP1538:AP1601" si="404">IF(B1538&lt;DATE(2008,1,1),"",3929.06 + 1212.53*I1538 - 0.0003097*N1538 + 59.426*V1538 - 0.0006734*E1538 - 1.036*AD1538 + 1.2076*AE1538 + 94.923*AF1538 - 131.43*AC1538 - 759.61*IF(AND(B1538&gt;=DATE(2020,3,20),B1538&lt;=DATE(2020,6,26)),1,0) - 17.324*(I1538*V1538))</f>
        <v>8502.5291374999979</v>
      </c>
      <c r="AQ1538" s="34">
        <f t="shared" ref="AQ1538:AQ1601" si="405">IF(N1538="","",I1538*N1538)</f>
        <v>485108.17</v>
      </c>
      <c r="AR1538" s="34">
        <f t="shared" ref="AR1538:AR1601" si="406">I1538*E1538</f>
        <v>3222259.9999999995</v>
      </c>
      <c r="AS1538" s="34">
        <f t="shared" ref="AS1538:AS1601" si="407">AC1538*AF1538</f>
        <v>0</v>
      </c>
      <c r="AT1538" s="34">
        <f t="shared" ref="AT1538:AT1601" si="408">IF(N1538="","",2413.3773+89.103503*I1538+0.018847679*N1538-5.0917058*V1538-0.00064564578*E1538+1.4315076*AD1538-3.1976817*AE1538-66.972905*AC1538-217.08397*IF(AND(B1538&gt;=DATE(2020,3,20),B1538&lt;=DATE(2020,6,26)),1,0)+190.76803*AF1538)</f>
        <v>7915.6480192260015</v>
      </c>
      <c r="AU1538" s="34">
        <f t="shared" ref="AU1538:AU1601" si="409">IF(N1538="","",-480.76297+2186.3009*I1538+0.033368804*N1538-5.3903106*V1538-0.00073731439*E1538+0.93396876*AD1538-1.6242981*AE1538-61.304389*AC1538-95.472727*IF(AND(B1538&gt;=DATE(2020,3,20),B1538&lt;=DATE(2020,6,26)),1,0)+156.04851*AF1538-0.0087322858*AQ1538)</f>
        <v>8085.5548899480173</v>
      </c>
      <c r="AV1538" s="34">
        <f t="shared" ref="AV1538:AV1601" si="410">IF(N1538="","",2518.0489-204.66184*I1538+0.019354281*N1538-2.3328708*V1538-0.0022533804*E1538+1.5259709*AD1538-3.5842757*AE1538-65.580099*AC1538-62.828483*IF(AND(B1538&gt;=DATE(2020,3,20),B1538&lt;=DATE(2020,6,26)),1,0)+200.94286*AF1538+0.00080379976*AR1538)</f>
        <v>8022.2710555075992</v>
      </c>
      <c r="AW1538" s="34">
        <f t="shared" ref="AW1538:AW1601" si="411">IF(N1538="","",2361.7153+89.223162*I1538+0.018847054*N1538-5.0210815*V1538-0.0006437347*E1538+1.4213619*AD1538-3.2156123*AE1538+167.41121*AC1538-224.35191*IF(AND(B1538&gt;=DATE(2020,3,20),B1538&lt;=DATE(2020,6,26)),1,0)+194.56435*AF1538-19.897843*AS1538)</f>
        <v>7924.631546949</v>
      </c>
      <c r="AX1538" s="34">
        <f t="shared" ref="AX1538:AX1601" si="412">IF(N1538="","",-654.03928+2464.5589*I1538+0.035956453*N1538-8.0754527*V1538-0.00069441316*E1538+0.69511606*AD1538-1.1669613*AE1538-90.724569*AC1538-211.24919*IF(AND(B1538&gt;=DATE(2020,3,20),B1538&lt;=DATE(2020,6,26)),1,0)+147.22132*AF1538-0.010108087*AQ1538)</f>
        <v>8216.3723578252102</v>
      </c>
    </row>
    <row r="1539" spans="1:50" ht="16.5" customHeight="1" x14ac:dyDescent="0.2">
      <c r="A1539" s="25">
        <v>1538</v>
      </c>
      <c r="B1539" s="26">
        <v>44036</v>
      </c>
      <c r="C1539" s="35">
        <v>8809</v>
      </c>
      <c r="D1539" s="27">
        <v>3247.29</v>
      </c>
      <c r="E1539" s="27">
        <v>1393000</v>
      </c>
      <c r="F1539" s="27">
        <v>700207.28571428603</v>
      </c>
      <c r="G1539" s="27">
        <v>41.338000000000001</v>
      </c>
      <c r="H1539" s="27">
        <v>43.567999999999998</v>
      </c>
      <c r="I1539" s="27">
        <v>2.1859999999999999</v>
      </c>
      <c r="J1539" s="27">
        <v>21751.238000000001</v>
      </c>
      <c r="K1539" s="27">
        <v>507090</v>
      </c>
      <c r="L1539" s="27">
        <v>348</v>
      </c>
      <c r="M1539" s="27">
        <v>13.532</v>
      </c>
      <c r="N1539" s="27">
        <v>221006</v>
      </c>
      <c r="O1539" s="27">
        <v>13281.5</v>
      </c>
      <c r="P1539" s="27">
        <v>4169625</v>
      </c>
      <c r="Q1539" s="27">
        <v>325000</v>
      </c>
      <c r="R1539" s="27">
        <v>20095</v>
      </c>
      <c r="S1539" s="27">
        <v>14.3</v>
      </c>
      <c r="T1539" s="27">
        <v>140</v>
      </c>
      <c r="U1539" s="27">
        <v>15</v>
      </c>
      <c r="V1539" s="27">
        <v>70.2</v>
      </c>
      <c r="W1539" s="27">
        <v>119.13276</v>
      </c>
      <c r="X1539" s="27">
        <v>2.8571428571428599</v>
      </c>
      <c r="Y1539" s="27">
        <v>2.6814019680023198</v>
      </c>
      <c r="Z1539" s="27">
        <v>71.226791381835895</v>
      </c>
      <c r="AA1539" s="27">
        <v>330513</v>
      </c>
      <c r="AB1539" s="28">
        <v>56.49</v>
      </c>
      <c r="AC1539" s="29">
        <v>0</v>
      </c>
      <c r="AD1539" s="30">
        <v>0</v>
      </c>
      <c r="AE1539" s="30">
        <v>87.1</v>
      </c>
      <c r="AF1539" s="31">
        <v>14.157400000000001</v>
      </c>
      <c r="AG1539">
        <f t="shared" si="397"/>
        <v>8327.9004110616788</v>
      </c>
      <c r="AH1539">
        <f>A1539*'Simple Linear Regression'!$B$18+'Simple Linear Regression'!$B$17</f>
        <v>9197.3073819850233</v>
      </c>
      <c r="AI1539">
        <f t="shared" si="398"/>
        <v>8147.3437516000004</v>
      </c>
      <c r="AJ1539">
        <f t="shared" si="399"/>
        <v>8147.3437516000004</v>
      </c>
      <c r="AK1539" s="32">
        <f t="shared" si="396"/>
        <v>9230.4084481780392</v>
      </c>
      <c r="AL1539">
        <f t="shared" si="400"/>
        <v>8256.7135522581211</v>
      </c>
      <c r="AM1539" s="32">
        <f t="shared" si="401"/>
        <v>8548.0629773375404</v>
      </c>
      <c r="AN1539" s="33">
        <f t="shared" si="402"/>
        <v>8400.3642740843643</v>
      </c>
      <c r="AO1539" s="33">
        <f t="shared" si="403"/>
        <v>8379.0814153160009</v>
      </c>
      <c r="AP1539" s="33">
        <f t="shared" si="404"/>
        <v>8535.4163291999994</v>
      </c>
      <c r="AQ1539" s="34">
        <f t="shared" si="405"/>
        <v>483119.11599999998</v>
      </c>
      <c r="AR1539" s="34">
        <f t="shared" si="406"/>
        <v>3045098</v>
      </c>
      <c r="AS1539" s="34">
        <f t="shared" si="407"/>
        <v>0</v>
      </c>
      <c r="AT1539" s="34">
        <f t="shared" si="408"/>
        <v>7939.0466157840001</v>
      </c>
      <c r="AU1539" s="34">
        <f t="shared" si="409"/>
        <v>8116.7485594426516</v>
      </c>
      <c r="AV1539" s="34">
        <f t="shared" si="410"/>
        <v>8025.6309913564801</v>
      </c>
      <c r="AW1539" s="34">
        <f t="shared" si="411"/>
        <v>7947.3122874159999</v>
      </c>
      <c r="AX1539" s="34">
        <f t="shared" si="412"/>
        <v>8245.0827463449095</v>
      </c>
    </row>
    <row r="1540" spans="1:50" ht="16.5" customHeight="1" x14ac:dyDescent="0.2">
      <c r="A1540" s="25">
        <v>1539</v>
      </c>
      <c r="B1540" s="26">
        <v>44043</v>
      </c>
      <c r="C1540" s="35">
        <v>8617</v>
      </c>
      <c r="D1540" s="27">
        <v>3246.7260000000001</v>
      </c>
      <c r="E1540" s="27">
        <v>1260000</v>
      </c>
      <c r="F1540" s="27">
        <v>710389.28571428603</v>
      </c>
      <c r="G1540" s="27">
        <v>40.686</v>
      </c>
      <c r="H1540" s="27">
        <v>43.223999999999997</v>
      </c>
      <c r="I1540" s="27">
        <v>2.1749999999999998</v>
      </c>
      <c r="J1540" s="27">
        <v>21751.238000000001</v>
      </c>
      <c r="K1540" s="27">
        <v>507090</v>
      </c>
      <c r="L1540" s="27">
        <v>348</v>
      </c>
      <c r="M1540" s="27">
        <v>13.532</v>
      </c>
      <c r="N1540" s="27">
        <v>221006</v>
      </c>
      <c r="O1540" s="27">
        <v>13281.5</v>
      </c>
      <c r="P1540" s="27">
        <v>4169625</v>
      </c>
      <c r="Q1540" s="27">
        <v>325000</v>
      </c>
      <c r="R1540" s="27">
        <v>20095</v>
      </c>
      <c r="S1540" s="27">
        <v>14.3</v>
      </c>
      <c r="T1540" s="27">
        <v>140</v>
      </c>
      <c r="U1540" s="27">
        <v>15</v>
      </c>
      <c r="V1540" s="27">
        <v>70.2</v>
      </c>
      <c r="W1540" s="27">
        <v>118.35608000000001</v>
      </c>
      <c r="X1540" s="27">
        <v>2.8571428571428599</v>
      </c>
      <c r="Y1540" s="27">
        <v>2.6814019680023198</v>
      </c>
      <c r="Z1540" s="27">
        <v>71.226791381835895</v>
      </c>
      <c r="AA1540" s="27">
        <v>330513</v>
      </c>
      <c r="AB1540" s="28">
        <v>56.49</v>
      </c>
      <c r="AC1540" s="29">
        <v>0</v>
      </c>
      <c r="AD1540" s="30">
        <v>0</v>
      </c>
      <c r="AE1540" s="30">
        <v>88.4</v>
      </c>
      <c r="AF1540" s="31">
        <v>13.9664</v>
      </c>
      <c r="AG1540">
        <f t="shared" si="397"/>
        <v>8417.4706082149987</v>
      </c>
      <c r="AH1540">
        <f>A1540*'Simple Linear Regression'!$B$18+'Simple Linear Regression'!$B$17</f>
        <v>9198.1604190689268</v>
      </c>
      <c r="AI1540">
        <f t="shared" si="398"/>
        <v>8225.5863215999998</v>
      </c>
      <c r="AJ1540">
        <f t="shared" si="399"/>
        <v>8225.5863215999998</v>
      </c>
      <c r="AK1540" s="32">
        <f t="shared" si="396"/>
        <v>9243.2248859479478</v>
      </c>
      <c r="AL1540">
        <f t="shared" si="400"/>
        <v>8352.4635509934997</v>
      </c>
      <c r="AM1540" s="32">
        <f t="shared" si="401"/>
        <v>8547.7273637573599</v>
      </c>
      <c r="AN1540" s="33">
        <f t="shared" si="402"/>
        <v>8490.9377943957625</v>
      </c>
      <c r="AO1540" s="33">
        <f t="shared" si="403"/>
        <v>8484.9084335499992</v>
      </c>
      <c r="AP1540" s="33">
        <f t="shared" si="404"/>
        <v>8608.4578790000014</v>
      </c>
      <c r="AQ1540" s="34">
        <f t="shared" si="405"/>
        <v>480688.05</v>
      </c>
      <c r="AR1540" s="34">
        <f t="shared" si="406"/>
        <v>2740500</v>
      </c>
      <c r="AS1540" s="34">
        <f t="shared" si="407"/>
        <v>0</v>
      </c>
      <c r="AT1540" s="34">
        <f t="shared" si="408"/>
        <v>7983.343686051001</v>
      </c>
      <c r="AU1540" s="34">
        <f t="shared" si="409"/>
        <v>8180.0739735833131</v>
      </c>
      <c r="AV1540" s="34">
        <f t="shared" si="410"/>
        <v>8039.7064208300008</v>
      </c>
      <c r="AW1540" s="34">
        <f t="shared" si="411"/>
        <v>7990.6054608940012</v>
      </c>
      <c r="AX1540" s="34">
        <f t="shared" si="412"/>
        <v>8305.2666535456483</v>
      </c>
    </row>
    <row r="1541" spans="1:50" ht="16.5" customHeight="1" x14ac:dyDescent="0.2">
      <c r="A1541" s="25">
        <v>1540</v>
      </c>
      <c r="B1541" s="26">
        <v>44050</v>
      </c>
      <c r="C1541" s="35">
        <v>8883</v>
      </c>
      <c r="D1541" s="27">
        <v>3325.866</v>
      </c>
      <c r="E1541" s="27">
        <v>1044000</v>
      </c>
      <c r="F1541" s="27">
        <v>741229</v>
      </c>
      <c r="G1541" s="27">
        <v>41.567999999999998</v>
      </c>
      <c r="H1541" s="27">
        <v>44.356000000000002</v>
      </c>
      <c r="I1541" s="27">
        <v>2.1760000000000002</v>
      </c>
      <c r="J1541" s="27">
        <v>19958.291000000001</v>
      </c>
      <c r="K1541" s="27">
        <v>507090</v>
      </c>
      <c r="L1541" s="27">
        <v>274</v>
      </c>
      <c r="M1541" s="27">
        <v>13.532</v>
      </c>
      <c r="N1541" s="27">
        <v>221006</v>
      </c>
      <c r="O1541" s="27">
        <v>14049.2</v>
      </c>
      <c r="P1541" s="27">
        <v>4169625</v>
      </c>
      <c r="Q1541" s="27">
        <v>325000</v>
      </c>
      <c r="R1541" s="27">
        <v>20095</v>
      </c>
      <c r="S1541" s="27">
        <v>14.3</v>
      </c>
      <c r="T1541" s="27">
        <v>140.69999999999999</v>
      </c>
      <c r="U1541" s="27">
        <v>15</v>
      </c>
      <c r="V1541" s="27">
        <v>72</v>
      </c>
      <c r="W1541" s="27">
        <v>117.30548</v>
      </c>
      <c r="X1541" s="27">
        <v>2.8571428571428599</v>
      </c>
      <c r="Y1541" s="27">
        <v>2.6814019680023198</v>
      </c>
      <c r="Z1541" s="27">
        <v>71.226791381835895</v>
      </c>
      <c r="AA1541" s="27">
        <v>330513</v>
      </c>
      <c r="AB1541" s="28">
        <v>51.3</v>
      </c>
      <c r="AC1541" s="29">
        <v>0</v>
      </c>
      <c r="AD1541" s="30">
        <v>0.1</v>
      </c>
      <c r="AE1541" s="30">
        <v>74.5</v>
      </c>
      <c r="AF1541" s="31">
        <v>13.749700000000001</v>
      </c>
      <c r="AG1541">
        <f t="shared" si="397"/>
        <v>8521.8083376268805</v>
      </c>
      <c r="AH1541">
        <f>A1541*'Simple Linear Regression'!$B$18+'Simple Linear Regression'!$B$17</f>
        <v>9199.0134561528321</v>
      </c>
      <c r="AI1541">
        <f t="shared" si="398"/>
        <v>8268.2479215999992</v>
      </c>
      <c r="AJ1541">
        <f t="shared" si="399"/>
        <v>8268.2479216000011</v>
      </c>
      <c r="AK1541" s="32">
        <f t="shared" si="396"/>
        <v>9255.1700951181683</v>
      </c>
      <c r="AL1541">
        <f t="shared" si="400"/>
        <v>8484.207439653921</v>
      </c>
      <c r="AM1541" s="32">
        <f t="shared" si="401"/>
        <v>8536.9567281811997</v>
      </c>
      <c r="AN1541" s="33">
        <f t="shared" si="402"/>
        <v>8691.0048710897408</v>
      </c>
      <c r="AO1541" s="33">
        <f t="shared" si="403"/>
        <v>8602.220598255999</v>
      </c>
      <c r="AP1541" s="33">
        <f t="shared" si="404"/>
        <v>8755.5617669000003</v>
      </c>
      <c r="AQ1541" s="34">
        <f t="shared" si="405"/>
        <v>480909.05600000004</v>
      </c>
      <c r="AR1541" s="34">
        <f t="shared" si="406"/>
        <v>2271744</v>
      </c>
      <c r="AS1541" s="34">
        <f t="shared" si="407"/>
        <v>0</v>
      </c>
      <c r="AT1541" s="34">
        <f t="shared" si="408"/>
        <v>8116.9787018830011</v>
      </c>
      <c r="AU1541" s="34">
        <f t="shared" si="409"/>
        <v>8318.7431644367989</v>
      </c>
      <c r="AV1541" s="34">
        <f t="shared" si="410"/>
        <v>8151.6765092094411</v>
      </c>
      <c r="AW1541" s="34">
        <f t="shared" si="411"/>
        <v>8123.3804850710003</v>
      </c>
      <c r="AX1541" s="34">
        <f t="shared" si="412"/>
        <v>8425.3421059021275</v>
      </c>
    </row>
    <row r="1542" spans="1:50" ht="16.5" customHeight="1" x14ac:dyDescent="0.2">
      <c r="A1542" s="25">
        <v>1541</v>
      </c>
      <c r="B1542" s="26">
        <v>44057</v>
      </c>
      <c r="C1542" s="35">
        <v>8630</v>
      </c>
      <c r="D1542" s="27">
        <v>3364.1579999999999</v>
      </c>
      <c r="E1542" s="27">
        <v>884000</v>
      </c>
      <c r="F1542" s="27">
        <v>752544.42857142899</v>
      </c>
      <c r="G1542" s="27">
        <v>42.076000000000001</v>
      </c>
      <c r="H1542" s="27">
        <v>44.537999999999997</v>
      </c>
      <c r="I1542" s="27">
        <v>2.1659999999999999</v>
      </c>
      <c r="J1542" s="27">
        <v>19958.291000000001</v>
      </c>
      <c r="K1542" s="27">
        <v>172152</v>
      </c>
      <c r="L1542" s="27">
        <v>274</v>
      </c>
      <c r="M1542" s="27">
        <v>13.532</v>
      </c>
      <c r="N1542" s="27">
        <v>221006</v>
      </c>
      <c r="O1542" s="27">
        <v>14049.2</v>
      </c>
      <c r="P1542" s="27">
        <v>4169625</v>
      </c>
      <c r="Q1542" s="27">
        <v>325000</v>
      </c>
      <c r="R1542" s="27">
        <v>20095</v>
      </c>
      <c r="S1542" s="27">
        <v>14.3</v>
      </c>
      <c r="T1542" s="27">
        <v>140.69999999999999</v>
      </c>
      <c r="U1542" s="27">
        <v>15</v>
      </c>
      <c r="V1542" s="27">
        <v>72</v>
      </c>
      <c r="W1542" s="27">
        <v>117.42608</v>
      </c>
      <c r="X1542" s="27">
        <v>2.8571428571428599</v>
      </c>
      <c r="Y1542" s="27">
        <v>2.6814019680023198</v>
      </c>
      <c r="Z1542" s="27">
        <v>71.226791381835895</v>
      </c>
      <c r="AA1542" s="27">
        <v>330513</v>
      </c>
      <c r="AB1542" s="28">
        <v>51.3</v>
      </c>
      <c r="AC1542" s="29">
        <v>0</v>
      </c>
      <c r="AD1542" s="30">
        <v>0</v>
      </c>
      <c r="AE1542" s="30">
        <v>91.1</v>
      </c>
      <c r="AF1542" s="31">
        <v>13.511900000000001</v>
      </c>
      <c r="AG1542">
        <f t="shared" si="397"/>
        <v>8629.5631259480815</v>
      </c>
      <c r="AH1542">
        <f>A1542*'Simple Linear Regression'!$B$18+'Simple Linear Regression'!$B$17</f>
        <v>9199.8664932367356</v>
      </c>
      <c r="AI1542">
        <f t="shared" si="398"/>
        <v>8362.3743215999984</v>
      </c>
      <c r="AJ1542">
        <f t="shared" si="399"/>
        <v>8362.3743216000003</v>
      </c>
      <c r="AK1542" s="32">
        <f t="shared" si="396"/>
        <v>9271.3863179767777</v>
      </c>
      <c r="AL1542">
        <f t="shared" si="400"/>
        <v>8600.1858730497224</v>
      </c>
      <c r="AM1542" s="32">
        <f t="shared" si="401"/>
        <v>8548.7204356951406</v>
      </c>
      <c r="AN1542" s="33">
        <f t="shared" si="402"/>
        <v>8797.9863737848827</v>
      </c>
      <c r="AO1542" s="33">
        <f t="shared" si="403"/>
        <v>8758.7329211959986</v>
      </c>
      <c r="AP1542" s="33">
        <f t="shared" si="404"/>
        <v>8861.2308175000016</v>
      </c>
      <c r="AQ1542" s="34">
        <f t="shared" si="405"/>
        <v>478698.99599999998</v>
      </c>
      <c r="AR1542" s="34">
        <f t="shared" si="406"/>
        <v>1914744</v>
      </c>
      <c r="AS1542" s="34">
        <f t="shared" si="407"/>
        <v>0</v>
      </c>
      <c r="AT1542" s="34">
        <f t="shared" si="408"/>
        <v>8120.801687139</v>
      </c>
      <c r="AU1542" s="34">
        <f t="shared" si="409"/>
        <v>8369.984252377948</v>
      </c>
      <c r="AV1542" s="34">
        <f t="shared" si="410"/>
        <v>8119.8716914714405</v>
      </c>
      <c r="AW1542" s="34">
        <f t="shared" si="411"/>
        <v>8125.697102651</v>
      </c>
      <c r="AX1542" s="34">
        <f t="shared" si="412"/>
        <v>8479.6918021753481</v>
      </c>
    </row>
    <row r="1543" spans="1:50" ht="16.5" customHeight="1" x14ac:dyDescent="0.2">
      <c r="A1543" s="25">
        <v>1542</v>
      </c>
      <c r="B1543" s="26">
        <v>44064</v>
      </c>
      <c r="C1543" s="35">
        <v>9161</v>
      </c>
      <c r="D1543" s="27">
        <v>3385.8580000000002</v>
      </c>
      <c r="E1543" s="27">
        <v>927000</v>
      </c>
      <c r="F1543" s="27">
        <v>758497.28571428603</v>
      </c>
      <c r="G1543" s="27">
        <v>42.725999999999999</v>
      </c>
      <c r="H1543" s="27">
        <v>44.792000000000002</v>
      </c>
      <c r="I1543" s="27">
        <v>2.1659999999999999</v>
      </c>
      <c r="J1543" s="27">
        <v>19958.291000000001</v>
      </c>
      <c r="K1543" s="27">
        <v>172152</v>
      </c>
      <c r="L1543" s="27">
        <v>274</v>
      </c>
      <c r="M1543" s="27">
        <v>15.182</v>
      </c>
      <c r="N1543" s="27">
        <v>250330</v>
      </c>
      <c r="O1543" s="27">
        <v>14049.2</v>
      </c>
      <c r="P1543" s="27">
        <v>4169625</v>
      </c>
      <c r="Q1543" s="27">
        <v>325000</v>
      </c>
      <c r="R1543" s="27">
        <v>20095</v>
      </c>
      <c r="S1543" s="27">
        <v>14.266</v>
      </c>
      <c r="T1543" s="27">
        <v>140.69999999999999</v>
      </c>
      <c r="U1543" s="27">
        <v>15</v>
      </c>
      <c r="V1543" s="27">
        <v>72</v>
      </c>
      <c r="W1543" s="27">
        <v>117.25498</v>
      </c>
      <c r="X1543" s="27">
        <v>2.8571428571428599</v>
      </c>
      <c r="Y1543" s="27">
        <v>2.8874461650848402</v>
      </c>
      <c r="Z1543" s="27">
        <v>71.226791381835895</v>
      </c>
      <c r="AA1543" s="27">
        <v>330513</v>
      </c>
      <c r="AB1543" s="28">
        <v>51.3</v>
      </c>
      <c r="AC1543" s="29">
        <v>0</v>
      </c>
      <c r="AD1543" s="30">
        <v>0</v>
      </c>
      <c r="AE1543" s="30">
        <v>86.2</v>
      </c>
      <c r="AF1543" s="31">
        <v>13.2575</v>
      </c>
      <c r="AG1543">
        <f t="shared" si="397"/>
        <v>8967.9069759880804</v>
      </c>
      <c r="AH1543">
        <f>A1543*'Simple Linear Regression'!$B$18+'Simple Linear Regression'!$B$17</f>
        <v>9200.719530320639</v>
      </c>
      <c r="AI1543">
        <f t="shared" si="398"/>
        <v>8830.5363161999994</v>
      </c>
      <c r="AJ1543">
        <f t="shared" si="399"/>
        <v>8830.5363161999994</v>
      </c>
      <c r="AK1543" s="32">
        <f t="shared" si="396"/>
        <v>9282.0471288648678</v>
      </c>
      <c r="AL1543">
        <f t="shared" si="400"/>
        <v>8884.9427195146</v>
      </c>
      <c r="AM1543" s="32">
        <f t="shared" si="401"/>
        <v>8944.0184934686804</v>
      </c>
      <c r="AN1543" s="33">
        <f t="shared" si="402"/>
        <v>8863.583748075549</v>
      </c>
      <c r="AO1543" s="33">
        <f t="shared" si="403"/>
        <v>9030.6399657800011</v>
      </c>
      <c r="AP1543" s="33">
        <f t="shared" si="404"/>
        <v>8793.127323499999</v>
      </c>
      <c r="AQ1543" s="34">
        <f t="shared" si="405"/>
        <v>542214.78</v>
      </c>
      <c r="AR1543" s="34">
        <f t="shared" si="406"/>
        <v>2007882</v>
      </c>
      <c r="AS1543" s="34">
        <f t="shared" si="407"/>
        <v>0</v>
      </c>
      <c r="AT1543" s="34">
        <f t="shared" si="408"/>
        <v>8612.8655110929994</v>
      </c>
      <c r="AU1543" s="34">
        <f t="shared" si="409"/>
        <v>8730.408883150878</v>
      </c>
      <c r="AV1543" s="34">
        <f t="shared" si="410"/>
        <v>8631.8286597083206</v>
      </c>
      <c r="AW1543" s="34">
        <f t="shared" si="411"/>
        <v>8616.9468516769994</v>
      </c>
      <c r="AX1543" s="34">
        <f t="shared" si="412"/>
        <v>8830.4610000841385</v>
      </c>
    </row>
    <row r="1544" spans="1:50" ht="16.5" customHeight="1" x14ac:dyDescent="0.2">
      <c r="A1544" s="25">
        <v>1543</v>
      </c>
      <c r="B1544" s="26">
        <v>44071</v>
      </c>
      <c r="C1544" s="35">
        <v>8786</v>
      </c>
      <c r="D1544" s="27">
        <v>3469.2379999999998</v>
      </c>
      <c r="E1544" s="27">
        <v>876000</v>
      </c>
      <c r="F1544" s="27">
        <v>715955.28571428603</v>
      </c>
      <c r="G1544" s="27">
        <v>42.932000000000002</v>
      </c>
      <c r="H1544" s="27">
        <v>45.258000000000003</v>
      </c>
      <c r="I1544" s="27">
        <v>2.1819999999999999</v>
      </c>
      <c r="J1544" s="27">
        <v>19958.291000000001</v>
      </c>
      <c r="K1544" s="27">
        <v>172152</v>
      </c>
      <c r="L1544" s="27">
        <v>274</v>
      </c>
      <c r="M1544" s="27">
        <v>15.182</v>
      </c>
      <c r="N1544" s="27">
        <v>250330</v>
      </c>
      <c r="O1544" s="27">
        <v>14049.2</v>
      </c>
      <c r="P1544" s="27">
        <v>4169625</v>
      </c>
      <c r="Q1544" s="27">
        <v>325000</v>
      </c>
      <c r="R1544" s="27">
        <v>20095</v>
      </c>
      <c r="S1544" s="27">
        <v>14.266</v>
      </c>
      <c r="T1544" s="27">
        <v>140.69999999999999</v>
      </c>
      <c r="U1544" s="27">
        <v>15</v>
      </c>
      <c r="V1544" s="27">
        <v>72</v>
      </c>
      <c r="W1544" s="27">
        <v>116.74902</v>
      </c>
      <c r="X1544" s="27">
        <v>2.8571428571428599</v>
      </c>
      <c r="Y1544" s="27">
        <v>2.8874461650848402</v>
      </c>
      <c r="Z1544" s="27">
        <v>71.226791381835895</v>
      </c>
      <c r="AA1544" s="27">
        <v>330513</v>
      </c>
      <c r="AB1544" s="28">
        <v>51.3</v>
      </c>
      <c r="AC1544" s="29">
        <v>0</v>
      </c>
      <c r="AD1544" s="30">
        <v>0</v>
      </c>
      <c r="AE1544" s="30">
        <v>98</v>
      </c>
      <c r="AF1544" s="31">
        <v>12.9902</v>
      </c>
      <c r="AG1544">
        <f t="shared" si="397"/>
        <v>9002.2607446741604</v>
      </c>
      <c r="AH1544">
        <f>A1544*'Simple Linear Regression'!$B$18+'Simple Linear Regression'!$B$17</f>
        <v>9201.5725674045443</v>
      </c>
      <c r="AI1544">
        <f t="shared" si="398"/>
        <v>8860.5391061999999</v>
      </c>
      <c r="AJ1544">
        <f t="shared" si="399"/>
        <v>8860.5391061999999</v>
      </c>
      <c r="AK1544" s="32">
        <f t="shared" si="396"/>
        <v>9304.0703143663777</v>
      </c>
      <c r="AL1544">
        <f t="shared" si="400"/>
        <v>8922.0814930842025</v>
      </c>
      <c r="AM1544" s="32">
        <f t="shared" si="401"/>
        <v>8955.1127880635995</v>
      </c>
      <c r="AN1544" s="33">
        <f t="shared" si="402"/>
        <v>8865.8595963413391</v>
      </c>
      <c r="AO1544" s="33">
        <f t="shared" si="403"/>
        <v>9093.1679670600006</v>
      </c>
      <c r="AP1544" s="33">
        <f t="shared" si="404"/>
        <v>8815.7907176000008</v>
      </c>
      <c r="AQ1544" s="34">
        <f t="shared" si="405"/>
        <v>546220.05999999994</v>
      </c>
      <c r="AR1544" s="34">
        <f t="shared" si="406"/>
        <v>1911432</v>
      </c>
      <c r="AS1544" s="34">
        <f t="shared" si="407"/>
        <v>0</v>
      </c>
      <c r="AT1544" s="34">
        <f t="shared" si="408"/>
        <v>8558.4941634419993</v>
      </c>
      <c r="AU1544" s="34">
        <f t="shared" si="409"/>
        <v>8707.1389974688536</v>
      </c>
      <c r="AV1544" s="34">
        <f t="shared" si="410"/>
        <v>8569.943504078321</v>
      </c>
      <c r="AW1544" s="34">
        <f t="shared" si="411"/>
        <v>8561.2536160739983</v>
      </c>
      <c r="AX1544" s="34">
        <f t="shared" si="412"/>
        <v>8811.7008927687821</v>
      </c>
    </row>
    <row r="1545" spans="1:50" ht="16.5" customHeight="1" x14ac:dyDescent="0.2">
      <c r="A1545" s="25">
        <v>1544</v>
      </c>
      <c r="B1545" s="26">
        <v>44078</v>
      </c>
      <c r="C1545" s="35">
        <v>8390</v>
      </c>
      <c r="D1545" s="27">
        <v>3497.9639999999999</v>
      </c>
      <c r="E1545" s="27">
        <v>881000</v>
      </c>
      <c r="F1545" s="27">
        <v>763305.85714285704</v>
      </c>
      <c r="G1545" s="27">
        <v>41.841999999999999</v>
      </c>
      <c r="H1545" s="27">
        <v>43.06</v>
      </c>
      <c r="I1545" s="27">
        <v>2.222</v>
      </c>
      <c r="J1545" s="27">
        <v>19958.291000000001</v>
      </c>
      <c r="K1545" s="27">
        <v>172152</v>
      </c>
      <c r="L1545" s="27">
        <v>274</v>
      </c>
      <c r="M1545" s="27">
        <v>15.182</v>
      </c>
      <c r="N1545" s="27">
        <v>250330</v>
      </c>
      <c r="O1545" s="27">
        <v>14049.2</v>
      </c>
      <c r="P1545" s="27">
        <v>4169625</v>
      </c>
      <c r="Q1545" s="27">
        <v>325000</v>
      </c>
      <c r="R1545" s="27">
        <v>20095</v>
      </c>
      <c r="S1545" s="27">
        <v>14.266</v>
      </c>
      <c r="T1545" s="27">
        <v>140.69999999999999</v>
      </c>
      <c r="U1545" s="27">
        <v>15</v>
      </c>
      <c r="V1545" s="27">
        <v>76.400000000000006</v>
      </c>
      <c r="W1545" s="27">
        <v>116.58866</v>
      </c>
      <c r="X1545" s="27">
        <v>2.8571428571428599</v>
      </c>
      <c r="Y1545" s="27">
        <v>2.8874461650848402</v>
      </c>
      <c r="Z1545" s="27">
        <v>71.226791381835895</v>
      </c>
      <c r="AA1545" s="27">
        <v>330513</v>
      </c>
      <c r="AB1545" s="28">
        <v>51.3</v>
      </c>
      <c r="AC1545" s="29">
        <v>0</v>
      </c>
      <c r="AD1545" s="30">
        <v>0</v>
      </c>
      <c r="AE1545" s="30">
        <v>76.3</v>
      </c>
      <c r="AF1545" s="31">
        <v>12.7135</v>
      </c>
      <c r="AG1545">
        <f t="shared" si="397"/>
        <v>8898.3519215413598</v>
      </c>
      <c r="AH1545">
        <f>A1545*'Simple Linear Regression'!$B$18+'Simple Linear Regression'!$B$17</f>
        <v>9202.4256044884478</v>
      </c>
      <c r="AI1545">
        <f t="shared" si="398"/>
        <v>8706.5531362000002</v>
      </c>
      <c r="AJ1545">
        <f t="shared" si="399"/>
        <v>8706.5531362000002</v>
      </c>
      <c r="AK1545" s="32">
        <f t="shared" si="396"/>
        <v>9323.6715354650987</v>
      </c>
      <c r="AL1545">
        <f t="shared" si="400"/>
        <v>8847.5049620082009</v>
      </c>
      <c r="AM1545" s="32">
        <f t="shared" si="401"/>
        <v>8943.1846993784202</v>
      </c>
      <c r="AN1545" s="33">
        <f t="shared" si="402"/>
        <v>8812.3172787565491</v>
      </c>
      <c r="AO1545" s="33">
        <f t="shared" si="403"/>
        <v>8973.948250260004</v>
      </c>
      <c r="AP1545" s="33">
        <f t="shared" si="404"/>
        <v>8850.6628003000005</v>
      </c>
      <c r="AQ1545" s="34">
        <f t="shared" si="405"/>
        <v>556233.26</v>
      </c>
      <c r="AR1545" s="34">
        <f t="shared" si="406"/>
        <v>1957582</v>
      </c>
      <c r="AS1545" s="34">
        <f t="shared" si="407"/>
        <v>0</v>
      </c>
      <c r="AT1545" s="34">
        <f t="shared" si="408"/>
        <v>8553.0307481309992</v>
      </c>
      <c r="AU1545" s="34">
        <f t="shared" si="409"/>
        <v>8671.8176167592937</v>
      </c>
      <c r="AV1545" s="34">
        <f t="shared" si="410"/>
        <v>8599.498749210321</v>
      </c>
      <c r="AW1545" s="34">
        <f t="shared" si="411"/>
        <v>8555.453941718999</v>
      </c>
      <c r="AX1545" s="34">
        <f t="shared" si="412"/>
        <v>8754.6518153063807</v>
      </c>
    </row>
    <row r="1546" spans="1:50" ht="16.5" customHeight="1" x14ac:dyDescent="0.2">
      <c r="A1546" s="25">
        <v>1545</v>
      </c>
      <c r="B1546" s="26">
        <v>44085</v>
      </c>
      <c r="C1546" s="35">
        <v>8478</v>
      </c>
      <c r="D1546" s="27">
        <v>3352.74</v>
      </c>
      <c r="E1546" s="27">
        <v>892000</v>
      </c>
      <c r="F1546" s="27">
        <v>767507.28571428603</v>
      </c>
      <c r="G1546" s="27">
        <v>37.375</v>
      </c>
      <c r="H1546" s="27">
        <v>39.450000000000003</v>
      </c>
      <c r="I1546" s="27">
        <v>2.2109999999999999</v>
      </c>
      <c r="J1546" s="27">
        <v>19958.291000000001</v>
      </c>
      <c r="K1546" s="27">
        <v>201375</v>
      </c>
      <c r="L1546" s="27">
        <v>255</v>
      </c>
      <c r="M1546" s="27">
        <v>15.182</v>
      </c>
      <c r="N1546" s="27">
        <v>250330</v>
      </c>
      <c r="O1546" s="27">
        <v>14307.2</v>
      </c>
      <c r="P1546" s="27">
        <v>4169625</v>
      </c>
      <c r="Q1546" s="27">
        <v>325000</v>
      </c>
      <c r="R1546" s="27">
        <v>20095</v>
      </c>
      <c r="S1546" s="27">
        <v>14.266</v>
      </c>
      <c r="T1546" s="27">
        <v>140.69999999999999</v>
      </c>
      <c r="U1546" s="27">
        <v>15</v>
      </c>
      <c r="V1546" s="27">
        <v>76.400000000000006</v>
      </c>
      <c r="W1546" s="27">
        <v>115.89218</v>
      </c>
      <c r="X1546" s="27">
        <v>2.8571428571428599</v>
      </c>
      <c r="Y1546" s="27">
        <v>2.8874461650848402</v>
      </c>
      <c r="Z1546" s="27">
        <v>71.226791381835895</v>
      </c>
      <c r="AA1546" s="27">
        <v>330513</v>
      </c>
      <c r="AB1546" s="28">
        <v>48.56</v>
      </c>
      <c r="AC1546" s="29">
        <v>1</v>
      </c>
      <c r="AD1546" s="30">
        <v>1.3</v>
      </c>
      <c r="AE1546" s="30">
        <v>68.900000000000006</v>
      </c>
      <c r="AF1546" s="31">
        <v>12.4306</v>
      </c>
      <c r="AG1546">
        <f t="shared" si="397"/>
        <v>8890.9395586946794</v>
      </c>
      <c r="AH1546">
        <f>A1546*'Simple Linear Regression'!$B$18+'Simple Linear Regression'!$B$17</f>
        <v>9203.2786415723531</v>
      </c>
      <c r="AI1546">
        <f t="shared" si="398"/>
        <v>8694.2745962000008</v>
      </c>
      <c r="AJ1546">
        <f t="shared" si="399"/>
        <v>8694.2745962000008</v>
      </c>
      <c r="AK1546" s="32">
        <f t="shared" si="396"/>
        <v>9325.6938624363102</v>
      </c>
      <c r="AL1546">
        <f t="shared" si="400"/>
        <v>8839.7818183040999</v>
      </c>
      <c r="AM1546" s="32">
        <f t="shared" si="401"/>
        <v>8800.24223270736</v>
      </c>
      <c r="AN1546" s="33">
        <f t="shared" si="402"/>
        <v>8621.906894594018</v>
      </c>
      <c r="AO1546" s="33">
        <f t="shared" si="403"/>
        <v>8828.1102781299996</v>
      </c>
      <c r="AP1546" s="33">
        <f t="shared" si="404"/>
        <v>8675.9099032000013</v>
      </c>
      <c r="AQ1546" s="34">
        <f t="shared" si="405"/>
        <v>553479.63</v>
      </c>
      <c r="AR1546" s="34">
        <f t="shared" si="406"/>
        <v>1972211.9999999998</v>
      </c>
      <c r="AS1546" s="34">
        <f t="shared" si="407"/>
        <v>12.4306</v>
      </c>
      <c r="AT1546" s="34">
        <f t="shared" si="408"/>
        <v>8449.5311297909993</v>
      </c>
      <c r="AU1546" s="34">
        <f t="shared" si="409"/>
        <v>8571.4867855657467</v>
      </c>
      <c r="AV1546" s="34">
        <f t="shared" si="410"/>
        <v>8494.8030037951212</v>
      </c>
      <c r="AW1546" s="34">
        <f t="shared" si="411"/>
        <v>8438.0615349161999</v>
      </c>
      <c r="AX1546" s="34">
        <f t="shared" si="412"/>
        <v>8624.9027383221874</v>
      </c>
    </row>
    <row r="1547" spans="1:50" ht="16.5" customHeight="1" x14ac:dyDescent="0.2">
      <c r="A1547" s="25">
        <v>1546</v>
      </c>
      <c r="B1547" s="26">
        <v>44092</v>
      </c>
      <c r="C1547" s="35">
        <v>8515</v>
      </c>
      <c r="D1547" s="27">
        <v>3369.3420000000001</v>
      </c>
      <c r="E1547" s="27">
        <v>861000</v>
      </c>
      <c r="F1547" s="27">
        <v>732193.85714285704</v>
      </c>
      <c r="G1547" s="27">
        <v>39.554000000000002</v>
      </c>
      <c r="H1547" s="27">
        <v>40.770000000000003</v>
      </c>
      <c r="I1547" s="27">
        <v>2.1829999999999998</v>
      </c>
      <c r="J1547" s="27">
        <v>19958.291000000001</v>
      </c>
      <c r="K1547" s="27">
        <v>201375</v>
      </c>
      <c r="L1547" s="27">
        <v>255</v>
      </c>
      <c r="M1547" s="27">
        <v>16.09</v>
      </c>
      <c r="N1547" s="27">
        <v>265550</v>
      </c>
      <c r="O1547" s="27">
        <v>14307.2</v>
      </c>
      <c r="P1547" s="27">
        <v>4101549</v>
      </c>
      <c r="Q1547" s="27">
        <v>325000</v>
      </c>
      <c r="R1547" s="27">
        <v>20095</v>
      </c>
      <c r="S1547" s="27">
        <v>14.266</v>
      </c>
      <c r="T1547" s="27">
        <v>140.69999999999999</v>
      </c>
      <c r="U1547" s="27">
        <v>15</v>
      </c>
      <c r="V1547" s="27">
        <v>76.400000000000006</v>
      </c>
      <c r="W1547" s="27">
        <v>116.13952500000001</v>
      </c>
      <c r="X1547" s="27">
        <v>2.8571428571428599</v>
      </c>
      <c r="Y1547" s="27">
        <v>3</v>
      </c>
      <c r="Z1547" s="27">
        <v>69.290672302246094</v>
      </c>
      <c r="AA1547" s="27">
        <v>330513</v>
      </c>
      <c r="AB1547" s="28">
        <v>48.56</v>
      </c>
      <c r="AC1547" s="29">
        <v>0</v>
      </c>
      <c r="AD1547" s="30">
        <v>4.2</v>
      </c>
      <c r="AE1547" s="30">
        <v>51.5</v>
      </c>
      <c r="AF1547" s="31">
        <v>12.1439</v>
      </c>
      <c r="AG1547">
        <f t="shared" si="397"/>
        <v>9102.448942194038</v>
      </c>
      <c r="AH1547">
        <f>A1547*'Simple Linear Regression'!$B$18+'Simple Linear Regression'!$B$17</f>
        <v>9204.1316786562566</v>
      </c>
      <c r="AI1547">
        <f t="shared" si="398"/>
        <v>8971.4483889999992</v>
      </c>
      <c r="AJ1547">
        <f t="shared" si="399"/>
        <v>8971.448389000001</v>
      </c>
      <c r="AK1547" s="32">
        <f t="shared" si="396"/>
        <v>9345.3776480514589</v>
      </c>
      <c r="AL1547">
        <f t="shared" si="400"/>
        <v>9025.6143327255013</v>
      </c>
      <c r="AM1547" s="32">
        <f t="shared" si="401"/>
        <v>9121.1205108431004</v>
      </c>
      <c r="AN1547" s="33">
        <f t="shared" si="402"/>
        <v>8832.030990611669</v>
      </c>
      <c r="AO1547" s="33">
        <f t="shared" si="403"/>
        <v>9099.8525231499989</v>
      </c>
      <c r="AP1547" s="33">
        <f t="shared" si="404"/>
        <v>8775.379265900001</v>
      </c>
      <c r="AQ1547" s="34">
        <f t="shared" si="405"/>
        <v>579695.64999999991</v>
      </c>
      <c r="AR1547" s="34">
        <f t="shared" si="406"/>
        <v>1879562.9999999998</v>
      </c>
      <c r="AS1547" s="34">
        <f t="shared" si="407"/>
        <v>0</v>
      </c>
      <c r="AT1547" s="34">
        <f t="shared" si="408"/>
        <v>8825.9836696860002</v>
      </c>
      <c r="AU1547" s="34">
        <f t="shared" si="409"/>
        <v>8859.6111016842297</v>
      </c>
      <c r="AV1547" s="34">
        <f t="shared" si="410"/>
        <v>8865.25073439888</v>
      </c>
      <c r="AW1547" s="34">
        <f t="shared" si="411"/>
        <v>8826.5941455409993</v>
      </c>
      <c r="AX1547" s="34">
        <f t="shared" si="412"/>
        <v>8930.5224805384496</v>
      </c>
    </row>
    <row r="1548" spans="1:50" ht="16.5" customHeight="1" x14ac:dyDescent="0.2">
      <c r="A1548" s="25">
        <v>1547</v>
      </c>
      <c r="B1548" s="26">
        <v>44099</v>
      </c>
      <c r="C1548" s="35">
        <v>8529</v>
      </c>
      <c r="D1548" s="27">
        <v>3275.72</v>
      </c>
      <c r="E1548" s="27">
        <v>859000</v>
      </c>
      <c r="F1548" s="27">
        <v>766506.28571428603</v>
      </c>
      <c r="G1548" s="27">
        <v>39.78</v>
      </c>
      <c r="H1548" s="27">
        <v>40.89</v>
      </c>
      <c r="I1548" s="27">
        <v>2.1680000000000001</v>
      </c>
      <c r="J1548" s="27">
        <v>19958.291000000001</v>
      </c>
      <c r="K1548" s="27">
        <v>201375</v>
      </c>
      <c r="L1548" s="27">
        <v>255</v>
      </c>
      <c r="M1548" s="27">
        <v>16.09</v>
      </c>
      <c r="N1548" s="27">
        <v>265550</v>
      </c>
      <c r="O1548" s="27">
        <v>14307.2</v>
      </c>
      <c r="P1548" s="27">
        <v>4101549</v>
      </c>
      <c r="Q1548" s="27">
        <v>325000</v>
      </c>
      <c r="R1548" s="27">
        <v>20095</v>
      </c>
      <c r="S1548" s="27">
        <v>14.266</v>
      </c>
      <c r="T1548" s="27">
        <v>140.69999999999999</v>
      </c>
      <c r="U1548" s="27">
        <v>15</v>
      </c>
      <c r="V1548" s="27">
        <v>76.400000000000006</v>
      </c>
      <c r="W1548" s="27">
        <v>115.4532</v>
      </c>
      <c r="X1548" s="27">
        <v>2.8571428571428599</v>
      </c>
      <c r="Y1548" s="27">
        <v>3</v>
      </c>
      <c r="Z1548" s="27">
        <v>69.290672302246094</v>
      </c>
      <c r="AA1548" s="27">
        <v>330513</v>
      </c>
      <c r="AB1548" s="28">
        <v>48.56</v>
      </c>
      <c r="AC1548" s="29">
        <v>0</v>
      </c>
      <c r="AD1548" s="30">
        <v>14.5</v>
      </c>
      <c r="AE1548" s="30">
        <v>24.4</v>
      </c>
      <c r="AF1548" s="31">
        <v>11.8561</v>
      </c>
      <c r="AG1548">
        <f t="shared" si="397"/>
        <v>9103.7905046758387</v>
      </c>
      <c r="AH1548">
        <f>A1548*'Simple Linear Regression'!$B$18+'Simple Linear Regression'!$B$17</f>
        <v>9204.98471574016</v>
      </c>
      <c r="AI1548">
        <f t="shared" si="398"/>
        <v>8972.6249690000004</v>
      </c>
      <c r="AJ1548">
        <f t="shared" si="399"/>
        <v>8972.6249690000004</v>
      </c>
      <c r="AK1548" s="32">
        <f t="shared" si="396"/>
        <v>9341.8981465306788</v>
      </c>
      <c r="AL1548">
        <f t="shared" si="400"/>
        <v>9029.8649096480003</v>
      </c>
      <c r="AM1548" s="32">
        <f t="shared" si="401"/>
        <v>9085.4627727458592</v>
      </c>
      <c r="AN1548" s="33">
        <f t="shared" si="402"/>
        <v>8797.5697769400103</v>
      </c>
      <c r="AO1548" s="33">
        <f t="shared" si="403"/>
        <v>9039.6272123999988</v>
      </c>
      <c r="AP1548" s="33">
        <f t="shared" si="404"/>
        <v>8707.6758204999987</v>
      </c>
      <c r="AQ1548" s="34">
        <f t="shared" si="405"/>
        <v>575712.4</v>
      </c>
      <c r="AR1548" s="34">
        <f t="shared" si="406"/>
        <v>1862312.0000000002</v>
      </c>
      <c r="AS1548" s="34">
        <f t="shared" si="407"/>
        <v>0</v>
      </c>
      <c r="AT1548" s="34">
        <f t="shared" si="408"/>
        <v>8872.4370720170009</v>
      </c>
      <c r="AU1548" s="34">
        <f t="shared" si="409"/>
        <v>8871.8016899370814</v>
      </c>
      <c r="AV1548" s="34">
        <f t="shared" si="410"/>
        <v>8913.9810897711195</v>
      </c>
      <c r="AW1548" s="34">
        <f t="shared" si="411"/>
        <v>8872.3307684809988</v>
      </c>
      <c r="AX1548" s="34">
        <f t="shared" si="412"/>
        <v>8931.6200116532018</v>
      </c>
    </row>
    <row r="1549" spans="1:50" ht="16.5" customHeight="1" x14ac:dyDescent="0.2">
      <c r="A1549" s="25">
        <v>1548</v>
      </c>
      <c r="B1549" s="26">
        <v>44106</v>
      </c>
      <c r="C1549" s="35">
        <v>8896</v>
      </c>
      <c r="D1549" s="27">
        <v>3355.8620000000001</v>
      </c>
      <c r="E1549" s="27">
        <v>795000</v>
      </c>
      <c r="F1549" s="27">
        <v>789301.71428571397</v>
      </c>
      <c r="G1549" s="27">
        <v>38.991999999999997</v>
      </c>
      <c r="H1549" s="27">
        <v>39.994</v>
      </c>
      <c r="I1549" s="27">
        <v>2.169</v>
      </c>
      <c r="J1549" s="27">
        <v>19958.291000000001</v>
      </c>
      <c r="K1549" s="27">
        <v>201375</v>
      </c>
      <c r="L1549" s="27">
        <v>255</v>
      </c>
      <c r="M1549" s="27">
        <v>16.09</v>
      </c>
      <c r="N1549" s="27">
        <v>265550</v>
      </c>
      <c r="O1549" s="27">
        <v>14307.2</v>
      </c>
      <c r="P1549" s="27">
        <v>4101549</v>
      </c>
      <c r="Q1549" s="27">
        <v>325000</v>
      </c>
      <c r="R1549" s="27">
        <v>20095</v>
      </c>
      <c r="S1549" s="27">
        <v>14.266</v>
      </c>
      <c r="T1549" s="27">
        <v>140.69999999999999</v>
      </c>
      <c r="U1549" s="27">
        <v>15</v>
      </c>
      <c r="V1549" s="27">
        <v>76.400000000000006</v>
      </c>
      <c r="W1549" s="27">
        <v>117.11792</v>
      </c>
      <c r="X1549" s="27">
        <v>2.8571428571428599</v>
      </c>
      <c r="Y1549" s="27">
        <v>3</v>
      </c>
      <c r="Z1549" s="27">
        <v>69.290672302246094</v>
      </c>
      <c r="AA1549" s="27">
        <v>330513</v>
      </c>
      <c r="AB1549" s="28">
        <v>48.56</v>
      </c>
      <c r="AC1549" s="29">
        <v>0</v>
      </c>
      <c r="AD1549" s="30">
        <v>17.100000000000001</v>
      </c>
      <c r="AE1549" s="30">
        <v>35.799999999999997</v>
      </c>
      <c r="AF1549" s="31">
        <v>11.5694</v>
      </c>
      <c r="AG1549">
        <f t="shared" si="397"/>
        <v>9146.8942258437201</v>
      </c>
      <c r="AH1549">
        <f>A1549*'Simple Linear Regression'!$B$18+'Simple Linear Regression'!$B$17</f>
        <v>9205.8377528240653</v>
      </c>
      <c r="AI1549">
        <f t="shared" si="398"/>
        <v>9010.2755290000005</v>
      </c>
      <c r="AJ1549">
        <f t="shared" si="399"/>
        <v>9010.2755290000005</v>
      </c>
      <c r="AK1549" s="32">
        <f t="shared" si="396"/>
        <v>9328.7071195977805</v>
      </c>
      <c r="AL1549">
        <f t="shared" si="400"/>
        <v>9077.0495679865016</v>
      </c>
      <c r="AM1549" s="32">
        <f t="shared" si="401"/>
        <v>9091.1768773228196</v>
      </c>
      <c r="AN1549" s="33">
        <f t="shared" si="402"/>
        <v>8812.2966505053191</v>
      </c>
      <c r="AO1549" s="33">
        <f t="shared" si="403"/>
        <v>9108.5082904500014</v>
      </c>
      <c r="AP1549" s="33">
        <f t="shared" si="404"/>
        <v>8734.5210128000017</v>
      </c>
      <c r="AQ1549" s="34">
        <f t="shared" si="405"/>
        <v>575977.94999999995</v>
      </c>
      <c r="AR1549" s="34">
        <f t="shared" si="406"/>
        <v>1724355</v>
      </c>
      <c r="AS1549" s="34">
        <f t="shared" si="407"/>
        <v>0</v>
      </c>
      <c r="AT1549" s="34">
        <f t="shared" si="408"/>
        <v>8826.4226596189983</v>
      </c>
      <c r="AU1549" s="34">
        <f t="shared" si="409"/>
        <v>8858.0294659218926</v>
      </c>
      <c r="AV1549" s="34">
        <f t="shared" si="410"/>
        <v>8852.5994334387997</v>
      </c>
      <c r="AW1549" s="34">
        <f t="shared" si="411"/>
        <v>8824.8749740179992</v>
      </c>
      <c r="AX1549" s="34">
        <f t="shared" si="412"/>
        <v>8922.1384007823508</v>
      </c>
    </row>
    <row r="1550" spans="1:50" ht="16.5" customHeight="1" x14ac:dyDescent="0.2">
      <c r="A1550" s="25">
        <v>1549</v>
      </c>
      <c r="B1550" s="26">
        <v>44113</v>
      </c>
      <c r="C1550" s="35">
        <v>8576</v>
      </c>
      <c r="D1550" s="27">
        <v>3422.598</v>
      </c>
      <c r="E1550" s="27">
        <v>785000</v>
      </c>
      <c r="F1550" s="27">
        <v>833382.85714285704</v>
      </c>
      <c r="G1550" s="27">
        <v>40.188000000000002</v>
      </c>
      <c r="H1550" s="27">
        <v>41.06</v>
      </c>
      <c r="I1550" s="27">
        <v>2.1720000000000002</v>
      </c>
      <c r="J1550" s="27">
        <v>19958.291000000001</v>
      </c>
      <c r="K1550" s="27">
        <v>257199</v>
      </c>
      <c r="L1550" s="27">
        <v>250</v>
      </c>
      <c r="M1550" s="27">
        <v>16.09</v>
      </c>
      <c r="N1550" s="27">
        <v>265550</v>
      </c>
      <c r="O1550" s="27">
        <v>14462.2</v>
      </c>
      <c r="P1550" s="27">
        <v>4101549</v>
      </c>
      <c r="Q1550" s="27">
        <v>325000</v>
      </c>
      <c r="R1550" s="27">
        <v>20095</v>
      </c>
      <c r="S1550" s="27">
        <v>14.266</v>
      </c>
      <c r="T1550" s="27">
        <v>140.69999999999999</v>
      </c>
      <c r="U1550" s="27">
        <v>15</v>
      </c>
      <c r="V1550" s="27">
        <v>79.599999999999994</v>
      </c>
      <c r="W1550" s="27">
        <v>117.10892</v>
      </c>
      <c r="X1550" s="27">
        <v>2.8571428571428599</v>
      </c>
      <c r="Y1550" s="27">
        <v>3</v>
      </c>
      <c r="Z1550" s="27">
        <v>69.290672302246094</v>
      </c>
      <c r="AA1550" s="27">
        <v>330513</v>
      </c>
      <c r="AB1550" s="28">
        <v>44.38</v>
      </c>
      <c r="AC1550" s="29">
        <v>0</v>
      </c>
      <c r="AD1550" s="30">
        <v>25.8</v>
      </c>
      <c r="AE1550" s="30">
        <v>23.6</v>
      </c>
      <c r="AF1550" s="31">
        <v>11.2865</v>
      </c>
      <c r="AG1550">
        <f t="shared" si="397"/>
        <v>9080.4987040033593</v>
      </c>
      <c r="AH1550">
        <f>A1550*'Simple Linear Regression'!$B$18+'Simple Linear Regression'!$B$17</f>
        <v>9206.6907899079688</v>
      </c>
      <c r="AI1550">
        <f t="shared" si="398"/>
        <v>8904.779618999999</v>
      </c>
      <c r="AJ1550">
        <f t="shared" si="399"/>
        <v>8904.7796190000008</v>
      </c>
      <c r="AK1550" s="32">
        <f t="shared" si="396"/>
        <v>9336.4053269399992</v>
      </c>
      <c r="AL1550">
        <f t="shared" si="400"/>
        <v>9033.4576110019989</v>
      </c>
      <c r="AM1550" s="32">
        <f t="shared" si="401"/>
        <v>9071.2525332964397</v>
      </c>
      <c r="AN1550" s="33">
        <f t="shared" si="402"/>
        <v>8780.6121025346893</v>
      </c>
      <c r="AO1550" s="33">
        <f t="shared" si="403"/>
        <v>9027.7186945999965</v>
      </c>
      <c r="AP1550" s="33">
        <f t="shared" si="404"/>
        <v>8760.0767756999994</v>
      </c>
      <c r="AQ1550" s="34">
        <f t="shared" si="405"/>
        <v>576774.60000000009</v>
      </c>
      <c r="AR1550" s="34">
        <f t="shared" si="406"/>
        <v>1705020.0000000002</v>
      </c>
      <c r="AS1550" s="34">
        <f t="shared" si="407"/>
        <v>0</v>
      </c>
      <c r="AT1550" s="34">
        <f t="shared" si="408"/>
        <v>8814.3505265410004</v>
      </c>
      <c r="AU1550" s="34">
        <f t="shared" si="409"/>
        <v>8831.5517846723196</v>
      </c>
      <c r="AV1550" s="34">
        <f t="shared" si="410"/>
        <v>8851.6699722752001</v>
      </c>
      <c r="AW1550" s="34">
        <f t="shared" si="411"/>
        <v>8812.0665936789992</v>
      </c>
      <c r="AX1550" s="34">
        <f t="shared" si="412"/>
        <v>8881.2176790878002</v>
      </c>
    </row>
    <row r="1551" spans="1:50" ht="16.5" customHeight="1" x14ac:dyDescent="0.2">
      <c r="A1551" s="25">
        <v>1550</v>
      </c>
      <c r="B1551" s="26">
        <v>44120</v>
      </c>
      <c r="C1551" s="35">
        <v>8289</v>
      </c>
      <c r="D1551" s="27">
        <v>3500.3939999999998</v>
      </c>
      <c r="E1551" s="27">
        <v>839000</v>
      </c>
      <c r="F1551" s="27">
        <v>901999.14285714296</v>
      </c>
      <c r="G1551" s="27">
        <v>40.33</v>
      </c>
      <c r="H1551" s="27">
        <v>41.32</v>
      </c>
      <c r="I1551" s="27">
        <v>2.1669999999999998</v>
      </c>
      <c r="J1551" s="27">
        <v>19958.291000000001</v>
      </c>
      <c r="K1551" s="27">
        <v>257199</v>
      </c>
      <c r="L1551" s="27">
        <v>250</v>
      </c>
      <c r="M1551" s="27">
        <v>16.713000000000001</v>
      </c>
      <c r="N1551" s="27">
        <v>265060</v>
      </c>
      <c r="O1551" s="27">
        <v>14462.2</v>
      </c>
      <c r="P1551" s="27">
        <v>4101549</v>
      </c>
      <c r="Q1551" s="27">
        <v>325000</v>
      </c>
      <c r="R1551" s="27">
        <v>20095</v>
      </c>
      <c r="S1551" s="27">
        <v>14.266</v>
      </c>
      <c r="T1551" s="27">
        <v>140.69999999999999</v>
      </c>
      <c r="U1551" s="27">
        <v>15</v>
      </c>
      <c r="V1551" s="27">
        <v>79.599999999999994</v>
      </c>
      <c r="W1551" s="27">
        <v>116.04618000000001</v>
      </c>
      <c r="X1551" s="27">
        <v>2.8571428571428599</v>
      </c>
      <c r="Y1551" s="27">
        <v>2.9808437824249299</v>
      </c>
      <c r="Z1551" s="27">
        <v>69.290672302246094</v>
      </c>
      <c r="AA1551" s="27">
        <v>330513</v>
      </c>
      <c r="AB1551" s="28">
        <v>44.38</v>
      </c>
      <c r="AC1551" s="29">
        <v>0</v>
      </c>
      <c r="AD1551" s="30">
        <v>22</v>
      </c>
      <c r="AE1551" s="30">
        <v>32.700000000000003</v>
      </c>
      <c r="AF1551" s="31">
        <v>11.0098</v>
      </c>
      <c r="AG1551">
        <f t="shared" si="397"/>
        <v>9037.9908402639594</v>
      </c>
      <c r="AH1551">
        <f>A1551*'Simple Linear Regression'!$B$18+'Simple Linear Regression'!$B$17</f>
        <v>9207.5438269918741</v>
      </c>
      <c r="AI1551">
        <f t="shared" si="398"/>
        <v>8900.2895442999998</v>
      </c>
      <c r="AJ1551">
        <f t="shared" si="399"/>
        <v>8900.2895442999998</v>
      </c>
      <c r="AK1551" s="32">
        <f t="shared" si="396"/>
        <v>9274.1243986447189</v>
      </c>
      <c r="AL1551">
        <f t="shared" si="400"/>
        <v>8989.1278160314014</v>
      </c>
      <c r="AM1551" s="32">
        <f t="shared" si="401"/>
        <v>9075.7574792129799</v>
      </c>
      <c r="AN1551" s="33">
        <f t="shared" si="402"/>
        <v>8694.6067467665198</v>
      </c>
      <c r="AO1551" s="33">
        <f t="shared" si="403"/>
        <v>9002.3296840200019</v>
      </c>
      <c r="AP1551" s="33">
        <f t="shared" si="404"/>
        <v>8713.3579965999998</v>
      </c>
      <c r="AQ1551" s="34">
        <f t="shared" si="405"/>
        <v>574385.0199999999</v>
      </c>
      <c r="AR1551" s="34">
        <f t="shared" si="406"/>
        <v>1818112.9999999998</v>
      </c>
      <c r="AS1551" s="34">
        <f t="shared" si="407"/>
        <v>0</v>
      </c>
      <c r="AT1551" s="34">
        <f t="shared" si="408"/>
        <v>8682.4806279450004</v>
      </c>
      <c r="AU1551" s="34">
        <f t="shared" si="409"/>
        <v>8723.8122679392873</v>
      </c>
      <c r="AV1551" s="34">
        <f t="shared" si="410"/>
        <v>8718.4147807908812</v>
      </c>
      <c r="AW1551" s="34">
        <f t="shared" si="411"/>
        <v>8679.1245448139998</v>
      </c>
      <c r="AX1551" s="34">
        <f t="shared" si="412"/>
        <v>8783.9350664092599</v>
      </c>
    </row>
    <row r="1552" spans="1:50" ht="16.5" customHeight="1" x14ac:dyDescent="0.2">
      <c r="A1552" s="25">
        <v>1551</v>
      </c>
      <c r="B1552" s="26">
        <v>44127</v>
      </c>
      <c r="C1552" s="35">
        <v>8545</v>
      </c>
      <c r="D1552" s="27">
        <v>3444.8960000000002</v>
      </c>
      <c r="E1552" s="27">
        <v>804000</v>
      </c>
      <c r="F1552" s="27">
        <v>896526.57142857194</v>
      </c>
      <c r="G1552" s="27">
        <v>40.426000000000002</v>
      </c>
      <c r="H1552" s="27">
        <v>40.997999999999998</v>
      </c>
      <c r="I1552" s="27">
        <v>2.15</v>
      </c>
      <c r="J1552" s="27">
        <v>19958.291000000001</v>
      </c>
      <c r="K1552" s="27">
        <v>257199</v>
      </c>
      <c r="L1552" s="27">
        <v>250</v>
      </c>
      <c r="M1552" s="27">
        <v>16.713000000000001</v>
      </c>
      <c r="N1552" s="27">
        <v>265060</v>
      </c>
      <c r="O1552" s="27">
        <v>14462.2</v>
      </c>
      <c r="P1552" s="27">
        <v>4101549</v>
      </c>
      <c r="Q1552" s="27">
        <v>325000</v>
      </c>
      <c r="R1552" s="27">
        <v>20095</v>
      </c>
      <c r="S1552" s="27">
        <v>14.266</v>
      </c>
      <c r="T1552" s="27">
        <v>140.69999999999999</v>
      </c>
      <c r="U1552" s="27">
        <v>15</v>
      </c>
      <c r="V1552" s="27">
        <v>79.599999999999994</v>
      </c>
      <c r="W1552" s="27">
        <v>115.86555</v>
      </c>
      <c r="X1552" s="27">
        <v>2.8571428571428599</v>
      </c>
      <c r="Y1552" s="27">
        <v>2.9808437824249299</v>
      </c>
      <c r="Z1552" s="27">
        <v>69.290672302246094</v>
      </c>
      <c r="AA1552" s="27">
        <v>330513</v>
      </c>
      <c r="AB1552" s="28">
        <v>44.38</v>
      </c>
      <c r="AC1552" s="29">
        <v>0</v>
      </c>
      <c r="AD1552" s="30">
        <v>33.5</v>
      </c>
      <c r="AE1552" s="30">
        <v>21.9</v>
      </c>
      <c r="AF1552" s="31">
        <v>10.7425</v>
      </c>
      <c r="AG1552">
        <f t="shared" si="397"/>
        <v>9061.5568504099992</v>
      </c>
      <c r="AH1552">
        <f>A1552*'Simple Linear Regression'!$B$18+'Simple Linear Regression'!$B$17</f>
        <v>9208.3968640757776</v>
      </c>
      <c r="AI1552">
        <f t="shared" si="398"/>
        <v>8920.8796942999998</v>
      </c>
      <c r="AJ1552">
        <f t="shared" si="399"/>
        <v>8920.8796942999998</v>
      </c>
      <c r="AK1552" s="32">
        <f t="shared" si="396"/>
        <v>9261.3905347916898</v>
      </c>
      <c r="AL1552">
        <f t="shared" si="400"/>
        <v>9018.0923233100002</v>
      </c>
      <c r="AM1552" s="32">
        <f t="shared" si="401"/>
        <v>9050.9878756497601</v>
      </c>
      <c r="AN1552" s="33">
        <f t="shared" si="402"/>
        <v>8691.8998337351095</v>
      </c>
      <c r="AO1552" s="33">
        <f t="shared" si="403"/>
        <v>8997.6917490000014</v>
      </c>
      <c r="AP1552" s="33">
        <f t="shared" si="404"/>
        <v>8689.427825499999</v>
      </c>
      <c r="AQ1552" s="34">
        <f t="shared" si="405"/>
        <v>569879</v>
      </c>
      <c r="AR1552" s="34">
        <f t="shared" si="406"/>
        <v>1728600</v>
      </c>
      <c r="AS1552" s="34">
        <f t="shared" si="407"/>
        <v>0</v>
      </c>
      <c r="AT1552" s="34">
        <f t="shared" si="408"/>
        <v>8703.5684760350014</v>
      </c>
      <c r="AU1552" s="34">
        <f t="shared" si="409"/>
        <v>8738.3703042468005</v>
      </c>
      <c r="AV1552" s="34">
        <f t="shared" si="410"/>
        <v>8731.3586345860003</v>
      </c>
      <c r="AW1552" s="34">
        <f t="shared" si="411"/>
        <v>8699.2056894949983</v>
      </c>
      <c r="AX1552" s="34">
        <f t="shared" si="412"/>
        <v>8793.1340257869961</v>
      </c>
    </row>
    <row r="1553" spans="1:50" ht="16.5" customHeight="1" x14ac:dyDescent="0.2">
      <c r="A1553" s="25">
        <v>1552</v>
      </c>
      <c r="B1553" s="26">
        <v>44134</v>
      </c>
      <c r="C1553" s="35">
        <v>8336</v>
      </c>
      <c r="D1553" s="27">
        <v>3328.55</v>
      </c>
      <c r="E1553" s="27">
        <v>776000</v>
      </c>
      <c r="F1553" s="27">
        <v>856961.28571428603</v>
      </c>
      <c r="G1553" s="27">
        <v>37.316000000000003</v>
      </c>
      <c r="H1553" s="27">
        <v>37.905999999999999</v>
      </c>
      <c r="I1553" s="27">
        <v>2.1429999999999998</v>
      </c>
      <c r="J1553" s="27">
        <v>19958.291000000001</v>
      </c>
      <c r="K1553" s="27">
        <v>257199</v>
      </c>
      <c r="L1553" s="27">
        <v>250</v>
      </c>
      <c r="M1553" s="27">
        <v>16.713000000000001</v>
      </c>
      <c r="N1553" s="27">
        <v>265060</v>
      </c>
      <c r="O1553" s="27">
        <v>14462.2</v>
      </c>
      <c r="P1553" s="27">
        <v>4101549</v>
      </c>
      <c r="Q1553" s="27">
        <v>325000</v>
      </c>
      <c r="R1553" s="27">
        <v>20095</v>
      </c>
      <c r="S1553" s="27">
        <v>14.266</v>
      </c>
      <c r="T1553" s="27">
        <v>140.69999999999999</v>
      </c>
      <c r="U1553" s="27">
        <v>15</v>
      </c>
      <c r="V1553" s="27">
        <v>79.599999999999994</v>
      </c>
      <c r="W1553" s="27">
        <v>115.13816</v>
      </c>
      <c r="X1553" s="27">
        <v>2.8571428571428599</v>
      </c>
      <c r="Y1553" s="27">
        <v>2.9808437824249299</v>
      </c>
      <c r="Z1553" s="27">
        <v>69.290672302246094</v>
      </c>
      <c r="AA1553" s="27">
        <v>330513</v>
      </c>
      <c r="AB1553" s="28">
        <v>44.38</v>
      </c>
      <c r="AC1553" s="29">
        <v>0</v>
      </c>
      <c r="AD1553" s="30">
        <v>65.400000000000006</v>
      </c>
      <c r="AE1553" s="30">
        <v>8.3000000000000007</v>
      </c>
      <c r="AF1553" s="31">
        <v>10.488099999999999</v>
      </c>
      <c r="AG1553">
        <f t="shared" si="397"/>
        <v>9080.4120422348406</v>
      </c>
      <c r="AH1553">
        <f>A1553*'Simple Linear Regression'!$B$18+'Simple Linear Regression'!$B$17</f>
        <v>9209.249901159681</v>
      </c>
      <c r="AI1553">
        <f t="shared" si="398"/>
        <v>8937.3518143000001</v>
      </c>
      <c r="AJ1553">
        <f t="shared" si="399"/>
        <v>8937.3518143000001</v>
      </c>
      <c r="AK1553" s="32">
        <f t="shared" si="396"/>
        <v>9242.4341909386585</v>
      </c>
      <c r="AL1553">
        <f t="shared" si="400"/>
        <v>9040.0761631306013</v>
      </c>
      <c r="AM1553" s="32">
        <f t="shared" si="401"/>
        <v>8999.8532952262212</v>
      </c>
      <c r="AN1553" s="33">
        <f t="shared" si="402"/>
        <v>8682.3200028322299</v>
      </c>
      <c r="AO1553" s="33">
        <f t="shared" si="403"/>
        <v>8952.3808145800012</v>
      </c>
      <c r="AP1553" s="33">
        <f t="shared" si="404"/>
        <v>8635.8280770999991</v>
      </c>
      <c r="AQ1553" s="34">
        <f t="shared" si="405"/>
        <v>568023.57999999996</v>
      </c>
      <c r="AR1553" s="34">
        <f t="shared" si="406"/>
        <v>1662967.9999999998</v>
      </c>
      <c r="AS1553" s="34">
        <f t="shared" si="407"/>
        <v>0</v>
      </c>
      <c r="AT1553" s="34">
        <f t="shared" si="408"/>
        <v>8761.6450100820002</v>
      </c>
      <c r="AU1553" s="34">
        <f t="shared" si="409"/>
        <v>8772.098375245836</v>
      </c>
      <c r="AV1553" s="34">
        <f t="shared" si="410"/>
        <v>8789.4356904636807</v>
      </c>
      <c r="AW1553" s="34">
        <f t="shared" si="411"/>
        <v>8756.1823002109977</v>
      </c>
      <c r="AX1553" s="34">
        <f t="shared" si="412"/>
        <v>8814.6722009345394</v>
      </c>
    </row>
    <row r="1554" spans="1:50" ht="16.5" customHeight="1" x14ac:dyDescent="0.2">
      <c r="A1554" s="25">
        <v>1553</v>
      </c>
      <c r="B1554" s="26">
        <v>44141</v>
      </c>
      <c r="C1554" s="35">
        <v>8762</v>
      </c>
      <c r="D1554" s="27">
        <v>3428.5459999999998</v>
      </c>
      <c r="E1554" s="27">
        <v>773000</v>
      </c>
      <c r="F1554" s="27">
        <v>806268.42857142899</v>
      </c>
      <c r="G1554" s="27">
        <v>37.707999999999998</v>
      </c>
      <c r="H1554" s="27">
        <v>38.636000000000003</v>
      </c>
      <c r="I1554" s="27">
        <v>2.1120000000000001</v>
      </c>
      <c r="J1554" s="27">
        <v>21704.437000000002</v>
      </c>
      <c r="K1554" s="27">
        <v>257199</v>
      </c>
      <c r="L1554" s="27">
        <v>257</v>
      </c>
      <c r="M1554" s="27">
        <v>16.713000000000001</v>
      </c>
      <c r="N1554" s="27">
        <v>265060</v>
      </c>
      <c r="O1554" s="27">
        <v>14668.1</v>
      </c>
      <c r="P1554" s="27">
        <v>4101549</v>
      </c>
      <c r="Q1554" s="27">
        <v>325000</v>
      </c>
      <c r="R1554" s="27">
        <v>20095</v>
      </c>
      <c r="S1554" s="27">
        <v>14.266</v>
      </c>
      <c r="T1554" s="27">
        <v>141.4</v>
      </c>
      <c r="U1554" s="27">
        <v>15</v>
      </c>
      <c r="V1554" s="27">
        <v>78.900000000000006</v>
      </c>
      <c r="W1554" s="27">
        <v>115.70748</v>
      </c>
      <c r="X1554" s="27">
        <v>2.8571428571428599</v>
      </c>
      <c r="Y1554" s="27">
        <v>2.9808437824249299</v>
      </c>
      <c r="Z1554" s="27">
        <v>69.290672302246094</v>
      </c>
      <c r="AA1554" s="27">
        <v>330513</v>
      </c>
      <c r="AB1554" s="28">
        <v>43.44</v>
      </c>
      <c r="AC1554" s="29">
        <v>0</v>
      </c>
      <c r="AD1554" s="30">
        <v>69.099999999999994</v>
      </c>
      <c r="AE1554" s="30">
        <v>7.3</v>
      </c>
      <c r="AF1554" s="31">
        <v>10.250299999999999</v>
      </c>
      <c r="AG1554">
        <f t="shared" si="397"/>
        <v>9098.4188328245582</v>
      </c>
      <c r="AH1554">
        <f>A1554*'Simple Linear Regression'!$B$18+'Simple Linear Regression'!$B$17</f>
        <v>9210.1029382435863</v>
      </c>
      <c r="AI1554">
        <f t="shared" si="398"/>
        <v>8965.286044299999</v>
      </c>
      <c r="AJ1554">
        <f t="shared" si="399"/>
        <v>8965.286044299999</v>
      </c>
      <c r="AK1554" s="32">
        <f t="shared" si="396"/>
        <v>9252.3585417628674</v>
      </c>
      <c r="AL1554">
        <f t="shared" si="400"/>
        <v>9058.9091120503981</v>
      </c>
      <c r="AM1554" s="32">
        <f t="shared" si="401"/>
        <v>8990.6847747985212</v>
      </c>
      <c r="AN1554" s="33">
        <f t="shared" si="402"/>
        <v>8616.1861852695183</v>
      </c>
      <c r="AO1554" s="33">
        <f t="shared" si="403"/>
        <v>8965.4346707199984</v>
      </c>
      <c r="AP1554" s="33">
        <f t="shared" si="404"/>
        <v>8599.4086616999957</v>
      </c>
      <c r="AQ1554" s="34">
        <f t="shared" si="405"/>
        <v>559806.71999999997</v>
      </c>
      <c r="AR1554" s="34">
        <f t="shared" si="406"/>
        <v>1632576</v>
      </c>
      <c r="AS1554" s="34">
        <f t="shared" si="407"/>
        <v>0</v>
      </c>
      <c r="AT1554" s="34">
        <f t="shared" si="408"/>
        <v>8727.5135551749991</v>
      </c>
      <c r="AU1554" s="34">
        <f t="shared" si="409"/>
        <v>8750.0318246684255</v>
      </c>
      <c r="AV1554" s="34">
        <f t="shared" si="410"/>
        <v>8741.1904318797588</v>
      </c>
      <c r="AW1554" s="34">
        <f t="shared" si="411"/>
        <v>8721.0695922389987</v>
      </c>
      <c r="AX1554" s="34">
        <f t="shared" si="412"/>
        <v>8797.7933279773606</v>
      </c>
    </row>
    <row r="1555" spans="1:50" ht="16.5" customHeight="1" x14ac:dyDescent="0.2">
      <c r="A1555" s="25">
        <v>1554</v>
      </c>
      <c r="B1555" s="26">
        <v>44148</v>
      </c>
      <c r="C1555" s="35">
        <v>8258</v>
      </c>
      <c r="D1555" s="27">
        <v>3558.17</v>
      </c>
      <c r="E1555" s="27">
        <v>737000</v>
      </c>
      <c r="F1555" s="27">
        <v>830808</v>
      </c>
      <c r="G1555" s="27">
        <v>40.658000000000001</v>
      </c>
      <c r="H1555" s="27">
        <v>41.87</v>
      </c>
      <c r="I1555" s="27">
        <v>2.0960000000000001</v>
      </c>
      <c r="J1555" s="27">
        <v>21704.437000000002</v>
      </c>
      <c r="K1555" s="27">
        <v>305931</v>
      </c>
      <c r="L1555" s="27">
        <v>257</v>
      </c>
      <c r="M1555" s="27">
        <v>16.713000000000001</v>
      </c>
      <c r="N1555" s="27">
        <v>265060</v>
      </c>
      <c r="O1555" s="27">
        <v>14668.1</v>
      </c>
      <c r="P1555" s="27">
        <v>4101549</v>
      </c>
      <c r="Q1555" s="27">
        <v>325000</v>
      </c>
      <c r="R1555" s="27">
        <v>20095</v>
      </c>
      <c r="S1555" s="27">
        <v>14.266</v>
      </c>
      <c r="T1555" s="27">
        <v>141.4</v>
      </c>
      <c r="U1555" s="27">
        <v>15</v>
      </c>
      <c r="V1555" s="27">
        <v>78.900000000000006</v>
      </c>
      <c r="W1555" s="27">
        <v>115.0663</v>
      </c>
      <c r="X1555" s="27">
        <v>2.8571428571428599</v>
      </c>
      <c r="Y1555" s="27">
        <v>2.9808437824249299</v>
      </c>
      <c r="Z1555" s="27">
        <v>69.290672302246094</v>
      </c>
      <c r="AA1555" s="27">
        <v>330513</v>
      </c>
      <c r="AB1555" s="28">
        <v>43.44</v>
      </c>
      <c r="AC1555" s="29">
        <v>0</v>
      </c>
      <c r="AD1555" s="30">
        <v>43.8</v>
      </c>
      <c r="AE1555" s="30">
        <v>12.5</v>
      </c>
      <c r="AF1555" s="31">
        <v>10.0336</v>
      </c>
      <c r="AG1555">
        <f t="shared" si="397"/>
        <v>9122.6586941384794</v>
      </c>
      <c r="AH1555">
        <f>A1555*'Simple Linear Regression'!$B$18+'Simple Linear Regression'!$B$17</f>
        <v>9210.9559753274898</v>
      </c>
      <c r="AI1555">
        <f t="shared" si="398"/>
        <v>8986.4644843000005</v>
      </c>
      <c r="AJ1555">
        <f t="shared" si="399"/>
        <v>8986.4644842999987</v>
      </c>
      <c r="AK1555" s="32">
        <f t="shared" si="396"/>
        <v>9265.4130525360288</v>
      </c>
      <c r="AL1555">
        <f t="shared" si="400"/>
        <v>9088.4338007832011</v>
      </c>
      <c r="AM1555" s="32">
        <f t="shared" si="401"/>
        <v>9024.2815537952993</v>
      </c>
      <c r="AN1555" s="33">
        <f t="shared" si="402"/>
        <v>8621.1348195766295</v>
      </c>
      <c r="AO1555" s="33">
        <f t="shared" si="403"/>
        <v>9041.6976277600006</v>
      </c>
      <c r="AP1555" s="33">
        <f t="shared" si="404"/>
        <v>8638.0409051999995</v>
      </c>
      <c r="AQ1555" s="34">
        <f t="shared" si="405"/>
        <v>555565.76</v>
      </c>
      <c r="AR1555" s="34">
        <f t="shared" si="406"/>
        <v>1544752</v>
      </c>
      <c r="AS1555" s="34">
        <f t="shared" si="407"/>
        <v>0</v>
      </c>
      <c r="AT1555" s="34">
        <f t="shared" si="408"/>
        <v>8655.1466279860015</v>
      </c>
      <c r="AU1555" s="34">
        <f t="shared" si="409"/>
        <v>8712.7361312297926</v>
      </c>
      <c r="AV1555" s="34">
        <f t="shared" si="410"/>
        <v>8654.2041904255202</v>
      </c>
      <c r="AW1555" s="34">
        <f t="shared" si="411"/>
        <v>8647.9727361719979</v>
      </c>
      <c r="AX1555" s="34">
        <f t="shared" si="412"/>
        <v>8770.6697568588788</v>
      </c>
    </row>
    <row r="1556" spans="1:50" ht="16.5" customHeight="1" x14ac:dyDescent="0.2">
      <c r="A1556" s="25">
        <v>1555</v>
      </c>
      <c r="B1556" s="26">
        <v>44155</v>
      </c>
      <c r="C1556" s="35">
        <v>8129</v>
      </c>
      <c r="D1556" s="27">
        <v>3588.7280000000001</v>
      </c>
      <c r="E1556" s="27">
        <v>738000</v>
      </c>
      <c r="F1556" s="27">
        <v>843514.85714285704</v>
      </c>
      <c r="G1556" s="27">
        <v>41.515999999999998</v>
      </c>
      <c r="H1556" s="27">
        <v>43.008000000000003</v>
      </c>
      <c r="I1556" s="27">
        <v>2.1110000000000002</v>
      </c>
      <c r="J1556" s="27">
        <v>21704.437000000002</v>
      </c>
      <c r="K1556" s="27">
        <v>305931</v>
      </c>
      <c r="L1556" s="27">
        <v>257</v>
      </c>
      <c r="M1556" s="27">
        <v>16.564</v>
      </c>
      <c r="N1556" s="27">
        <v>257531</v>
      </c>
      <c r="O1556" s="27">
        <v>14668.1</v>
      </c>
      <c r="P1556" s="27">
        <v>4101549</v>
      </c>
      <c r="Q1556" s="27">
        <v>325000</v>
      </c>
      <c r="R1556" s="27">
        <v>20095</v>
      </c>
      <c r="S1556" s="27">
        <v>14.353</v>
      </c>
      <c r="T1556" s="27">
        <v>141.4</v>
      </c>
      <c r="U1556" s="27">
        <v>15</v>
      </c>
      <c r="V1556" s="27">
        <v>78.900000000000006</v>
      </c>
      <c r="W1556" s="27">
        <v>114.17230000000001</v>
      </c>
      <c r="X1556" s="27">
        <v>2.8571428571428599</v>
      </c>
      <c r="Y1556" s="27">
        <v>2.8361020088195801</v>
      </c>
      <c r="Z1556" s="27">
        <v>69.290672302246094</v>
      </c>
      <c r="AA1556" s="27">
        <v>330513</v>
      </c>
      <c r="AB1556" s="28">
        <v>43.44</v>
      </c>
      <c r="AC1556" s="29">
        <v>0</v>
      </c>
      <c r="AD1556" s="30">
        <v>92.1</v>
      </c>
      <c r="AE1556" s="30">
        <v>5.5</v>
      </c>
      <c r="AF1556" s="31">
        <v>9.8425999999999991</v>
      </c>
      <c r="AG1556">
        <f t="shared" si="397"/>
        <v>9027.6845510666808</v>
      </c>
      <c r="AH1556">
        <f>A1556*'Simple Linear Regression'!$B$18+'Simple Linear Regression'!$B$17</f>
        <v>9211.8090124113933</v>
      </c>
      <c r="AI1556">
        <f t="shared" si="398"/>
        <v>8874.1759257999984</v>
      </c>
      <c r="AJ1556">
        <f t="shared" si="399"/>
        <v>8874.1759258000002</v>
      </c>
      <c r="AK1556" s="32">
        <f t="shared" si="396"/>
        <v>9295.891435557196</v>
      </c>
      <c r="AL1556">
        <f t="shared" si="400"/>
        <v>8999.7210129008727</v>
      </c>
      <c r="AM1556" s="32">
        <f t="shared" si="401"/>
        <v>8858.0441768046003</v>
      </c>
      <c r="AN1556" s="33">
        <f t="shared" si="402"/>
        <v>8554.1867487249219</v>
      </c>
      <c r="AO1556" s="33">
        <f t="shared" si="403"/>
        <v>8873.2466828909965</v>
      </c>
      <c r="AP1556" s="33">
        <f t="shared" si="404"/>
        <v>8560.7619395000002</v>
      </c>
      <c r="AQ1556" s="34">
        <f t="shared" si="405"/>
        <v>543647.94100000011</v>
      </c>
      <c r="AR1556" s="34">
        <f t="shared" si="406"/>
        <v>1557918.0000000002</v>
      </c>
      <c r="AS1556" s="34">
        <f t="shared" si="407"/>
        <v>0</v>
      </c>
      <c r="AT1556" s="34">
        <f t="shared" si="408"/>
        <v>8569.022254810001</v>
      </c>
      <c r="AU1556" s="34">
        <f t="shared" si="409"/>
        <v>8624.3049190424608</v>
      </c>
      <c r="AV1556" s="34">
        <f t="shared" si="410"/>
        <v>8574.1595665266796</v>
      </c>
      <c r="AW1556" s="34">
        <f t="shared" si="411"/>
        <v>8560.7671543559991</v>
      </c>
      <c r="AX1556" s="34">
        <f t="shared" si="412"/>
        <v>8670.3175065421347</v>
      </c>
    </row>
    <row r="1557" spans="1:50" ht="16.5" customHeight="1" x14ac:dyDescent="0.2">
      <c r="A1557" s="25">
        <v>1556</v>
      </c>
      <c r="B1557" s="26">
        <v>44162</v>
      </c>
      <c r="C1557" s="35">
        <v>7973</v>
      </c>
      <c r="D1557" s="27">
        <v>3620.25</v>
      </c>
      <c r="E1557" s="27">
        <v>793000</v>
      </c>
      <c r="F1557" s="27">
        <v>910748.85714285704</v>
      </c>
      <c r="G1557" s="27">
        <v>44.4</v>
      </c>
      <c r="H1557" s="27">
        <v>46.426000000000002</v>
      </c>
      <c r="I1557" s="27">
        <v>2.1019999999999999</v>
      </c>
      <c r="J1557" s="27">
        <v>21704.437000000002</v>
      </c>
      <c r="K1557" s="27">
        <v>305931</v>
      </c>
      <c r="L1557" s="27">
        <v>257</v>
      </c>
      <c r="M1557" s="27">
        <v>16.564</v>
      </c>
      <c r="N1557" s="27">
        <v>257531</v>
      </c>
      <c r="O1557" s="27">
        <v>14668.1</v>
      </c>
      <c r="P1557" s="27">
        <v>4101549</v>
      </c>
      <c r="Q1557" s="27">
        <v>325000</v>
      </c>
      <c r="R1557" s="27">
        <v>20095</v>
      </c>
      <c r="S1557" s="27">
        <v>14.353</v>
      </c>
      <c r="T1557" s="27">
        <v>141.4</v>
      </c>
      <c r="U1557" s="27">
        <v>15</v>
      </c>
      <c r="V1557" s="27">
        <v>78.900000000000006</v>
      </c>
      <c r="W1557" s="27">
        <v>113.63124000000001</v>
      </c>
      <c r="X1557" s="27">
        <v>2.8571428571428599</v>
      </c>
      <c r="Y1557" s="27">
        <v>2.8361020088195801</v>
      </c>
      <c r="Z1557" s="27">
        <v>69.290672302246094</v>
      </c>
      <c r="AA1557" s="27">
        <v>330513</v>
      </c>
      <c r="AB1557" s="28">
        <v>43.44</v>
      </c>
      <c r="AC1557" s="29">
        <v>1</v>
      </c>
      <c r="AD1557" s="30">
        <v>81.3</v>
      </c>
      <c r="AE1557" s="30">
        <v>4.5</v>
      </c>
      <c r="AF1557" s="31">
        <v>9.6821000000000002</v>
      </c>
      <c r="AG1557">
        <f t="shared" si="397"/>
        <v>8990.6393505557626</v>
      </c>
      <c r="AH1557">
        <f>A1557*'Simple Linear Regression'!$B$18+'Simple Linear Regression'!$B$17</f>
        <v>9212.6620494952986</v>
      </c>
      <c r="AI1557">
        <f t="shared" si="398"/>
        <v>8841.8199757999992</v>
      </c>
      <c r="AJ1557">
        <f t="shared" si="399"/>
        <v>8841.8199757999992</v>
      </c>
      <c r="AK1557" s="32">
        <f t="shared" si="396"/>
        <v>9288.8022439981069</v>
      </c>
      <c r="AL1557">
        <f t="shared" si="400"/>
        <v>8959.9797913213406</v>
      </c>
      <c r="AM1557" s="32">
        <f t="shared" si="401"/>
        <v>8735.3792893627997</v>
      </c>
      <c r="AN1557" s="33">
        <f t="shared" si="402"/>
        <v>8342.5114323492708</v>
      </c>
      <c r="AO1557" s="33">
        <f t="shared" si="403"/>
        <v>8721.3114630619984</v>
      </c>
      <c r="AP1557" s="33">
        <f t="shared" si="404"/>
        <v>8388.4300003999997</v>
      </c>
      <c r="AQ1557" s="34">
        <f t="shared" si="405"/>
        <v>541330.16200000001</v>
      </c>
      <c r="AR1557" s="34">
        <f t="shared" si="406"/>
        <v>1666886</v>
      </c>
      <c r="AS1557" s="34">
        <f t="shared" si="407"/>
        <v>9.6821000000000002</v>
      </c>
      <c r="AT1557" s="34">
        <f t="shared" si="408"/>
        <v>8422.856031188001</v>
      </c>
      <c r="AU1557" s="34">
        <f t="shared" si="409"/>
        <v>8489.5026887786989</v>
      </c>
      <c r="AV1557" s="34">
        <f t="shared" si="410"/>
        <v>8428.9264152843607</v>
      </c>
      <c r="AW1557" s="34">
        <f t="shared" si="411"/>
        <v>8455.9543672926993</v>
      </c>
      <c r="AX1557" s="34">
        <f t="shared" si="412"/>
        <v>8512.6781814129063</v>
      </c>
    </row>
    <row r="1558" spans="1:50" ht="16.5" customHeight="1" x14ac:dyDescent="0.2">
      <c r="A1558" s="25">
        <v>1557</v>
      </c>
      <c r="B1558" s="26">
        <v>44169</v>
      </c>
      <c r="C1558" s="35">
        <v>7600</v>
      </c>
      <c r="D1558" s="27">
        <v>3663.7860000000001</v>
      </c>
      <c r="E1558" s="27">
        <v>737000</v>
      </c>
      <c r="F1558" s="27">
        <v>880624.71428571397</v>
      </c>
      <c r="G1558" s="27">
        <v>45.37</v>
      </c>
      <c r="H1558" s="27">
        <v>47.828000000000003</v>
      </c>
      <c r="I1558" s="27">
        <v>2.12</v>
      </c>
      <c r="J1558" s="27">
        <v>21704.437000000002</v>
      </c>
      <c r="K1558" s="27">
        <v>305931</v>
      </c>
      <c r="L1558" s="27">
        <v>257</v>
      </c>
      <c r="M1558" s="27">
        <v>16.564</v>
      </c>
      <c r="N1558" s="27">
        <v>257531</v>
      </c>
      <c r="O1558" s="27">
        <v>14668.1</v>
      </c>
      <c r="P1558" s="27">
        <v>4101549</v>
      </c>
      <c r="Q1558" s="27">
        <v>325000</v>
      </c>
      <c r="R1558" s="27">
        <v>20095</v>
      </c>
      <c r="S1558" s="27">
        <v>14.353</v>
      </c>
      <c r="T1558" s="27">
        <v>141.4</v>
      </c>
      <c r="U1558" s="27">
        <v>15</v>
      </c>
      <c r="V1558" s="27">
        <v>78.900000000000006</v>
      </c>
      <c r="W1558" s="27">
        <v>113.456233333333</v>
      </c>
      <c r="X1558" s="27">
        <v>2.8571428571428599</v>
      </c>
      <c r="Y1558" s="27">
        <v>2.8361020088195801</v>
      </c>
      <c r="Z1558" s="27">
        <v>69.290672302246094</v>
      </c>
      <c r="AA1558" s="27">
        <v>330513</v>
      </c>
      <c r="AB1558" s="28">
        <v>43.44</v>
      </c>
      <c r="AC1558" s="29">
        <v>0</v>
      </c>
      <c r="AD1558" s="30">
        <v>122.7</v>
      </c>
      <c r="AE1558" s="30">
        <v>0</v>
      </c>
      <c r="AF1558" s="31">
        <v>9.5565999999999995</v>
      </c>
      <c r="AG1558">
        <f t="shared" si="397"/>
        <v>9028.3612915776012</v>
      </c>
      <c r="AH1558">
        <f>A1558*'Simple Linear Regression'!$B$18+'Simple Linear Regression'!$B$17</f>
        <v>9213.515086579202</v>
      </c>
      <c r="AI1558">
        <f t="shared" si="398"/>
        <v>8874.7642157999999</v>
      </c>
      <c r="AJ1558">
        <f t="shared" si="399"/>
        <v>8874.7642157999999</v>
      </c>
      <c r="AK1558" s="32">
        <f t="shared" si="396"/>
        <v>9290.7681089921371</v>
      </c>
      <c r="AL1558">
        <f t="shared" si="400"/>
        <v>8999.4943504804032</v>
      </c>
      <c r="AM1558" s="32">
        <f t="shared" si="401"/>
        <v>8816.7572388079006</v>
      </c>
      <c r="AN1558" s="33">
        <f t="shared" si="402"/>
        <v>8512.7402413606214</v>
      </c>
      <c r="AO1558" s="33">
        <f t="shared" si="403"/>
        <v>8820.9165727200016</v>
      </c>
      <c r="AP1558" s="33">
        <f t="shared" si="404"/>
        <v>8494.5549591000017</v>
      </c>
      <c r="AQ1558" s="34">
        <f t="shared" si="405"/>
        <v>545965.72</v>
      </c>
      <c r="AR1558" s="34">
        <f t="shared" si="406"/>
        <v>1562440</v>
      </c>
      <c r="AS1558" s="34">
        <f t="shared" si="407"/>
        <v>0</v>
      </c>
      <c r="AT1558" s="34">
        <f t="shared" si="408"/>
        <v>8577.301557447001</v>
      </c>
      <c r="AU1558" s="34">
        <f t="shared" si="409"/>
        <v>8617.3626426292249</v>
      </c>
      <c r="AV1558" s="34">
        <f t="shared" si="410"/>
        <v>8587.1443408113992</v>
      </c>
      <c r="AW1558" s="34">
        <f t="shared" si="411"/>
        <v>8567.7480352040002</v>
      </c>
      <c r="AX1558" s="34">
        <f t="shared" si="412"/>
        <v>8655.348179089362</v>
      </c>
    </row>
    <row r="1559" spans="1:50" ht="16.5" customHeight="1" x14ac:dyDescent="0.2">
      <c r="A1559" s="25">
        <v>1558</v>
      </c>
      <c r="B1559" s="26">
        <v>44176</v>
      </c>
      <c r="C1559" s="35">
        <v>7975</v>
      </c>
      <c r="D1559" s="27">
        <v>3679.7179999999998</v>
      </c>
      <c r="E1559" s="27">
        <v>873000</v>
      </c>
      <c r="F1559" s="27">
        <v>722833.14285714296</v>
      </c>
      <c r="G1559" s="27">
        <v>46.037999999999997</v>
      </c>
      <c r="H1559" s="27">
        <v>49.323999999999998</v>
      </c>
      <c r="I1559" s="27">
        <v>2.1560000000000001</v>
      </c>
      <c r="J1559" s="27">
        <v>21704.437000000002</v>
      </c>
      <c r="K1559" s="27">
        <v>317876</v>
      </c>
      <c r="L1559" s="27">
        <v>280</v>
      </c>
      <c r="M1559" s="27">
        <v>16.564</v>
      </c>
      <c r="N1559" s="27">
        <v>257531</v>
      </c>
      <c r="O1559" s="27">
        <v>14725.8</v>
      </c>
      <c r="P1559" s="27">
        <v>4101549</v>
      </c>
      <c r="Q1559" s="27">
        <v>325000</v>
      </c>
      <c r="R1559" s="27">
        <v>20095</v>
      </c>
      <c r="S1559" s="27">
        <v>14.353</v>
      </c>
      <c r="T1559" s="27">
        <v>141.4</v>
      </c>
      <c r="U1559" s="27">
        <v>15</v>
      </c>
      <c r="V1559" s="27">
        <v>76.900000000000006</v>
      </c>
      <c r="W1559" s="27">
        <v>112.48896000000001</v>
      </c>
      <c r="X1559" s="27">
        <v>2.8571428571428599</v>
      </c>
      <c r="Y1559" s="27">
        <v>2.8361020088195801</v>
      </c>
      <c r="Z1559" s="27">
        <v>69.290672302246094</v>
      </c>
      <c r="AA1559" s="27">
        <v>330513</v>
      </c>
      <c r="AB1559" s="28">
        <v>38.880000000000003</v>
      </c>
      <c r="AC1559" s="29">
        <v>0</v>
      </c>
      <c r="AD1559" s="30">
        <v>133.19999999999999</v>
      </c>
      <c r="AE1559" s="30">
        <v>0.9</v>
      </c>
      <c r="AF1559" s="31">
        <v>9.4699000000000009</v>
      </c>
      <c r="AG1559">
        <f t="shared" si="397"/>
        <v>8982.4868444612803</v>
      </c>
      <c r="AH1559">
        <f>A1559*'Simple Linear Regression'!$B$18+'Simple Linear Regression'!$B$17</f>
        <v>9214.3681236631055</v>
      </c>
      <c r="AI1559">
        <f t="shared" si="398"/>
        <v>8870.443325799999</v>
      </c>
      <c r="AJ1559">
        <f t="shared" si="399"/>
        <v>8870.443325799999</v>
      </c>
      <c r="AK1559" s="32">
        <f t="shared" si="396"/>
        <v>9303.5908744042608</v>
      </c>
      <c r="AL1559">
        <f t="shared" si="400"/>
        <v>8926.4918607985201</v>
      </c>
      <c r="AM1559" s="32">
        <f t="shared" si="401"/>
        <v>8808.7667325844595</v>
      </c>
      <c r="AN1559" s="33">
        <f t="shared" si="402"/>
        <v>8374.1894018079292</v>
      </c>
      <c r="AO1559" s="33">
        <f t="shared" si="403"/>
        <v>8728.7648120359991</v>
      </c>
      <c r="AP1559" s="33">
        <f t="shared" si="404"/>
        <v>8335.2446534000028</v>
      </c>
      <c r="AQ1559" s="34">
        <f t="shared" si="405"/>
        <v>555236.83600000001</v>
      </c>
      <c r="AR1559" s="34">
        <f t="shared" si="406"/>
        <v>1882188.0000000002</v>
      </c>
      <c r="AS1559" s="34">
        <f t="shared" si="407"/>
        <v>0</v>
      </c>
      <c r="AT1559" s="34">
        <f t="shared" si="408"/>
        <v>8498.4981971439993</v>
      </c>
      <c r="AU1559" s="34">
        <f t="shared" si="409"/>
        <v>8520.4327024652721</v>
      </c>
      <c r="AV1559" s="34">
        <f t="shared" si="410"/>
        <v>8530.37098778988</v>
      </c>
      <c r="AW1559" s="34">
        <f t="shared" si="411"/>
        <v>8488.6158325710003</v>
      </c>
      <c r="AX1559" s="34">
        <f t="shared" si="412"/>
        <v>8565.5541330302658</v>
      </c>
    </row>
    <row r="1560" spans="1:50" ht="16.5" customHeight="1" x14ac:dyDescent="0.2">
      <c r="A1560" s="25">
        <v>1559</v>
      </c>
      <c r="B1560" s="26">
        <v>44183</v>
      </c>
      <c r="C1560" s="35">
        <v>8022</v>
      </c>
      <c r="D1560" s="27">
        <v>3695.0340000000001</v>
      </c>
      <c r="E1560" s="27">
        <v>886000</v>
      </c>
      <c r="F1560" s="27">
        <v>817706.71428571397</v>
      </c>
      <c r="G1560" s="27">
        <v>47.968000000000004</v>
      </c>
      <c r="H1560" s="27">
        <v>51.048000000000002</v>
      </c>
      <c r="I1560" s="27">
        <v>2.1579999999999999</v>
      </c>
      <c r="J1560" s="27">
        <v>21704.437000000002</v>
      </c>
      <c r="K1560" s="27">
        <v>317876</v>
      </c>
      <c r="L1560" s="27">
        <v>280</v>
      </c>
      <c r="M1560" s="27">
        <v>16.297999999999998</v>
      </c>
      <c r="N1560" s="27">
        <v>266596</v>
      </c>
      <c r="O1560" s="27">
        <v>14725.8</v>
      </c>
      <c r="P1560" s="27">
        <v>4128741</v>
      </c>
      <c r="Q1560" s="27">
        <v>325000</v>
      </c>
      <c r="R1560" s="27">
        <v>20095</v>
      </c>
      <c r="S1560" s="27">
        <v>14.353</v>
      </c>
      <c r="T1560" s="27">
        <v>141.4</v>
      </c>
      <c r="U1560" s="27">
        <v>15</v>
      </c>
      <c r="V1560" s="27">
        <v>76.900000000000006</v>
      </c>
      <c r="W1560" s="27">
        <v>111.97068</v>
      </c>
      <c r="X1560" s="27">
        <v>2.8571428571428599</v>
      </c>
      <c r="Y1560" s="27">
        <v>2.9625084400177002</v>
      </c>
      <c r="Z1560" s="27">
        <v>69.290672302246094</v>
      </c>
      <c r="AA1560" s="27">
        <v>330513</v>
      </c>
      <c r="AB1560" s="28">
        <v>38.880000000000003</v>
      </c>
      <c r="AC1560" s="29">
        <v>0</v>
      </c>
      <c r="AD1560" s="30">
        <v>152.69999999999999</v>
      </c>
      <c r="AE1560" s="30">
        <v>0</v>
      </c>
      <c r="AF1560" s="31">
        <v>9.4251000000000005</v>
      </c>
      <c r="AG1560">
        <f t="shared" si="397"/>
        <v>9087.2777579470403</v>
      </c>
      <c r="AH1560">
        <f>A1560*'Simple Linear Regression'!$B$18+'Simple Linear Regression'!$B$17</f>
        <v>9215.2211607470108</v>
      </c>
      <c r="AI1560">
        <f t="shared" si="398"/>
        <v>8972.9638321999992</v>
      </c>
      <c r="AJ1560">
        <f t="shared" si="399"/>
        <v>8972.963832200001</v>
      </c>
      <c r="AK1560" s="32">
        <f t="shared" ref="AK1560:AK1623" si="413">11611.58410651-152.38769329*I834+0.00324611*N834-2.92151591*V834-0.00770426*AA834-0.00077781*E834</f>
        <v>9300.8920035575884</v>
      </c>
      <c r="AL1560">
        <f t="shared" si="400"/>
        <v>9015.2199588917592</v>
      </c>
      <c r="AM1560" s="32">
        <f t="shared" si="401"/>
        <v>8907.3913700074991</v>
      </c>
      <c r="AN1560" s="33">
        <f t="shared" si="402"/>
        <v>8398.911033038652</v>
      </c>
      <c r="AO1560" s="33">
        <f t="shared" si="403"/>
        <v>8788.0948957680012</v>
      </c>
      <c r="AP1560" s="33">
        <f t="shared" si="404"/>
        <v>8297.9022612999979</v>
      </c>
      <c r="AQ1560" s="34">
        <f t="shared" si="405"/>
        <v>575314.16799999995</v>
      </c>
      <c r="AR1560" s="34">
        <f t="shared" si="406"/>
        <v>1911988</v>
      </c>
      <c r="AS1560" s="34">
        <f t="shared" si="407"/>
        <v>0</v>
      </c>
      <c r="AT1560" s="34">
        <f t="shared" si="408"/>
        <v>8683.3831231309996</v>
      </c>
      <c r="AU1560" s="34">
        <f t="shared" si="409"/>
        <v>8655.0707101917869</v>
      </c>
      <c r="AV1560" s="34">
        <f t="shared" si="410"/>
        <v>8724.0475495748797</v>
      </c>
      <c r="AW1560" s="34">
        <f t="shared" si="411"/>
        <v>8673.1683975449996</v>
      </c>
      <c r="AX1560" s="34">
        <f t="shared" si="412"/>
        <v>8692.4672208153861</v>
      </c>
    </row>
    <row r="1561" spans="1:50" ht="16.5" customHeight="1" x14ac:dyDescent="0.2">
      <c r="A1561" s="25">
        <v>1560</v>
      </c>
      <c r="B1561" s="26">
        <v>44190</v>
      </c>
      <c r="C1561" s="35">
        <v>8128</v>
      </c>
      <c r="D1561" s="27">
        <v>3693.8125</v>
      </c>
      <c r="E1561" s="27">
        <v>815000</v>
      </c>
      <c r="F1561" s="27">
        <v>1013320.28571429</v>
      </c>
      <c r="G1561" s="27">
        <v>47.732500000000002</v>
      </c>
      <c r="H1561" s="27">
        <v>50.604999999999997</v>
      </c>
      <c r="I1561" s="27">
        <v>2.2240000000000002</v>
      </c>
      <c r="J1561" s="27">
        <v>21704.437000000002</v>
      </c>
      <c r="K1561" s="27">
        <v>317876</v>
      </c>
      <c r="L1561" s="27">
        <v>280</v>
      </c>
      <c r="M1561" s="27">
        <v>16.297999999999998</v>
      </c>
      <c r="N1561" s="27">
        <v>266596</v>
      </c>
      <c r="O1561" s="27">
        <v>14725.8</v>
      </c>
      <c r="P1561" s="27">
        <v>4128741</v>
      </c>
      <c r="Q1561" s="27">
        <v>325000</v>
      </c>
      <c r="R1561" s="27">
        <v>20095</v>
      </c>
      <c r="S1561" s="27">
        <v>14.353</v>
      </c>
      <c r="T1561" s="27">
        <v>141.4</v>
      </c>
      <c r="U1561" s="27">
        <v>15</v>
      </c>
      <c r="V1561" s="27">
        <v>76.900000000000006</v>
      </c>
      <c r="W1561" s="27">
        <v>111.71526</v>
      </c>
      <c r="X1561" s="27">
        <v>2.8571428571428599</v>
      </c>
      <c r="Y1561" s="27">
        <v>2.9625084400177002</v>
      </c>
      <c r="Z1561" s="27">
        <v>69.290672302246094</v>
      </c>
      <c r="AA1561" s="27">
        <v>330513</v>
      </c>
      <c r="AB1561" s="28">
        <v>38.880000000000003</v>
      </c>
      <c r="AC1561" s="29">
        <v>1</v>
      </c>
      <c r="AD1561" s="30">
        <v>143.80000000000001</v>
      </c>
      <c r="AE1561" s="30">
        <v>0</v>
      </c>
      <c r="AF1561" s="31">
        <v>9.4235000000000007</v>
      </c>
      <c r="AG1561">
        <f t="shared" si="397"/>
        <v>9135.1193850271211</v>
      </c>
      <c r="AH1561">
        <f>A1561*'Simple Linear Regression'!$B$18+'Simple Linear Regression'!$B$17</f>
        <v>9216.0741978309143</v>
      </c>
      <c r="AI1561">
        <f t="shared" si="398"/>
        <v>9014.7324221999988</v>
      </c>
      <c r="AJ1561">
        <f t="shared" si="399"/>
        <v>9014.7324222000007</v>
      </c>
      <c r="AK1561" s="32">
        <f t="shared" si="413"/>
        <v>9280.3102259281495</v>
      </c>
      <c r="AL1561">
        <f t="shared" si="400"/>
        <v>9054.9159142052813</v>
      </c>
      <c r="AM1561" s="32">
        <f t="shared" si="401"/>
        <v>8792.2887360134009</v>
      </c>
      <c r="AN1561" s="33">
        <f t="shared" si="402"/>
        <v>8297.7745107580304</v>
      </c>
      <c r="AO1561" s="33">
        <f t="shared" si="403"/>
        <v>8721.8889783039976</v>
      </c>
      <c r="AP1561" s="33">
        <f t="shared" si="404"/>
        <v>8215.4529349000004</v>
      </c>
      <c r="AQ1561" s="34">
        <f t="shared" si="405"/>
        <v>592909.50400000007</v>
      </c>
      <c r="AR1561" s="34">
        <f t="shared" si="406"/>
        <v>1812560.0000000002</v>
      </c>
      <c r="AS1561" s="34">
        <f t="shared" si="407"/>
        <v>9.4235000000000007</v>
      </c>
      <c r="AT1561" s="34">
        <f t="shared" si="408"/>
        <v>8655.0862532210012</v>
      </c>
      <c r="AU1561" s="34">
        <f t="shared" si="409"/>
        <v>8628.2020000027551</v>
      </c>
      <c r="AV1561" s="34">
        <f t="shared" si="410"/>
        <v>8711.1269254116014</v>
      </c>
      <c r="AW1561" s="34">
        <f t="shared" si="411"/>
        <v>8691.7047525564994</v>
      </c>
      <c r="AX1561" s="34">
        <f t="shared" si="412"/>
        <v>8629.4295994471522</v>
      </c>
    </row>
    <row r="1562" spans="1:50" ht="16.5" customHeight="1" x14ac:dyDescent="0.2">
      <c r="A1562" s="25">
        <v>1561</v>
      </c>
      <c r="B1562" s="26">
        <v>44197</v>
      </c>
      <c r="C1562" s="35">
        <v>7441</v>
      </c>
      <c r="D1562" s="27">
        <v>3737.6275000000001</v>
      </c>
      <c r="E1562" s="27">
        <v>773000</v>
      </c>
      <c r="F1562" s="27">
        <v>1103723.1428571399</v>
      </c>
      <c r="G1562" s="27">
        <v>47.984999999999999</v>
      </c>
      <c r="H1562" s="27">
        <v>50.82</v>
      </c>
      <c r="I1562" s="27">
        <v>2.2429999999999999</v>
      </c>
      <c r="J1562" s="27">
        <v>21704.437000000002</v>
      </c>
      <c r="K1562" s="27">
        <v>317876</v>
      </c>
      <c r="L1562" s="27">
        <v>280</v>
      </c>
      <c r="M1562" s="27">
        <v>16.297999999999998</v>
      </c>
      <c r="N1562" s="27">
        <v>266596</v>
      </c>
      <c r="O1562" s="27">
        <v>14725.8</v>
      </c>
      <c r="P1562" s="27">
        <v>4128741</v>
      </c>
      <c r="Q1562" s="27">
        <v>325000</v>
      </c>
      <c r="R1562" s="27">
        <v>20095</v>
      </c>
      <c r="S1562" s="27">
        <v>14.353</v>
      </c>
      <c r="T1562" s="27">
        <v>141.4</v>
      </c>
      <c r="U1562" s="27">
        <v>15</v>
      </c>
      <c r="V1562" s="27">
        <v>76.900000000000006</v>
      </c>
      <c r="W1562" s="27">
        <v>112.03896666666699</v>
      </c>
      <c r="X1562" s="27">
        <v>2.8571428571428599</v>
      </c>
      <c r="Y1562" s="27">
        <v>2.9625084400177002</v>
      </c>
      <c r="Z1562" s="27">
        <v>69.290672302246094</v>
      </c>
      <c r="AA1562" s="27">
        <v>330513</v>
      </c>
      <c r="AB1562" s="28">
        <v>38.880000000000003</v>
      </c>
      <c r="AC1562" s="29">
        <v>1</v>
      </c>
      <c r="AD1562" s="30">
        <v>151.30000000000001</v>
      </c>
      <c r="AE1562" s="30">
        <v>0.5</v>
      </c>
      <c r="AF1562" s="31">
        <v>9.4652999999999992</v>
      </c>
      <c r="AG1562">
        <f t="shared" si="397"/>
        <v>9163.41282721684</v>
      </c>
      <c r="AH1562">
        <f>A1562*'Simple Linear Regression'!$B$18+'Simple Linear Regression'!$B$17</f>
        <v>9216.9272349148196</v>
      </c>
      <c r="AI1562">
        <f t="shared" si="398"/>
        <v>9039.4406021999985</v>
      </c>
      <c r="AJ1562">
        <f t="shared" si="399"/>
        <v>9039.4406022000003</v>
      </c>
      <c r="AK1562" s="32">
        <f t="shared" si="413"/>
        <v>9301.3110959281494</v>
      </c>
      <c r="AL1562">
        <f t="shared" si="400"/>
        <v>9082.301534037957</v>
      </c>
      <c r="AM1562" s="32">
        <f t="shared" si="401"/>
        <v>8785.6509905184012</v>
      </c>
      <c r="AN1562" s="33">
        <f t="shared" si="402"/>
        <v>8334.6566031266902</v>
      </c>
      <c r="AO1562" s="33">
        <f t="shared" si="403"/>
        <v>8742.3146534279967</v>
      </c>
      <c r="AP1562" s="33">
        <f t="shared" si="404"/>
        <v>8238.2632899</v>
      </c>
      <c r="AQ1562" s="34">
        <f t="shared" si="405"/>
        <v>597974.82799999998</v>
      </c>
      <c r="AR1562" s="34">
        <f t="shared" si="406"/>
        <v>1733839</v>
      </c>
      <c r="AS1562" s="34">
        <f t="shared" si="407"/>
        <v>9.4652999999999992</v>
      </c>
      <c r="AT1562" s="34">
        <f t="shared" si="408"/>
        <v>8701.0079123420019</v>
      </c>
      <c r="AU1562" s="34">
        <f t="shared" si="409"/>
        <v>8669.1925090131572</v>
      </c>
      <c r="AV1562" s="34">
        <f t="shared" si="410"/>
        <v>8756.6564617926397</v>
      </c>
      <c r="AW1562" s="34">
        <f t="shared" si="411"/>
        <v>8736.7903181270976</v>
      </c>
      <c r="AX1562" s="34">
        <f t="shared" si="412"/>
        <v>8665.0045765679624</v>
      </c>
    </row>
    <row r="1563" spans="1:50" ht="16.5" customHeight="1" x14ac:dyDescent="0.2">
      <c r="A1563" s="25">
        <v>1562</v>
      </c>
      <c r="B1563" s="26">
        <v>44204</v>
      </c>
      <c r="C1563" s="35">
        <v>7532</v>
      </c>
      <c r="D1563" s="27">
        <v>3760.8240000000001</v>
      </c>
      <c r="E1563" s="27">
        <v>803000</v>
      </c>
      <c r="F1563" s="27">
        <v>986176</v>
      </c>
      <c r="G1563" s="27">
        <v>50.094000000000001</v>
      </c>
      <c r="H1563" s="27">
        <v>53.308</v>
      </c>
      <c r="I1563" s="27">
        <v>2.2490000000000001</v>
      </c>
      <c r="J1563" s="27">
        <v>21704.437000000002</v>
      </c>
      <c r="K1563" s="27">
        <v>317876</v>
      </c>
      <c r="L1563" s="27">
        <v>311</v>
      </c>
      <c r="M1563" s="27">
        <v>16.297999999999998</v>
      </c>
      <c r="N1563" s="27">
        <v>266596</v>
      </c>
      <c r="O1563" s="27">
        <v>14701.6</v>
      </c>
      <c r="P1563" s="27">
        <v>4128741</v>
      </c>
      <c r="Q1563" s="27">
        <v>325000</v>
      </c>
      <c r="R1563" s="27">
        <v>20095</v>
      </c>
      <c r="S1563" s="27">
        <v>14.353</v>
      </c>
      <c r="T1563" s="27">
        <v>141.4</v>
      </c>
      <c r="U1563" s="27">
        <v>15</v>
      </c>
      <c r="V1563" s="27">
        <v>75.3</v>
      </c>
      <c r="W1563" s="27">
        <v>111.529425</v>
      </c>
      <c r="X1563" s="27">
        <v>2.8571428571428599</v>
      </c>
      <c r="Y1563" s="27">
        <v>2.9625084400177002</v>
      </c>
      <c r="Z1563" s="27">
        <v>69.290672302246094</v>
      </c>
      <c r="AA1563" s="27">
        <v>330513</v>
      </c>
      <c r="AB1563" s="28">
        <v>37.130000000000003</v>
      </c>
      <c r="AC1563" s="29">
        <v>0</v>
      </c>
      <c r="AD1563" s="30">
        <v>151.80000000000001</v>
      </c>
      <c r="AE1563" s="30">
        <v>0</v>
      </c>
      <c r="AF1563" s="31">
        <v>9.5345999999999993</v>
      </c>
      <c r="AG1563">
        <f t="shared" si="397"/>
        <v>9179.7760468961187</v>
      </c>
      <c r="AH1563">
        <f>A1563*'Simple Linear Regression'!$B$18+'Simple Linear Regression'!$B$17</f>
        <v>9217.780271998723</v>
      </c>
      <c r="AI1563">
        <f t="shared" si="398"/>
        <v>9086.1923321999984</v>
      </c>
      <c r="AJ1563">
        <f t="shared" si="399"/>
        <v>9086.1923322000002</v>
      </c>
      <c r="AK1563" s="32">
        <f t="shared" si="413"/>
        <v>9295.5012443116084</v>
      </c>
      <c r="AL1563">
        <f t="shared" si="400"/>
        <v>9084.1482512482798</v>
      </c>
      <c r="AM1563" s="32">
        <f t="shared" si="401"/>
        <v>8919.6205010293997</v>
      </c>
      <c r="AN1563" s="33">
        <f t="shared" si="402"/>
        <v>8461.3477475958007</v>
      </c>
      <c r="AO1563" s="33">
        <f t="shared" si="403"/>
        <v>8863.8513982040004</v>
      </c>
      <c r="AP1563" s="33">
        <f t="shared" si="404"/>
        <v>8321.486621799997</v>
      </c>
      <c r="AQ1563" s="34">
        <f t="shared" si="405"/>
        <v>599574.40399999998</v>
      </c>
      <c r="AR1563" s="34">
        <f t="shared" si="406"/>
        <v>1805947</v>
      </c>
      <c r="AS1563" s="34">
        <f t="shared" si="407"/>
        <v>0</v>
      </c>
      <c r="AT1563" s="34">
        <f t="shared" si="408"/>
        <v>8772.8276133689997</v>
      </c>
      <c r="AU1563" s="34">
        <f t="shared" si="409"/>
        <v>8728.2451090553404</v>
      </c>
      <c r="AV1563" s="34">
        <f t="shared" si="410"/>
        <v>8831.5806276247185</v>
      </c>
      <c r="AW1563" s="34">
        <f t="shared" si="411"/>
        <v>8762.7769864019992</v>
      </c>
      <c r="AX1563" s="34">
        <f t="shared" si="412"/>
        <v>8757.56965127285</v>
      </c>
    </row>
    <row r="1564" spans="1:50" ht="16.5" customHeight="1" x14ac:dyDescent="0.2">
      <c r="A1564" s="25">
        <v>1563</v>
      </c>
      <c r="B1564" s="26">
        <v>44211</v>
      </c>
      <c r="C1564" s="35">
        <v>8112</v>
      </c>
      <c r="D1564" s="27">
        <v>3794.886</v>
      </c>
      <c r="E1564" s="27">
        <v>890000</v>
      </c>
      <c r="F1564" s="27">
        <v>769750.85714285704</v>
      </c>
      <c r="G1564" s="27">
        <v>52.752000000000002</v>
      </c>
      <c r="H1564" s="27">
        <v>55.38</v>
      </c>
      <c r="I1564" s="27">
        <v>2.3170000000000002</v>
      </c>
      <c r="J1564" s="27">
        <v>21704.437000000002</v>
      </c>
      <c r="K1564" s="27">
        <v>330229</v>
      </c>
      <c r="L1564" s="27">
        <v>311</v>
      </c>
      <c r="M1564" s="27">
        <v>16.297999999999998</v>
      </c>
      <c r="N1564" s="27">
        <v>238300</v>
      </c>
      <c r="O1564" s="27">
        <v>14701.6</v>
      </c>
      <c r="P1564" s="27">
        <v>4128741</v>
      </c>
      <c r="Q1564" s="27">
        <v>325000</v>
      </c>
      <c r="R1564" s="27">
        <v>20095</v>
      </c>
      <c r="S1564" s="27">
        <v>14.353</v>
      </c>
      <c r="T1564" s="27">
        <v>141.4</v>
      </c>
      <c r="U1564" s="27">
        <v>15</v>
      </c>
      <c r="V1564" s="27">
        <v>75.3</v>
      </c>
      <c r="W1564" s="27">
        <v>111.1208</v>
      </c>
      <c r="X1564" s="27">
        <v>2.8571428571428599</v>
      </c>
      <c r="Y1564" s="27">
        <v>2.9625084400177002</v>
      </c>
      <c r="Z1564" s="27">
        <v>68.406814575195298</v>
      </c>
      <c r="AA1564" s="27">
        <v>330513</v>
      </c>
      <c r="AB1564" s="28">
        <v>37.130000000000003</v>
      </c>
      <c r="AC1564" s="29">
        <v>0</v>
      </c>
      <c r="AD1564" s="30">
        <v>170.5</v>
      </c>
      <c r="AE1564" s="30">
        <v>0.9</v>
      </c>
      <c r="AF1564" s="31">
        <v>9.6521000000000008</v>
      </c>
      <c r="AG1564">
        <f t="shared" si="397"/>
        <v>8766.7794861519578</v>
      </c>
      <c r="AH1564">
        <f>A1564*'Simple Linear Regression'!$B$18+'Simple Linear Regression'!$B$17</f>
        <v>9218.6333090826265</v>
      </c>
      <c r="AI1564">
        <f t="shared" si="398"/>
        <v>8645.7883037999982</v>
      </c>
      <c r="AJ1564">
        <f t="shared" si="399"/>
        <v>8645.7883038</v>
      </c>
      <c r="AK1564" s="32">
        <f t="shared" si="413"/>
        <v>9275.3253781571093</v>
      </c>
      <c r="AL1564">
        <f t="shared" si="400"/>
        <v>8742.1939441569994</v>
      </c>
      <c r="AM1564" s="32">
        <f t="shared" si="401"/>
        <v>8520.2164759717598</v>
      </c>
      <c r="AN1564" s="33">
        <f t="shared" si="402"/>
        <v>8251.687368046958</v>
      </c>
      <c r="AO1564" s="33">
        <f t="shared" si="403"/>
        <v>8498.830946099999</v>
      </c>
      <c r="AP1564" s="33">
        <f t="shared" si="404"/>
        <v>8258.2774158999982</v>
      </c>
      <c r="AQ1564" s="34">
        <f t="shared" si="405"/>
        <v>552141.10000000009</v>
      </c>
      <c r="AR1564" s="34">
        <f t="shared" si="406"/>
        <v>2062130.0000000002</v>
      </c>
      <c r="AS1564" s="34">
        <f t="shared" si="407"/>
        <v>0</v>
      </c>
      <c r="AT1564" s="34">
        <f t="shared" si="408"/>
        <v>8235.7080658439991</v>
      </c>
      <c r="AU1564" s="34">
        <f t="shared" si="409"/>
        <v>8317.1037547546221</v>
      </c>
      <c r="AV1564" s="34">
        <f t="shared" si="410"/>
        <v>8328.8112201948006</v>
      </c>
      <c r="AW1564" s="34">
        <f t="shared" si="411"/>
        <v>8226.089730118998</v>
      </c>
      <c r="AX1564" s="34">
        <f t="shared" si="412"/>
        <v>8356.0287912462954</v>
      </c>
    </row>
    <row r="1565" spans="1:50" ht="16.5" customHeight="1" x14ac:dyDescent="0.2">
      <c r="A1565" s="25">
        <v>1564</v>
      </c>
      <c r="B1565" s="26">
        <v>44218</v>
      </c>
      <c r="C1565" s="35">
        <v>7833</v>
      </c>
      <c r="D1565" s="27">
        <v>3836.3249999999998</v>
      </c>
      <c r="E1565" s="27">
        <v>844000</v>
      </c>
      <c r="F1565" s="27">
        <v>750560.14285714296</v>
      </c>
      <c r="G1565" s="27">
        <v>52.827500000000001</v>
      </c>
      <c r="H1565" s="27">
        <v>55.23</v>
      </c>
      <c r="I1565" s="27">
        <v>2.379</v>
      </c>
      <c r="J1565" s="27">
        <v>21704.437000000002</v>
      </c>
      <c r="K1565" s="27">
        <v>330229</v>
      </c>
      <c r="L1565" s="27">
        <v>311</v>
      </c>
      <c r="M1565" s="27">
        <v>16.905999999999999</v>
      </c>
      <c r="N1565" s="27">
        <v>238300</v>
      </c>
      <c r="O1565" s="27">
        <v>14701.6</v>
      </c>
      <c r="P1565" s="27">
        <v>4128741</v>
      </c>
      <c r="Q1565" s="27">
        <v>325000</v>
      </c>
      <c r="R1565" s="27">
        <v>20095</v>
      </c>
      <c r="S1565" s="27">
        <v>14.353</v>
      </c>
      <c r="T1565" s="27">
        <v>141.4</v>
      </c>
      <c r="U1565" s="27">
        <v>15</v>
      </c>
      <c r="V1565" s="27">
        <v>75.3</v>
      </c>
      <c r="W1565" s="27">
        <v>111.48106</v>
      </c>
      <c r="X1565" s="27">
        <v>2.8571428571428599</v>
      </c>
      <c r="Y1565" s="27">
        <v>3</v>
      </c>
      <c r="Z1565" s="27">
        <v>68.406814575195298</v>
      </c>
      <c r="AA1565" s="27">
        <v>330513</v>
      </c>
      <c r="AB1565" s="28">
        <v>37.130000000000003</v>
      </c>
      <c r="AC1565" s="29">
        <v>0</v>
      </c>
      <c r="AD1565" s="30">
        <v>144.1</v>
      </c>
      <c r="AE1565" s="30">
        <v>1.5</v>
      </c>
      <c r="AF1565" s="31">
        <v>9.8055000000000003</v>
      </c>
      <c r="AG1565">
        <f t="shared" si="397"/>
        <v>8797.7824185605205</v>
      </c>
      <c r="AH1565">
        <f>A1565*'Simple Linear Regression'!$B$18+'Simple Linear Regression'!$B$17</f>
        <v>9219.4863461665318</v>
      </c>
      <c r="AI1565">
        <f t="shared" si="398"/>
        <v>8706.0483285999981</v>
      </c>
      <c r="AJ1565">
        <f t="shared" si="399"/>
        <v>8706.0483285999981</v>
      </c>
      <c r="AK1565" s="32">
        <f t="shared" si="413"/>
        <v>9280.1668250261591</v>
      </c>
      <c r="AL1565">
        <f t="shared" si="400"/>
        <v>8781.0683633789995</v>
      </c>
      <c r="AM1565" s="32">
        <f t="shared" si="401"/>
        <v>8561.1411898846018</v>
      </c>
      <c r="AN1565" s="33">
        <f t="shared" si="402"/>
        <v>8296.1567617545406</v>
      </c>
      <c r="AO1565" s="33">
        <f t="shared" si="403"/>
        <v>8579.5658106999999</v>
      </c>
      <c r="AP1565" s="33">
        <f t="shared" si="404"/>
        <v>8326.1879977000008</v>
      </c>
      <c r="AQ1565" s="34">
        <f t="shared" si="405"/>
        <v>566915.69999999995</v>
      </c>
      <c r="AR1565" s="34">
        <f t="shared" si="406"/>
        <v>2007876</v>
      </c>
      <c r="AS1565" s="34">
        <f t="shared" si="407"/>
        <v>0</v>
      </c>
      <c r="AT1565" s="34">
        <f t="shared" si="408"/>
        <v>8260.4855950519996</v>
      </c>
      <c r="AU1565" s="34">
        <f t="shared" si="409"/>
        <v>8355.8613300239413</v>
      </c>
      <c r="AV1565" s="34">
        <f t="shared" si="410"/>
        <v>8364.5567698797604</v>
      </c>
      <c r="AW1565" s="34">
        <f t="shared" si="411"/>
        <v>8251.6262121130003</v>
      </c>
      <c r="AX1565" s="34">
        <f t="shared" si="412"/>
        <v>8394.9640159400988</v>
      </c>
    </row>
    <row r="1566" spans="1:50" ht="16.5" customHeight="1" x14ac:dyDescent="0.2">
      <c r="A1566" s="25">
        <v>1565</v>
      </c>
      <c r="B1566" s="26">
        <v>44225</v>
      </c>
      <c r="C1566" s="35">
        <v>7770</v>
      </c>
      <c r="D1566" s="27">
        <v>3791.4740000000002</v>
      </c>
      <c r="E1566" s="27">
        <v>799000</v>
      </c>
      <c r="F1566" s="27">
        <v>709721.42857142899</v>
      </c>
      <c r="G1566" s="27">
        <v>52.524000000000001</v>
      </c>
      <c r="H1566" s="27">
        <v>55.177999999999997</v>
      </c>
      <c r="I1566" s="27">
        <v>2.3919999999999999</v>
      </c>
      <c r="J1566" s="27">
        <v>21704.437000000002</v>
      </c>
      <c r="K1566" s="27">
        <v>330229</v>
      </c>
      <c r="L1566" s="27">
        <v>311</v>
      </c>
      <c r="M1566" s="27">
        <v>16.905999999999999</v>
      </c>
      <c r="N1566" s="27">
        <v>238300</v>
      </c>
      <c r="O1566" s="27">
        <v>14701.6</v>
      </c>
      <c r="P1566" s="27">
        <v>4128741</v>
      </c>
      <c r="Q1566" s="27">
        <v>325000</v>
      </c>
      <c r="R1566" s="27">
        <v>20095</v>
      </c>
      <c r="S1566" s="27">
        <v>14.353</v>
      </c>
      <c r="T1566" s="27">
        <v>141.4</v>
      </c>
      <c r="U1566" s="27">
        <v>15</v>
      </c>
      <c r="V1566" s="27">
        <v>75.3</v>
      </c>
      <c r="W1566" s="27">
        <v>111.400533333333</v>
      </c>
      <c r="X1566" s="27">
        <v>2.8571428571428599</v>
      </c>
      <c r="Y1566" s="27">
        <v>3</v>
      </c>
      <c r="Z1566" s="27">
        <v>68.406814575195298</v>
      </c>
      <c r="AA1566" s="27">
        <v>330513</v>
      </c>
      <c r="AB1566" s="28">
        <v>37.130000000000003</v>
      </c>
      <c r="AC1566" s="29">
        <v>0</v>
      </c>
      <c r="AD1566" s="30">
        <v>167.8</v>
      </c>
      <c r="AE1566" s="30">
        <v>1.7</v>
      </c>
      <c r="AF1566" s="31">
        <v>9.9903999999999993</v>
      </c>
      <c r="AG1566">
        <f t="shared" si="397"/>
        <v>8828.0941637429605</v>
      </c>
      <c r="AH1566">
        <f>A1566*'Simple Linear Regression'!$B$18+'Simple Linear Regression'!$B$17</f>
        <v>9220.3393832504353</v>
      </c>
      <c r="AI1566">
        <f t="shared" si="398"/>
        <v>8732.5213785999986</v>
      </c>
      <c r="AJ1566">
        <f t="shared" si="399"/>
        <v>8732.5213785999986</v>
      </c>
      <c r="AK1566" s="32">
        <f t="shared" si="413"/>
        <v>9244.3667512099273</v>
      </c>
      <c r="AL1566">
        <f t="shared" si="400"/>
        <v>8815.387193732</v>
      </c>
      <c r="AM1566" s="32">
        <f t="shared" si="401"/>
        <v>8533.354964264181</v>
      </c>
      <c r="AN1566" s="33">
        <f t="shared" si="402"/>
        <v>8357.1827069842693</v>
      </c>
      <c r="AO1566" s="33">
        <f t="shared" si="403"/>
        <v>8584.9610436000003</v>
      </c>
      <c r="AP1566" s="33">
        <f t="shared" si="404"/>
        <v>8348.5350067999989</v>
      </c>
      <c r="AQ1566" s="34">
        <f t="shared" si="405"/>
        <v>570013.6</v>
      </c>
      <c r="AR1566" s="34">
        <f t="shared" si="406"/>
        <v>1911208</v>
      </c>
      <c r="AS1566" s="34">
        <f t="shared" si="407"/>
        <v>0</v>
      </c>
      <c r="AT1566" s="34">
        <f t="shared" si="408"/>
        <v>8359.2582032179998</v>
      </c>
      <c r="AU1566" s="34">
        <f t="shared" si="409"/>
        <v>8441.0742105851205</v>
      </c>
      <c r="AV1566" s="34">
        <f t="shared" si="410"/>
        <v>8458.1995587640795</v>
      </c>
      <c r="AW1566" s="34">
        <f t="shared" si="411"/>
        <v>8350.7722776039991</v>
      </c>
      <c r="AX1566" s="34">
        <f t="shared" si="412"/>
        <v>8470.400111552799</v>
      </c>
    </row>
    <row r="1567" spans="1:50" ht="16.5" customHeight="1" x14ac:dyDescent="0.2">
      <c r="A1567" s="25">
        <v>1566</v>
      </c>
      <c r="B1567" s="26">
        <v>44232</v>
      </c>
      <c r="C1567" s="35">
        <v>7857</v>
      </c>
      <c r="D1567" s="27">
        <v>3837.7820000000002</v>
      </c>
      <c r="E1567" s="27">
        <v>803000</v>
      </c>
      <c r="F1567" s="27">
        <v>726238.85714285704</v>
      </c>
      <c r="G1567" s="27">
        <v>55.396000000000001</v>
      </c>
      <c r="H1567" s="27">
        <v>58.222000000000001</v>
      </c>
      <c r="I1567" s="27">
        <v>2.4089999999999998</v>
      </c>
      <c r="J1567" s="27">
        <v>22087.16</v>
      </c>
      <c r="K1567" s="27">
        <v>330229</v>
      </c>
      <c r="L1567" s="27">
        <v>341</v>
      </c>
      <c r="M1567" s="27">
        <v>16.905999999999999</v>
      </c>
      <c r="N1567" s="27">
        <v>238300</v>
      </c>
      <c r="O1567" s="27">
        <v>14822</v>
      </c>
      <c r="P1567" s="27">
        <v>4128741</v>
      </c>
      <c r="Q1567" s="27">
        <v>325000</v>
      </c>
      <c r="R1567" s="27">
        <v>20095</v>
      </c>
      <c r="S1567" s="27">
        <v>14.353</v>
      </c>
      <c r="T1567" s="27">
        <v>142.5</v>
      </c>
      <c r="U1567" s="27">
        <v>15</v>
      </c>
      <c r="V1567" s="27">
        <v>79.3</v>
      </c>
      <c r="W1567" s="27">
        <v>111.91200000000001</v>
      </c>
      <c r="X1567" s="27">
        <v>2.8571428571428599</v>
      </c>
      <c r="Y1567" s="27">
        <v>3</v>
      </c>
      <c r="Z1567" s="27">
        <v>68.406814575195298</v>
      </c>
      <c r="AA1567" s="27">
        <v>330513</v>
      </c>
      <c r="AB1567" s="28">
        <v>36.909999999999997</v>
      </c>
      <c r="AC1567" s="29">
        <v>0</v>
      </c>
      <c r="AD1567" s="30">
        <v>170.8</v>
      </c>
      <c r="AE1567" s="30">
        <v>0.4</v>
      </c>
      <c r="AF1567" s="31">
        <v>10.2019</v>
      </c>
      <c r="AG1567">
        <f t="shared" si="397"/>
        <v>8733.9919619169195</v>
      </c>
      <c r="AH1567">
        <f>A1567*'Simple Linear Regression'!$B$18+'Simple Linear Regression'!$B$17</f>
        <v>9221.1924203343406</v>
      </c>
      <c r="AI1567">
        <f t="shared" si="398"/>
        <v>8602.0245185999993</v>
      </c>
      <c r="AJ1567">
        <f t="shared" si="399"/>
        <v>8602.0245186000011</v>
      </c>
      <c r="AK1567" s="32">
        <f t="shared" si="413"/>
        <v>9219.7351312625506</v>
      </c>
      <c r="AL1567">
        <f t="shared" si="400"/>
        <v>8750.7011348090018</v>
      </c>
      <c r="AM1567" s="32">
        <f t="shared" si="401"/>
        <v>8530.6852405905611</v>
      </c>
      <c r="AN1567" s="33">
        <f t="shared" si="402"/>
        <v>8369.153350368053</v>
      </c>
      <c r="AO1567" s="33">
        <f t="shared" si="403"/>
        <v>8510.1313297000015</v>
      </c>
      <c r="AP1567" s="33">
        <f t="shared" si="404"/>
        <v>8430.4462348999987</v>
      </c>
      <c r="AQ1567" s="34">
        <f t="shared" si="405"/>
        <v>574064.69999999995</v>
      </c>
      <c r="AR1567" s="34">
        <f t="shared" si="406"/>
        <v>1934426.9999999998</v>
      </c>
      <c r="AS1567" s="34">
        <f t="shared" si="407"/>
        <v>0</v>
      </c>
      <c r="AT1567" s="34">
        <f t="shared" si="408"/>
        <v>8386.6225038039993</v>
      </c>
      <c r="AU1567" s="34">
        <f t="shared" si="409"/>
        <v>8456.2732165957386</v>
      </c>
      <c r="AV1567" s="34">
        <f t="shared" si="410"/>
        <v>8506.7756153115188</v>
      </c>
      <c r="AW1567" s="34">
        <f t="shared" si="411"/>
        <v>8379.2245482729977</v>
      </c>
      <c r="AX1567" s="34">
        <f t="shared" si="412"/>
        <v>8471.0089852171004</v>
      </c>
    </row>
    <row r="1568" spans="1:50" ht="16.5" customHeight="1" x14ac:dyDescent="0.2">
      <c r="A1568" s="25">
        <v>1567</v>
      </c>
      <c r="B1568" s="26">
        <v>44239</v>
      </c>
      <c r="C1568" s="35">
        <v>8407</v>
      </c>
      <c r="D1568" s="27">
        <v>3917.5819999999999</v>
      </c>
      <c r="E1568" s="27">
        <v>812000</v>
      </c>
      <c r="F1568" s="27">
        <v>853636.14285714296</v>
      </c>
      <c r="G1568" s="27">
        <v>58.54</v>
      </c>
      <c r="H1568" s="27">
        <v>61.128</v>
      </c>
      <c r="I1568" s="27">
        <v>2.4609999999999999</v>
      </c>
      <c r="J1568" s="27">
        <v>22087.16</v>
      </c>
      <c r="K1568" s="27">
        <v>350426</v>
      </c>
      <c r="L1568" s="27">
        <v>341</v>
      </c>
      <c r="M1568" s="27">
        <v>16.905999999999999</v>
      </c>
      <c r="N1568" s="27">
        <v>238300</v>
      </c>
      <c r="O1568" s="27">
        <v>14822</v>
      </c>
      <c r="P1568" s="27">
        <v>4128741</v>
      </c>
      <c r="Q1568" s="27">
        <v>325000</v>
      </c>
      <c r="R1568" s="27">
        <v>20095</v>
      </c>
      <c r="S1568" s="27">
        <v>14.353</v>
      </c>
      <c r="T1568" s="27">
        <v>142.5</v>
      </c>
      <c r="U1568" s="27">
        <v>15</v>
      </c>
      <c r="V1568" s="27">
        <v>79.3</v>
      </c>
      <c r="W1568" s="27">
        <v>112.38932</v>
      </c>
      <c r="X1568" s="27">
        <v>2.8571428571428599</v>
      </c>
      <c r="Y1568" s="27">
        <v>3</v>
      </c>
      <c r="Z1568" s="27">
        <v>68.406814575195298</v>
      </c>
      <c r="AA1568" s="27">
        <v>330513</v>
      </c>
      <c r="AB1568" s="28">
        <v>36.909999999999997</v>
      </c>
      <c r="AC1568" s="29">
        <v>0</v>
      </c>
      <c r="AD1568" s="30">
        <v>196.2</v>
      </c>
      <c r="AE1568" s="30">
        <v>0</v>
      </c>
      <c r="AF1568" s="31">
        <v>10.435600000000001</v>
      </c>
      <c r="AG1568">
        <f t="shared" si="397"/>
        <v>8727.94933264668</v>
      </c>
      <c r="AH1568">
        <f>A1568*'Simple Linear Regression'!$B$18+'Simple Linear Regression'!$B$17</f>
        <v>9222.045457418244</v>
      </c>
      <c r="AI1568">
        <f t="shared" si="398"/>
        <v>8596.7299086000003</v>
      </c>
      <c r="AJ1568">
        <f t="shared" si="399"/>
        <v>8596.7299086000003</v>
      </c>
      <c r="AK1568" s="32">
        <f t="shared" si="413"/>
        <v>9220.8399158248903</v>
      </c>
      <c r="AL1568">
        <f t="shared" si="400"/>
        <v>8748.0888622210023</v>
      </c>
      <c r="AM1568" s="32">
        <f t="shared" si="401"/>
        <v>8505.0766548866013</v>
      </c>
      <c r="AN1568" s="33">
        <f t="shared" si="402"/>
        <v>8380.2168464817441</v>
      </c>
      <c r="AO1568" s="33">
        <f t="shared" si="403"/>
        <v>8472.9068813000013</v>
      </c>
      <c r="AP1568" s="33">
        <f t="shared" si="404"/>
        <v>8411.3860136000003</v>
      </c>
      <c r="AQ1568" s="34">
        <f t="shared" si="405"/>
        <v>586456.29999999993</v>
      </c>
      <c r="AR1568" s="34">
        <f t="shared" si="406"/>
        <v>1998331.9999999998</v>
      </c>
      <c r="AS1568" s="34">
        <f t="shared" si="407"/>
        <v>0</v>
      </c>
      <c r="AT1568" s="34">
        <f t="shared" si="408"/>
        <v>8467.6669282709991</v>
      </c>
      <c r="AU1568" s="34">
        <f t="shared" si="409"/>
        <v>8515.9591036974598</v>
      </c>
      <c r="AV1568" s="34">
        <f t="shared" si="410"/>
        <v>8614.3733172163193</v>
      </c>
      <c r="AW1568" s="34">
        <f t="shared" si="411"/>
        <v>8460.9290661719988</v>
      </c>
      <c r="AX1568" s="34">
        <f t="shared" si="412"/>
        <v>8520.1893136358995</v>
      </c>
    </row>
    <row r="1569" spans="1:50" ht="16.5" customHeight="1" x14ac:dyDescent="0.2">
      <c r="A1569" s="25">
        <v>1568</v>
      </c>
      <c r="B1569" s="26">
        <v>44246</v>
      </c>
      <c r="C1569" s="35">
        <v>7207</v>
      </c>
      <c r="D1569" s="27">
        <v>3921.15</v>
      </c>
      <c r="E1569" s="27">
        <v>802000</v>
      </c>
      <c r="F1569" s="27">
        <v>902933.71428571397</v>
      </c>
      <c r="G1569" s="27">
        <v>60.17</v>
      </c>
      <c r="H1569" s="27">
        <v>63.898000000000003</v>
      </c>
      <c r="I1569" s="27">
        <v>2.5009999999999999</v>
      </c>
      <c r="J1569" s="27">
        <v>22087.16</v>
      </c>
      <c r="K1569" s="27">
        <v>350426</v>
      </c>
      <c r="L1569" s="27">
        <v>341</v>
      </c>
      <c r="M1569" s="27">
        <v>16.719000000000001</v>
      </c>
      <c r="N1569" s="27">
        <v>241451</v>
      </c>
      <c r="O1569" s="27">
        <v>14822</v>
      </c>
      <c r="P1569" s="27">
        <v>4128741</v>
      </c>
      <c r="Q1569" s="27">
        <v>325000</v>
      </c>
      <c r="R1569" s="27">
        <v>20095</v>
      </c>
      <c r="S1569" s="27">
        <v>14.353</v>
      </c>
      <c r="T1569" s="27">
        <v>142.5</v>
      </c>
      <c r="U1569" s="27">
        <v>15</v>
      </c>
      <c r="V1569" s="27">
        <v>79.3</v>
      </c>
      <c r="W1569" s="27">
        <v>111.68196</v>
      </c>
      <c r="X1569" s="27">
        <v>2.8571428571428599</v>
      </c>
      <c r="Y1569" s="27">
        <v>3.04666948318481</v>
      </c>
      <c r="Z1569" s="27">
        <v>68.406814575195298</v>
      </c>
      <c r="AA1569" s="27">
        <v>330513</v>
      </c>
      <c r="AB1569" s="28">
        <v>36.909999999999997</v>
      </c>
      <c r="AC1569" s="29">
        <v>0</v>
      </c>
      <c r="AD1569" s="30">
        <v>225.5</v>
      </c>
      <c r="AE1569" s="30">
        <v>0</v>
      </c>
      <c r="AF1569" s="31">
        <v>10.6868</v>
      </c>
      <c r="AG1569">
        <f t="shared" si="397"/>
        <v>8774.1671915718798</v>
      </c>
      <c r="AH1569">
        <f>A1569*'Simple Linear Regression'!$B$18+'Simple Linear Regression'!$B$17</f>
        <v>9222.8984945021475</v>
      </c>
      <c r="AI1569">
        <f t="shared" si="398"/>
        <v>8635.7452942999989</v>
      </c>
      <c r="AJ1569">
        <f t="shared" si="399"/>
        <v>8635.7452943000008</v>
      </c>
      <c r="AK1569" s="32">
        <f t="shared" si="413"/>
        <v>9170.0362890856704</v>
      </c>
      <c r="AL1569">
        <f t="shared" si="400"/>
        <v>8782.4528090215717</v>
      </c>
      <c r="AM1569" s="32">
        <f t="shared" si="401"/>
        <v>8516.3386441906987</v>
      </c>
      <c r="AN1569" s="33">
        <f t="shared" si="402"/>
        <v>8428.0757479066342</v>
      </c>
      <c r="AO1569" s="33">
        <f t="shared" si="403"/>
        <v>8467.2999134009988</v>
      </c>
      <c r="AP1569" s="33">
        <f t="shared" si="404"/>
        <v>8404.1834784999955</v>
      </c>
      <c r="AQ1569" s="34">
        <f t="shared" si="405"/>
        <v>603868.951</v>
      </c>
      <c r="AR1569" s="34">
        <f t="shared" si="406"/>
        <v>2005802</v>
      </c>
      <c r="AS1569" s="34">
        <f t="shared" si="407"/>
        <v>0</v>
      </c>
      <c r="AT1569" s="34">
        <f t="shared" si="408"/>
        <v>8626.9406645359995</v>
      </c>
      <c r="AU1569" s="34">
        <f t="shared" si="409"/>
        <v>8630.441810313805</v>
      </c>
      <c r="AV1569" s="34">
        <f t="shared" si="410"/>
        <v>8790.8981650565202</v>
      </c>
      <c r="AW1569" s="34">
        <f t="shared" si="411"/>
        <v>8620.8428751959982</v>
      </c>
      <c r="AX1569" s="34">
        <f t="shared" si="412"/>
        <v>8620.3548895722633</v>
      </c>
    </row>
    <row r="1570" spans="1:50" ht="16.5" customHeight="1" x14ac:dyDescent="0.2">
      <c r="A1570" s="25">
        <v>1569</v>
      </c>
      <c r="B1570" s="26">
        <v>44253</v>
      </c>
      <c r="C1570" s="35">
        <v>8148</v>
      </c>
      <c r="D1570" s="27">
        <v>3864.7579999999998</v>
      </c>
      <c r="E1570" s="27">
        <v>702000</v>
      </c>
      <c r="F1570" s="27">
        <v>957452.14285714296</v>
      </c>
      <c r="G1570" s="27">
        <v>62.304000000000002</v>
      </c>
      <c r="H1570" s="27">
        <v>65.858000000000004</v>
      </c>
      <c r="I1570" s="27">
        <v>2.633</v>
      </c>
      <c r="J1570" s="27">
        <v>22087.16</v>
      </c>
      <c r="K1570" s="27">
        <v>350426</v>
      </c>
      <c r="L1570" s="27">
        <v>341</v>
      </c>
      <c r="M1570" s="27">
        <v>16.719000000000001</v>
      </c>
      <c r="N1570" s="27">
        <v>241451</v>
      </c>
      <c r="O1570" s="27">
        <v>14822</v>
      </c>
      <c r="P1570" s="27">
        <v>4128741</v>
      </c>
      <c r="Q1570" s="27">
        <v>325000</v>
      </c>
      <c r="R1570" s="27">
        <v>20095</v>
      </c>
      <c r="S1570" s="27">
        <v>14.558999999999999</v>
      </c>
      <c r="T1570" s="27">
        <v>142.5</v>
      </c>
      <c r="U1570" s="27">
        <v>15</v>
      </c>
      <c r="V1570" s="27">
        <v>79.3</v>
      </c>
      <c r="W1570" s="27">
        <v>111.9186</v>
      </c>
      <c r="X1570" s="27">
        <v>2.8571428571428599</v>
      </c>
      <c r="Y1570" s="27">
        <v>3.04666948318481</v>
      </c>
      <c r="Z1570" s="27">
        <v>68.406814575195298</v>
      </c>
      <c r="AA1570" s="27">
        <v>330513</v>
      </c>
      <c r="AB1570" s="28">
        <v>36.909999999999997</v>
      </c>
      <c r="AC1570" s="29">
        <v>0</v>
      </c>
      <c r="AD1570" s="30">
        <v>141.80000000000001</v>
      </c>
      <c r="AE1570" s="30">
        <v>1.5</v>
      </c>
      <c r="AF1570" s="31">
        <v>10.951700000000001</v>
      </c>
      <c r="AG1570">
        <f t="shared" si="397"/>
        <v>8841.5638657320396</v>
      </c>
      <c r="AH1570">
        <f>A1570*'Simple Linear Regression'!$B$18+'Simple Linear Regression'!$B$17</f>
        <v>9223.7515315860528</v>
      </c>
      <c r="AI1570">
        <f t="shared" si="398"/>
        <v>8694.5742943000005</v>
      </c>
      <c r="AJ1570">
        <f t="shared" si="399"/>
        <v>8694.5742943000005</v>
      </c>
      <c r="AK1570" s="32">
        <f t="shared" si="413"/>
        <v>9169.6743552071002</v>
      </c>
      <c r="AL1570">
        <f t="shared" si="400"/>
        <v>8862.7382692088122</v>
      </c>
      <c r="AM1570" s="32">
        <f t="shared" si="401"/>
        <v>8637.8955111202995</v>
      </c>
      <c r="AN1570" s="33">
        <f t="shared" si="402"/>
        <v>8515.9168327636653</v>
      </c>
      <c r="AO1570" s="33">
        <f t="shared" si="403"/>
        <v>8674.3045963330005</v>
      </c>
      <c r="AP1570" s="33">
        <f t="shared" si="404"/>
        <v>8563.906438799997</v>
      </c>
      <c r="AQ1570" s="34">
        <f t="shared" si="405"/>
        <v>635740.48300000001</v>
      </c>
      <c r="AR1570" s="34">
        <f t="shared" si="406"/>
        <v>1848366</v>
      </c>
      <c r="AS1570" s="34">
        <f t="shared" si="407"/>
        <v>0</v>
      </c>
      <c r="AT1570" s="34">
        <f t="shared" si="408"/>
        <v>8629.1876474089986</v>
      </c>
      <c r="AU1570" s="34">
        <f t="shared" si="409"/>
        <v>8675.1812597429598</v>
      </c>
      <c r="AV1570" s="34">
        <f t="shared" si="410"/>
        <v>8782.8034088951608</v>
      </c>
      <c r="AW1570" s="34">
        <f t="shared" si="411"/>
        <v>8624.742489414999</v>
      </c>
      <c r="AX1570" s="34">
        <f t="shared" si="412"/>
        <v>8672.0250335889759</v>
      </c>
    </row>
    <row r="1571" spans="1:50" ht="16.5" customHeight="1" x14ac:dyDescent="0.2">
      <c r="A1571" s="25">
        <v>1570</v>
      </c>
      <c r="B1571" s="26">
        <v>44260</v>
      </c>
      <c r="C1571" s="35">
        <v>8726</v>
      </c>
      <c r="D1571" s="27">
        <v>3840.4479999999999</v>
      </c>
      <c r="E1571" s="27">
        <v>704000</v>
      </c>
      <c r="F1571" s="27">
        <v>1001536.28571429</v>
      </c>
      <c r="G1571" s="27">
        <v>62.292000000000002</v>
      </c>
      <c r="H1571" s="27">
        <v>65.94</v>
      </c>
      <c r="I1571" s="27">
        <v>2.7109999999999999</v>
      </c>
      <c r="J1571" s="27">
        <v>22087.16</v>
      </c>
      <c r="K1571" s="27">
        <v>350426</v>
      </c>
      <c r="L1571" s="27">
        <v>341</v>
      </c>
      <c r="M1571" s="27">
        <v>16.719000000000001</v>
      </c>
      <c r="N1571" s="27">
        <v>241451</v>
      </c>
      <c r="O1571" s="27">
        <v>14822</v>
      </c>
      <c r="P1571" s="27">
        <v>4128741</v>
      </c>
      <c r="Q1571" s="27">
        <v>325000</v>
      </c>
      <c r="R1571" s="27">
        <v>22042</v>
      </c>
      <c r="S1571" s="27">
        <v>14.558999999999999</v>
      </c>
      <c r="T1571" s="27">
        <v>142.5</v>
      </c>
      <c r="U1571" s="27">
        <v>15</v>
      </c>
      <c r="V1571" s="27">
        <v>79.3</v>
      </c>
      <c r="W1571" s="27">
        <v>112.05864</v>
      </c>
      <c r="X1571" s="27">
        <v>2.8571428571428599</v>
      </c>
      <c r="Y1571" s="27">
        <v>3.04666948318481</v>
      </c>
      <c r="Z1571" s="27">
        <v>68.406814575195298</v>
      </c>
      <c r="AA1571" s="27">
        <v>331840</v>
      </c>
      <c r="AB1571" s="28">
        <v>36.909999999999997</v>
      </c>
      <c r="AC1571" s="29">
        <v>0</v>
      </c>
      <c r="AD1571" s="30">
        <v>123.3</v>
      </c>
      <c r="AE1571" s="30">
        <v>2.2999999999999998</v>
      </c>
      <c r="AF1571" s="31">
        <v>11.226599999999999</v>
      </c>
      <c r="AG1571">
        <f t="shared" si="397"/>
        <v>8845.6567087966796</v>
      </c>
      <c r="AH1571">
        <f>A1571*'Simple Linear Regression'!$B$18+'Simple Linear Regression'!$B$17</f>
        <v>9224.6045686699563</v>
      </c>
      <c r="AI1571">
        <f t="shared" si="398"/>
        <v>8693.3977143000011</v>
      </c>
      <c r="AJ1571">
        <f t="shared" si="399"/>
        <v>8693.3977142999993</v>
      </c>
      <c r="AK1571" s="32">
        <f t="shared" si="413"/>
        <v>9151.7815089579708</v>
      </c>
      <c r="AL1571">
        <f t="shared" si="400"/>
        <v>8867.6494131212676</v>
      </c>
      <c r="AM1571" s="32">
        <f t="shared" si="401"/>
        <v>8671.0855198617191</v>
      </c>
      <c r="AN1571" s="33">
        <f t="shared" si="402"/>
        <v>8531.8379385546941</v>
      </c>
      <c r="AO1571" s="33">
        <f t="shared" si="403"/>
        <v>8705.0831226110004</v>
      </c>
      <c r="AP1571" s="33">
        <f t="shared" si="404"/>
        <v>8596.2075218999998</v>
      </c>
      <c r="AQ1571" s="34">
        <f t="shared" si="405"/>
        <v>654573.66099999996</v>
      </c>
      <c r="AR1571" s="34">
        <f t="shared" si="406"/>
        <v>1908544</v>
      </c>
      <c r="AS1571" s="34">
        <f t="shared" si="407"/>
        <v>0</v>
      </c>
      <c r="AT1571" s="34">
        <f t="shared" si="408"/>
        <v>8658.2475245699989</v>
      </c>
      <c r="AU1571" s="34">
        <f t="shared" si="409"/>
        <v>8704.1012832036868</v>
      </c>
      <c r="AV1571" s="34">
        <f t="shared" si="410"/>
        <v>8834.8453965364406</v>
      </c>
      <c r="AW1571" s="34">
        <f t="shared" si="411"/>
        <v>8655.0324814759988</v>
      </c>
      <c r="AX1571" s="34">
        <f t="shared" si="412"/>
        <v>8699.1823244764928</v>
      </c>
    </row>
    <row r="1572" spans="1:50" ht="16.5" customHeight="1" x14ac:dyDescent="0.2">
      <c r="A1572" s="25">
        <v>1571</v>
      </c>
      <c r="B1572" s="26">
        <v>44267</v>
      </c>
      <c r="C1572" s="35">
        <v>8442</v>
      </c>
      <c r="D1572" s="27">
        <v>3895.6559999999999</v>
      </c>
      <c r="E1572" s="27">
        <v>693000</v>
      </c>
      <c r="F1572" s="27">
        <v>1127119.57142857</v>
      </c>
      <c r="G1572" s="27">
        <v>65.022000000000006</v>
      </c>
      <c r="H1572" s="27">
        <v>68.153999999999996</v>
      </c>
      <c r="I1572" s="27">
        <v>2.7709999999999999</v>
      </c>
      <c r="J1572" s="27">
        <v>22087.16</v>
      </c>
      <c r="K1572" s="27">
        <v>310325</v>
      </c>
      <c r="L1572" s="27">
        <v>374</v>
      </c>
      <c r="M1572" s="27">
        <v>16.719000000000001</v>
      </c>
      <c r="N1572" s="27">
        <v>241451</v>
      </c>
      <c r="O1572" s="27">
        <v>15073</v>
      </c>
      <c r="P1572" s="27">
        <v>4128741</v>
      </c>
      <c r="Q1572" s="27">
        <v>325000</v>
      </c>
      <c r="R1572" s="27">
        <v>22042</v>
      </c>
      <c r="S1572" s="27">
        <v>14.558999999999999</v>
      </c>
      <c r="T1572" s="27">
        <v>142.5</v>
      </c>
      <c r="U1572" s="27">
        <v>15</v>
      </c>
      <c r="V1572" s="27">
        <v>79.099999999999994</v>
      </c>
      <c r="W1572" s="27">
        <v>112.85492000000001</v>
      </c>
      <c r="X1572" s="27">
        <v>2.8571428571428599</v>
      </c>
      <c r="Y1572" s="27">
        <v>3.04666948318481</v>
      </c>
      <c r="Z1572" s="27">
        <v>68.406814575195298</v>
      </c>
      <c r="AA1572" s="27">
        <v>331840</v>
      </c>
      <c r="AB1572" s="28">
        <v>34.159999999999997</v>
      </c>
      <c r="AC1572" s="29">
        <v>0</v>
      </c>
      <c r="AD1572" s="30">
        <v>104.3</v>
      </c>
      <c r="AE1572" s="30">
        <v>2.2999999999999998</v>
      </c>
      <c r="AF1572" s="31">
        <v>11.5084</v>
      </c>
      <c r="AG1572">
        <f t="shared" si="397"/>
        <v>8857.6574879534819</v>
      </c>
      <c r="AH1572">
        <f>A1572*'Simple Linear Regression'!$B$18+'Simple Linear Regression'!$B$17</f>
        <v>9225.4576057538616</v>
      </c>
      <c r="AI1572">
        <f t="shared" si="398"/>
        <v>8716.8210142999997</v>
      </c>
      <c r="AJ1572">
        <f t="shared" si="399"/>
        <v>8716.8210142999997</v>
      </c>
      <c r="AK1572" s="32">
        <f t="shared" si="413"/>
        <v>9124.8710662794201</v>
      </c>
      <c r="AL1572">
        <f t="shared" si="400"/>
        <v>8881.793870115469</v>
      </c>
      <c r="AM1572" s="32">
        <f t="shared" si="401"/>
        <v>8702.08158459072</v>
      </c>
      <c r="AN1572" s="33">
        <f t="shared" si="402"/>
        <v>8564.6776663944547</v>
      </c>
      <c r="AO1572" s="33">
        <f t="shared" si="403"/>
        <v>8747.5384966709971</v>
      </c>
      <c r="AP1572" s="33">
        <f t="shared" si="404"/>
        <v>8638.0881921</v>
      </c>
      <c r="AQ1572" s="34">
        <f t="shared" si="405"/>
        <v>669060.72100000002</v>
      </c>
      <c r="AR1572" s="34">
        <f t="shared" si="406"/>
        <v>1920303</v>
      </c>
      <c r="AS1572" s="34">
        <f t="shared" si="407"/>
        <v>0</v>
      </c>
      <c r="AT1572" s="34">
        <f t="shared" si="408"/>
        <v>8698.2739659439994</v>
      </c>
      <c r="AU1572" s="34">
        <f t="shared" si="409"/>
        <v>8744.191772969938</v>
      </c>
      <c r="AV1572" s="34">
        <f t="shared" si="410"/>
        <v>8884.903576922281</v>
      </c>
      <c r="AW1572" s="34">
        <f t="shared" si="411"/>
        <v>8696.2935269259979</v>
      </c>
      <c r="AX1572" s="34">
        <f t="shared" si="412"/>
        <v>8738.1527937582741</v>
      </c>
    </row>
    <row r="1573" spans="1:50" ht="16.5" customHeight="1" x14ac:dyDescent="0.2">
      <c r="A1573" s="25">
        <v>1572</v>
      </c>
      <c r="B1573" s="26">
        <v>44274</v>
      </c>
      <c r="C1573" s="35">
        <v>8616</v>
      </c>
      <c r="D1573" s="27">
        <v>3946.866</v>
      </c>
      <c r="E1573" s="27">
        <v>699000</v>
      </c>
      <c r="F1573" s="27">
        <v>1282097</v>
      </c>
      <c r="G1573" s="27">
        <v>63.222000000000001</v>
      </c>
      <c r="H1573" s="27">
        <v>66.114000000000004</v>
      </c>
      <c r="I1573" s="27">
        <v>2.8530000000000002</v>
      </c>
      <c r="J1573" s="27">
        <v>22087.16</v>
      </c>
      <c r="K1573" s="27">
        <v>310325</v>
      </c>
      <c r="L1573" s="27">
        <v>374</v>
      </c>
      <c r="M1573" s="27">
        <v>16.146000000000001</v>
      </c>
      <c r="N1573" s="27">
        <v>224959</v>
      </c>
      <c r="O1573" s="27">
        <v>15073</v>
      </c>
      <c r="P1573" s="27">
        <v>4149026</v>
      </c>
      <c r="Q1573" s="27">
        <v>325000</v>
      </c>
      <c r="R1573" s="27">
        <v>22042</v>
      </c>
      <c r="S1573" s="27">
        <v>14.558999999999999</v>
      </c>
      <c r="T1573" s="27">
        <v>142.5</v>
      </c>
      <c r="U1573" s="27">
        <v>15</v>
      </c>
      <c r="V1573" s="27">
        <v>79.099999999999994</v>
      </c>
      <c r="W1573" s="27">
        <v>113.54644</v>
      </c>
      <c r="X1573" s="27">
        <v>2.8571428571428599</v>
      </c>
      <c r="Y1573" s="27">
        <v>3.0908844470977801</v>
      </c>
      <c r="Z1573" s="27">
        <v>68.406814575195298</v>
      </c>
      <c r="AA1573" s="27">
        <v>331840</v>
      </c>
      <c r="AB1573" s="28">
        <v>34.159999999999997</v>
      </c>
      <c r="AC1573" s="29">
        <v>0</v>
      </c>
      <c r="AD1573" s="30">
        <v>114</v>
      </c>
      <c r="AE1573" s="30">
        <v>3.9</v>
      </c>
      <c r="AF1573" s="31">
        <v>11.794499999999999</v>
      </c>
      <c r="AG1573">
        <f t="shared" si="397"/>
        <v>8647.0721543996406</v>
      </c>
      <c r="AH1573">
        <f>A1573*'Simple Linear Regression'!$B$18+'Simple Linear Regression'!$B$17</f>
        <v>9226.310642837765</v>
      </c>
      <c r="AI1573">
        <f t="shared" si="398"/>
        <v>8455.1496411999997</v>
      </c>
      <c r="AJ1573">
        <f t="shared" si="399"/>
        <v>8455.1496411999997</v>
      </c>
      <c r="AK1573" s="32">
        <f t="shared" si="413"/>
        <v>9070.7751501859584</v>
      </c>
      <c r="AL1573">
        <f t="shared" si="400"/>
        <v>8812.3640055168908</v>
      </c>
      <c r="AM1573" s="32">
        <f t="shared" si="401"/>
        <v>8476.7920685606587</v>
      </c>
      <c r="AN1573" s="33">
        <f t="shared" si="402"/>
        <v>8500.0164396505406</v>
      </c>
      <c r="AO1573" s="33">
        <f t="shared" si="403"/>
        <v>8685.9977666769992</v>
      </c>
      <c r="AP1573" s="33">
        <f t="shared" si="404"/>
        <v>8645.2563259999988</v>
      </c>
      <c r="AQ1573" s="34">
        <f t="shared" si="405"/>
        <v>641808.027</v>
      </c>
      <c r="AR1573" s="34">
        <f t="shared" si="406"/>
        <v>1994247.0000000002</v>
      </c>
      <c r="AS1573" s="34">
        <f t="shared" si="407"/>
        <v>0</v>
      </c>
      <c r="AT1573" s="34">
        <f t="shared" si="408"/>
        <v>8454.2187228250004</v>
      </c>
      <c r="AU1573" s="34">
        <f t="shared" si="409"/>
        <v>8657.8106564128866</v>
      </c>
      <c r="AV1573" s="34">
        <f t="shared" si="410"/>
        <v>8661.4032196997196</v>
      </c>
      <c r="AW1573" s="34">
        <f t="shared" si="411"/>
        <v>8453.228894726999</v>
      </c>
      <c r="AX1573" s="34">
        <f t="shared" si="412"/>
        <v>8665.5544310126534</v>
      </c>
    </row>
    <row r="1574" spans="1:50" ht="16.5" customHeight="1" x14ac:dyDescent="0.2">
      <c r="A1574" s="25">
        <v>1573</v>
      </c>
      <c r="B1574" s="26">
        <v>44281</v>
      </c>
      <c r="C1574" s="35">
        <v>8891</v>
      </c>
      <c r="D1574" s="27">
        <v>3924.8620000000001</v>
      </c>
      <c r="E1574" s="27">
        <v>627000</v>
      </c>
      <c r="F1574" s="27">
        <v>1364337.42857143</v>
      </c>
      <c r="G1574" s="27">
        <v>59.95</v>
      </c>
      <c r="H1574" s="27">
        <v>62.506</v>
      </c>
      <c r="I1574" s="27">
        <v>2.8650000000000002</v>
      </c>
      <c r="J1574" s="27">
        <v>22087.16</v>
      </c>
      <c r="K1574" s="27">
        <v>310325</v>
      </c>
      <c r="L1574" s="27">
        <v>374</v>
      </c>
      <c r="M1574" s="27">
        <v>16.146000000000001</v>
      </c>
      <c r="N1574" s="27">
        <v>224959</v>
      </c>
      <c r="O1574" s="27">
        <v>15073</v>
      </c>
      <c r="P1574" s="27">
        <v>4149026</v>
      </c>
      <c r="Q1574" s="27">
        <v>325000</v>
      </c>
      <c r="R1574" s="27">
        <v>22042</v>
      </c>
      <c r="S1574" s="27">
        <v>14.558999999999999</v>
      </c>
      <c r="T1574" s="27">
        <v>142.5</v>
      </c>
      <c r="U1574" s="27">
        <v>15</v>
      </c>
      <c r="V1574" s="27">
        <v>79.099999999999994</v>
      </c>
      <c r="W1574" s="27">
        <v>113.01712000000001</v>
      </c>
      <c r="X1574" s="27">
        <v>2.8571428571428599</v>
      </c>
      <c r="Y1574" s="27">
        <v>3.0908844470977801</v>
      </c>
      <c r="Z1574" s="27">
        <v>68.406814575195298</v>
      </c>
      <c r="AA1574" s="27">
        <v>331840</v>
      </c>
      <c r="AB1574" s="28">
        <v>34.159999999999997</v>
      </c>
      <c r="AC1574" s="29">
        <v>0</v>
      </c>
      <c r="AD1574" s="30">
        <v>76.5</v>
      </c>
      <c r="AE1574" s="30">
        <v>2.2999999999999998</v>
      </c>
      <c r="AF1574" s="31">
        <v>12.0823</v>
      </c>
      <c r="AG1574">
        <f t="shared" si="397"/>
        <v>8695.5677684141992</v>
      </c>
      <c r="AH1574">
        <f>A1574*'Simple Linear Regression'!$B$18+'Simple Linear Regression'!$B$17</f>
        <v>9227.1636799216685</v>
      </c>
      <c r="AI1574">
        <f t="shared" si="398"/>
        <v>8497.506521199999</v>
      </c>
      <c r="AJ1574">
        <f t="shared" si="399"/>
        <v>8497.5065212000009</v>
      </c>
      <c r="AK1574" s="32">
        <f t="shared" si="413"/>
        <v>9076.5087240389894</v>
      </c>
      <c r="AL1574">
        <f t="shared" si="400"/>
        <v>8868.1313869024489</v>
      </c>
      <c r="AM1574" s="32">
        <f t="shared" si="401"/>
        <v>8523.7388489269197</v>
      </c>
      <c r="AN1574" s="33">
        <f t="shared" si="402"/>
        <v>8598.8741312800012</v>
      </c>
      <c r="AO1574" s="33">
        <f t="shared" si="403"/>
        <v>8795.1343127849996</v>
      </c>
      <c r="AP1574" s="33">
        <f t="shared" si="404"/>
        <v>8756.0842246000011</v>
      </c>
      <c r="AQ1574" s="34">
        <f t="shared" si="405"/>
        <v>644507.53500000003</v>
      </c>
      <c r="AR1574" s="34">
        <f t="shared" si="406"/>
        <v>1796355.0000000002</v>
      </c>
      <c r="AS1574" s="34">
        <f t="shared" si="407"/>
        <v>0</v>
      </c>
      <c r="AT1574" s="34">
        <f t="shared" si="408"/>
        <v>8508.1122557749986</v>
      </c>
      <c r="AU1574" s="34">
        <f t="shared" si="409"/>
        <v>8726.045837555499</v>
      </c>
      <c r="AV1574" s="34">
        <f t="shared" si="410"/>
        <v>8668.4674117917984</v>
      </c>
      <c r="AW1574" s="34">
        <f t="shared" si="411"/>
        <v>8508.4879994309995</v>
      </c>
      <c r="AX1574" s="34">
        <f t="shared" si="412"/>
        <v>8736.0106053374566</v>
      </c>
    </row>
    <row r="1575" spans="1:50" ht="16.5" customHeight="1" x14ac:dyDescent="0.2">
      <c r="A1575" s="25">
        <v>1574</v>
      </c>
      <c r="B1575" s="26">
        <v>44288</v>
      </c>
      <c r="C1575" s="35">
        <v>8781</v>
      </c>
      <c r="D1575" s="27">
        <v>3980.6</v>
      </c>
      <c r="E1575" s="27">
        <v>658000</v>
      </c>
      <c r="F1575" s="27">
        <v>1426766.7142857099</v>
      </c>
      <c r="G1575" s="27">
        <v>60.66</v>
      </c>
      <c r="H1575" s="27">
        <v>63.677500000000002</v>
      </c>
      <c r="I1575" s="27">
        <v>2.8519999999999999</v>
      </c>
      <c r="J1575" s="27">
        <v>22087.16</v>
      </c>
      <c r="K1575" s="27">
        <v>310325</v>
      </c>
      <c r="L1575" s="27">
        <v>374</v>
      </c>
      <c r="M1575" s="27">
        <v>16.146000000000001</v>
      </c>
      <c r="N1575" s="27">
        <v>224959</v>
      </c>
      <c r="O1575" s="27">
        <v>15073</v>
      </c>
      <c r="P1575" s="27">
        <v>4149026</v>
      </c>
      <c r="Q1575" s="27">
        <v>325000</v>
      </c>
      <c r="R1575" s="27">
        <v>22042</v>
      </c>
      <c r="S1575" s="27">
        <v>14.558999999999999</v>
      </c>
      <c r="T1575" s="27">
        <v>142.5</v>
      </c>
      <c r="U1575" s="27">
        <v>15</v>
      </c>
      <c r="V1575" s="27">
        <v>79.099999999999994</v>
      </c>
      <c r="W1575" s="27">
        <v>113.53852000000001</v>
      </c>
      <c r="X1575" s="27">
        <v>2.8571428571428599</v>
      </c>
      <c r="Y1575" s="27">
        <v>3.0908844470977801</v>
      </c>
      <c r="Z1575" s="27">
        <v>68.406814575195298</v>
      </c>
      <c r="AA1575" s="27">
        <v>331840</v>
      </c>
      <c r="AB1575" s="28">
        <v>34.159999999999997</v>
      </c>
      <c r="AC1575" s="29">
        <v>0</v>
      </c>
      <c r="AD1575" s="30">
        <v>79.099999999999994</v>
      </c>
      <c r="AE1575" s="30">
        <v>7.8</v>
      </c>
      <c r="AF1575" s="31">
        <v>12.369400000000001</v>
      </c>
      <c r="AG1575">
        <f t="shared" si="397"/>
        <v>8674.684883231761</v>
      </c>
      <c r="AH1575">
        <f>A1575*'Simple Linear Regression'!$B$18+'Simple Linear Regression'!$B$17</f>
        <v>9228.0167170055738</v>
      </c>
      <c r="AI1575">
        <f t="shared" si="398"/>
        <v>8479.2695311999996</v>
      </c>
      <c r="AJ1575">
        <f t="shared" si="399"/>
        <v>8479.2695311999996</v>
      </c>
      <c r="AK1575" s="32">
        <f t="shared" si="413"/>
        <v>9076.5213793234088</v>
      </c>
      <c r="AL1575">
        <f t="shared" si="400"/>
        <v>8842.5035857347593</v>
      </c>
      <c r="AM1575" s="32">
        <f t="shared" si="401"/>
        <v>8523.17342281122</v>
      </c>
      <c r="AN1575" s="33">
        <f t="shared" si="402"/>
        <v>8615.7534797080698</v>
      </c>
      <c r="AO1575" s="33">
        <f t="shared" si="403"/>
        <v>8773.6973586679978</v>
      </c>
      <c r="AP1575" s="33">
        <f t="shared" si="404"/>
        <v>8768.4607971000005</v>
      </c>
      <c r="AQ1575" s="34">
        <f t="shared" si="405"/>
        <v>641583.06799999997</v>
      </c>
      <c r="AR1575" s="34">
        <f t="shared" si="406"/>
        <v>1876616</v>
      </c>
      <c r="AS1575" s="34">
        <f t="shared" si="407"/>
        <v>0</v>
      </c>
      <c r="AT1575" s="34">
        <f t="shared" si="408"/>
        <v>8527.8430628790011</v>
      </c>
      <c r="AU1575" s="34">
        <f t="shared" si="409"/>
        <v>8738.6006678691665</v>
      </c>
      <c r="AV1575" s="34">
        <f t="shared" si="410"/>
        <v>8707.731698945161</v>
      </c>
      <c r="AW1575" s="34">
        <f t="shared" si="411"/>
        <v>8529.2414207999991</v>
      </c>
      <c r="AX1575" s="34">
        <f t="shared" si="412"/>
        <v>8749.6615541200863</v>
      </c>
    </row>
    <row r="1576" spans="1:50" ht="16.5" customHeight="1" x14ac:dyDescent="0.2">
      <c r="A1576" s="25">
        <v>1575</v>
      </c>
      <c r="B1576" s="26">
        <v>44295</v>
      </c>
      <c r="C1576" s="35">
        <v>8944</v>
      </c>
      <c r="D1576" s="27">
        <v>4091.5540000000001</v>
      </c>
      <c r="E1576" s="27">
        <v>645000</v>
      </c>
      <c r="F1576" s="27">
        <v>1432804.8571428601</v>
      </c>
      <c r="G1576" s="27">
        <v>59.347999999999999</v>
      </c>
      <c r="H1576" s="27">
        <v>61.827500000000001</v>
      </c>
      <c r="I1576" s="27">
        <v>2.8570000000000002</v>
      </c>
      <c r="J1576" s="27">
        <v>22087.16</v>
      </c>
      <c r="K1576" s="27">
        <v>310325</v>
      </c>
      <c r="L1576" s="27">
        <v>397</v>
      </c>
      <c r="M1576" s="27">
        <v>16.146000000000001</v>
      </c>
      <c r="N1576" s="27">
        <v>224959</v>
      </c>
      <c r="O1576" s="27">
        <v>14983.5</v>
      </c>
      <c r="P1576" s="27">
        <v>4149026</v>
      </c>
      <c r="Q1576" s="27">
        <v>325000</v>
      </c>
      <c r="R1576" s="27">
        <v>22042</v>
      </c>
      <c r="S1576" s="27">
        <v>14.558999999999999</v>
      </c>
      <c r="T1576" s="27">
        <v>142.5</v>
      </c>
      <c r="U1576" s="27">
        <v>15</v>
      </c>
      <c r="V1576" s="27">
        <v>82.6</v>
      </c>
      <c r="W1576" s="27">
        <v>113.88564</v>
      </c>
      <c r="X1576" s="27">
        <v>2.8571428571428599</v>
      </c>
      <c r="Y1576" s="27">
        <v>3.0908844470977801</v>
      </c>
      <c r="Z1576" s="27">
        <v>68.406814575195298</v>
      </c>
      <c r="AA1576" s="27">
        <v>331840</v>
      </c>
      <c r="AB1576" s="28">
        <v>34.840000000000003</v>
      </c>
      <c r="AC1576" s="29">
        <v>0</v>
      </c>
      <c r="AD1576" s="30">
        <v>46.4</v>
      </c>
      <c r="AE1576" s="30">
        <v>7.7</v>
      </c>
      <c r="AF1576" s="31">
        <v>12.6533</v>
      </c>
      <c r="AG1576">
        <f t="shared" si="397"/>
        <v>8603.4544751011581</v>
      </c>
      <c r="AH1576">
        <f>A1576*'Simple Linear Regression'!$B$18+'Simple Linear Regression'!$B$17</f>
        <v>9228.8697540894773</v>
      </c>
      <c r="AI1576">
        <f t="shared" si="398"/>
        <v>8373.7982011999993</v>
      </c>
      <c r="AJ1576">
        <f t="shared" si="399"/>
        <v>8373.7982012000011</v>
      </c>
      <c r="AK1576" s="32">
        <f t="shared" si="413"/>
        <v>9074.8763164653374</v>
      </c>
      <c r="AL1576">
        <f t="shared" si="400"/>
        <v>8797.9894626454115</v>
      </c>
      <c r="AM1576" s="32">
        <f t="shared" si="401"/>
        <v>8564.4474289727805</v>
      </c>
      <c r="AN1576" s="33">
        <f t="shared" si="402"/>
        <v>8665.2192689302992</v>
      </c>
      <c r="AO1576" s="33">
        <f t="shared" si="403"/>
        <v>8771.4464587130024</v>
      </c>
      <c r="AP1576" s="33">
        <f t="shared" si="404"/>
        <v>8871.8907467999979</v>
      </c>
      <c r="AQ1576" s="34">
        <f t="shared" si="405"/>
        <v>642707.86300000001</v>
      </c>
      <c r="AR1576" s="34">
        <f t="shared" si="406"/>
        <v>1842765.0000000002</v>
      </c>
      <c r="AS1576" s="34">
        <f t="shared" si="407"/>
        <v>0</v>
      </c>
      <c r="AT1576" s="34">
        <f t="shared" si="408"/>
        <v>8526.5295186010007</v>
      </c>
      <c r="AU1576" s="34">
        <f t="shared" si="409"/>
        <v>8744.3529642797548</v>
      </c>
      <c r="AV1576" s="34">
        <f t="shared" si="410"/>
        <v>8708.1347185633986</v>
      </c>
      <c r="AW1576" s="34">
        <f t="shared" si="411"/>
        <v>8529.5621485249994</v>
      </c>
      <c r="AX1576" s="34">
        <f t="shared" si="412"/>
        <v>8750.5606432489203</v>
      </c>
    </row>
    <row r="1577" spans="1:50" ht="16.5" customHeight="1" x14ac:dyDescent="0.2">
      <c r="A1577" s="25">
        <v>1576</v>
      </c>
      <c r="B1577" s="26">
        <v>44302</v>
      </c>
      <c r="C1577" s="35">
        <v>9104</v>
      </c>
      <c r="D1577" s="27">
        <v>4150.0259999999998</v>
      </c>
      <c r="E1577" s="27">
        <v>571000</v>
      </c>
      <c r="F1577" s="27">
        <v>1384962.7142857099</v>
      </c>
      <c r="G1577" s="27">
        <v>61.926000000000002</v>
      </c>
      <c r="H1577" s="27">
        <v>64.686000000000007</v>
      </c>
      <c r="I1577" s="27">
        <v>2.8490000000000002</v>
      </c>
      <c r="J1577" s="27">
        <v>22087.16</v>
      </c>
      <c r="K1577" s="27">
        <v>308841</v>
      </c>
      <c r="L1577" s="27">
        <v>397</v>
      </c>
      <c r="M1577" s="27">
        <v>18.451000000000001</v>
      </c>
      <c r="N1577" s="27">
        <v>207160</v>
      </c>
      <c r="O1577" s="27">
        <v>14983.5</v>
      </c>
      <c r="P1577" s="27">
        <v>4149026</v>
      </c>
      <c r="Q1577" s="27">
        <v>325000</v>
      </c>
      <c r="R1577" s="27">
        <v>22042</v>
      </c>
      <c r="S1577" s="27">
        <v>14.558999999999999</v>
      </c>
      <c r="T1577" s="27">
        <v>142.5</v>
      </c>
      <c r="U1577" s="27">
        <v>15</v>
      </c>
      <c r="V1577" s="27">
        <v>82.6</v>
      </c>
      <c r="W1577" s="27">
        <v>113.2157</v>
      </c>
      <c r="X1577" s="27">
        <v>2.8571428571428599</v>
      </c>
      <c r="Y1577" s="27">
        <v>3.2442557811737101</v>
      </c>
      <c r="Z1577" s="27">
        <v>68.406814575195298</v>
      </c>
      <c r="AA1577" s="27">
        <v>331840</v>
      </c>
      <c r="AB1577" s="28">
        <v>34.840000000000003</v>
      </c>
      <c r="AC1577" s="29">
        <v>0</v>
      </c>
      <c r="AD1577" s="30">
        <v>58.9</v>
      </c>
      <c r="AE1577" s="30">
        <v>7.3</v>
      </c>
      <c r="AF1577" s="31">
        <v>12.9316</v>
      </c>
      <c r="AG1577">
        <f t="shared" si="397"/>
        <v>8430.3447334681186</v>
      </c>
      <c r="AH1577">
        <f>A1577*'Simple Linear Regression'!$B$18+'Simple Linear Regression'!$B$17</f>
        <v>9229.7227911733826</v>
      </c>
      <c r="AI1577">
        <f t="shared" si="398"/>
        <v>8298.3594421000016</v>
      </c>
      <c r="AJ1577">
        <f t="shared" si="399"/>
        <v>8298.3594421000016</v>
      </c>
      <c r="AK1577" s="32">
        <f t="shared" si="413"/>
        <v>9200.9050701541273</v>
      </c>
      <c r="AL1577">
        <f t="shared" si="400"/>
        <v>8776.0793929188003</v>
      </c>
      <c r="AM1577" s="32">
        <f t="shared" si="401"/>
        <v>8305.3462355155207</v>
      </c>
      <c r="AN1577" s="33">
        <f t="shared" si="402"/>
        <v>8685.9860733843634</v>
      </c>
      <c r="AO1577" s="33">
        <f t="shared" si="403"/>
        <v>8753.6920768400014</v>
      </c>
      <c r="AP1577" s="33">
        <f t="shared" si="404"/>
        <v>8941.9661871999997</v>
      </c>
      <c r="AQ1577" s="34">
        <f t="shared" si="405"/>
        <v>590198.84000000008</v>
      </c>
      <c r="AR1577" s="34">
        <f t="shared" si="406"/>
        <v>1626779</v>
      </c>
      <c r="AS1577" s="34">
        <f t="shared" si="407"/>
        <v>0</v>
      </c>
      <c r="AT1577" s="34">
        <f t="shared" si="408"/>
        <v>8310.3883002049988</v>
      </c>
      <c r="AU1577" s="34">
        <f t="shared" si="409"/>
        <v>8701.7689045315274</v>
      </c>
      <c r="AV1577" s="34">
        <f t="shared" si="410"/>
        <v>8434.8565648690401</v>
      </c>
      <c r="AW1577" s="34">
        <f t="shared" si="411"/>
        <v>8314.2265441580003</v>
      </c>
      <c r="AX1577" s="34">
        <f t="shared" si="412"/>
        <v>8723.1350403369197</v>
      </c>
    </row>
    <row r="1578" spans="1:50" ht="16.5" customHeight="1" x14ac:dyDescent="0.2">
      <c r="A1578" s="25">
        <v>1577</v>
      </c>
      <c r="B1578" s="26">
        <v>44309</v>
      </c>
      <c r="C1578" s="35">
        <v>8877</v>
      </c>
      <c r="D1578" s="27">
        <v>4157.3540000000003</v>
      </c>
      <c r="E1578" s="27">
        <v>566000</v>
      </c>
      <c r="F1578" s="27">
        <v>1367655.57142857</v>
      </c>
      <c r="G1578" s="27">
        <v>62.182000000000002</v>
      </c>
      <c r="H1578" s="27">
        <v>65.343999999999994</v>
      </c>
      <c r="I1578" s="27">
        <v>2.855</v>
      </c>
      <c r="J1578" s="27">
        <v>22087.16</v>
      </c>
      <c r="K1578" s="27">
        <v>308841</v>
      </c>
      <c r="L1578" s="27">
        <v>397</v>
      </c>
      <c r="M1578" s="27">
        <v>18.451000000000001</v>
      </c>
      <c r="N1578" s="27">
        <v>207160</v>
      </c>
      <c r="O1578" s="27">
        <v>14983.5</v>
      </c>
      <c r="P1578" s="27">
        <v>4149026</v>
      </c>
      <c r="Q1578" s="27">
        <v>325000</v>
      </c>
      <c r="R1578" s="27">
        <v>22042</v>
      </c>
      <c r="S1578" s="27">
        <v>14.558999999999999</v>
      </c>
      <c r="T1578" s="27">
        <v>142.5</v>
      </c>
      <c r="U1578" s="27">
        <v>15</v>
      </c>
      <c r="V1578" s="27">
        <v>82.6</v>
      </c>
      <c r="W1578" s="27">
        <v>112.821</v>
      </c>
      <c r="X1578" s="27">
        <v>2.8571428571428599</v>
      </c>
      <c r="Y1578" s="27">
        <v>3.2442557811737101</v>
      </c>
      <c r="Z1578" s="27">
        <v>68.406814575195298</v>
      </c>
      <c r="AA1578" s="27">
        <v>331840</v>
      </c>
      <c r="AB1578" s="28">
        <v>34.840000000000003</v>
      </c>
      <c r="AC1578" s="29">
        <v>0</v>
      </c>
      <c r="AD1578" s="30">
        <v>75.599999999999994</v>
      </c>
      <c r="AE1578" s="30">
        <v>3.3</v>
      </c>
      <c r="AF1578" s="31">
        <v>13.2011</v>
      </c>
      <c r="AG1578">
        <f t="shared" si="397"/>
        <v>8433.7143504753985</v>
      </c>
      <c r="AH1578">
        <f>A1578*'Simple Linear Regression'!$B$18+'Simple Linear Regression'!$B$17</f>
        <v>9230.575828257286</v>
      </c>
      <c r="AI1578">
        <f t="shared" si="398"/>
        <v>8301.3008921000019</v>
      </c>
      <c r="AJ1578">
        <f t="shared" si="399"/>
        <v>8301.3008921000019</v>
      </c>
      <c r="AK1578" s="32">
        <f t="shared" si="413"/>
        <v>9173.2689554257777</v>
      </c>
      <c r="AL1578">
        <f t="shared" si="400"/>
        <v>8782.0475103259996</v>
      </c>
      <c r="AM1578" s="32">
        <f t="shared" si="401"/>
        <v>8282.1732376230211</v>
      </c>
      <c r="AN1578" s="33">
        <f t="shared" si="402"/>
        <v>8726.3008627537129</v>
      </c>
      <c r="AO1578" s="33">
        <f t="shared" si="403"/>
        <v>8730.0626018000021</v>
      </c>
      <c r="AP1578" s="33">
        <f t="shared" si="404"/>
        <v>8947.4727413000019</v>
      </c>
      <c r="AQ1578" s="34">
        <f t="shared" si="405"/>
        <v>591441.80000000005</v>
      </c>
      <c r="AR1578" s="34">
        <f t="shared" si="406"/>
        <v>1615930</v>
      </c>
      <c r="AS1578" s="34">
        <f t="shared" si="407"/>
        <v>0</v>
      </c>
      <c r="AT1578" s="34">
        <f t="shared" si="408"/>
        <v>8402.2600379279993</v>
      </c>
      <c r="AU1578" s="34">
        <f t="shared" si="409"/>
        <v>8771.8689440605594</v>
      </c>
      <c r="AV1578" s="34">
        <f t="shared" si="410"/>
        <v>8530.1499898328002</v>
      </c>
      <c r="AW1578" s="34">
        <f t="shared" si="411"/>
        <v>8407.0148418850004</v>
      </c>
      <c r="AX1578" s="34">
        <f t="shared" si="412"/>
        <v>8784.7829408613998</v>
      </c>
    </row>
    <row r="1579" spans="1:50" ht="16.5" customHeight="1" x14ac:dyDescent="0.2">
      <c r="A1579" s="25">
        <v>1578</v>
      </c>
      <c r="B1579" s="26">
        <v>44316</v>
      </c>
      <c r="C1579" s="35">
        <v>8864</v>
      </c>
      <c r="D1579" s="27">
        <v>4190.0320000000002</v>
      </c>
      <c r="E1579" s="27">
        <v>574000</v>
      </c>
      <c r="F1579" s="27">
        <v>1376159.57142857</v>
      </c>
      <c r="G1579" s="27">
        <v>63.472000000000001</v>
      </c>
      <c r="H1579" s="27">
        <v>66.963999999999999</v>
      </c>
      <c r="I1579" s="27">
        <v>2.8719999999999999</v>
      </c>
      <c r="J1579" s="27">
        <v>22087.16</v>
      </c>
      <c r="K1579" s="27">
        <v>308841</v>
      </c>
      <c r="L1579" s="27">
        <v>397</v>
      </c>
      <c r="M1579" s="27">
        <v>18.451000000000001</v>
      </c>
      <c r="N1579" s="27">
        <v>207160</v>
      </c>
      <c r="O1579" s="27">
        <v>14983.5</v>
      </c>
      <c r="P1579" s="27">
        <v>4149026</v>
      </c>
      <c r="Q1579" s="27">
        <v>325000</v>
      </c>
      <c r="R1579" s="27">
        <v>22042</v>
      </c>
      <c r="S1579" s="27">
        <v>14.558999999999999</v>
      </c>
      <c r="T1579" s="27">
        <v>142.5</v>
      </c>
      <c r="U1579" s="27">
        <v>15</v>
      </c>
      <c r="V1579" s="27">
        <v>82.6</v>
      </c>
      <c r="W1579" s="27">
        <v>112.18292</v>
      </c>
      <c r="X1579" s="27">
        <v>2.8571428571428599</v>
      </c>
      <c r="Y1579" s="27">
        <v>3.2442557811737101</v>
      </c>
      <c r="Z1579" s="27">
        <v>68.406814575195298</v>
      </c>
      <c r="AA1579" s="27">
        <v>331840</v>
      </c>
      <c r="AB1579" s="28">
        <v>34.840000000000003</v>
      </c>
      <c r="AC1579" s="29">
        <v>0</v>
      </c>
      <c r="AD1579" s="30">
        <v>39.9</v>
      </c>
      <c r="AE1579" s="30">
        <v>19.8</v>
      </c>
      <c r="AF1579" s="31">
        <v>13.4587</v>
      </c>
      <c r="AG1579">
        <f t="shared" si="397"/>
        <v>8428.3325703293594</v>
      </c>
      <c r="AH1579">
        <f>A1579*'Simple Linear Regression'!$B$18+'Simple Linear Regression'!$B$17</f>
        <v>9231.4288653411895</v>
      </c>
      <c r="AI1579">
        <f t="shared" si="398"/>
        <v>8296.5945721000026</v>
      </c>
      <c r="AJ1579">
        <f t="shared" si="399"/>
        <v>8296.5945721000007</v>
      </c>
      <c r="AK1579" s="32">
        <f t="shared" si="413"/>
        <v>9174.6404446653869</v>
      </c>
      <c r="AL1579">
        <f t="shared" si="400"/>
        <v>8782.5506066463968</v>
      </c>
      <c r="AM1579" s="32">
        <f t="shared" si="401"/>
        <v>8341.5094870416196</v>
      </c>
      <c r="AN1579" s="33">
        <f t="shared" si="402"/>
        <v>8750.8591969984336</v>
      </c>
      <c r="AO1579" s="33">
        <f t="shared" si="403"/>
        <v>8811.01615752</v>
      </c>
      <c r="AP1579" s="33">
        <f t="shared" si="404"/>
        <v>9019.7349552999985</v>
      </c>
      <c r="AQ1579" s="34">
        <f t="shared" si="405"/>
        <v>594963.52</v>
      </c>
      <c r="AR1579" s="34">
        <f t="shared" si="406"/>
        <v>1648528</v>
      </c>
      <c r="AS1579" s="34">
        <f t="shared" si="407"/>
        <v>0</v>
      </c>
      <c r="AT1579" s="34">
        <f t="shared" si="408"/>
        <v>8343.8849063969992</v>
      </c>
      <c r="AU1579" s="34">
        <f t="shared" si="409"/>
        <v>8752.4393714869857</v>
      </c>
      <c r="AV1579" s="34">
        <f t="shared" si="410"/>
        <v>8472.9911304852812</v>
      </c>
      <c r="AW1579" s="34">
        <f t="shared" si="411"/>
        <v>8349.7013118190007</v>
      </c>
      <c r="AX1579" s="34">
        <f t="shared" si="412"/>
        <v>8779.3809919717605</v>
      </c>
    </row>
    <row r="1580" spans="1:50" ht="16.5" customHeight="1" x14ac:dyDescent="0.2">
      <c r="A1580" s="25">
        <v>1579</v>
      </c>
      <c r="B1580" s="26">
        <v>44323</v>
      </c>
      <c r="C1580" s="35">
        <v>8800</v>
      </c>
      <c r="D1580" s="27">
        <v>4191.826</v>
      </c>
      <c r="E1580" s="27">
        <v>517000</v>
      </c>
      <c r="F1580" s="27">
        <v>1458233</v>
      </c>
      <c r="G1580" s="27">
        <v>65.099999999999994</v>
      </c>
      <c r="H1580" s="27">
        <v>68.992500000000007</v>
      </c>
      <c r="I1580" s="27">
        <v>2.89</v>
      </c>
      <c r="J1580" s="27">
        <v>22680.692999999999</v>
      </c>
      <c r="K1580" s="27">
        <v>308841</v>
      </c>
      <c r="L1580" s="27">
        <v>408</v>
      </c>
      <c r="M1580" s="27">
        <v>18.451000000000001</v>
      </c>
      <c r="N1580" s="27">
        <v>207160</v>
      </c>
      <c r="O1580" s="27">
        <v>15709.7</v>
      </c>
      <c r="P1580" s="27">
        <v>4149026</v>
      </c>
      <c r="Q1580" s="27">
        <v>325000</v>
      </c>
      <c r="R1580" s="27">
        <v>22042</v>
      </c>
      <c r="S1580" s="27">
        <v>14.558999999999999</v>
      </c>
      <c r="T1580" s="27">
        <v>143.69999999999999</v>
      </c>
      <c r="U1580" s="27">
        <v>15</v>
      </c>
      <c r="V1580" s="27">
        <v>70.599999999999994</v>
      </c>
      <c r="W1580" s="27">
        <v>111.86836</v>
      </c>
      <c r="X1580" s="27">
        <v>2.8571428571428599</v>
      </c>
      <c r="Y1580" s="27">
        <v>3.2442557811737101</v>
      </c>
      <c r="Z1580" s="27">
        <v>68.406814575195298</v>
      </c>
      <c r="AA1580" s="27">
        <v>331840</v>
      </c>
      <c r="AB1580" s="28">
        <v>34.950000000000003</v>
      </c>
      <c r="AC1580" s="29">
        <v>0</v>
      </c>
      <c r="AD1580" s="30">
        <v>31.8</v>
      </c>
      <c r="AE1580" s="30">
        <v>16.7</v>
      </c>
      <c r="AF1580" s="31">
        <v>13.7004</v>
      </c>
      <c r="AG1580">
        <f t="shared" si="397"/>
        <v>8740.971146391199</v>
      </c>
      <c r="AH1580">
        <f>A1580*'Simple Linear Regression'!$B$18+'Simple Linear Regression'!$B$17</f>
        <v>9232.2819024250948</v>
      </c>
      <c r="AI1580">
        <f t="shared" si="398"/>
        <v>8745.4288520999999</v>
      </c>
      <c r="AJ1580">
        <f t="shared" si="399"/>
        <v>8745.4288521000017</v>
      </c>
      <c r="AK1580" s="32">
        <f t="shared" si="413"/>
        <v>9173.219536532466</v>
      </c>
      <c r="AL1580">
        <f t="shared" si="400"/>
        <v>9020.688690867999</v>
      </c>
      <c r="AM1580" s="32">
        <f t="shared" si="401"/>
        <v>8351.3969623147805</v>
      </c>
      <c r="AN1580" s="33">
        <f t="shared" si="402"/>
        <v>8813.9221026170108</v>
      </c>
      <c r="AO1580" s="33">
        <f t="shared" si="403"/>
        <v>9070.7923424000019</v>
      </c>
      <c r="AP1580" s="33">
        <f t="shared" si="404"/>
        <v>8969.4622211999995</v>
      </c>
      <c r="AQ1580" s="34">
        <f t="shared" si="405"/>
        <v>598692.4</v>
      </c>
      <c r="AR1580" s="34">
        <f t="shared" si="406"/>
        <v>1494130</v>
      </c>
      <c r="AS1580" s="34">
        <f t="shared" si="407"/>
        <v>0</v>
      </c>
      <c r="AT1580" s="34">
        <f t="shared" si="408"/>
        <v>8487.8172830719996</v>
      </c>
      <c r="AU1580" s="34">
        <f t="shared" si="409"/>
        <v>8901.1288912640848</v>
      </c>
      <c r="AV1580" s="34">
        <f t="shared" si="410"/>
        <v>8548.9580540628012</v>
      </c>
      <c r="AW1580" s="34">
        <f t="shared" si="411"/>
        <v>8493.7347547699992</v>
      </c>
      <c r="AX1580" s="34">
        <f t="shared" si="412"/>
        <v>8956.1087242271988</v>
      </c>
    </row>
    <row r="1581" spans="1:50" ht="16.5" customHeight="1" x14ac:dyDescent="0.2">
      <c r="A1581" s="25">
        <v>1580</v>
      </c>
      <c r="B1581" s="26">
        <v>44330</v>
      </c>
      <c r="C1581" s="35">
        <v>9224</v>
      </c>
      <c r="D1581" s="27">
        <v>4137.9840000000004</v>
      </c>
      <c r="E1581" s="27">
        <v>494000</v>
      </c>
      <c r="F1581" s="27">
        <v>1587185.8571428601</v>
      </c>
      <c r="G1581" s="27">
        <v>65.066000000000003</v>
      </c>
      <c r="H1581" s="27">
        <v>68.731999999999999</v>
      </c>
      <c r="I1581" s="27">
        <v>2.9609999999999999</v>
      </c>
      <c r="J1581" s="27">
        <v>22680.692999999999</v>
      </c>
      <c r="K1581" s="27">
        <v>292183</v>
      </c>
      <c r="L1581" s="27">
        <v>408</v>
      </c>
      <c r="M1581" s="27">
        <v>18.451000000000001</v>
      </c>
      <c r="N1581" s="27">
        <v>207160</v>
      </c>
      <c r="O1581" s="27">
        <v>15709.7</v>
      </c>
      <c r="P1581" s="27">
        <v>4149026</v>
      </c>
      <c r="Q1581" s="27">
        <v>325000</v>
      </c>
      <c r="R1581" s="27">
        <v>22042</v>
      </c>
      <c r="S1581" s="27">
        <v>14.558999999999999</v>
      </c>
      <c r="T1581" s="27">
        <v>143.69999999999999</v>
      </c>
      <c r="U1581" s="27">
        <v>15</v>
      </c>
      <c r="V1581" s="27">
        <v>70.599999999999994</v>
      </c>
      <c r="W1581" s="27">
        <v>111.8622</v>
      </c>
      <c r="X1581" s="27">
        <v>2.8571428571428599</v>
      </c>
      <c r="Y1581" s="27">
        <v>3.2442557811737101</v>
      </c>
      <c r="Z1581" s="27">
        <v>68.406814575195298</v>
      </c>
      <c r="AA1581" s="27">
        <v>331840</v>
      </c>
      <c r="AB1581" s="28">
        <v>34.950000000000003</v>
      </c>
      <c r="AC1581" s="29">
        <v>0</v>
      </c>
      <c r="AD1581" s="30">
        <v>50</v>
      </c>
      <c r="AE1581" s="30">
        <v>13.4</v>
      </c>
      <c r="AF1581" s="31">
        <v>13.922000000000001</v>
      </c>
      <c r="AG1581">
        <f t="shared" si="397"/>
        <v>8756.4870593106789</v>
      </c>
      <c r="AH1581">
        <f>A1581*'Simple Linear Regression'!$B$18+'Simple Linear Regression'!$B$17</f>
        <v>9233.1349395089983</v>
      </c>
      <c r="AI1581">
        <f t="shared" si="398"/>
        <v>8758.9595221</v>
      </c>
      <c r="AJ1581">
        <f t="shared" si="399"/>
        <v>8758.9595221000018</v>
      </c>
      <c r="AK1581" s="32">
        <f t="shared" si="413"/>
        <v>9162.7005869589575</v>
      </c>
      <c r="AL1581">
        <f t="shared" si="400"/>
        <v>9064.5427998531995</v>
      </c>
      <c r="AM1581" s="32">
        <f t="shared" si="401"/>
        <v>8334.8315364055616</v>
      </c>
      <c r="AN1581" s="33">
        <f t="shared" si="402"/>
        <v>8845.7508249194307</v>
      </c>
      <c r="AO1581" s="33">
        <f t="shared" si="403"/>
        <v>9090.1132827599995</v>
      </c>
      <c r="AP1581" s="33">
        <f t="shared" si="404"/>
        <v>8982.3964255999981</v>
      </c>
      <c r="AQ1581" s="34">
        <f t="shared" si="405"/>
        <v>613400.76</v>
      </c>
      <c r="AR1581" s="34">
        <f t="shared" si="406"/>
        <v>1462734</v>
      </c>
      <c r="AS1581" s="34">
        <f t="shared" si="407"/>
        <v>0</v>
      </c>
      <c r="AT1581" s="34">
        <f t="shared" si="408"/>
        <v>8587.8734681030001</v>
      </c>
      <c r="AU1581" s="34">
        <f t="shared" si="409"/>
        <v>9001.8156479427926</v>
      </c>
      <c r="AV1581" s="34">
        <f t="shared" si="410"/>
        <v>8645.1484333238404</v>
      </c>
      <c r="AW1581" s="34">
        <f t="shared" si="411"/>
        <v>8594.471264501999</v>
      </c>
      <c r="AX1581" s="34">
        <f t="shared" si="412"/>
        <v>9047.5168553938784</v>
      </c>
    </row>
    <row r="1582" spans="1:50" ht="16.5" customHeight="1" x14ac:dyDescent="0.2">
      <c r="A1582" s="25">
        <v>1581</v>
      </c>
      <c r="B1582" s="26">
        <v>44337</v>
      </c>
      <c r="C1582" s="35">
        <v>9479</v>
      </c>
      <c r="D1582" s="27">
        <v>4144.3559999999998</v>
      </c>
      <c r="E1582" s="27">
        <v>467000</v>
      </c>
      <c r="F1582" s="27">
        <v>1666778.7142857099</v>
      </c>
      <c r="G1582" s="27">
        <v>64.114000000000004</v>
      </c>
      <c r="H1582" s="27">
        <v>67.481999999999999</v>
      </c>
      <c r="I1582" s="27">
        <v>3.028</v>
      </c>
      <c r="J1582" s="27">
        <v>22680.692999999999</v>
      </c>
      <c r="K1582" s="27">
        <v>292183</v>
      </c>
      <c r="L1582" s="27">
        <v>408</v>
      </c>
      <c r="M1582" s="27">
        <v>18.574000000000002</v>
      </c>
      <c r="N1582" s="27">
        <v>262065</v>
      </c>
      <c r="O1582" s="27">
        <v>15709.7</v>
      </c>
      <c r="P1582" s="27">
        <v>4149026</v>
      </c>
      <c r="Q1582" s="27">
        <v>325000</v>
      </c>
      <c r="R1582" s="27">
        <v>22042</v>
      </c>
      <c r="S1582" s="27">
        <v>14.644</v>
      </c>
      <c r="T1582" s="27">
        <v>143.69999999999999</v>
      </c>
      <c r="U1582" s="27">
        <v>15</v>
      </c>
      <c r="V1582" s="27">
        <v>70.599999999999994</v>
      </c>
      <c r="W1582" s="27">
        <v>111.19540000000001</v>
      </c>
      <c r="X1582" s="27">
        <v>2.8571428571428599</v>
      </c>
      <c r="Y1582" s="27">
        <v>3.36017966270447</v>
      </c>
      <c r="Z1582" s="27">
        <v>72.341346740722699</v>
      </c>
      <c r="AA1582" s="27">
        <v>331840</v>
      </c>
      <c r="AB1582" s="28">
        <v>34.950000000000003</v>
      </c>
      <c r="AC1582" s="29">
        <v>0</v>
      </c>
      <c r="AD1582" s="30">
        <v>9.4</v>
      </c>
      <c r="AE1582" s="30">
        <v>22.9</v>
      </c>
      <c r="AF1582" s="31">
        <v>14.1188</v>
      </c>
      <c r="AG1582">
        <f t="shared" si="397"/>
        <v>9462.4195951086422</v>
      </c>
      <c r="AH1582">
        <f>A1582*'Simple Linear Regression'!$B$18+'Simple Linear Regression'!$B$17</f>
        <v>9233.9879765929018</v>
      </c>
      <c r="AI1582">
        <f t="shared" si="398"/>
        <v>9536.7997704000009</v>
      </c>
      <c r="AJ1582">
        <f t="shared" si="399"/>
        <v>9536.7997704000009</v>
      </c>
      <c r="AK1582" s="32">
        <f t="shared" si="413"/>
        <v>9167.4658924093892</v>
      </c>
      <c r="AL1582">
        <f t="shared" si="400"/>
        <v>9246.5995394973979</v>
      </c>
      <c r="AM1582" s="32">
        <f t="shared" si="401"/>
        <v>9148.1996441530591</v>
      </c>
      <c r="AN1582" s="33">
        <f t="shared" si="402"/>
        <v>9137.11327238175</v>
      </c>
      <c r="AO1582" s="33">
        <f t="shared" si="403"/>
        <v>9283.1662468200047</v>
      </c>
      <c r="AP1582" s="33">
        <f t="shared" si="404"/>
        <v>9055.0823186999987</v>
      </c>
      <c r="AQ1582" s="34">
        <f t="shared" si="405"/>
        <v>793532.82</v>
      </c>
      <c r="AR1582" s="34">
        <f t="shared" si="406"/>
        <v>1414076</v>
      </c>
      <c r="AS1582" s="34">
        <f t="shared" si="407"/>
        <v>0</v>
      </c>
      <c r="AT1582" s="34">
        <f t="shared" si="408"/>
        <v>9595.1536179529994</v>
      </c>
      <c r="AU1582" s="34">
        <f t="shared" si="409"/>
        <v>9404.7152338920478</v>
      </c>
      <c r="AV1582" s="34">
        <f t="shared" si="410"/>
        <v>9659.3533875847606</v>
      </c>
      <c r="AW1582" s="34">
        <f t="shared" si="411"/>
        <v>9602.6622072159989</v>
      </c>
      <c r="AX1582" s="34">
        <f t="shared" si="412"/>
        <v>9374.4552863996596</v>
      </c>
    </row>
    <row r="1583" spans="1:50" ht="16.5" customHeight="1" x14ac:dyDescent="0.2">
      <c r="A1583" s="25">
        <v>1582</v>
      </c>
      <c r="B1583" s="26">
        <v>44344</v>
      </c>
      <c r="C1583" s="35">
        <v>9146</v>
      </c>
      <c r="D1583" s="27">
        <v>4197.232</v>
      </c>
      <c r="E1583" s="27">
        <v>441000</v>
      </c>
      <c r="F1583" s="27">
        <v>1732514.8571428601</v>
      </c>
      <c r="G1583" s="27">
        <v>66.397999999999996</v>
      </c>
      <c r="H1583" s="27">
        <v>69.022000000000006</v>
      </c>
      <c r="I1583" s="27">
        <v>3.02</v>
      </c>
      <c r="J1583" s="27">
        <v>22680.692999999999</v>
      </c>
      <c r="K1583" s="27">
        <v>292183</v>
      </c>
      <c r="L1583" s="27">
        <v>408</v>
      </c>
      <c r="M1583" s="27">
        <v>18.574000000000002</v>
      </c>
      <c r="N1583" s="27">
        <v>262065</v>
      </c>
      <c r="O1583" s="27">
        <v>15709.7</v>
      </c>
      <c r="P1583" s="27">
        <v>4149026</v>
      </c>
      <c r="Q1583" s="27">
        <v>325000</v>
      </c>
      <c r="R1583" s="27">
        <v>22042</v>
      </c>
      <c r="S1583" s="27">
        <v>14.644</v>
      </c>
      <c r="T1583" s="27">
        <v>143.69999999999999</v>
      </c>
      <c r="U1583" s="27">
        <v>15</v>
      </c>
      <c r="V1583" s="27">
        <v>70.599999999999994</v>
      </c>
      <c r="W1583" s="27">
        <v>110.9419</v>
      </c>
      <c r="X1583" s="27">
        <v>2.8571428571428599</v>
      </c>
      <c r="Y1583" s="27">
        <v>3.36017966270447</v>
      </c>
      <c r="Z1583" s="27">
        <v>72.341346740722699</v>
      </c>
      <c r="AA1583" s="27">
        <v>331840</v>
      </c>
      <c r="AB1583" s="28">
        <v>34.950000000000003</v>
      </c>
      <c r="AC1583" s="29">
        <v>0</v>
      </c>
      <c r="AD1583" s="30">
        <v>9.5</v>
      </c>
      <c r="AE1583" s="30">
        <v>50.3</v>
      </c>
      <c r="AF1583" s="31">
        <v>14.286300000000001</v>
      </c>
      <c r="AG1583">
        <f t="shared" si="397"/>
        <v>9479.9274457656011</v>
      </c>
      <c r="AH1583">
        <f>A1583*'Simple Linear Regression'!$B$18+'Simple Linear Regression'!$B$17</f>
        <v>9234.8410136768071</v>
      </c>
      <c r="AI1583">
        <f t="shared" si="398"/>
        <v>9552.0953104</v>
      </c>
      <c r="AJ1583">
        <f t="shared" si="399"/>
        <v>9552.0953104000018</v>
      </c>
      <c r="AK1583" s="32">
        <f t="shared" si="413"/>
        <v>9177.0250301282176</v>
      </c>
      <c r="AL1583">
        <f t="shared" si="400"/>
        <v>9267.0521989410008</v>
      </c>
      <c r="AM1583" s="32">
        <f t="shared" si="401"/>
        <v>9168.3248862111195</v>
      </c>
      <c r="AN1583" s="33">
        <f t="shared" si="402"/>
        <v>9184.9612091260005</v>
      </c>
      <c r="AO1583" s="33">
        <f t="shared" si="403"/>
        <v>9356.3466463000004</v>
      </c>
      <c r="AP1583" s="33">
        <f t="shared" si="404"/>
        <v>9121.559316400002</v>
      </c>
      <c r="AQ1583" s="34">
        <f t="shared" si="405"/>
        <v>791436.3</v>
      </c>
      <c r="AR1583" s="34">
        <f t="shared" si="406"/>
        <v>1331820</v>
      </c>
      <c r="AS1583" s="34">
        <f t="shared" si="407"/>
        <v>0</v>
      </c>
      <c r="AT1583" s="34">
        <f t="shared" si="408"/>
        <v>9555.7078974139986</v>
      </c>
      <c r="AU1583" s="34">
        <f t="shared" si="409"/>
        <v>9406.428167018461</v>
      </c>
      <c r="AV1583" s="34">
        <f t="shared" si="410"/>
        <v>9589.0625916061999</v>
      </c>
      <c r="AW1583" s="34">
        <f t="shared" si="411"/>
        <v>9563.3094119149991</v>
      </c>
      <c r="AX1583" s="34">
        <f t="shared" si="412"/>
        <v>9386.7397070028983</v>
      </c>
    </row>
    <row r="1584" spans="1:50" ht="16.5" customHeight="1" x14ac:dyDescent="0.2">
      <c r="A1584" s="25">
        <v>1583</v>
      </c>
      <c r="B1584" s="26">
        <v>44351</v>
      </c>
      <c r="C1584" s="35">
        <v>8480</v>
      </c>
      <c r="D1584" s="27">
        <v>4208.2250000000004</v>
      </c>
      <c r="E1584" s="27">
        <v>427000</v>
      </c>
      <c r="F1584" s="27">
        <v>1743001.1428571399</v>
      </c>
      <c r="G1584" s="27">
        <v>68.742500000000007</v>
      </c>
      <c r="H1584" s="27">
        <v>70.66</v>
      </c>
      <c r="I1584" s="27">
        <v>3.0270000000000001</v>
      </c>
      <c r="J1584" s="27">
        <v>22680.692999999999</v>
      </c>
      <c r="K1584" s="27">
        <v>292183</v>
      </c>
      <c r="L1584" s="27">
        <v>408</v>
      </c>
      <c r="M1584" s="27">
        <v>18.574000000000002</v>
      </c>
      <c r="N1584" s="27">
        <v>262065</v>
      </c>
      <c r="O1584" s="27">
        <v>15709.7</v>
      </c>
      <c r="P1584" s="27">
        <v>4149026</v>
      </c>
      <c r="Q1584" s="27">
        <v>325000</v>
      </c>
      <c r="R1584" s="27">
        <v>22042</v>
      </c>
      <c r="S1584" s="27">
        <v>14.644</v>
      </c>
      <c r="T1584" s="27">
        <v>143.69999999999999</v>
      </c>
      <c r="U1584" s="27">
        <v>15</v>
      </c>
      <c r="V1584" s="27">
        <v>70.599999999999994</v>
      </c>
      <c r="W1584" s="27">
        <v>110.84958</v>
      </c>
      <c r="X1584" s="27">
        <v>5.4835694000000004</v>
      </c>
      <c r="Y1584" s="27">
        <v>3.36017966270447</v>
      </c>
      <c r="Z1584" s="27">
        <v>72.341346740722699</v>
      </c>
      <c r="AA1584" s="27">
        <v>331840</v>
      </c>
      <c r="AB1584" s="28">
        <v>34.950000000000003</v>
      </c>
      <c r="AC1584" s="29">
        <v>1</v>
      </c>
      <c r="AD1584" s="30">
        <v>17.3</v>
      </c>
      <c r="AE1584" s="30">
        <v>28.2</v>
      </c>
      <c r="AF1584" s="31">
        <v>14.419600000000001</v>
      </c>
      <c r="AG1584">
        <f t="shared" si="397"/>
        <v>9489.3588339407615</v>
      </c>
      <c r="AH1584">
        <f>A1584*'Simple Linear Regression'!$B$18+'Simple Linear Regression'!$B$17</f>
        <v>9235.6940507607105</v>
      </c>
      <c r="AI1584">
        <f t="shared" si="398"/>
        <v>9560.3313704000011</v>
      </c>
      <c r="AJ1584">
        <f t="shared" si="399"/>
        <v>9560.3313704000011</v>
      </c>
      <c r="AK1584" s="32">
        <f t="shared" si="413"/>
        <v>9174.4971911638913</v>
      </c>
      <c r="AL1584">
        <f t="shared" si="400"/>
        <v>9276.3564874278472</v>
      </c>
      <c r="AM1584" s="32">
        <f t="shared" si="401"/>
        <v>9008.0933189307798</v>
      </c>
      <c r="AN1584" s="33">
        <f t="shared" si="402"/>
        <v>9069.3397586895098</v>
      </c>
      <c r="AO1584" s="33">
        <f t="shared" si="403"/>
        <v>9192.7930830049991</v>
      </c>
      <c r="AP1584" s="33">
        <f t="shared" si="404"/>
        <v>8977.3675814999988</v>
      </c>
      <c r="AQ1584" s="34">
        <f t="shared" si="405"/>
        <v>793270.755</v>
      </c>
      <c r="AR1584" s="34">
        <f t="shared" si="406"/>
        <v>1292529</v>
      </c>
      <c r="AS1584" s="34">
        <f t="shared" si="407"/>
        <v>14.419600000000001</v>
      </c>
      <c r="AT1584" s="34">
        <f t="shared" si="408"/>
        <v>9605.6616611040008</v>
      </c>
      <c r="AU1584" s="34">
        <f t="shared" si="409"/>
        <v>9418.7145111522223</v>
      </c>
      <c r="AV1584" s="34">
        <f t="shared" si="410"/>
        <v>9639.9158381840407</v>
      </c>
      <c r="AW1584" s="34">
        <f t="shared" si="411"/>
        <v>9561.5256154311992</v>
      </c>
      <c r="AX1584" s="34">
        <f t="shared" si="412"/>
        <v>9355.2823557593128</v>
      </c>
    </row>
    <row r="1585" spans="1:50" ht="16.5" customHeight="1" x14ac:dyDescent="0.2">
      <c r="A1585" s="25">
        <v>1584</v>
      </c>
      <c r="B1585" s="26">
        <v>44358</v>
      </c>
      <c r="C1585" s="35">
        <v>9360</v>
      </c>
      <c r="D1585" s="27">
        <v>4231.99</v>
      </c>
      <c r="E1585" s="27">
        <v>420000</v>
      </c>
      <c r="F1585" s="27">
        <v>1829618.2857142901</v>
      </c>
      <c r="G1585" s="27">
        <v>70.111999999999995</v>
      </c>
      <c r="H1585" s="27">
        <v>71.457999999999998</v>
      </c>
      <c r="I1585" s="27">
        <v>3.0350000000000001</v>
      </c>
      <c r="J1585" s="27">
        <v>22680.692999999999</v>
      </c>
      <c r="K1585" s="27">
        <v>275227</v>
      </c>
      <c r="L1585" s="27">
        <v>436</v>
      </c>
      <c r="M1585" s="27">
        <v>18.574000000000002</v>
      </c>
      <c r="N1585" s="27">
        <v>262065</v>
      </c>
      <c r="O1585" s="27">
        <v>15917.5</v>
      </c>
      <c r="P1585" s="27">
        <v>4149026</v>
      </c>
      <c r="Q1585" s="27">
        <v>325000</v>
      </c>
      <c r="R1585" s="27">
        <v>22042</v>
      </c>
      <c r="S1585" s="27">
        <v>14.644</v>
      </c>
      <c r="T1585" s="27">
        <v>143.69999999999999</v>
      </c>
      <c r="U1585" s="27">
        <v>15</v>
      </c>
      <c r="V1585" s="27">
        <v>81.900000000000006</v>
      </c>
      <c r="W1585" s="27">
        <v>110.75369999999999</v>
      </c>
      <c r="X1585" s="27">
        <v>5.4835694000000004</v>
      </c>
      <c r="Y1585" s="27">
        <v>3.36017966270447</v>
      </c>
      <c r="Z1585" s="27">
        <v>72.341346740722699</v>
      </c>
      <c r="AA1585" s="27">
        <v>331840</v>
      </c>
      <c r="AB1585" s="28">
        <v>32.93</v>
      </c>
      <c r="AC1585" s="29">
        <v>0</v>
      </c>
      <c r="AD1585" s="30">
        <v>0.4</v>
      </c>
      <c r="AE1585" s="30">
        <v>66.099999999999994</v>
      </c>
      <c r="AF1585" s="31">
        <v>14.514900000000001</v>
      </c>
      <c r="AG1585">
        <f t="shared" si="397"/>
        <v>9235.8305250377998</v>
      </c>
      <c r="AH1585">
        <f>A1585*'Simple Linear Regression'!$B$18+'Simple Linear Regression'!$B$17</f>
        <v>9236.5470878446158</v>
      </c>
      <c r="AI1585">
        <f t="shared" si="398"/>
        <v>9185.0978104000005</v>
      </c>
      <c r="AJ1585">
        <f t="shared" si="399"/>
        <v>9185.0978104000005</v>
      </c>
      <c r="AK1585" s="32">
        <f t="shared" si="413"/>
        <v>9168.0334219115102</v>
      </c>
      <c r="AL1585">
        <f t="shared" si="400"/>
        <v>9102.2146559842495</v>
      </c>
      <c r="AM1585" s="32">
        <f t="shared" si="401"/>
        <v>9193.7336058837391</v>
      </c>
      <c r="AN1585" s="33">
        <f t="shared" si="402"/>
        <v>9230.9277517799219</v>
      </c>
      <c r="AO1585" s="33">
        <f t="shared" si="403"/>
        <v>9223.873193524998</v>
      </c>
      <c r="AP1585" s="33">
        <f t="shared" si="404"/>
        <v>9263.1281861999996</v>
      </c>
      <c r="AQ1585" s="34">
        <f t="shared" si="405"/>
        <v>795367.27500000002</v>
      </c>
      <c r="AR1585" s="34">
        <f t="shared" si="406"/>
        <v>1274700</v>
      </c>
      <c r="AS1585" s="34">
        <f t="shared" si="407"/>
        <v>0</v>
      </c>
      <c r="AT1585" s="34">
        <f t="shared" si="408"/>
        <v>9493.1262174370004</v>
      </c>
      <c r="AU1585" s="34">
        <f t="shared" si="409"/>
        <v>9360.979039445805</v>
      </c>
      <c r="AV1585" s="34">
        <f t="shared" si="410"/>
        <v>9536.4568166210011</v>
      </c>
      <c r="AW1585" s="34">
        <f t="shared" si="411"/>
        <v>9502.1643098749992</v>
      </c>
      <c r="AX1585" s="34">
        <f t="shared" si="412"/>
        <v>9316.1947631240728</v>
      </c>
    </row>
    <row r="1586" spans="1:50" ht="16.5" customHeight="1" x14ac:dyDescent="0.2">
      <c r="A1586" s="25">
        <v>1585</v>
      </c>
      <c r="B1586" s="26">
        <v>44365</v>
      </c>
      <c r="C1586" s="35">
        <v>9440</v>
      </c>
      <c r="D1586" s="27">
        <v>4222.75</v>
      </c>
      <c r="E1586" s="27">
        <v>428000</v>
      </c>
      <c r="F1586" s="27">
        <v>1936362</v>
      </c>
      <c r="G1586" s="27">
        <v>71.546000000000006</v>
      </c>
      <c r="H1586" s="27">
        <v>73.11</v>
      </c>
      <c r="I1586" s="27">
        <v>3.069</v>
      </c>
      <c r="J1586" s="27">
        <v>22680.692999999999</v>
      </c>
      <c r="K1586" s="27">
        <v>275227</v>
      </c>
      <c r="L1586" s="27">
        <v>436</v>
      </c>
      <c r="M1586" s="27">
        <v>17.518999999999998</v>
      </c>
      <c r="N1586" s="27">
        <v>252218</v>
      </c>
      <c r="O1586" s="27">
        <v>15917.5</v>
      </c>
      <c r="P1586" s="27">
        <v>4188483</v>
      </c>
      <c r="Q1586" s="27">
        <v>325000</v>
      </c>
      <c r="R1586" s="27">
        <v>22042</v>
      </c>
      <c r="S1586" s="27">
        <v>14.644</v>
      </c>
      <c r="T1586" s="27">
        <v>143.69999999999999</v>
      </c>
      <c r="U1586" s="27">
        <v>15</v>
      </c>
      <c r="V1586" s="27">
        <v>81.900000000000006</v>
      </c>
      <c r="W1586" s="27">
        <v>110.67482</v>
      </c>
      <c r="X1586" s="27">
        <v>5.4835694000000004</v>
      </c>
      <c r="Y1586" s="27">
        <v>4</v>
      </c>
      <c r="Z1586" s="27">
        <v>72.341346740722699</v>
      </c>
      <c r="AA1586" s="27">
        <v>331840</v>
      </c>
      <c r="AB1586" s="28">
        <v>32.93</v>
      </c>
      <c r="AC1586" s="29">
        <v>0</v>
      </c>
      <c r="AD1586" s="30">
        <v>0</v>
      </c>
      <c r="AE1586" s="30">
        <v>65</v>
      </c>
      <c r="AF1586" s="31">
        <v>14.568899999999999</v>
      </c>
      <c r="AG1586">
        <f t="shared" si="397"/>
        <v>9107.1142183757202</v>
      </c>
      <c r="AH1586">
        <f>A1586*'Simple Linear Regression'!$B$18+'Simple Linear Regression'!$B$17</f>
        <v>9237.4001249285193</v>
      </c>
      <c r="AI1586">
        <f t="shared" si="398"/>
        <v>8987.3357961000002</v>
      </c>
      <c r="AJ1586">
        <f t="shared" si="399"/>
        <v>8987.3357961000002</v>
      </c>
      <c r="AK1586" s="32">
        <f t="shared" si="413"/>
        <v>9209.4057804577915</v>
      </c>
      <c r="AL1586">
        <f t="shared" si="400"/>
        <v>9070.5194621229384</v>
      </c>
      <c r="AM1586" s="32">
        <f t="shared" si="401"/>
        <v>9063.514209339799</v>
      </c>
      <c r="AN1586" s="33">
        <f t="shared" si="402"/>
        <v>9176.1943651354741</v>
      </c>
      <c r="AO1586" s="33">
        <f t="shared" si="403"/>
        <v>9202.9116569419966</v>
      </c>
      <c r="AP1586" s="33">
        <f t="shared" si="404"/>
        <v>9257.9880937000016</v>
      </c>
      <c r="AQ1586" s="34">
        <f t="shared" si="405"/>
        <v>774057.04200000002</v>
      </c>
      <c r="AR1586" s="34">
        <f t="shared" si="406"/>
        <v>1313532</v>
      </c>
      <c r="AS1586" s="34">
        <f t="shared" si="407"/>
        <v>0</v>
      </c>
      <c r="AT1586" s="34">
        <f t="shared" si="408"/>
        <v>9318.6437956359987</v>
      </c>
      <c r="AU1586" s="34">
        <f t="shared" si="409"/>
        <v>9296.7589469043996</v>
      </c>
      <c r="AV1586" s="34">
        <f t="shared" si="410"/>
        <v>9366.2860474843201</v>
      </c>
      <c r="AW1586" s="34">
        <f t="shared" si="411"/>
        <v>9327.9361827149987</v>
      </c>
      <c r="AX1586" s="34">
        <f t="shared" si="412"/>
        <v>9264.7325191933451</v>
      </c>
    </row>
    <row r="1587" spans="1:50" ht="16.5" customHeight="1" x14ac:dyDescent="0.2">
      <c r="A1587" s="25">
        <v>1586</v>
      </c>
      <c r="B1587" s="26">
        <v>44372</v>
      </c>
      <c r="C1587" s="35">
        <v>9173</v>
      </c>
      <c r="D1587" s="27">
        <v>4252.0519999999997</v>
      </c>
      <c r="E1587" s="27">
        <v>422000</v>
      </c>
      <c r="F1587" s="27">
        <v>1991566</v>
      </c>
      <c r="G1587" s="27">
        <v>73.483999999999995</v>
      </c>
      <c r="H1587" s="27">
        <v>75.406000000000006</v>
      </c>
      <c r="I1587" s="27">
        <v>3.06</v>
      </c>
      <c r="J1587" s="27">
        <v>22680.692999999999</v>
      </c>
      <c r="K1587" s="27">
        <v>275227</v>
      </c>
      <c r="L1587" s="27">
        <v>436</v>
      </c>
      <c r="M1587" s="27">
        <v>17.518999999999998</v>
      </c>
      <c r="N1587" s="27">
        <v>252218</v>
      </c>
      <c r="O1587" s="27">
        <v>15917.5</v>
      </c>
      <c r="P1587" s="27">
        <v>4188483</v>
      </c>
      <c r="Q1587" s="27">
        <v>325000</v>
      </c>
      <c r="R1587" s="27">
        <v>22042</v>
      </c>
      <c r="S1587" s="27">
        <v>14.644</v>
      </c>
      <c r="T1587" s="27">
        <v>143.69999999999999</v>
      </c>
      <c r="U1587" s="27">
        <v>15</v>
      </c>
      <c r="V1587" s="27">
        <v>81.900000000000006</v>
      </c>
      <c r="W1587" s="27">
        <v>111.81022</v>
      </c>
      <c r="X1587" s="27">
        <v>5.4835694000000004</v>
      </c>
      <c r="Y1587" s="27">
        <v>4</v>
      </c>
      <c r="Z1587" s="27">
        <v>72.341346740722699</v>
      </c>
      <c r="AA1587" s="27">
        <v>331840</v>
      </c>
      <c r="AB1587" s="28">
        <v>32.93</v>
      </c>
      <c r="AC1587" s="29">
        <v>0</v>
      </c>
      <c r="AD1587" s="30">
        <v>0.3</v>
      </c>
      <c r="AE1587" s="30">
        <v>56.2</v>
      </c>
      <c r="AF1587" s="31">
        <v>14.579800000000001</v>
      </c>
      <c r="AG1587">
        <f t="shared" si="397"/>
        <v>9111.1519078647998</v>
      </c>
      <c r="AH1587">
        <f>A1587*'Simple Linear Regression'!$B$18+'Simple Linear Regression'!$B$17</f>
        <v>9238.2531620124228</v>
      </c>
      <c r="AI1587">
        <f t="shared" si="398"/>
        <v>8990.8655361000001</v>
      </c>
      <c r="AJ1587">
        <f t="shared" si="399"/>
        <v>8990.8655361000001</v>
      </c>
      <c r="AK1587" s="32">
        <f t="shared" si="413"/>
        <v>9228.7177305471796</v>
      </c>
      <c r="AL1587">
        <f t="shared" si="400"/>
        <v>9075.4664330956002</v>
      </c>
      <c r="AM1587" s="32">
        <f t="shared" si="401"/>
        <v>9055.2246422305798</v>
      </c>
      <c r="AN1587" s="33">
        <f t="shared" si="402"/>
        <v>9185.2636833421057</v>
      </c>
      <c r="AO1587" s="33">
        <f t="shared" si="403"/>
        <v>9191.2941170800023</v>
      </c>
      <c r="AP1587" s="33">
        <f t="shared" si="404"/>
        <v>9253.9822248</v>
      </c>
      <c r="AQ1587" s="34">
        <f t="shared" si="405"/>
        <v>771787.08</v>
      </c>
      <c r="AR1587" s="34">
        <f t="shared" si="406"/>
        <v>1291320</v>
      </c>
      <c r="AS1587" s="34">
        <f t="shared" si="407"/>
        <v>0</v>
      </c>
      <c r="AT1587" s="34">
        <f t="shared" si="408"/>
        <v>9352.3641615559991</v>
      </c>
      <c r="AU1587" s="34">
        <f t="shared" si="409"/>
        <v>9317.6030247505387</v>
      </c>
      <c r="AV1587" s="34">
        <f t="shared" si="410"/>
        <v>9397.9839807792014</v>
      </c>
      <c r="AW1587" s="34">
        <f t="shared" si="411"/>
        <v>9361.8401306819997</v>
      </c>
      <c r="AX1587" s="34">
        <f t="shared" si="412"/>
        <v>9281.7454480820415</v>
      </c>
    </row>
    <row r="1588" spans="1:50" ht="16.5" customHeight="1" x14ac:dyDescent="0.2">
      <c r="A1588" s="25">
        <v>1587</v>
      </c>
      <c r="B1588" s="26">
        <v>44379</v>
      </c>
      <c r="C1588" s="35">
        <v>10043</v>
      </c>
      <c r="D1588" s="27">
        <v>4310.4380000000001</v>
      </c>
      <c r="E1588" s="27">
        <v>368000</v>
      </c>
      <c r="F1588" s="27">
        <v>2042336.42857143</v>
      </c>
      <c r="G1588" s="27">
        <v>74.067999999999998</v>
      </c>
      <c r="H1588" s="27">
        <v>76.260000000000005</v>
      </c>
      <c r="I1588" s="27">
        <v>3.0910000000000002</v>
      </c>
      <c r="J1588" s="27">
        <v>22680.692999999999</v>
      </c>
      <c r="K1588" s="27">
        <v>275227</v>
      </c>
      <c r="L1588" s="27">
        <v>436</v>
      </c>
      <c r="M1588" s="27">
        <v>17.518999999999998</v>
      </c>
      <c r="N1588" s="27">
        <v>252218</v>
      </c>
      <c r="O1588" s="27">
        <v>15917.5</v>
      </c>
      <c r="P1588" s="27">
        <v>4188483</v>
      </c>
      <c r="Q1588" s="27">
        <v>294000</v>
      </c>
      <c r="R1588" s="27">
        <v>22042</v>
      </c>
      <c r="S1588" s="27">
        <v>14.644</v>
      </c>
      <c r="T1588" s="27">
        <v>143.69999999999999</v>
      </c>
      <c r="U1588" s="27">
        <v>15</v>
      </c>
      <c r="V1588" s="27">
        <v>81.900000000000006</v>
      </c>
      <c r="W1588" s="27">
        <v>112.48598</v>
      </c>
      <c r="X1588" s="27">
        <v>5.4835694000000004</v>
      </c>
      <c r="Y1588" s="27">
        <v>4</v>
      </c>
      <c r="Z1588" s="27">
        <v>72.341346740722699</v>
      </c>
      <c r="AA1588" s="27">
        <v>331840</v>
      </c>
      <c r="AB1588" s="28">
        <v>32.93</v>
      </c>
      <c r="AC1588" s="29">
        <v>0</v>
      </c>
      <c r="AD1588" s="30">
        <v>0.6</v>
      </c>
      <c r="AE1588" s="30">
        <v>75.400000000000006</v>
      </c>
      <c r="AF1588" s="31">
        <v>14.5472</v>
      </c>
      <c r="AG1588">
        <f t="shared" si="397"/>
        <v>9147.5315640690806</v>
      </c>
      <c r="AH1588">
        <f>A1588*'Simple Linear Regression'!$B$18+'Simple Linear Regression'!$B$17</f>
        <v>9239.1061990963281</v>
      </c>
      <c r="AI1588">
        <f t="shared" si="398"/>
        <v>9022.6331960999996</v>
      </c>
      <c r="AJ1588">
        <f t="shared" si="399"/>
        <v>9022.6331960999996</v>
      </c>
      <c r="AK1588" s="32">
        <f t="shared" si="413"/>
        <v>9245.1025713969593</v>
      </c>
      <c r="AL1588">
        <f t="shared" si="400"/>
        <v>9113.6911010786607</v>
      </c>
      <c r="AM1588" s="32">
        <f t="shared" si="401"/>
        <v>9073.5087854805606</v>
      </c>
      <c r="AN1588" s="33">
        <f t="shared" si="402"/>
        <v>9218.8872876030837</v>
      </c>
      <c r="AO1588" s="33">
        <f t="shared" si="403"/>
        <v>9268.5995099380016</v>
      </c>
      <c r="AP1588" s="33">
        <f t="shared" si="404"/>
        <v>9303.7309814</v>
      </c>
      <c r="AQ1588" s="34">
        <f t="shared" si="405"/>
        <v>779605.83800000011</v>
      </c>
      <c r="AR1588" s="34">
        <f t="shared" si="406"/>
        <v>1137488</v>
      </c>
      <c r="AS1588" s="34">
        <f t="shared" si="407"/>
        <v>0</v>
      </c>
      <c r="AT1588" s="34">
        <f t="shared" si="408"/>
        <v>9322.8061681309991</v>
      </c>
      <c r="AU1588" s="34">
        <f t="shared" si="409"/>
        <v>9320.9241859355025</v>
      </c>
      <c r="AV1588" s="34">
        <f t="shared" si="410"/>
        <v>9314.7608412528807</v>
      </c>
      <c r="AW1588" s="34">
        <f t="shared" si="411"/>
        <v>9331.7115771040008</v>
      </c>
      <c r="AX1588" s="34">
        <f t="shared" si="412"/>
        <v>9289.6158613520929</v>
      </c>
    </row>
    <row r="1589" spans="1:50" ht="16.5" customHeight="1" x14ac:dyDescent="0.2">
      <c r="A1589" s="25">
        <v>1588</v>
      </c>
      <c r="B1589" s="26">
        <v>44386</v>
      </c>
      <c r="C1589" s="35">
        <v>9283</v>
      </c>
      <c r="D1589" s="27">
        <v>4348.01</v>
      </c>
      <c r="E1589" s="27">
        <v>371000</v>
      </c>
      <c r="F1589" s="27">
        <v>1976219.7142857099</v>
      </c>
      <c r="G1589" s="27">
        <v>73.344999999999999</v>
      </c>
      <c r="H1589" s="27">
        <v>76.134</v>
      </c>
      <c r="I1589" s="27">
        <v>3.1219999999999999</v>
      </c>
      <c r="J1589" s="27">
        <v>22680.692999999999</v>
      </c>
      <c r="K1589" s="27">
        <v>275227</v>
      </c>
      <c r="L1589" s="27">
        <v>453</v>
      </c>
      <c r="M1589" s="27">
        <v>17.518999999999998</v>
      </c>
      <c r="N1589" s="27">
        <v>252218</v>
      </c>
      <c r="O1589" s="27">
        <v>15973.5</v>
      </c>
      <c r="P1589" s="27">
        <v>4188483</v>
      </c>
      <c r="Q1589" s="27">
        <v>294000</v>
      </c>
      <c r="R1589" s="27">
        <v>22042</v>
      </c>
      <c r="S1589" s="27">
        <v>14.644</v>
      </c>
      <c r="T1589" s="27">
        <v>143.69999999999999</v>
      </c>
      <c r="U1589" s="27">
        <v>15</v>
      </c>
      <c r="V1589" s="27">
        <v>86.3</v>
      </c>
      <c r="W1589" s="27">
        <v>112.42438</v>
      </c>
      <c r="X1589" s="27">
        <v>5.4835694000000004</v>
      </c>
      <c r="Y1589" s="27">
        <v>4</v>
      </c>
      <c r="Z1589" s="27">
        <v>72.341346740722699</v>
      </c>
      <c r="AA1589" s="27">
        <v>331840</v>
      </c>
      <c r="AB1589" s="28">
        <v>32.82</v>
      </c>
      <c r="AC1589" s="29">
        <v>1</v>
      </c>
      <c r="AD1589" s="30">
        <v>0.3</v>
      </c>
      <c r="AE1589" s="30">
        <v>69.3</v>
      </c>
      <c r="AF1589" s="31">
        <v>14.472300000000001</v>
      </c>
      <c r="AG1589">
        <f t="shared" si="397"/>
        <v>9044.9664704253591</v>
      </c>
      <c r="AH1589">
        <f>A1589*'Simple Linear Regression'!$B$18+'Simple Linear Regression'!$B$17</f>
        <v>9239.9592361802315</v>
      </c>
      <c r="AI1589">
        <f t="shared" si="398"/>
        <v>8875.0198560999997</v>
      </c>
      <c r="AJ1589">
        <f t="shared" si="399"/>
        <v>8875.0198561000016</v>
      </c>
      <c r="AK1589" s="32">
        <f t="shared" si="413"/>
        <v>9239.2185882859776</v>
      </c>
      <c r="AL1589">
        <f t="shared" si="400"/>
        <v>9040.3733270617195</v>
      </c>
      <c r="AM1589" s="32">
        <f t="shared" si="401"/>
        <v>8938.6935428997185</v>
      </c>
      <c r="AN1589" s="33">
        <f t="shared" si="402"/>
        <v>9053.2214376453539</v>
      </c>
      <c r="AO1589" s="33">
        <f t="shared" si="403"/>
        <v>9058.4473327959986</v>
      </c>
      <c r="AP1589" s="33">
        <f t="shared" si="404"/>
        <v>9173.2180919000002</v>
      </c>
      <c r="AQ1589" s="34">
        <f t="shared" si="405"/>
        <v>787424.59600000002</v>
      </c>
      <c r="AR1589" s="34">
        <f t="shared" si="406"/>
        <v>1158262</v>
      </c>
      <c r="AS1589" s="34">
        <f t="shared" si="407"/>
        <v>14.472300000000001</v>
      </c>
      <c r="AT1589" s="34">
        <f t="shared" si="408"/>
        <v>9239.0429095070012</v>
      </c>
      <c r="AU1589" s="34">
        <f t="shared" si="409"/>
        <v>9231.1301799514658</v>
      </c>
      <c r="AV1589" s="34">
        <f t="shared" si="410"/>
        <v>9248.8652589931207</v>
      </c>
      <c r="AW1589" s="34">
        <f t="shared" si="411"/>
        <v>9194.5131458220985</v>
      </c>
      <c r="AX1589" s="34">
        <f t="shared" si="412"/>
        <v>9154.5277530401472</v>
      </c>
    </row>
    <row r="1590" spans="1:50" ht="16.5" customHeight="1" x14ac:dyDescent="0.2">
      <c r="A1590" s="25">
        <v>1589</v>
      </c>
      <c r="B1590" s="26">
        <v>44393</v>
      </c>
      <c r="C1590" s="35">
        <v>9295</v>
      </c>
      <c r="D1590" s="27">
        <v>4363.0659999999998</v>
      </c>
      <c r="E1590" s="27">
        <v>333000</v>
      </c>
      <c r="F1590" s="27">
        <v>2063431.57142857</v>
      </c>
      <c r="G1590" s="27">
        <v>73.188000000000002</v>
      </c>
      <c r="H1590" s="27">
        <v>75.8</v>
      </c>
      <c r="I1590" s="27">
        <v>3.133</v>
      </c>
      <c r="J1590" s="27">
        <v>22680.692999999999</v>
      </c>
      <c r="K1590" s="27">
        <v>347856</v>
      </c>
      <c r="L1590" s="27">
        <v>453</v>
      </c>
      <c r="M1590" s="27">
        <v>16.056000000000001</v>
      </c>
      <c r="N1590" s="27">
        <v>276639</v>
      </c>
      <c r="O1590" s="27">
        <v>15973.5</v>
      </c>
      <c r="P1590" s="27">
        <v>4188483</v>
      </c>
      <c r="Q1590" s="27">
        <v>294000</v>
      </c>
      <c r="R1590" s="27">
        <v>22042</v>
      </c>
      <c r="S1590" s="27">
        <v>14.644</v>
      </c>
      <c r="T1590" s="27">
        <v>143.69999999999999</v>
      </c>
      <c r="U1590" s="27">
        <v>15</v>
      </c>
      <c r="V1590" s="27">
        <v>86.3</v>
      </c>
      <c r="W1590" s="27">
        <v>112.992875</v>
      </c>
      <c r="X1590" s="27">
        <v>5.4835694000000004</v>
      </c>
      <c r="Y1590" s="27">
        <v>4.8017454147338903</v>
      </c>
      <c r="Z1590" s="27">
        <v>72.341346740722699</v>
      </c>
      <c r="AA1590" s="27">
        <v>331840</v>
      </c>
      <c r="AB1590" s="28">
        <v>32.82</v>
      </c>
      <c r="AC1590" s="29">
        <v>0</v>
      </c>
      <c r="AD1590" s="30">
        <v>0</v>
      </c>
      <c r="AE1590" s="30">
        <v>72.2</v>
      </c>
      <c r="AF1590" s="31">
        <v>14.3575</v>
      </c>
      <c r="AG1590">
        <f t="shared" si="397"/>
        <v>9376.4534271820412</v>
      </c>
      <c r="AH1590">
        <f>A1590*'Simple Linear Regression'!$B$18+'Simple Linear Regression'!$B$17</f>
        <v>9240.812273264135</v>
      </c>
      <c r="AI1590">
        <f t="shared" si="398"/>
        <v>9153.4111642000007</v>
      </c>
      <c r="AJ1590">
        <f t="shared" si="399"/>
        <v>9153.4111642000025</v>
      </c>
      <c r="AK1590" s="32">
        <f t="shared" si="413"/>
        <v>9240.731501736409</v>
      </c>
      <c r="AL1590">
        <f t="shared" si="400"/>
        <v>9104.0005440540881</v>
      </c>
      <c r="AM1590" s="32">
        <f t="shared" si="401"/>
        <v>9409.2691454714786</v>
      </c>
      <c r="AN1590" s="33">
        <f t="shared" si="402"/>
        <v>9326.3081353140897</v>
      </c>
      <c r="AO1590" s="33">
        <f t="shared" si="403"/>
        <v>9217.7975806369977</v>
      </c>
      <c r="AP1590" s="33">
        <f t="shared" si="404"/>
        <v>9312.4819445999965</v>
      </c>
      <c r="AQ1590" s="34">
        <f t="shared" si="405"/>
        <v>866709.98699999996</v>
      </c>
      <c r="AR1590" s="34">
        <f t="shared" si="406"/>
        <v>1043289</v>
      </c>
      <c r="AS1590" s="34">
        <f t="shared" si="407"/>
        <v>0</v>
      </c>
      <c r="AT1590" s="34">
        <f t="shared" si="408"/>
        <v>9760.2067624850006</v>
      </c>
      <c r="AU1590" s="34">
        <f t="shared" si="409"/>
        <v>9444.1536701127152</v>
      </c>
      <c r="AV1590" s="34">
        <f t="shared" si="410"/>
        <v>9744.1377283196398</v>
      </c>
      <c r="AW1590" s="34">
        <f t="shared" si="411"/>
        <v>9768.6890965669991</v>
      </c>
      <c r="AX1590" s="34">
        <f t="shared" si="412"/>
        <v>9354.9253485521294</v>
      </c>
    </row>
    <row r="1591" spans="1:50" ht="16.5" customHeight="1" x14ac:dyDescent="0.2">
      <c r="A1591" s="25">
        <v>1590</v>
      </c>
      <c r="B1591" s="26">
        <v>44400</v>
      </c>
      <c r="C1591" s="35">
        <v>9325</v>
      </c>
      <c r="D1591" s="27">
        <v>4343.902</v>
      </c>
      <c r="E1591" s="27">
        <v>387000</v>
      </c>
      <c r="F1591" s="27">
        <v>2089930.2857142901</v>
      </c>
      <c r="G1591" s="27">
        <v>69.683999999999997</v>
      </c>
      <c r="H1591" s="27">
        <v>72.201999999999998</v>
      </c>
      <c r="I1591" s="27">
        <v>3.153</v>
      </c>
      <c r="J1591" s="27">
        <v>22680.692999999999</v>
      </c>
      <c r="K1591" s="27">
        <v>347856</v>
      </c>
      <c r="L1591" s="27">
        <v>453</v>
      </c>
      <c r="M1591" s="27">
        <v>16.056000000000001</v>
      </c>
      <c r="N1591" s="27">
        <v>276639</v>
      </c>
      <c r="O1591" s="27">
        <v>15973.5</v>
      </c>
      <c r="P1591" s="27">
        <v>4188483</v>
      </c>
      <c r="Q1591" s="27">
        <v>294000</v>
      </c>
      <c r="R1591" s="27">
        <v>22042</v>
      </c>
      <c r="S1591" s="27">
        <v>14.644</v>
      </c>
      <c r="T1591" s="27">
        <v>143.69999999999999</v>
      </c>
      <c r="U1591" s="27">
        <v>15</v>
      </c>
      <c r="V1591" s="27">
        <v>86.3</v>
      </c>
      <c r="W1591" s="27">
        <v>112.93888</v>
      </c>
      <c r="X1591" s="27">
        <v>5.4835694000000004</v>
      </c>
      <c r="Y1591" s="27">
        <v>4.8017454147338903</v>
      </c>
      <c r="Z1591" s="27">
        <v>72.341346740722699</v>
      </c>
      <c r="AA1591" s="27">
        <v>331840</v>
      </c>
      <c r="AB1591" s="28">
        <v>32.82</v>
      </c>
      <c r="AC1591" s="29">
        <v>0</v>
      </c>
      <c r="AD1591" s="30">
        <v>0</v>
      </c>
      <c r="AE1591" s="30">
        <v>76.900000000000006</v>
      </c>
      <c r="AF1591" s="31">
        <v>14.2065</v>
      </c>
      <c r="AG1591">
        <f t="shared" si="397"/>
        <v>9340.0921905396408</v>
      </c>
      <c r="AH1591">
        <f>A1591*'Simple Linear Regression'!$B$18+'Simple Linear Regression'!$B$17</f>
        <v>9241.6653103480403</v>
      </c>
      <c r="AI1591">
        <f t="shared" si="398"/>
        <v>9121.6435042000012</v>
      </c>
      <c r="AJ1591">
        <f t="shared" si="399"/>
        <v>9121.6435042000012</v>
      </c>
      <c r="AK1591" s="32">
        <f t="shared" si="413"/>
        <v>9234.7090240303496</v>
      </c>
      <c r="AL1591">
        <f t="shared" si="400"/>
        <v>9058.2021120486897</v>
      </c>
      <c r="AM1591" s="32">
        <f t="shared" si="401"/>
        <v>9415.3514386568604</v>
      </c>
      <c r="AN1591" s="33">
        <f t="shared" si="402"/>
        <v>9253.5098175089879</v>
      </c>
      <c r="AO1591" s="33">
        <f t="shared" si="403"/>
        <v>9176.923864417</v>
      </c>
      <c r="AP1591" s="33">
        <f t="shared" si="404"/>
        <v>9261.8100675999995</v>
      </c>
      <c r="AQ1591" s="34">
        <f t="shared" si="405"/>
        <v>872242.76699999999</v>
      </c>
      <c r="AR1591" s="34">
        <f t="shared" si="406"/>
        <v>1220211</v>
      </c>
      <c r="AS1591" s="34">
        <f t="shared" si="407"/>
        <v>0</v>
      </c>
      <c r="AT1591" s="34">
        <f t="shared" si="408"/>
        <v>9683.2888839050011</v>
      </c>
      <c r="AU1591" s="34">
        <f t="shared" si="409"/>
        <v>9368.5533687441912</v>
      </c>
      <c r="AV1591" s="34">
        <f t="shared" si="410"/>
        <v>9713.3833434083608</v>
      </c>
      <c r="AW1591" s="34">
        <f t="shared" si="411"/>
        <v>9691.2192913469989</v>
      </c>
      <c r="AX1591" s="34">
        <f t="shared" si="412"/>
        <v>9283.0772568902685</v>
      </c>
    </row>
    <row r="1592" spans="1:50" ht="16.5" customHeight="1" x14ac:dyDescent="0.2">
      <c r="A1592" s="25">
        <v>1591</v>
      </c>
      <c r="B1592" s="26">
        <v>44407</v>
      </c>
      <c r="C1592" s="35">
        <v>9775</v>
      </c>
      <c r="D1592" s="27">
        <v>4407.7619999999997</v>
      </c>
      <c r="E1592" s="27">
        <v>380000</v>
      </c>
      <c r="F1592" s="27">
        <v>2079203.57142857</v>
      </c>
      <c r="G1592" s="27">
        <v>72.75</v>
      </c>
      <c r="H1592" s="27">
        <v>75.754000000000005</v>
      </c>
      <c r="I1592" s="27">
        <v>3.1360000000000001</v>
      </c>
      <c r="J1592" s="27">
        <v>22680.692999999999</v>
      </c>
      <c r="K1592" s="27">
        <v>347856</v>
      </c>
      <c r="L1592" s="27">
        <v>453</v>
      </c>
      <c r="M1592" s="27">
        <v>16.056000000000001</v>
      </c>
      <c r="N1592" s="27">
        <v>276639</v>
      </c>
      <c r="O1592" s="27">
        <v>15973.5</v>
      </c>
      <c r="P1592" s="27">
        <v>4188483</v>
      </c>
      <c r="Q1592" s="27">
        <v>294000</v>
      </c>
      <c r="R1592" s="27">
        <v>22042</v>
      </c>
      <c r="S1592" s="27">
        <v>14.644</v>
      </c>
      <c r="T1592" s="27">
        <v>143.69999999999999</v>
      </c>
      <c r="U1592" s="27">
        <v>15</v>
      </c>
      <c r="V1592" s="27">
        <v>86.3</v>
      </c>
      <c r="W1592" s="27">
        <v>113.51985999999999</v>
      </c>
      <c r="X1592" s="27">
        <v>5.4835694000000004</v>
      </c>
      <c r="Y1592" s="27">
        <v>4.8017454147338903</v>
      </c>
      <c r="Z1592" s="27">
        <v>72.341346740722699</v>
      </c>
      <c r="AA1592" s="27">
        <v>331840</v>
      </c>
      <c r="AB1592" s="28">
        <v>32.82</v>
      </c>
      <c r="AC1592" s="29">
        <v>0</v>
      </c>
      <c r="AD1592" s="30">
        <v>0</v>
      </c>
      <c r="AE1592" s="30">
        <v>88.8</v>
      </c>
      <c r="AF1592" s="31">
        <v>14.0238</v>
      </c>
      <c r="AG1592">
        <f t="shared" si="397"/>
        <v>9344.8004806856807</v>
      </c>
      <c r="AH1592">
        <f>A1592*'Simple Linear Regression'!$B$18+'Simple Linear Regression'!$B$17</f>
        <v>9242.5183474319438</v>
      </c>
      <c r="AI1592">
        <f t="shared" si="398"/>
        <v>9125.7615342000008</v>
      </c>
      <c r="AJ1592">
        <f t="shared" si="399"/>
        <v>9125.7615342000026</v>
      </c>
      <c r="AK1592" s="32">
        <f t="shared" si="413"/>
        <v>9233.9725009887879</v>
      </c>
      <c r="AL1592">
        <f t="shared" si="400"/>
        <v>9068.3390998532795</v>
      </c>
      <c r="AM1592" s="32">
        <f t="shared" si="401"/>
        <v>9422.4950929867191</v>
      </c>
      <c r="AN1592" s="33">
        <f t="shared" si="402"/>
        <v>9238.5451821507977</v>
      </c>
      <c r="AO1592" s="33">
        <f t="shared" si="403"/>
        <v>9210.1780677040024</v>
      </c>
      <c r="AP1592" s="33">
        <f t="shared" si="404"/>
        <v>9268.3549058999997</v>
      </c>
      <c r="AQ1592" s="34">
        <f t="shared" si="405"/>
        <v>867539.90399999998</v>
      </c>
      <c r="AR1592" s="34">
        <f t="shared" si="406"/>
        <v>1191680</v>
      </c>
      <c r="AS1592" s="34">
        <f t="shared" si="407"/>
        <v>0</v>
      </c>
      <c r="AT1592" s="34">
        <f t="shared" si="408"/>
        <v>9613.3879135030002</v>
      </c>
      <c r="AU1592" s="34">
        <f t="shared" si="409"/>
        <v>9329.7749878014401</v>
      </c>
      <c r="AV1592" s="34">
        <f t="shared" si="410"/>
        <v>9630.3379051838001</v>
      </c>
      <c r="AW1592" s="34">
        <f t="shared" si="411"/>
        <v>9620.3959473779996</v>
      </c>
      <c r="AX1592" s="34">
        <f t="shared" si="412"/>
        <v>9252.7934214293509</v>
      </c>
    </row>
    <row r="1593" spans="1:50" ht="16.5" customHeight="1" x14ac:dyDescent="0.2">
      <c r="A1593" s="25">
        <v>1592</v>
      </c>
      <c r="B1593" s="26">
        <v>44414</v>
      </c>
      <c r="C1593" s="35">
        <v>9430</v>
      </c>
      <c r="D1593" s="27">
        <v>4415.7179999999998</v>
      </c>
      <c r="E1593" s="27">
        <v>379000</v>
      </c>
      <c r="F1593" s="27">
        <v>2035178.57142857</v>
      </c>
      <c r="G1593" s="27">
        <v>69.5</v>
      </c>
      <c r="H1593" s="27">
        <v>72.260000000000005</v>
      </c>
      <c r="I1593" s="27">
        <v>3.1589999999999998</v>
      </c>
      <c r="J1593" s="27">
        <v>23425.91</v>
      </c>
      <c r="K1593" s="27">
        <v>347856</v>
      </c>
      <c r="L1593" s="27">
        <v>464</v>
      </c>
      <c r="M1593" s="27">
        <v>16.056000000000001</v>
      </c>
      <c r="N1593" s="27">
        <v>276639</v>
      </c>
      <c r="O1593" s="27">
        <v>16191.7</v>
      </c>
      <c r="P1593" s="27">
        <v>4188483</v>
      </c>
      <c r="Q1593" s="27">
        <v>294000</v>
      </c>
      <c r="R1593" s="27">
        <v>22042</v>
      </c>
      <c r="S1593" s="27">
        <v>14.644</v>
      </c>
      <c r="T1593" s="27">
        <v>144.69999999999999</v>
      </c>
      <c r="U1593" s="27">
        <v>15</v>
      </c>
      <c r="V1593" s="27">
        <v>89</v>
      </c>
      <c r="W1593" s="27">
        <v>112.9564</v>
      </c>
      <c r="X1593" s="27">
        <v>5.4835694000000004</v>
      </c>
      <c r="Y1593" s="27">
        <v>4.8017454147338903</v>
      </c>
      <c r="Z1593" s="27">
        <v>72.341346740722699</v>
      </c>
      <c r="AA1593" s="27">
        <v>331840</v>
      </c>
      <c r="AB1593" s="28">
        <v>33.57</v>
      </c>
      <c r="AC1593" s="29">
        <v>0</v>
      </c>
      <c r="AD1593" s="30">
        <v>0</v>
      </c>
      <c r="AE1593" s="30">
        <v>67.900000000000006</v>
      </c>
      <c r="AF1593" s="31">
        <v>13.814</v>
      </c>
      <c r="AG1593">
        <f t="shared" si="397"/>
        <v>9283.7775699129197</v>
      </c>
      <c r="AH1593">
        <f>A1593*'Simple Linear Regression'!$B$18+'Simple Linear Regression'!$B$17</f>
        <v>9243.3713845158491</v>
      </c>
      <c r="AI1593">
        <f t="shared" si="398"/>
        <v>9037.0255641999993</v>
      </c>
      <c r="AJ1593">
        <f t="shared" si="399"/>
        <v>9037.0255641999993</v>
      </c>
      <c r="AK1593" s="32">
        <f t="shared" si="413"/>
        <v>9241.9832484961589</v>
      </c>
      <c r="AL1593">
        <f t="shared" si="400"/>
        <v>9019.8159056470668</v>
      </c>
      <c r="AM1593" s="32">
        <f t="shared" si="401"/>
        <v>9409.1116652834589</v>
      </c>
      <c r="AN1593" s="33">
        <f t="shared" si="402"/>
        <v>9185.336855720414</v>
      </c>
      <c r="AO1593" s="33">
        <f t="shared" si="403"/>
        <v>9119.4634185510004</v>
      </c>
      <c r="AP1593" s="33">
        <f t="shared" si="404"/>
        <v>9230.0650096999962</v>
      </c>
      <c r="AQ1593" s="34">
        <f t="shared" si="405"/>
        <v>873902.60099999991</v>
      </c>
      <c r="AR1593" s="34">
        <f t="shared" si="406"/>
        <v>1197261</v>
      </c>
      <c r="AS1593" s="34">
        <f t="shared" si="407"/>
        <v>0</v>
      </c>
      <c r="AT1593" s="34">
        <f t="shared" si="408"/>
        <v>9629.1437490280005</v>
      </c>
      <c r="AU1593" s="34">
        <f t="shared" si="409"/>
        <v>9311.891348500636</v>
      </c>
      <c r="AV1593" s="34">
        <f t="shared" si="410"/>
        <v>9658.8248686663592</v>
      </c>
      <c r="AW1593" s="34">
        <f t="shared" si="411"/>
        <v>9635.9215911940009</v>
      </c>
      <c r="AX1593" s="34">
        <f t="shared" si="412"/>
        <v>9217.5567304027136</v>
      </c>
    </row>
    <row r="1594" spans="1:50" ht="16.5" customHeight="1" x14ac:dyDescent="0.2">
      <c r="A1594" s="25">
        <v>1593</v>
      </c>
      <c r="B1594" s="26">
        <v>44421</v>
      </c>
      <c r="C1594" s="35">
        <v>9333</v>
      </c>
      <c r="D1594" s="27">
        <v>4449.1260000000002</v>
      </c>
      <c r="E1594" s="27">
        <v>361000</v>
      </c>
      <c r="F1594" s="27">
        <v>1969308.7142857099</v>
      </c>
      <c r="G1594" s="27">
        <v>68.334000000000003</v>
      </c>
      <c r="H1594" s="27">
        <v>71.093999999999994</v>
      </c>
      <c r="I1594" s="27">
        <v>3.1720000000000002</v>
      </c>
      <c r="J1594" s="27">
        <v>23425.91</v>
      </c>
      <c r="K1594" s="27">
        <v>351870</v>
      </c>
      <c r="L1594" s="27">
        <v>464</v>
      </c>
      <c r="M1594" s="27">
        <v>16.056000000000001</v>
      </c>
      <c r="N1594" s="27">
        <v>276639</v>
      </c>
      <c r="O1594" s="27">
        <v>16191.7</v>
      </c>
      <c r="P1594" s="27">
        <v>4188483</v>
      </c>
      <c r="Q1594" s="27">
        <v>294000</v>
      </c>
      <c r="R1594" s="27">
        <v>22042</v>
      </c>
      <c r="S1594" s="27">
        <v>14.644</v>
      </c>
      <c r="T1594" s="27">
        <v>144.69999999999999</v>
      </c>
      <c r="U1594" s="27">
        <v>15</v>
      </c>
      <c r="V1594" s="27">
        <v>89</v>
      </c>
      <c r="W1594" s="27">
        <v>112.89268</v>
      </c>
      <c r="X1594" s="27">
        <v>5.4835694000000004</v>
      </c>
      <c r="Y1594" s="27">
        <v>4.8017454147338903</v>
      </c>
      <c r="Z1594" s="27">
        <v>72.341346740722699</v>
      </c>
      <c r="AA1594" s="27">
        <v>331840</v>
      </c>
      <c r="AB1594" s="28">
        <v>33.57</v>
      </c>
      <c r="AC1594" s="29">
        <v>0</v>
      </c>
      <c r="AD1594" s="30">
        <v>0</v>
      </c>
      <c r="AE1594" s="30">
        <v>89.7</v>
      </c>
      <c r="AF1594" s="31">
        <v>13.581799999999999</v>
      </c>
      <c r="AG1594">
        <f t="shared" si="397"/>
        <v>9295.9050850953608</v>
      </c>
      <c r="AH1594">
        <f>A1594*'Simple Linear Regression'!$B$18+'Simple Linear Regression'!$B$17</f>
        <v>9244.2244215997525</v>
      </c>
      <c r="AI1594">
        <f t="shared" si="398"/>
        <v>9047.6147841999991</v>
      </c>
      <c r="AJ1594">
        <f t="shared" si="399"/>
        <v>9047.6147842000009</v>
      </c>
      <c r="AK1594" s="32">
        <f t="shared" si="413"/>
        <v>9233.1860492437791</v>
      </c>
      <c r="AL1594">
        <f t="shared" si="400"/>
        <v>9029.3486774435569</v>
      </c>
      <c r="AM1594" s="32">
        <f t="shared" si="401"/>
        <v>9427.5866090347808</v>
      </c>
      <c r="AN1594" s="33">
        <f t="shared" si="402"/>
        <v>9164.9465705036728</v>
      </c>
      <c r="AO1594" s="33">
        <f t="shared" si="403"/>
        <v>9170.5179825079958</v>
      </c>
      <c r="AP1594" s="33">
        <f t="shared" si="404"/>
        <v>9242.1897910999996</v>
      </c>
      <c r="AQ1594" s="34">
        <f t="shared" si="405"/>
        <v>877498.90800000005</v>
      </c>
      <c r="AR1594" s="34">
        <f t="shared" si="406"/>
        <v>1145092</v>
      </c>
      <c r="AS1594" s="34">
        <f t="shared" si="407"/>
        <v>0</v>
      </c>
      <c r="AT1594" s="34">
        <f t="shared" si="408"/>
        <v>9527.9179209810009</v>
      </c>
      <c r="AU1594" s="34">
        <f t="shared" si="409"/>
        <v>9250.5367760700938</v>
      </c>
      <c r="AV1594" s="34">
        <f t="shared" si="410"/>
        <v>9529.9955399149203</v>
      </c>
      <c r="AW1594" s="34">
        <f t="shared" si="411"/>
        <v>9533.3905266900001</v>
      </c>
      <c r="AX1594" s="34">
        <f t="shared" si="412"/>
        <v>9166.1191021040013</v>
      </c>
    </row>
    <row r="1595" spans="1:50" ht="16.5" customHeight="1" x14ac:dyDescent="0.2">
      <c r="A1595" s="25">
        <v>1594</v>
      </c>
      <c r="B1595" s="26">
        <v>44428</v>
      </c>
      <c r="C1595" s="35">
        <v>9572</v>
      </c>
      <c r="D1595" s="27">
        <v>4435.1059999999998</v>
      </c>
      <c r="E1595" s="27">
        <v>367000</v>
      </c>
      <c r="F1595" s="27">
        <v>1883272</v>
      </c>
      <c r="G1595" s="27">
        <v>65.048000000000002</v>
      </c>
      <c r="H1595" s="27">
        <v>68.078000000000003</v>
      </c>
      <c r="I1595" s="27">
        <v>3.1739999999999999</v>
      </c>
      <c r="J1595" s="27">
        <v>23425.91</v>
      </c>
      <c r="K1595" s="27">
        <v>351870</v>
      </c>
      <c r="L1595" s="27">
        <v>464</v>
      </c>
      <c r="M1595" s="27">
        <v>15.186999999999999</v>
      </c>
      <c r="N1595" s="27">
        <v>279209</v>
      </c>
      <c r="O1595" s="27">
        <v>16191.7</v>
      </c>
      <c r="P1595" s="27">
        <v>4188483</v>
      </c>
      <c r="Q1595" s="27">
        <v>294000</v>
      </c>
      <c r="R1595" s="27">
        <v>22042</v>
      </c>
      <c r="S1595" s="27">
        <v>14.957000000000001</v>
      </c>
      <c r="T1595" s="27">
        <v>144.69999999999999</v>
      </c>
      <c r="U1595" s="27">
        <v>15</v>
      </c>
      <c r="V1595" s="27">
        <v>89</v>
      </c>
      <c r="W1595" s="27">
        <v>113.3124</v>
      </c>
      <c r="X1595" s="27">
        <v>5.4835694000000004</v>
      </c>
      <c r="Y1595" s="27">
        <v>4.8424506187439</v>
      </c>
      <c r="Z1595" s="27">
        <v>72.341346740722699</v>
      </c>
      <c r="AA1595" s="27">
        <v>331840</v>
      </c>
      <c r="AB1595" s="28">
        <v>33.57</v>
      </c>
      <c r="AC1595" s="29">
        <v>0</v>
      </c>
      <c r="AD1595" s="30">
        <v>0</v>
      </c>
      <c r="AE1595" s="30">
        <v>80</v>
      </c>
      <c r="AF1595" s="31">
        <v>13.3316</v>
      </c>
      <c r="AG1595">
        <f t="shared" si="397"/>
        <v>9324.0559421311209</v>
      </c>
      <c r="AH1595">
        <f>A1595*'Simple Linear Regression'!$B$18+'Simple Linear Regression'!$B$17</f>
        <v>9245.077458683656</v>
      </c>
      <c r="AI1595">
        <f t="shared" si="398"/>
        <v>9031.9863282999995</v>
      </c>
      <c r="AJ1595">
        <f t="shared" si="399"/>
        <v>9031.9863283000013</v>
      </c>
      <c r="AK1595" s="32">
        <f t="shared" si="413"/>
        <v>9249.7548102557685</v>
      </c>
      <c r="AL1595">
        <f t="shared" si="400"/>
        <v>9027.1107093456176</v>
      </c>
      <c r="AM1595" s="32">
        <f t="shared" si="401"/>
        <v>9455.2935077647999</v>
      </c>
      <c r="AN1595" s="33">
        <f t="shared" si="402"/>
        <v>9136.4398096583736</v>
      </c>
      <c r="AO1595" s="33">
        <f t="shared" si="403"/>
        <v>9145.9729920659993</v>
      </c>
      <c r="AP1595" s="33">
        <f t="shared" si="404"/>
        <v>9201.2313954999991</v>
      </c>
      <c r="AQ1595" s="34">
        <f t="shared" si="405"/>
        <v>886209.36600000004</v>
      </c>
      <c r="AR1595" s="34">
        <f t="shared" si="406"/>
        <v>1164858</v>
      </c>
      <c r="AS1595" s="34">
        <f t="shared" si="407"/>
        <v>0</v>
      </c>
      <c r="AT1595" s="34">
        <f t="shared" si="408"/>
        <v>9555.9481397210002</v>
      </c>
      <c r="AU1595" s="34">
        <f t="shared" si="409"/>
        <v>9236.8934634731995</v>
      </c>
      <c r="AV1595" s="34">
        <f t="shared" si="410"/>
        <v>9566.1859127790794</v>
      </c>
      <c r="AW1595" s="34">
        <f t="shared" si="411"/>
        <v>9560.6549325340002</v>
      </c>
      <c r="AX1595" s="34">
        <f t="shared" si="412"/>
        <v>9145.7285082261587</v>
      </c>
    </row>
    <row r="1596" spans="1:50" ht="16.5" customHeight="1" x14ac:dyDescent="0.2">
      <c r="A1596" s="25">
        <v>1595</v>
      </c>
      <c r="B1596" s="26">
        <v>44435</v>
      </c>
      <c r="C1596" s="35">
        <v>9578</v>
      </c>
      <c r="D1596" s="27">
        <v>4488.2640000000001</v>
      </c>
      <c r="E1596" s="27">
        <v>358000</v>
      </c>
      <c r="F1596" s="27">
        <v>1742214.8571428601</v>
      </c>
      <c r="G1596" s="27">
        <v>67.59</v>
      </c>
      <c r="H1596" s="27">
        <v>71.016000000000005</v>
      </c>
      <c r="I1596" s="27">
        <v>3.145</v>
      </c>
      <c r="J1596" s="27">
        <v>23425.91</v>
      </c>
      <c r="K1596" s="27">
        <v>351870</v>
      </c>
      <c r="L1596" s="27">
        <v>464</v>
      </c>
      <c r="M1596" s="27">
        <v>15.186999999999999</v>
      </c>
      <c r="N1596" s="27">
        <v>279209</v>
      </c>
      <c r="O1596" s="27">
        <v>16191.7</v>
      </c>
      <c r="P1596" s="27">
        <v>4188483</v>
      </c>
      <c r="Q1596" s="27">
        <v>294000</v>
      </c>
      <c r="R1596" s="27">
        <v>22042</v>
      </c>
      <c r="S1596" s="27">
        <v>14.957000000000001</v>
      </c>
      <c r="T1596" s="27">
        <v>144.69999999999999</v>
      </c>
      <c r="U1596" s="27">
        <v>15</v>
      </c>
      <c r="V1596" s="27">
        <v>89</v>
      </c>
      <c r="W1596" s="27">
        <v>113.81892000000001</v>
      </c>
      <c r="X1596" s="27">
        <v>5.4835694000000004</v>
      </c>
      <c r="Y1596" s="27">
        <v>4.8424506187439</v>
      </c>
      <c r="Z1596" s="27">
        <v>72.341346740722699</v>
      </c>
      <c r="AA1596" s="27">
        <v>331840</v>
      </c>
      <c r="AB1596" s="28">
        <v>33.57</v>
      </c>
      <c r="AC1596" s="29">
        <v>0</v>
      </c>
      <c r="AD1596" s="30">
        <v>0</v>
      </c>
      <c r="AE1596" s="30">
        <v>88.5</v>
      </c>
      <c r="AF1596" s="31">
        <v>13.067600000000001</v>
      </c>
      <c r="AG1596">
        <f t="shared" si="397"/>
        <v>9330.1068782625989</v>
      </c>
      <c r="AH1596">
        <f>A1596*'Simple Linear Regression'!$B$18+'Simple Linear Regression'!$B$17</f>
        <v>9245.9304957675613</v>
      </c>
      <c r="AI1596">
        <f t="shared" si="398"/>
        <v>9037.2809383000003</v>
      </c>
      <c r="AJ1596">
        <f t="shared" si="399"/>
        <v>9037.2809383000003</v>
      </c>
      <c r="AK1596" s="32">
        <f t="shared" si="413"/>
        <v>9254.5010279235194</v>
      </c>
      <c r="AL1596">
        <f t="shared" si="400"/>
        <v>9042.944409286345</v>
      </c>
      <c r="AM1596" s="32">
        <f t="shared" si="401"/>
        <v>9458.3384694138986</v>
      </c>
      <c r="AN1596" s="33">
        <f t="shared" si="402"/>
        <v>9115.0362598246738</v>
      </c>
      <c r="AO1596" s="33">
        <f t="shared" si="403"/>
        <v>9179.110029054993</v>
      </c>
      <c r="AP1596" s="33">
        <f t="shared" si="404"/>
        <v>9202.0467974999992</v>
      </c>
      <c r="AQ1596" s="34">
        <f t="shared" si="405"/>
        <v>878112.30500000005</v>
      </c>
      <c r="AR1596" s="34">
        <f t="shared" si="406"/>
        <v>1125910</v>
      </c>
      <c r="AS1596" s="34">
        <f t="shared" si="407"/>
        <v>0</v>
      </c>
      <c r="AT1596" s="34">
        <f t="shared" si="408"/>
        <v>9481.6318957839994</v>
      </c>
      <c r="AU1596" s="34">
        <f t="shared" si="409"/>
        <v>9195.8290771852298</v>
      </c>
      <c r="AV1596" s="34">
        <f t="shared" si="410"/>
        <v>9477.5798781966005</v>
      </c>
      <c r="AW1596" s="34">
        <f t="shared" si="411"/>
        <v>9485.1633801860007</v>
      </c>
      <c r="AX1596" s="34">
        <f t="shared" si="412"/>
        <v>9113.566216068466</v>
      </c>
    </row>
    <row r="1597" spans="1:50" ht="16.5" customHeight="1" x14ac:dyDescent="0.2">
      <c r="A1597" s="25">
        <v>1596</v>
      </c>
      <c r="B1597" s="26">
        <v>44442</v>
      </c>
      <c r="C1597" s="35">
        <v>9608</v>
      </c>
      <c r="D1597" s="27">
        <v>4529.5879999999997</v>
      </c>
      <c r="E1597" s="27">
        <v>353000</v>
      </c>
      <c r="F1597" s="27">
        <v>1705416.42857143</v>
      </c>
      <c r="G1597" s="27">
        <v>69.150000000000006</v>
      </c>
      <c r="H1597" s="27">
        <v>73.017499999999998</v>
      </c>
      <c r="I1597" s="27">
        <v>3.1389999999999998</v>
      </c>
      <c r="J1597" s="27">
        <v>23425.91</v>
      </c>
      <c r="K1597" s="27">
        <v>351870</v>
      </c>
      <c r="L1597" s="27">
        <v>464</v>
      </c>
      <c r="M1597" s="27">
        <v>15.186999999999999</v>
      </c>
      <c r="N1597" s="27">
        <v>279209</v>
      </c>
      <c r="O1597" s="27">
        <v>16191.7</v>
      </c>
      <c r="P1597" s="27">
        <v>4188483</v>
      </c>
      <c r="Q1597" s="27">
        <v>294000</v>
      </c>
      <c r="R1597" s="27">
        <v>22042</v>
      </c>
      <c r="S1597" s="27">
        <v>14.957000000000001</v>
      </c>
      <c r="T1597" s="27">
        <v>144.69999999999999</v>
      </c>
      <c r="U1597" s="27">
        <v>15</v>
      </c>
      <c r="V1597" s="27">
        <v>89</v>
      </c>
      <c r="W1597" s="27">
        <v>113.67644</v>
      </c>
      <c r="X1597" s="27">
        <v>5.4835694000000004</v>
      </c>
      <c r="Y1597" s="27">
        <v>4.8424506187439</v>
      </c>
      <c r="Z1597" s="27">
        <v>72.341346740722699</v>
      </c>
      <c r="AA1597" s="27">
        <v>331840</v>
      </c>
      <c r="AB1597" s="28">
        <v>33.57</v>
      </c>
      <c r="AC1597" s="29">
        <v>0</v>
      </c>
      <c r="AD1597" s="30">
        <v>0</v>
      </c>
      <c r="AE1597" s="30">
        <v>68.2</v>
      </c>
      <c r="AF1597" s="31">
        <v>12.7933</v>
      </c>
      <c r="AG1597">
        <f t="shared" si="397"/>
        <v>9333.4721612553203</v>
      </c>
      <c r="AH1597">
        <f>A1597*'Simple Linear Regression'!$B$18+'Simple Linear Regression'!$B$17</f>
        <v>9246.7835328514648</v>
      </c>
      <c r="AI1597">
        <f t="shared" si="398"/>
        <v>9040.2223882999988</v>
      </c>
      <c r="AJ1597">
        <f t="shared" si="399"/>
        <v>9040.2223883000006</v>
      </c>
      <c r="AK1597" s="32">
        <f t="shared" si="413"/>
        <v>9238.6030896054799</v>
      </c>
      <c r="AL1597">
        <f t="shared" si="400"/>
        <v>9048.5428743085668</v>
      </c>
      <c r="AM1597" s="32">
        <f t="shared" si="401"/>
        <v>9441.8799990850803</v>
      </c>
      <c r="AN1597" s="33">
        <f t="shared" si="402"/>
        <v>9082.6460819445638</v>
      </c>
      <c r="AO1597" s="33">
        <f t="shared" si="403"/>
        <v>9147.2528205009985</v>
      </c>
      <c r="AP1597" s="33">
        <f t="shared" si="404"/>
        <v>9156.8379745999991</v>
      </c>
      <c r="AQ1597" s="34">
        <f t="shared" si="405"/>
        <v>876437.05099999998</v>
      </c>
      <c r="AR1597" s="34">
        <f t="shared" si="406"/>
        <v>1108067</v>
      </c>
      <c r="AS1597" s="34">
        <f t="shared" si="407"/>
        <v>0</v>
      </c>
      <c r="AT1597" s="34">
        <f t="shared" si="408"/>
        <v>9496.9107715470018</v>
      </c>
      <c r="AU1597" s="34">
        <f t="shared" si="409"/>
        <v>9191.1957855878245</v>
      </c>
      <c r="AV1597" s="34">
        <f t="shared" si="410"/>
        <v>9493.3747223309219</v>
      </c>
      <c r="AW1597" s="34">
        <f t="shared" si="411"/>
        <v>9499.7546431989995</v>
      </c>
      <c r="AX1597" s="34">
        <f t="shared" si="412"/>
        <v>9102.4910479615683</v>
      </c>
    </row>
    <row r="1598" spans="1:50" ht="16.5" customHeight="1" x14ac:dyDescent="0.2">
      <c r="A1598" s="25">
        <v>1597</v>
      </c>
      <c r="B1598" s="26">
        <v>44449</v>
      </c>
      <c r="C1598" s="35">
        <v>8892</v>
      </c>
      <c r="D1598" s="27">
        <v>4496.49</v>
      </c>
      <c r="E1598" s="27">
        <v>335000</v>
      </c>
      <c r="F1598" s="27">
        <v>1690541.57142857</v>
      </c>
      <c r="G1598" s="27">
        <v>68.982500000000002</v>
      </c>
      <c r="H1598" s="27">
        <v>72.013999999999996</v>
      </c>
      <c r="I1598" s="27">
        <v>3.1760000000000002</v>
      </c>
      <c r="J1598" s="27">
        <v>23425.91</v>
      </c>
      <c r="K1598" s="27">
        <v>373590</v>
      </c>
      <c r="L1598" s="27">
        <v>483</v>
      </c>
      <c r="M1598" s="27">
        <v>15.186999999999999</v>
      </c>
      <c r="N1598" s="27">
        <v>279209</v>
      </c>
      <c r="O1598" s="27">
        <v>16239.7</v>
      </c>
      <c r="P1598" s="27">
        <v>4188483</v>
      </c>
      <c r="Q1598" s="27">
        <v>294000</v>
      </c>
      <c r="R1598" s="27">
        <v>22042</v>
      </c>
      <c r="S1598" s="27">
        <v>14.957000000000001</v>
      </c>
      <c r="T1598" s="27">
        <v>144.69999999999999</v>
      </c>
      <c r="U1598" s="27">
        <v>16</v>
      </c>
      <c r="V1598" s="27">
        <v>92.4</v>
      </c>
      <c r="W1598" s="27">
        <v>112.91213999999999</v>
      </c>
      <c r="X1598" s="27">
        <v>5.4835694000000004</v>
      </c>
      <c r="Y1598" s="27">
        <v>4.8424506187439</v>
      </c>
      <c r="Z1598" s="27">
        <v>72.341346740722699</v>
      </c>
      <c r="AA1598" s="27">
        <v>331840</v>
      </c>
      <c r="AB1598" s="28">
        <v>32.090000000000003</v>
      </c>
      <c r="AC1598" s="29">
        <v>1</v>
      </c>
      <c r="AD1598" s="30">
        <v>0</v>
      </c>
      <c r="AE1598" s="30">
        <v>59.8</v>
      </c>
      <c r="AF1598" s="31">
        <v>12.511900000000001</v>
      </c>
      <c r="AG1598">
        <f t="shared" si="397"/>
        <v>9267.9061200388805</v>
      </c>
      <c r="AH1598">
        <f>A1598*'Simple Linear Regression'!$B$18+'Simple Linear Regression'!$B$17</f>
        <v>9247.6365699353701</v>
      </c>
      <c r="AI1598">
        <f t="shared" si="398"/>
        <v>8939.9027383000011</v>
      </c>
      <c r="AJ1598">
        <f t="shared" si="399"/>
        <v>8939.9027383000011</v>
      </c>
      <c r="AK1598" s="32">
        <f t="shared" si="413"/>
        <v>9242.1238780846998</v>
      </c>
      <c r="AL1598">
        <f t="shared" si="400"/>
        <v>8996.57098300488</v>
      </c>
      <c r="AM1598" s="32">
        <f t="shared" si="401"/>
        <v>9305.6415944381188</v>
      </c>
      <c r="AN1598" s="33">
        <f t="shared" si="402"/>
        <v>8904.6150008165841</v>
      </c>
      <c r="AO1598" s="33">
        <f t="shared" si="403"/>
        <v>8954.6345315840026</v>
      </c>
      <c r="AP1598" s="33">
        <f t="shared" si="404"/>
        <v>9003.4665987999997</v>
      </c>
      <c r="AQ1598" s="34">
        <f t="shared" si="405"/>
        <v>886767.7840000001</v>
      </c>
      <c r="AR1598" s="34">
        <f t="shared" si="406"/>
        <v>1063960</v>
      </c>
      <c r="AS1598" s="34">
        <f t="shared" si="407"/>
        <v>12.511900000000001</v>
      </c>
      <c r="AT1598" s="34">
        <f t="shared" si="408"/>
        <v>9400.7229231160018</v>
      </c>
      <c r="AU1598" s="34">
        <f t="shared" si="409"/>
        <v>9085.2502731143322</v>
      </c>
      <c r="AV1598" s="34">
        <f t="shared" si="410"/>
        <v>9390.9606207925972</v>
      </c>
      <c r="AW1598" s="34">
        <f t="shared" si="411"/>
        <v>9388.2835710912987</v>
      </c>
      <c r="AX1598" s="34">
        <f t="shared" si="412"/>
        <v>8951.9485034957906</v>
      </c>
    </row>
    <row r="1599" spans="1:50" ht="16.5" customHeight="1" x14ac:dyDescent="0.2">
      <c r="A1599" s="25">
        <v>1598</v>
      </c>
      <c r="B1599" s="26">
        <v>44456</v>
      </c>
      <c r="C1599" s="35">
        <v>8896</v>
      </c>
      <c r="D1599" s="27">
        <v>4459.8440000000001</v>
      </c>
      <c r="E1599" s="27">
        <v>342000</v>
      </c>
      <c r="F1599" s="27">
        <v>1650542.2857142901</v>
      </c>
      <c r="G1599" s="27">
        <v>71.688000000000002</v>
      </c>
      <c r="H1599" s="27">
        <v>74.128</v>
      </c>
      <c r="I1599" s="27">
        <v>3.165</v>
      </c>
      <c r="J1599" s="27">
        <v>23425.91</v>
      </c>
      <c r="K1599" s="27">
        <v>373590</v>
      </c>
      <c r="L1599" s="27">
        <v>483</v>
      </c>
      <c r="M1599" s="27">
        <v>13.874000000000001</v>
      </c>
      <c r="N1599" s="27">
        <v>288443</v>
      </c>
      <c r="O1599" s="27">
        <v>16239.7</v>
      </c>
      <c r="P1599" s="27">
        <v>4388617</v>
      </c>
      <c r="Q1599" s="27">
        <v>294000</v>
      </c>
      <c r="R1599" s="27">
        <v>22042</v>
      </c>
      <c r="S1599" s="27">
        <v>14.957000000000001</v>
      </c>
      <c r="T1599" s="27">
        <v>144.69999999999999</v>
      </c>
      <c r="U1599" s="27">
        <v>16</v>
      </c>
      <c r="V1599" s="27">
        <v>92.4</v>
      </c>
      <c r="W1599" s="27">
        <v>113.04922500000001</v>
      </c>
      <c r="X1599" s="27">
        <v>5.4835694000000004</v>
      </c>
      <c r="Y1599" s="27">
        <v>5.17982721328735</v>
      </c>
      <c r="Z1599" s="27">
        <v>71.542472839355497</v>
      </c>
      <c r="AA1599" s="27">
        <v>331840</v>
      </c>
      <c r="AB1599" s="28">
        <v>32.090000000000003</v>
      </c>
      <c r="AC1599" s="29">
        <v>0</v>
      </c>
      <c r="AD1599" s="30">
        <v>0</v>
      </c>
      <c r="AE1599" s="30">
        <v>57.9</v>
      </c>
      <c r="AF1599" s="31">
        <v>12.226000000000001</v>
      </c>
      <c r="AG1599">
        <f t="shared" si="397"/>
        <v>9378.8501233322004</v>
      </c>
      <c r="AH1599">
        <f>A1599*'Simple Linear Regression'!$B$18+'Simple Linear Regression'!$B$17</f>
        <v>9248.4896070192735</v>
      </c>
      <c r="AI1599">
        <f t="shared" si="398"/>
        <v>8991.1082016</v>
      </c>
      <c r="AJ1599">
        <f t="shared" si="399"/>
        <v>8991.1082016000018</v>
      </c>
      <c r="AK1599" s="32">
        <f t="shared" si="413"/>
        <v>9241.9353167210193</v>
      </c>
      <c r="AL1599">
        <f t="shared" si="400"/>
        <v>9005.6798155216493</v>
      </c>
      <c r="AM1599" s="32">
        <f t="shared" si="401"/>
        <v>9562.7473814566602</v>
      </c>
      <c r="AN1599" s="33">
        <f t="shared" si="402"/>
        <v>9049.4922950329219</v>
      </c>
      <c r="AO1599" s="33">
        <f t="shared" si="403"/>
        <v>9068.4157613450061</v>
      </c>
      <c r="AP1599" s="33">
        <f t="shared" si="404"/>
        <v>9102.1603869000028</v>
      </c>
      <c r="AQ1599" s="34">
        <f t="shared" si="405"/>
        <v>912922.09499999997</v>
      </c>
      <c r="AR1599" s="34">
        <f t="shared" si="406"/>
        <v>1082430</v>
      </c>
      <c r="AS1599" s="34">
        <f t="shared" si="407"/>
        <v>0</v>
      </c>
      <c r="AT1599" s="34">
        <f t="shared" si="408"/>
        <v>9587.7706524620007</v>
      </c>
      <c r="AU1599" s="34">
        <f t="shared" si="409"/>
        <v>9155.5566664472499</v>
      </c>
      <c r="AV1599" s="34">
        <f t="shared" si="410"/>
        <v>9585.9425097097992</v>
      </c>
      <c r="AW1599" s="34">
        <f t="shared" si="411"/>
        <v>9588.8619975820002</v>
      </c>
      <c r="AX1599" s="34">
        <f t="shared" si="412"/>
        <v>9038.4805195467325</v>
      </c>
    </row>
    <row r="1600" spans="1:50" ht="16.5" customHeight="1" x14ac:dyDescent="0.2">
      <c r="A1600" s="25">
        <v>1599</v>
      </c>
      <c r="B1600" s="26">
        <v>44463</v>
      </c>
      <c r="C1600" s="35">
        <v>9399</v>
      </c>
      <c r="D1600" s="27">
        <v>4402.4040000000005</v>
      </c>
      <c r="E1600" s="27">
        <v>367000</v>
      </c>
      <c r="F1600" s="27">
        <v>1733694.8571428601</v>
      </c>
      <c r="G1600" s="27">
        <v>72.180000000000007</v>
      </c>
      <c r="H1600" s="27">
        <v>75.319999999999993</v>
      </c>
      <c r="I1600" s="27">
        <v>3.1840000000000002</v>
      </c>
      <c r="J1600" s="27">
        <v>23425.91</v>
      </c>
      <c r="K1600" s="27">
        <v>373590</v>
      </c>
      <c r="L1600" s="27">
        <v>483</v>
      </c>
      <c r="M1600" s="27">
        <v>13.874000000000001</v>
      </c>
      <c r="N1600" s="27">
        <v>288443</v>
      </c>
      <c r="O1600" s="27">
        <v>16239.7</v>
      </c>
      <c r="P1600" s="27">
        <v>4388617</v>
      </c>
      <c r="Q1600" s="27">
        <v>294000</v>
      </c>
      <c r="R1600" s="27">
        <v>22042</v>
      </c>
      <c r="S1600" s="27">
        <v>14.957000000000001</v>
      </c>
      <c r="T1600" s="27">
        <v>144.69999999999999</v>
      </c>
      <c r="U1600" s="27">
        <v>16</v>
      </c>
      <c r="V1600" s="27">
        <v>92.4</v>
      </c>
      <c r="W1600" s="27">
        <v>113.184</v>
      </c>
      <c r="X1600" s="27">
        <v>5.4835694000000004</v>
      </c>
      <c r="Y1600" s="27">
        <v>5.17982721328735</v>
      </c>
      <c r="Z1600" s="27">
        <v>71.542472839355497</v>
      </c>
      <c r="AA1600" s="27">
        <v>331840</v>
      </c>
      <c r="AB1600" s="28">
        <v>32.090000000000003</v>
      </c>
      <c r="AC1600" s="29">
        <v>0</v>
      </c>
      <c r="AD1600" s="30">
        <v>4.3</v>
      </c>
      <c r="AE1600" s="30">
        <v>43.5</v>
      </c>
      <c r="AF1600" s="31">
        <v>11.9383</v>
      </c>
      <c r="AG1600">
        <f t="shared" si="397"/>
        <v>9362.0197355219207</v>
      </c>
      <c r="AH1600">
        <f>A1600*'Simple Linear Regression'!$B$18+'Simple Linear Regression'!$B$17</f>
        <v>9249.342644103177</v>
      </c>
      <c r="AI1600">
        <f t="shared" si="398"/>
        <v>8976.4009516000006</v>
      </c>
      <c r="AJ1600">
        <f t="shared" si="399"/>
        <v>8976.4009516000006</v>
      </c>
      <c r="AK1600" s="32">
        <f t="shared" si="413"/>
        <v>9233.4174774303301</v>
      </c>
      <c r="AL1600">
        <f t="shared" si="400"/>
        <v>8979.4762613558396</v>
      </c>
      <c r="AM1600" s="32">
        <f t="shared" si="401"/>
        <v>9548.5537451147993</v>
      </c>
      <c r="AN1600" s="33">
        <f t="shared" si="402"/>
        <v>8982.8057113532323</v>
      </c>
      <c r="AO1600" s="33">
        <f t="shared" si="403"/>
        <v>9007.0526039120032</v>
      </c>
      <c r="AP1600" s="33">
        <f t="shared" si="404"/>
        <v>9028.7958553999979</v>
      </c>
      <c r="AQ1600" s="34">
        <f t="shared" si="405"/>
        <v>918402.5120000001</v>
      </c>
      <c r="AR1600" s="34">
        <f t="shared" si="406"/>
        <v>1168528</v>
      </c>
      <c r="AS1600" s="34">
        <f t="shared" si="407"/>
        <v>0</v>
      </c>
      <c r="AT1600" s="34">
        <f t="shared" si="408"/>
        <v>9570.6406114479996</v>
      </c>
      <c r="AU1600" s="34">
        <f t="shared" si="409"/>
        <v>9113.3177582310727</v>
      </c>
      <c r="AV1600" s="34">
        <f t="shared" si="410"/>
        <v>9595.2889606142799</v>
      </c>
      <c r="AW1600" s="34">
        <f t="shared" si="411"/>
        <v>9570.9043799549981</v>
      </c>
      <c r="AX1600" s="34">
        <f t="shared" si="412"/>
        <v>8989.9879458284577</v>
      </c>
    </row>
    <row r="1601" spans="1:50" ht="16.5" customHeight="1" x14ac:dyDescent="0.2">
      <c r="A1601" s="25">
        <v>1600</v>
      </c>
      <c r="B1601" s="26">
        <v>44470</v>
      </c>
      <c r="C1601" s="35">
        <v>9427</v>
      </c>
      <c r="D1601" s="27">
        <v>4363.9560000000001</v>
      </c>
      <c r="E1601" s="27">
        <v>375000</v>
      </c>
      <c r="F1601" s="27">
        <v>1747755.7142857099</v>
      </c>
      <c r="G1601" s="27">
        <v>75.453999999999994</v>
      </c>
      <c r="H1601" s="27">
        <v>78.444000000000003</v>
      </c>
      <c r="I1601" s="27">
        <v>3.1749999999999998</v>
      </c>
      <c r="J1601" s="27">
        <v>23425.91</v>
      </c>
      <c r="K1601" s="27">
        <v>373590</v>
      </c>
      <c r="L1601" s="27">
        <v>483</v>
      </c>
      <c r="M1601" s="27">
        <v>13.874000000000001</v>
      </c>
      <c r="N1601" s="27">
        <v>288443</v>
      </c>
      <c r="O1601" s="27">
        <v>16239.7</v>
      </c>
      <c r="P1601" s="27">
        <v>4388617</v>
      </c>
      <c r="Q1601" s="27">
        <v>294000</v>
      </c>
      <c r="R1601" s="27">
        <v>22042</v>
      </c>
      <c r="S1601" s="27">
        <v>14.957000000000001</v>
      </c>
      <c r="T1601" s="27">
        <v>144.69999999999999</v>
      </c>
      <c r="U1601" s="27">
        <v>16</v>
      </c>
      <c r="V1601" s="27">
        <v>92.4</v>
      </c>
      <c r="W1601" s="27">
        <v>113.73102</v>
      </c>
      <c r="X1601" s="27">
        <v>5.4835694000000004</v>
      </c>
      <c r="Y1601" s="27">
        <v>5.17982721328735</v>
      </c>
      <c r="Z1601" s="27">
        <v>71.542472839355497</v>
      </c>
      <c r="AA1601" s="27">
        <v>331840</v>
      </c>
      <c r="AB1601" s="28">
        <v>32.090000000000003</v>
      </c>
      <c r="AC1601" s="29">
        <v>0</v>
      </c>
      <c r="AD1601" s="30">
        <v>5</v>
      </c>
      <c r="AE1601" s="30">
        <v>28.1</v>
      </c>
      <c r="AF1601" s="31">
        <v>11.6511</v>
      </c>
      <c r="AG1601">
        <f t="shared" si="397"/>
        <v>9356.6285650110003</v>
      </c>
      <c r="AH1601">
        <f>A1601*'Simple Linear Regression'!$B$18+'Simple Linear Regression'!$B$17</f>
        <v>9250.1956811870823</v>
      </c>
      <c r="AI1601">
        <f t="shared" si="398"/>
        <v>8971.6946316000012</v>
      </c>
      <c r="AJ1601">
        <f t="shared" si="399"/>
        <v>8971.6946315999994</v>
      </c>
      <c r="AK1601" s="32">
        <f t="shared" si="413"/>
        <v>9230.6173404591191</v>
      </c>
      <c r="AL1601">
        <f t="shared" si="400"/>
        <v>8977.2024163817532</v>
      </c>
      <c r="AM1601" s="32">
        <f t="shared" si="401"/>
        <v>9534.6529002887382</v>
      </c>
      <c r="AN1601" s="33">
        <f t="shared" si="402"/>
        <v>8938.2394648749923</v>
      </c>
      <c r="AO1601" s="33">
        <f t="shared" si="403"/>
        <v>8974.9256142750055</v>
      </c>
      <c r="AP1601" s="33">
        <f t="shared" si="404"/>
        <v>8980.318398200001</v>
      </c>
      <c r="AQ1601" s="34">
        <f t="shared" si="405"/>
        <v>915806.52499999991</v>
      </c>
      <c r="AR1601" s="34">
        <f t="shared" si="406"/>
        <v>1190625</v>
      </c>
      <c r="AS1601" s="34">
        <f t="shared" si="407"/>
        <v>0</v>
      </c>
      <c r="AT1601" s="34">
        <f t="shared" si="408"/>
        <v>9560.1312889650017</v>
      </c>
      <c r="AU1601" s="34">
        <f t="shared" si="409"/>
        <v>9091.2622722281558</v>
      </c>
      <c r="AV1601" s="34">
        <f t="shared" si="410"/>
        <v>9595.4206732890016</v>
      </c>
      <c r="AW1601" s="34">
        <f t="shared" si="411"/>
        <v>9559.5879953269978</v>
      </c>
      <c r="AX1601" s="34">
        <f t="shared" si="412"/>
        <v>8964.6678950533278</v>
      </c>
    </row>
    <row r="1602" spans="1:50" ht="16.5" customHeight="1" x14ac:dyDescent="0.2">
      <c r="A1602" s="25">
        <v>1601</v>
      </c>
      <c r="B1602" s="26">
        <v>44477</v>
      </c>
      <c r="C1602" s="35">
        <v>9186</v>
      </c>
      <c r="D1602" s="27">
        <v>4360.1660000000002</v>
      </c>
      <c r="E1602" s="27">
        <v>312000</v>
      </c>
      <c r="F1602" s="27">
        <v>1815077.8571428601</v>
      </c>
      <c r="G1602" s="27">
        <v>78.504000000000005</v>
      </c>
      <c r="H1602" s="27">
        <v>82.012</v>
      </c>
      <c r="I1602" s="27">
        <v>3.19</v>
      </c>
      <c r="J1602" s="27">
        <v>23425.91</v>
      </c>
      <c r="K1602" s="27">
        <v>373590</v>
      </c>
      <c r="L1602" s="27">
        <v>501</v>
      </c>
      <c r="M1602" s="27">
        <v>13.874000000000001</v>
      </c>
      <c r="N1602" s="27">
        <v>288443</v>
      </c>
      <c r="O1602" s="27">
        <v>16412.900000000001</v>
      </c>
      <c r="P1602" s="27">
        <v>4388617</v>
      </c>
      <c r="Q1602" s="27">
        <v>294000</v>
      </c>
      <c r="R1602" s="27">
        <v>22042</v>
      </c>
      <c r="S1602" s="27">
        <v>14.957000000000001</v>
      </c>
      <c r="T1602" s="27">
        <v>144.69999999999999</v>
      </c>
      <c r="U1602" s="27">
        <v>16</v>
      </c>
      <c r="V1602" s="27">
        <v>90.9</v>
      </c>
      <c r="W1602" s="27">
        <v>114.34388</v>
      </c>
      <c r="X1602" s="27">
        <v>5.4835694000000004</v>
      </c>
      <c r="Y1602" s="27">
        <v>5.17982721328735</v>
      </c>
      <c r="Z1602" s="27">
        <v>71.542472839355497</v>
      </c>
      <c r="AA1602" s="27">
        <v>331840</v>
      </c>
      <c r="AB1602" s="28">
        <v>32.6</v>
      </c>
      <c r="AC1602" s="29">
        <v>0</v>
      </c>
      <c r="AD1602" s="30">
        <v>1.9</v>
      </c>
      <c r="AE1602" s="30">
        <v>32.200000000000003</v>
      </c>
      <c r="AF1602" s="31">
        <v>11.3668</v>
      </c>
      <c r="AG1602">
        <f t="shared" ref="AG1602:AG1665" si="414">6753.47943187+0.36116788*I1602+0.01252571*N1602-22.85359542*V1602+0.00407811*AA1602-0.00067349*E1602</f>
        <v>9433.3442456592002</v>
      </c>
      <c r="AH1602">
        <f>A1602*'Simple Linear Regression'!$B$18+'Simple Linear Regression'!$B$17</f>
        <v>9251.0487182709858</v>
      </c>
      <c r="AI1602">
        <f t="shared" ref="AI1602:AI1665" si="415">7491.3971+0.0137554*N1602-0.00058829*E1602-34.3283*V1602+0.30565*L1602+54.6031*M1602</f>
        <v>9065.7510515999984</v>
      </c>
      <c r="AJ1602">
        <f t="shared" ref="AJ1602:AJ1665" si="416">7491.3971-0.00058829*E1602+0.30565*L1602+54.6031*M1602+0.0137554*N1602-34.3283*V1602</f>
        <v>9065.7510516000002</v>
      </c>
      <c r="AK1602" s="32">
        <f t="shared" si="413"/>
        <v>9211.0770920692285</v>
      </c>
      <c r="AL1602">
        <f t="shared" ref="AL1602:AL1665" si="417">2192.59+2373.87*I1602+0.0316653*N1602-15.7623*V1602+0.00202406*AA1602-0.000740146*E1602-0.00963493*(I1602*N1602)</f>
        <v>9041.3961926718985</v>
      </c>
      <c r="AM1602" s="32">
        <f t="shared" ref="AM1602:AM1665" si="418">5205.907083+122.0638992*I1602+13.609808*(N1602/1000)-1.245906883*AD1602+0.7746840854*AE1602-134.2474226*AC1602-1547.125689*IF(AND(B1602&gt;=DATE(2020,3,20),B1602&lt;=DATE(2020,6,26)),1,0)</f>
        <v>9543.5223748641802</v>
      </c>
      <c r="AN1602" s="33">
        <f t="shared" ref="AN1602:AN1614" si="419">7707.2178-144.397321*AC1602+139.5614087*AF1602-0.0008594506251*E1602-265.7105668*I1602-0.02506176117*J1602+0.004708026652*N1602</f>
        <v>8948.721887260881</v>
      </c>
      <c r="AO1602" s="33">
        <f t="shared" ref="AO1602:AO1665" si="420">IF(N1602="","",2190.39 + 2739.06*I1602 + 0.034693*N1602 - 16.722*V1602 - 0.000802*E1602 - 1.3691*AD1602 + 1.8691*AE1602 - 121.7*AC1602 + 209.88*IF(AND(B1602&gt;=DATE(2020,3,20),B1602&lt;=DATE(2020,6,26)),1,0) - 0.011049*(I1602*N1602))</f>
        <v>9055.7229336700038</v>
      </c>
      <c r="AP1602" s="33">
        <f t="shared" ref="AP1602:AP1665" si="421">IF(B1602&lt;DATE(2008,1,1),"",3929.06 + 1212.53*I1602 - 0.0003097*N1602 + 59.426*V1602 - 0.0006734*E1602 - 1.036*AD1602 + 1.2076*AE1602 + 94.923*AF1602 - 131.43*AC1602 - 759.61*IF(AND(B1602&gt;=DATE(2020,3,20),B1602&lt;=DATE(2020,6,26)),1,0) - 17.324*(I1602*V1602))</f>
        <v>8991.8519753</v>
      </c>
      <c r="AQ1602" s="34">
        <f t="shared" ref="AQ1602:AQ1665" si="422">IF(N1602="","",I1602*N1602)</f>
        <v>920133.17</v>
      </c>
      <c r="AR1602" s="34">
        <f t="shared" ref="AR1602:AR1665" si="423">I1602*E1602</f>
        <v>995280</v>
      </c>
      <c r="AS1602" s="34">
        <f t="shared" ref="AS1602:AS1665" si="424">AC1602*AF1602</f>
        <v>0</v>
      </c>
      <c r="AT1602" s="34">
        <f t="shared" ref="AT1602:AT1665" si="425">IF(N1602="","",2413.3773+89.103503*I1602+0.018847679*N1602-5.0917058*V1602-0.00064564578*E1602+1.4315076*AD1602-3.1976817*AE1602-66.972905*AC1602-217.08397*IF(AND(B1602&gt;=DATE(2020,3,20),B1602&lt;=DATE(2020,6,26)),1,0)+190.76803*AF1602)</f>
        <v>9537.9975648910004</v>
      </c>
      <c r="AU1602" s="34">
        <f t="shared" ref="AU1602:AU1665" si="426">IF(N1602="","",-480.76297+2186.3009*I1602+0.033368804*N1602-5.3903106*V1602-0.00073731439*E1602+0.93396876*AD1602-1.6242981*AE1602-61.304389*AC1602-95.472727*IF(AND(B1602&gt;=DATE(2020,3,20),B1602&lt;=DATE(2020,6,26)),1,0)+156.04851*AF1602-0.0087322858*AQ1602)</f>
        <v>9086.8920407440164</v>
      </c>
      <c r="AV1602" s="34">
        <f t="shared" ref="AV1602:AV1665" si="427">IF(N1602="","",2518.0489-204.66184*I1602+0.019354281*N1602-2.3328708*V1602-0.0022533804*E1602+1.5259709*AD1602-3.5842757*AE1602-65.580099*AC1602-62.828483*IF(AND(B1602&gt;=DATE(2020,3,20),B1602&lt;=DATE(2020,6,26)),1,0)+200.94286*AF1602+0.00080379976*AR1602)</f>
        <v>9504.240657713799</v>
      </c>
      <c r="AW1602" s="34">
        <f t="shared" ref="AW1602:AW1665" si="428">IF(N1602="","",2361.7153+89.223162*I1602+0.018847054*N1602-5.0210815*V1602-0.0006437347*E1602+1.4213619*AD1602-3.2156123*AE1602+167.41121*AC1602-224.35191*IF(AND(B1602&gt;=DATE(2020,3,20),B1602&lt;=DATE(2020,6,26)),1,0)+194.56435*AF1602-19.897843*AS1602)</f>
        <v>9536.1083740819995</v>
      </c>
      <c r="AX1602" s="34">
        <f t="shared" ref="AX1602:AX1665" si="429">IF(N1602="","",-654.03928+2464.5589*I1602+0.035956453*N1602-8.0754527*V1602-0.00069441316*E1602+0.69511606*AD1602-1.1669613*AE1602-90.724569*AC1602-211.24919*IF(AND(B1602&gt;=DATE(2020,3,20),B1602&lt;=DATE(2020,6,26)),1,0)+147.22132*AF1602-0.010108087*AQ1602)</f>
        <v>8964.9689602132039</v>
      </c>
    </row>
    <row r="1603" spans="1:50" ht="16.5" customHeight="1" x14ac:dyDescent="0.2">
      <c r="A1603" s="25">
        <v>1602</v>
      </c>
      <c r="B1603" s="26">
        <v>44484</v>
      </c>
      <c r="C1603" s="35">
        <v>9634</v>
      </c>
      <c r="D1603" s="27">
        <v>4397.0540000000001</v>
      </c>
      <c r="E1603" s="27">
        <v>291000</v>
      </c>
      <c r="F1603" s="27">
        <v>1920522</v>
      </c>
      <c r="G1603" s="27">
        <v>81.176000000000002</v>
      </c>
      <c r="H1603" s="27">
        <v>83.867999999999995</v>
      </c>
      <c r="I1603" s="27">
        <v>3.2669999999999999</v>
      </c>
      <c r="J1603" s="27">
        <v>23425.91</v>
      </c>
      <c r="K1603" s="27">
        <v>409263</v>
      </c>
      <c r="L1603" s="27">
        <v>501</v>
      </c>
      <c r="M1603" s="27">
        <v>13.874000000000001</v>
      </c>
      <c r="N1603" s="27">
        <v>288443</v>
      </c>
      <c r="O1603" s="27">
        <v>16412.900000000001</v>
      </c>
      <c r="P1603" s="27">
        <v>4388617</v>
      </c>
      <c r="Q1603" s="27">
        <v>294000</v>
      </c>
      <c r="R1603" s="27">
        <v>22042</v>
      </c>
      <c r="S1603" s="27">
        <v>14.957000000000001</v>
      </c>
      <c r="T1603" s="27">
        <v>144.69999999999999</v>
      </c>
      <c r="U1603" s="27">
        <v>16</v>
      </c>
      <c r="V1603" s="27">
        <v>90.9</v>
      </c>
      <c r="W1603" s="27">
        <v>114.49216</v>
      </c>
      <c r="X1603" s="27">
        <v>5.4835694000000004</v>
      </c>
      <c r="Y1603" s="27">
        <v>5.17982721328735</v>
      </c>
      <c r="Z1603" s="27">
        <v>71.542472839355497</v>
      </c>
      <c r="AA1603" s="27">
        <v>331840</v>
      </c>
      <c r="AB1603" s="28">
        <v>32.6</v>
      </c>
      <c r="AC1603" s="29">
        <v>0</v>
      </c>
      <c r="AD1603" s="30">
        <v>5.0999999999999996</v>
      </c>
      <c r="AE1603" s="30">
        <v>29</v>
      </c>
      <c r="AF1603" s="31">
        <v>11.088100000000001</v>
      </c>
      <c r="AG1603">
        <f t="shared" si="414"/>
        <v>9447.5153455859599</v>
      </c>
      <c r="AH1603">
        <f>A1603*'Simple Linear Regression'!$B$18+'Simple Linear Regression'!$B$17</f>
        <v>9251.9017553548911</v>
      </c>
      <c r="AI1603">
        <f t="shared" si="415"/>
        <v>9078.1051415999991</v>
      </c>
      <c r="AJ1603">
        <f t="shared" si="416"/>
        <v>9078.1051416000009</v>
      </c>
      <c r="AK1603" s="32">
        <f t="shared" si="413"/>
        <v>9109.4794995268094</v>
      </c>
      <c r="AL1603">
        <f t="shared" si="417"/>
        <v>9025.7343838946726</v>
      </c>
      <c r="AM1603" s="32">
        <f t="shared" si="418"/>
        <v>9546.4554040037001</v>
      </c>
      <c r="AN1603" s="33">
        <f t="shared" si="419"/>
        <v>8907.4148721396923</v>
      </c>
      <c r="AO1603" s="33">
        <f t="shared" si="420"/>
        <v>9027.7107972309968</v>
      </c>
      <c r="AP1603" s="33">
        <f t="shared" si="421"/>
        <v>8944.4677519999987</v>
      </c>
      <c r="AQ1603" s="34">
        <f t="shared" si="422"/>
        <v>942343.28099999996</v>
      </c>
      <c r="AR1603" s="34">
        <f t="shared" si="423"/>
        <v>950697</v>
      </c>
      <c r="AS1603" s="34">
        <f t="shared" si="424"/>
        <v>0</v>
      </c>
      <c r="AT1603" s="34">
        <f t="shared" si="425"/>
        <v>9520.0634518010011</v>
      </c>
      <c r="AU1603" s="34">
        <f t="shared" si="426"/>
        <v>9041.4715095472911</v>
      </c>
      <c r="AV1603" s="34">
        <f t="shared" si="427"/>
        <v>9460.3168937717219</v>
      </c>
      <c r="AW1603" s="34">
        <f t="shared" si="428"/>
        <v>9517.1102193510014</v>
      </c>
      <c r="AX1603" s="34">
        <f t="shared" si="429"/>
        <v>8909.7490032735514</v>
      </c>
    </row>
    <row r="1604" spans="1:50" ht="16.5" customHeight="1" x14ac:dyDescent="0.2">
      <c r="A1604" s="25">
        <v>1603</v>
      </c>
      <c r="B1604" s="26">
        <v>44491</v>
      </c>
      <c r="C1604" s="35">
        <v>9323</v>
      </c>
      <c r="D1604" s="27">
        <v>4527.3919999999998</v>
      </c>
      <c r="E1604" s="27">
        <v>289000</v>
      </c>
      <c r="F1604" s="27">
        <v>1897032.57142857</v>
      </c>
      <c r="G1604" s="27">
        <v>83.475999999999999</v>
      </c>
      <c r="H1604" s="27">
        <v>84.983999999999995</v>
      </c>
      <c r="I1604" s="27">
        <v>3.3220000000000001</v>
      </c>
      <c r="J1604" s="27">
        <v>23425.91</v>
      </c>
      <c r="K1604" s="27">
        <v>409263</v>
      </c>
      <c r="L1604" s="27">
        <v>501</v>
      </c>
      <c r="M1604" s="27">
        <v>12.731</v>
      </c>
      <c r="N1604" s="27">
        <v>279596</v>
      </c>
      <c r="O1604" s="27">
        <v>16412.900000000001</v>
      </c>
      <c r="P1604" s="27">
        <v>4388617</v>
      </c>
      <c r="Q1604" s="27">
        <v>294000</v>
      </c>
      <c r="R1604" s="27">
        <v>22042</v>
      </c>
      <c r="S1604" s="27">
        <v>14.957000000000001</v>
      </c>
      <c r="T1604" s="27">
        <v>144.69999999999999</v>
      </c>
      <c r="U1604" s="27">
        <v>16</v>
      </c>
      <c r="V1604" s="27">
        <v>90.9</v>
      </c>
      <c r="W1604" s="27">
        <v>114.38012500000001</v>
      </c>
      <c r="X1604" s="27">
        <v>5.4835694000000004</v>
      </c>
      <c r="Y1604" s="27">
        <v>5.3101687431335503</v>
      </c>
      <c r="Z1604" s="27">
        <v>71.542472839355497</v>
      </c>
      <c r="AA1604" s="27">
        <v>331840</v>
      </c>
      <c r="AB1604" s="28">
        <v>32.6</v>
      </c>
      <c r="AC1604" s="29">
        <v>0</v>
      </c>
      <c r="AD1604" s="30">
        <v>32.6</v>
      </c>
      <c r="AE1604" s="30">
        <v>9.1</v>
      </c>
      <c r="AF1604" s="31">
        <v>10.8178</v>
      </c>
      <c r="AG1604">
        <f t="shared" si="414"/>
        <v>9338.0672334493593</v>
      </c>
      <c r="AH1604">
        <f>A1604*'Simple Linear Regression'!$B$18+'Simple Linear Regression'!$B$17</f>
        <v>9252.7547924387945</v>
      </c>
      <c r="AI1604">
        <f t="shared" si="415"/>
        <v>8895.1763544999976</v>
      </c>
      <c r="AJ1604">
        <f t="shared" si="416"/>
        <v>8895.1763544999994</v>
      </c>
      <c r="AK1604" s="32">
        <f t="shared" si="413"/>
        <v>9112.0859618462891</v>
      </c>
      <c r="AL1604">
        <f t="shared" si="417"/>
        <v>9007.9506003338411</v>
      </c>
      <c r="AM1604" s="32">
        <f t="shared" si="418"/>
        <v>9383.0842945017394</v>
      </c>
      <c r="AN1604" s="33">
        <f t="shared" si="419"/>
        <v>8815.1443316540372</v>
      </c>
      <c r="AO1604" s="33">
        <f t="shared" si="420"/>
        <v>8947.6305883119985</v>
      </c>
      <c r="AP1604" s="33">
        <f t="shared" si="421"/>
        <v>8850.4533529999972</v>
      </c>
      <c r="AQ1604" s="34">
        <f t="shared" si="422"/>
        <v>928817.91200000001</v>
      </c>
      <c r="AR1604" s="34">
        <f t="shared" si="423"/>
        <v>960058</v>
      </c>
      <c r="AS1604" s="34">
        <f t="shared" si="424"/>
        <v>0</v>
      </c>
      <c r="AT1604" s="34">
        <f t="shared" si="425"/>
        <v>9410.9457462339997</v>
      </c>
      <c r="AU1604" s="34">
        <f t="shared" si="426"/>
        <v>9001.9140273347512</v>
      </c>
      <c r="AV1604" s="34">
        <f t="shared" si="427"/>
        <v>9348.8407300400813</v>
      </c>
      <c r="AW1604" s="34">
        <f t="shared" si="428"/>
        <v>9407.0524691379997</v>
      </c>
      <c r="AX1604" s="34">
        <f t="shared" si="429"/>
        <v>8867.8417346856495</v>
      </c>
    </row>
    <row r="1605" spans="1:50" ht="16.5" customHeight="1" x14ac:dyDescent="0.2">
      <c r="A1605" s="25">
        <v>1604</v>
      </c>
      <c r="B1605" s="26">
        <v>44498</v>
      </c>
      <c r="C1605" s="35">
        <v>9504</v>
      </c>
      <c r="D1605" s="27">
        <v>4578.95</v>
      </c>
      <c r="E1605" s="27">
        <v>269000</v>
      </c>
      <c r="F1605" s="27">
        <v>1834594.8571428601</v>
      </c>
      <c r="G1605" s="27">
        <v>83.843999999999994</v>
      </c>
      <c r="H1605" s="27">
        <v>84.116</v>
      </c>
      <c r="I1605" s="27">
        <v>3.383</v>
      </c>
      <c r="J1605" s="27">
        <v>23425.91</v>
      </c>
      <c r="K1605" s="27">
        <v>409263</v>
      </c>
      <c r="L1605" s="27">
        <v>501</v>
      </c>
      <c r="M1605" s="27">
        <v>12.731</v>
      </c>
      <c r="N1605" s="27">
        <v>279596</v>
      </c>
      <c r="O1605" s="27">
        <v>16412.900000000001</v>
      </c>
      <c r="P1605" s="27">
        <v>4388617</v>
      </c>
      <c r="Q1605" s="27">
        <v>294000</v>
      </c>
      <c r="R1605" s="27">
        <v>22042</v>
      </c>
      <c r="S1605" s="27">
        <v>14.957000000000001</v>
      </c>
      <c r="T1605" s="27">
        <v>144.69999999999999</v>
      </c>
      <c r="U1605" s="27">
        <v>16</v>
      </c>
      <c r="V1605" s="27">
        <v>90.9</v>
      </c>
      <c r="W1605" s="27">
        <v>113.68680000000001</v>
      </c>
      <c r="X1605" s="27">
        <v>5.4835694000000004</v>
      </c>
      <c r="Y1605" s="27">
        <v>5.3101687431335503</v>
      </c>
      <c r="Z1605" s="27">
        <v>71.542472839355497</v>
      </c>
      <c r="AA1605" s="27">
        <v>331840</v>
      </c>
      <c r="AB1605" s="28">
        <v>32.6</v>
      </c>
      <c r="AC1605" s="29">
        <v>0</v>
      </c>
      <c r="AD1605" s="30">
        <v>48.1</v>
      </c>
      <c r="AE1605" s="30">
        <v>12.6</v>
      </c>
      <c r="AF1605" s="31">
        <v>10.5593</v>
      </c>
      <c r="AG1605">
        <f t="shared" si="414"/>
        <v>9351.55906469004</v>
      </c>
      <c r="AH1605">
        <f>A1605*'Simple Linear Regression'!$B$18+'Simple Linear Regression'!$B$17</f>
        <v>9253.607829522698</v>
      </c>
      <c r="AI1605">
        <f t="shared" si="415"/>
        <v>8906.9421544999987</v>
      </c>
      <c r="AJ1605">
        <f t="shared" si="416"/>
        <v>8906.9421545000005</v>
      </c>
      <c r="AK1605" s="32">
        <f t="shared" si="413"/>
        <v>9096.8345372328695</v>
      </c>
      <c r="AL1605">
        <f t="shared" si="417"/>
        <v>9003.2324291487585</v>
      </c>
      <c r="AM1605" s="32">
        <f t="shared" si="418"/>
        <v>9373.9300299653387</v>
      </c>
      <c r="AN1605" s="33">
        <f t="shared" si="419"/>
        <v>8780.0483754322868</v>
      </c>
      <c r="AO1605" s="33">
        <f t="shared" si="420"/>
        <v>8927.6294198679971</v>
      </c>
      <c r="AP1605" s="33">
        <f t="shared" si="421"/>
        <v>8805.4568398999982</v>
      </c>
      <c r="AQ1605" s="34">
        <f t="shared" si="422"/>
        <v>945873.26800000004</v>
      </c>
      <c r="AR1605" s="34">
        <f t="shared" si="423"/>
        <v>910027</v>
      </c>
      <c r="AS1605" s="34">
        <f t="shared" si="424"/>
        <v>0</v>
      </c>
      <c r="AT1605" s="34">
        <f t="shared" si="425"/>
        <v>9390.9769216120003</v>
      </c>
      <c r="AU1605" s="34">
        <f t="shared" si="426"/>
        <v>8969.5453596170082</v>
      </c>
      <c r="AV1605" s="34">
        <f t="shared" si="427"/>
        <v>9300.3729146975184</v>
      </c>
      <c r="AW1605" s="34">
        <f t="shared" si="428"/>
        <v>9385.8513579450009</v>
      </c>
      <c r="AX1605" s="34">
        <f t="shared" si="429"/>
        <v>8828.304291681683</v>
      </c>
    </row>
    <row r="1606" spans="1:50" ht="16.5" customHeight="1" x14ac:dyDescent="0.2">
      <c r="A1606" s="25">
        <v>1605</v>
      </c>
      <c r="B1606" s="26">
        <v>44505</v>
      </c>
      <c r="C1606" s="35">
        <v>9259</v>
      </c>
      <c r="D1606" s="27">
        <v>4656.4960000000001</v>
      </c>
      <c r="E1606" s="27">
        <v>261000</v>
      </c>
      <c r="F1606" s="27">
        <v>1769501.1428571399</v>
      </c>
      <c r="G1606" s="27">
        <v>81.787999999999997</v>
      </c>
      <c r="H1606" s="27">
        <v>82.522000000000006</v>
      </c>
      <c r="I1606" s="27">
        <v>3.39</v>
      </c>
      <c r="J1606" s="27">
        <v>23982.379000000001</v>
      </c>
      <c r="K1606" s="27">
        <v>409263</v>
      </c>
      <c r="L1606" s="27">
        <v>508</v>
      </c>
      <c r="M1606" s="27">
        <v>12.731</v>
      </c>
      <c r="N1606" s="27">
        <v>279596</v>
      </c>
      <c r="O1606" s="27">
        <v>16489.599999999999</v>
      </c>
      <c r="P1606" s="27">
        <v>4388617</v>
      </c>
      <c r="Q1606" s="27">
        <v>294000</v>
      </c>
      <c r="R1606" s="27">
        <v>22042</v>
      </c>
      <c r="S1606" s="27">
        <v>14.957000000000001</v>
      </c>
      <c r="T1606" s="27">
        <v>146.5</v>
      </c>
      <c r="U1606" s="27">
        <v>16</v>
      </c>
      <c r="V1606" s="27">
        <v>90.4</v>
      </c>
      <c r="W1606" s="27">
        <v>113.69492</v>
      </c>
      <c r="X1606" s="27">
        <v>5.4835694000000004</v>
      </c>
      <c r="Y1606" s="27">
        <v>5.3101687431335503</v>
      </c>
      <c r="Z1606" s="27">
        <v>71.542472839355497</v>
      </c>
      <c r="AA1606" s="27">
        <v>331840</v>
      </c>
      <c r="AB1606" s="28">
        <v>32.340000000000003</v>
      </c>
      <c r="AC1606" s="29">
        <v>0</v>
      </c>
      <c r="AD1606" s="30">
        <v>83.7</v>
      </c>
      <c r="AE1606" s="30">
        <v>0.3</v>
      </c>
      <c r="AF1606" s="31">
        <v>10.3163</v>
      </c>
      <c r="AG1606">
        <f t="shared" si="414"/>
        <v>9368.3763105752005</v>
      </c>
      <c r="AH1606">
        <f>A1606*'Simple Linear Regression'!$B$18+'Simple Linear Regression'!$B$17</f>
        <v>9254.4608666066033</v>
      </c>
      <c r="AI1606">
        <f t="shared" si="415"/>
        <v>8930.9521745000002</v>
      </c>
      <c r="AJ1606">
        <f t="shared" si="416"/>
        <v>8930.9521745000002</v>
      </c>
      <c r="AK1606" s="32">
        <f t="shared" si="413"/>
        <v>9114.0938544203091</v>
      </c>
      <c r="AL1606">
        <f t="shared" si="417"/>
        <v>9014.7946219307996</v>
      </c>
      <c r="AM1606" s="32">
        <f t="shared" si="418"/>
        <v>9320.9015779745205</v>
      </c>
      <c r="AN1606" s="33">
        <f t="shared" si="419"/>
        <v>8737.2044909748784</v>
      </c>
      <c r="AO1606" s="33">
        <f t="shared" si="420"/>
        <v>8868.2251564399994</v>
      </c>
      <c r="AP1606" s="33">
        <f t="shared" si="421"/>
        <v>8733.1582996999987</v>
      </c>
      <c r="AQ1606" s="34">
        <f t="shared" si="422"/>
        <v>947830.44000000006</v>
      </c>
      <c r="AR1606" s="34">
        <f t="shared" si="423"/>
        <v>884790</v>
      </c>
      <c r="AS1606" s="34">
        <f t="shared" si="424"/>
        <v>0</v>
      </c>
      <c r="AT1606" s="34">
        <f t="shared" si="425"/>
        <v>9443.2481894529992</v>
      </c>
      <c r="AU1606" s="34">
        <f t="shared" si="426"/>
        <v>8991.6609176292495</v>
      </c>
      <c r="AV1606" s="34">
        <f t="shared" si="427"/>
        <v>9347.4303060443999</v>
      </c>
      <c r="AW1606" s="34">
        <f t="shared" si="428"/>
        <v>9437.0097163089995</v>
      </c>
      <c r="AX1606" s="34">
        <f t="shared" si="429"/>
        <v>8838.6909457277197</v>
      </c>
    </row>
    <row r="1607" spans="1:50" ht="16.5" customHeight="1" x14ac:dyDescent="0.2">
      <c r="A1607" s="25">
        <v>1606</v>
      </c>
      <c r="B1607" s="26">
        <v>44512</v>
      </c>
      <c r="C1607" s="35">
        <v>9241</v>
      </c>
      <c r="D1607" s="27">
        <v>4673.1559999999999</v>
      </c>
      <c r="E1607" s="27">
        <v>251000</v>
      </c>
      <c r="F1607" s="27">
        <v>1848670.57142857</v>
      </c>
      <c r="G1607" s="27">
        <v>81.93</v>
      </c>
      <c r="H1607" s="27">
        <v>83.39</v>
      </c>
      <c r="I1607" s="27">
        <v>3.41</v>
      </c>
      <c r="J1607" s="27">
        <v>23982.379000000001</v>
      </c>
      <c r="K1607" s="27">
        <v>424574</v>
      </c>
      <c r="L1607" s="27">
        <v>508</v>
      </c>
      <c r="M1607" s="27">
        <v>12.731</v>
      </c>
      <c r="N1607" s="27">
        <v>279596</v>
      </c>
      <c r="O1607" s="27">
        <v>16489.599999999999</v>
      </c>
      <c r="P1607" s="27">
        <v>4388617</v>
      </c>
      <c r="Q1607" s="27">
        <v>294000</v>
      </c>
      <c r="R1607" s="27">
        <v>22042</v>
      </c>
      <c r="S1607" s="27">
        <v>14.957000000000001</v>
      </c>
      <c r="T1607" s="27">
        <v>146.5</v>
      </c>
      <c r="U1607" s="27">
        <v>16</v>
      </c>
      <c r="V1607" s="27">
        <v>90.4</v>
      </c>
      <c r="W1607" s="27">
        <v>114.25594</v>
      </c>
      <c r="X1607" s="27">
        <v>5.4835694000000004</v>
      </c>
      <c r="Y1607" s="27">
        <v>5.3101687431335503</v>
      </c>
      <c r="Z1607" s="27">
        <v>71.542472839355497</v>
      </c>
      <c r="AA1607" s="27">
        <v>331840</v>
      </c>
      <c r="AB1607" s="28">
        <v>32.340000000000003</v>
      </c>
      <c r="AC1607" s="29">
        <v>0</v>
      </c>
      <c r="AD1607" s="30">
        <v>69.599999999999994</v>
      </c>
      <c r="AE1607" s="30">
        <v>4</v>
      </c>
      <c r="AF1607" s="31">
        <v>10.0931</v>
      </c>
      <c r="AG1607">
        <f t="shared" si="414"/>
        <v>9375.1184339327992</v>
      </c>
      <c r="AH1607">
        <f>A1607*'Simple Linear Regression'!$B$18+'Simple Linear Regression'!$B$17</f>
        <v>9255.3139036905068</v>
      </c>
      <c r="AI1607">
        <f t="shared" si="415"/>
        <v>8936.8350745000007</v>
      </c>
      <c r="AJ1607">
        <f t="shared" si="416"/>
        <v>8936.8350745000007</v>
      </c>
      <c r="AK1607" s="32">
        <f t="shared" si="413"/>
        <v>9132.7232237109965</v>
      </c>
      <c r="AL1607">
        <f t="shared" si="417"/>
        <v>9015.7957241652039</v>
      </c>
      <c r="AM1607" s="32">
        <f t="shared" si="418"/>
        <v>9343.7764741248011</v>
      </c>
      <c r="AN1607" s="33">
        <f t="shared" si="419"/>
        <v>8709.3346794680365</v>
      </c>
      <c r="AO1607" s="33">
        <f t="shared" si="420"/>
        <v>8895.4612123600036</v>
      </c>
      <c r="AP1607" s="33">
        <f t="shared" si="421"/>
        <v>8730.710014100001</v>
      </c>
      <c r="AQ1607" s="34">
        <f t="shared" si="422"/>
        <v>953422.36</v>
      </c>
      <c r="AR1607" s="34">
        <f t="shared" si="423"/>
        <v>855910</v>
      </c>
      <c r="AS1607" s="34">
        <f t="shared" si="424"/>
        <v>0</v>
      </c>
      <c r="AT1607" s="34">
        <f t="shared" si="425"/>
        <v>9376.8916135670006</v>
      </c>
      <c r="AU1607" s="34">
        <f t="shared" si="426"/>
        <v>8939.920946000515</v>
      </c>
      <c r="AV1607" s="34">
        <f t="shared" si="427"/>
        <v>9263.0286800435988</v>
      </c>
      <c r="AW1607" s="34">
        <f t="shared" si="428"/>
        <v>9369.8657953290003</v>
      </c>
      <c r="AX1607" s="34">
        <f t="shared" si="429"/>
        <v>8791.4239495906841</v>
      </c>
    </row>
    <row r="1608" spans="1:50" ht="16.5" customHeight="1" x14ac:dyDescent="0.2">
      <c r="A1608" s="25">
        <v>1607</v>
      </c>
      <c r="B1608" s="26">
        <v>44519</v>
      </c>
      <c r="C1608" s="35">
        <v>9334</v>
      </c>
      <c r="D1608" s="27">
        <v>4694.9740000000002</v>
      </c>
      <c r="E1608" s="27">
        <v>250000</v>
      </c>
      <c r="F1608" s="27">
        <v>1896815.42857143</v>
      </c>
      <c r="G1608" s="27">
        <v>78.992000000000004</v>
      </c>
      <c r="H1608" s="27">
        <v>81.63</v>
      </c>
      <c r="I1608" s="27">
        <v>3.399</v>
      </c>
      <c r="J1608" s="27">
        <v>23982.379000000001</v>
      </c>
      <c r="K1608" s="27">
        <v>424574</v>
      </c>
      <c r="L1608" s="27">
        <v>508</v>
      </c>
      <c r="M1608" s="27">
        <v>13.156000000000001</v>
      </c>
      <c r="N1608" s="27">
        <v>270461</v>
      </c>
      <c r="O1608" s="27">
        <v>16489.599999999999</v>
      </c>
      <c r="P1608" s="27">
        <v>4388617</v>
      </c>
      <c r="Q1608" s="27">
        <v>294000</v>
      </c>
      <c r="R1608" s="27">
        <v>22042</v>
      </c>
      <c r="S1608" s="27">
        <v>14.957000000000001</v>
      </c>
      <c r="T1608" s="27">
        <v>146.5</v>
      </c>
      <c r="U1608" s="27">
        <v>16</v>
      </c>
      <c r="V1608" s="27">
        <v>90.4</v>
      </c>
      <c r="W1608" s="27">
        <v>114.0626</v>
      </c>
      <c r="X1608" s="27">
        <v>5.4835694000000004</v>
      </c>
      <c r="Y1608" s="27">
        <v>5.6534667015075701</v>
      </c>
      <c r="Z1608" s="27">
        <v>71.542472839355497</v>
      </c>
      <c r="AA1608" s="27">
        <v>331840</v>
      </c>
      <c r="AB1608" s="28">
        <v>32.340000000000003</v>
      </c>
      <c r="AC1608" s="29">
        <v>0</v>
      </c>
      <c r="AD1608" s="30">
        <v>97</v>
      </c>
      <c r="AE1608" s="30">
        <v>7</v>
      </c>
      <c r="AF1608" s="31">
        <v>9.8942999999999994</v>
      </c>
      <c r="AG1608">
        <f t="shared" si="414"/>
        <v>9261.3655902361206</v>
      </c>
      <c r="AH1608">
        <f>A1608*'Simple Linear Regression'!$B$18+'Simple Linear Regression'!$B$17</f>
        <v>9256.1669407744121</v>
      </c>
      <c r="AI1608">
        <f t="shared" si="415"/>
        <v>8834.9741030000005</v>
      </c>
      <c r="AJ1608">
        <f t="shared" si="416"/>
        <v>8834.9741030000005</v>
      </c>
      <c r="AK1608" s="32">
        <f t="shared" si="413"/>
        <v>9169.2057874775783</v>
      </c>
      <c r="AL1608">
        <f t="shared" si="417"/>
        <v>9029.9568272207307</v>
      </c>
      <c r="AM1608" s="32">
        <f t="shared" si="418"/>
        <v>9186.294378815599</v>
      </c>
      <c r="AN1608" s="33">
        <f t="shared" si="419"/>
        <v>8642.3643148123592</v>
      </c>
      <c r="AO1608" s="33">
        <f t="shared" si="420"/>
        <v>8894.3587339889982</v>
      </c>
      <c r="AP1608" s="33">
        <f t="shared" si="421"/>
        <v>8694.4673867999973</v>
      </c>
      <c r="AQ1608" s="34">
        <f t="shared" si="422"/>
        <v>919296.93900000001</v>
      </c>
      <c r="AR1608" s="34">
        <f t="shared" si="423"/>
        <v>849750</v>
      </c>
      <c r="AS1608" s="34">
        <f t="shared" si="424"/>
        <v>0</v>
      </c>
      <c r="AT1608" s="34">
        <f t="shared" si="425"/>
        <v>9196.0891519249999</v>
      </c>
      <c r="AU1608" s="34">
        <f t="shared" si="426"/>
        <v>8899.473261103838</v>
      </c>
      <c r="AV1608" s="34">
        <f t="shared" si="427"/>
        <v>9076.891912219</v>
      </c>
      <c r="AW1608" s="34">
        <f t="shared" si="428"/>
        <v>9187.9793233369983</v>
      </c>
      <c r="AX1608" s="34">
        <f t="shared" si="429"/>
        <v>8767.7664388033045</v>
      </c>
    </row>
    <row r="1609" spans="1:50" ht="16.5" customHeight="1" x14ac:dyDescent="0.2">
      <c r="A1609" s="25">
        <v>1608</v>
      </c>
      <c r="B1609" s="26">
        <v>44526</v>
      </c>
      <c r="C1609" s="35">
        <v>8796</v>
      </c>
      <c r="D1609" s="27">
        <v>4667.43</v>
      </c>
      <c r="E1609" s="27">
        <v>224000</v>
      </c>
      <c r="F1609" s="27">
        <v>2004336</v>
      </c>
      <c r="G1609" s="27">
        <v>77.793333333333294</v>
      </c>
      <c r="H1609" s="27">
        <v>80.238</v>
      </c>
      <c r="I1609" s="27">
        <v>3.395</v>
      </c>
      <c r="J1609" s="27">
        <v>23982.379000000001</v>
      </c>
      <c r="K1609" s="27">
        <v>424574</v>
      </c>
      <c r="L1609" s="27">
        <v>508</v>
      </c>
      <c r="M1609" s="27">
        <v>13.156000000000001</v>
      </c>
      <c r="N1609" s="27">
        <v>270461</v>
      </c>
      <c r="O1609" s="27">
        <v>16489.599999999999</v>
      </c>
      <c r="P1609" s="27">
        <v>4388617</v>
      </c>
      <c r="Q1609" s="27">
        <v>294000</v>
      </c>
      <c r="R1609" s="27">
        <v>22042</v>
      </c>
      <c r="S1609" s="27">
        <v>15.243</v>
      </c>
      <c r="T1609" s="27">
        <v>146.5</v>
      </c>
      <c r="U1609" s="27">
        <v>16</v>
      </c>
      <c r="V1609" s="27">
        <v>90.4</v>
      </c>
      <c r="W1609" s="27">
        <v>115.00727999999999</v>
      </c>
      <c r="X1609" s="27">
        <v>5.4835694000000004</v>
      </c>
      <c r="Y1609" s="27">
        <v>5.6534667015075701</v>
      </c>
      <c r="Z1609" s="27">
        <v>71.542472839355497</v>
      </c>
      <c r="AA1609" s="27">
        <v>331840</v>
      </c>
      <c r="AB1609" s="28">
        <v>32.340000000000003</v>
      </c>
      <c r="AC1609" s="29">
        <v>1</v>
      </c>
      <c r="AD1609" s="30">
        <v>113.2</v>
      </c>
      <c r="AE1609" s="30">
        <v>2.4</v>
      </c>
      <c r="AF1609" s="31">
        <v>9.7246000000000006</v>
      </c>
      <c r="AG1609">
        <f t="shared" si="414"/>
        <v>9278.8748855646008</v>
      </c>
      <c r="AH1609">
        <f>A1609*'Simple Linear Regression'!$B$18+'Simple Linear Regression'!$B$17</f>
        <v>9257.0199778583155</v>
      </c>
      <c r="AI1609">
        <f t="shared" si="415"/>
        <v>8850.2696430000015</v>
      </c>
      <c r="AJ1609">
        <f t="shared" si="416"/>
        <v>8850.2696429999996</v>
      </c>
      <c r="AK1609" s="32">
        <f t="shared" si="413"/>
        <v>9168.0597159567988</v>
      </c>
      <c r="AL1609">
        <f t="shared" si="417"/>
        <v>9050.1286344316486</v>
      </c>
      <c r="AM1609" s="32">
        <f t="shared" si="418"/>
        <v>9027.8114623213605</v>
      </c>
      <c r="AN1609" s="33">
        <f t="shared" si="419"/>
        <v>8497.6919812757678</v>
      </c>
      <c r="AO1609" s="33">
        <f t="shared" si="420"/>
        <v>8763.7305083449992</v>
      </c>
      <c r="AP1609" s="33">
        <f t="shared" si="421"/>
        <v>8543.5134321000005</v>
      </c>
      <c r="AQ1609" s="34">
        <f t="shared" si="422"/>
        <v>918215.09499999997</v>
      </c>
      <c r="AR1609" s="34">
        <f t="shared" si="423"/>
        <v>760480</v>
      </c>
      <c r="AS1609" s="34">
        <f t="shared" si="424"/>
        <v>9.7246000000000006</v>
      </c>
      <c r="AT1609" s="34">
        <f t="shared" si="425"/>
        <v>9151.0730474419997</v>
      </c>
      <c r="AU1609" s="34">
        <f t="shared" si="426"/>
        <v>8854.1614466678511</v>
      </c>
      <c r="AV1609" s="34">
        <f t="shared" si="427"/>
        <v>9006.0715398618013</v>
      </c>
      <c r="AW1609" s="34">
        <f t="shared" si="428"/>
        <v>9183.0724880161979</v>
      </c>
      <c r="AX1609" s="34">
        <f t="shared" si="429"/>
        <v>8687.8191937837346</v>
      </c>
    </row>
    <row r="1610" spans="1:50" ht="16.5" customHeight="1" x14ac:dyDescent="0.2">
      <c r="A1610" s="25">
        <v>1609</v>
      </c>
      <c r="B1610" s="26">
        <v>44533</v>
      </c>
      <c r="C1610" s="35">
        <v>8963</v>
      </c>
      <c r="D1610" s="27">
        <v>4570.1679999999997</v>
      </c>
      <c r="E1610" s="27">
        <v>221000</v>
      </c>
      <c r="F1610" s="27">
        <v>2033775.1428571399</v>
      </c>
      <c r="G1610" s="27">
        <v>66.89</v>
      </c>
      <c r="H1610" s="27">
        <v>71</v>
      </c>
      <c r="I1610" s="27">
        <v>3.38</v>
      </c>
      <c r="J1610" s="27">
        <v>23982.379000000001</v>
      </c>
      <c r="K1610" s="27">
        <v>424574</v>
      </c>
      <c r="L1610" s="27">
        <v>508</v>
      </c>
      <c r="M1610" s="27">
        <v>13.156000000000001</v>
      </c>
      <c r="N1610" s="27">
        <v>270461</v>
      </c>
      <c r="O1610" s="27">
        <v>16489.599999999999</v>
      </c>
      <c r="P1610" s="27">
        <v>4388617</v>
      </c>
      <c r="Q1610" s="27">
        <v>294000</v>
      </c>
      <c r="R1610" s="27">
        <v>22042</v>
      </c>
      <c r="S1610" s="27">
        <v>15.243</v>
      </c>
      <c r="T1610" s="27">
        <v>146.5</v>
      </c>
      <c r="U1610" s="27">
        <v>16</v>
      </c>
      <c r="V1610" s="27">
        <v>90.4</v>
      </c>
      <c r="W1610" s="27">
        <v>116.110325</v>
      </c>
      <c r="X1610" s="27">
        <v>5.4835694000000004</v>
      </c>
      <c r="Y1610" s="27">
        <v>5.6534667015075701</v>
      </c>
      <c r="Z1610" s="27">
        <v>71.542472839355497</v>
      </c>
      <c r="AA1610" s="27">
        <v>331840</v>
      </c>
      <c r="AB1610" s="28">
        <v>32.340000000000003</v>
      </c>
      <c r="AC1610" s="29">
        <v>0</v>
      </c>
      <c r="AD1610" s="30">
        <v>113</v>
      </c>
      <c r="AE1610" s="30">
        <v>1.1000000000000001</v>
      </c>
      <c r="AF1610" s="31">
        <v>9.5886999999999993</v>
      </c>
      <c r="AG1610">
        <f t="shared" si="414"/>
        <v>9280.889938046399</v>
      </c>
      <c r="AH1610">
        <f>A1610*'Simple Linear Regression'!$B$18+'Simple Linear Regression'!$B$17</f>
        <v>9257.873014942219</v>
      </c>
      <c r="AI1610">
        <f t="shared" si="415"/>
        <v>8852.0345130000005</v>
      </c>
      <c r="AJ1610">
        <f t="shared" si="416"/>
        <v>8852.0345130000005</v>
      </c>
      <c r="AK1610" s="32">
        <f t="shared" si="413"/>
        <v>9153.0463643466283</v>
      </c>
      <c r="AL1610">
        <f t="shared" si="417"/>
        <v>9055.8291144726008</v>
      </c>
      <c r="AM1610" s="32">
        <f t="shared" si="418"/>
        <v>9159.4700184989397</v>
      </c>
      <c r="AN1610" s="33">
        <f t="shared" si="419"/>
        <v>8629.6869172107399</v>
      </c>
      <c r="AO1610" s="33">
        <f t="shared" si="420"/>
        <v>8889.4194521800055</v>
      </c>
      <c r="AP1610" s="33">
        <f t="shared" si="421"/>
        <v>8668.0043103999978</v>
      </c>
      <c r="AQ1610" s="34">
        <f t="shared" si="422"/>
        <v>914158.17999999993</v>
      </c>
      <c r="AR1610" s="34">
        <f t="shared" si="423"/>
        <v>746980</v>
      </c>
      <c r="AS1610" s="34">
        <f t="shared" si="424"/>
        <v>0</v>
      </c>
      <c r="AT1610" s="34">
        <f t="shared" si="425"/>
        <v>9196.5916466500003</v>
      </c>
      <c r="AU1610" s="34">
        <f t="shared" si="426"/>
        <v>8901.0272078531598</v>
      </c>
      <c r="AV1610" s="34">
        <f t="shared" si="427"/>
        <v>9047.6766404577993</v>
      </c>
      <c r="AW1610" s="34">
        <f t="shared" si="428"/>
        <v>9187.207427168998</v>
      </c>
      <c r="AX1610" s="34">
        <f t="shared" si="429"/>
        <v>8766.0369176253371</v>
      </c>
    </row>
    <row r="1611" spans="1:50" ht="16.5" customHeight="1" x14ac:dyDescent="0.2">
      <c r="A1611" s="25">
        <v>1610</v>
      </c>
      <c r="B1611" s="26">
        <v>44540</v>
      </c>
      <c r="C1611" s="35">
        <v>9472</v>
      </c>
      <c r="D1611" s="27">
        <v>4671.82</v>
      </c>
      <c r="E1611" s="27">
        <v>206000</v>
      </c>
      <c r="F1611" s="27">
        <v>1800947</v>
      </c>
      <c r="G1611" s="27">
        <v>71.313999999999993</v>
      </c>
      <c r="H1611" s="27">
        <v>74.787999999999997</v>
      </c>
      <c r="I1611" s="27">
        <v>3.3410000000000002</v>
      </c>
      <c r="J1611" s="27">
        <v>23982.379000000001</v>
      </c>
      <c r="K1611" s="27">
        <v>429881</v>
      </c>
      <c r="L1611" s="27">
        <v>538</v>
      </c>
      <c r="M1611" s="27">
        <v>13.156000000000001</v>
      </c>
      <c r="N1611" s="27">
        <v>270461</v>
      </c>
      <c r="O1611" s="27">
        <v>16704.2</v>
      </c>
      <c r="P1611" s="27">
        <v>4388617</v>
      </c>
      <c r="Q1611" s="27">
        <v>294000</v>
      </c>
      <c r="R1611" s="27">
        <v>22042</v>
      </c>
      <c r="S1611" s="27">
        <v>15.243</v>
      </c>
      <c r="T1611" s="27">
        <v>146.5</v>
      </c>
      <c r="U1611" s="27">
        <v>16</v>
      </c>
      <c r="V1611" s="27">
        <v>87.2</v>
      </c>
      <c r="W1611" s="27">
        <v>116.18656</v>
      </c>
      <c r="X1611" s="27">
        <v>5.4835694000000004</v>
      </c>
      <c r="Y1611" s="27">
        <v>5.6534667015075701</v>
      </c>
      <c r="Z1611" s="27">
        <v>71.542472839355497</v>
      </c>
      <c r="AA1611" s="27">
        <v>331840</v>
      </c>
      <c r="AB1611" s="28">
        <v>33.229999999999997</v>
      </c>
      <c r="AC1611" s="29">
        <v>0</v>
      </c>
      <c r="AD1611" s="30">
        <v>115.6</v>
      </c>
      <c r="AE1611" s="30">
        <v>6.2</v>
      </c>
      <c r="AF1611" s="31">
        <v>9.4905000000000008</v>
      </c>
      <c r="AG1611">
        <f t="shared" si="414"/>
        <v>9364.1097078430812</v>
      </c>
      <c r="AH1611">
        <f>A1611*'Simple Linear Regression'!$B$18+'Simple Linear Regression'!$B$17</f>
        <v>9258.7260520261243</v>
      </c>
      <c r="AI1611">
        <f t="shared" si="415"/>
        <v>8979.8789230000002</v>
      </c>
      <c r="AJ1611">
        <f t="shared" si="416"/>
        <v>8979.8789229999984</v>
      </c>
      <c r="AK1611" s="32">
        <f t="shared" si="413"/>
        <v>9159.7842673873893</v>
      </c>
      <c r="AL1611">
        <f t="shared" si="417"/>
        <v>9126.4187737790671</v>
      </c>
      <c r="AM1611" s="32">
        <f t="shared" si="418"/>
        <v>9155.4210573698801</v>
      </c>
      <c r="AN1611" s="33">
        <f t="shared" si="419"/>
        <v>8639.2364583580984</v>
      </c>
      <c r="AO1611" s="33">
        <f t="shared" si="420"/>
        <v>8970.6538821509985</v>
      </c>
      <c r="AP1611" s="33">
        <f t="shared" si="421"/>
        <v>8681.089004999998</v>
      </c>
      <c r="AQ1611" s="34">
        <f t="shared" si="422"/>
        <v>903610.201</v>
      </c>
      <c r="AR1611" s="34">
        <f t="shared" si="423"/>
        <v>688246</v>
      </c>
      <c r="AS1611" s="34">
        <f t="shared" si="424"/>
        <v>0</v>
      </c>
      <c r="AT1611" s="34">
        <f t="shared" si="425"/>
        <v>9187.7750778370009</v>
      </c>
      <c r="AU1611" s="34">
        <f t="shared" si="426"/>
        <v>8914.998584547553</v>
      </c>
      <c r="AV1611" s="34">
        <f t="shared" si="427"/>
        <v>9015.6690990919597</v>
      </c>
      <c r="AW1611" s="34">
        <f t="shared" si="428"/>
        <v>9177.6409041909992</v>
      </c>
      <c r="AX1611" s="34">
        <f t="shared" si="429"/>
        <v>8794.1953214735076</v>
      </c>
    </row>
    <row r="1612" spans="1:50" ht="16.5" customHeight="1" x14ac:dyDescent="0.2">
      <c r="A1612" s="25">
        <v>1611</v>
      </c>
      <c r="B1612" s="26">
        <v>44547</v>
      </c>
      <c r="C1612" s="35">
        <v>8986</v>
      </c>
      <c r="D1612" s="27">
        <v>4660.4440000000004</v>
      </c>
      <c r="E1612" s="27">
        <v>227000</v>
      </c>
      <c r="F1612" s="27">
        <v>1918840.1428571399</v>
      </c>
      <c r="G1612" s="27">
        <v>71.183999999999997</v>
      </c>
      <c r="H1612" s="27">
        <v>73.762</v>
      </c>
      <c r="I1612" s="27">
        <v>3.3149999999999999</v>
      </c>
      <c r="J1612" s="27">
        <v>23982.379000000001</v>
      </c>
      <c r="K1612" s="27">
        <v>429881</v>
      </c>
      <c r="L1612" s="27">
        <v>538</v>
      </c>
      <c r="M1612" s="27">
        <v>13.37</v>
      </c>
      <c r="N1612" s="27">
        <v>277877</v>
      </c>
      <c r="O1612" s="27">
        <v>16704.2</v>
      </c>
      <c r="P1612" s="27">
        <v>4447135</v>
      </c>
      <c r="Q1612" s="27">
        <v>294000</v>
      </c>
      <c r="R1612" s="27">
        <v>22042</v>
      </c>
      <c r="S1612" s="27">
        <v>15.243</v>
      </c>
      <c r="T1612" s="27">
        <v>146.5</v>
      </c>
      <c r="U1612" s="27">
        <v>16</v>
      </c>
      <c r="V1612" s="27">
        <v>87.2</v>
      </c>
      <c r="W1612" s="27">
        <v>115.76054000000001</v>
      </c>
      <c r="X1612" s="27">
        <v>5.4835694000000004</v>
      </c>
      <c r="Y1612" s="27">
        <v>6</v>
      </c>
      <c r="Z1612" s="27">
        <v>71.542472839355497</v>
      </c>
      <c r="AA1612" s="27">
        <v>331840</v>
      </c>
      <c r="AB1612" s="28">
        <v>33.229999999999997</v>
      </c>
      <c r="AC1612" s="29">
        <v>0</v>
      </c>
      <c r="AD1612" s="30">
        <v>101.4</v>
      </c>
      <c r="AE1612" s="30">
        <v>5.9</v>
      </c>
      <c r="AF1612" s="31">
        <v>9.4335000000000004</v>
      </c>
      <c r="AG1612">
        <f t="shared" si="414"/>
        <v>9442.8476928382006</v>
      </c>
      <c r="AH1612">
        <f>A1612*'Simple Linear Regression'!$B$18+'Simple Linear Regression'!$B$17</f>
        <v>9259.5790891100278</v>
      </c>
      <c r="AI1612">
        <f t="shared" si="415"/>
        <v>9081.2199428000004</v>
      </c>
      <c r="AJ1612">
        <f t="shared" si="416"/>
        <v>9081.2199427999985</v>
      </c>
      <c r="AK1612" s="32">
        <f t="shared" si="413"/>
        <v>9133.94342685228</v>
      </c>
      <c r="AL1612">
        <f t="shared" si="417"/>
        <v>9114.8721409328518</v>
      </c>
      <c r="AM1612" s="32">
        <f t="shared" si="418"/>
        <v>9270.6372046316592</v>
      </c>
      <c r="AN1612" s="33">
        <f t="shared" si="419"/>
        <v>8655.0561953231318</v>
      </c>
      <c r="AO1612" s="33">
        <f t="shared" si="420"/>
        <v>8964.8274555049993</v>
      </c>
      <c r="AP1612" s="33">
        <f t="shared" si="421"/>
        <v>8681.3403716000012</v>
      </c>
      <c r="AQ1612" s="34">
        <f t="shared" si="422"/>
        <v>921162.255</v>
      </c>
      <c r="AR1612" s="34">
        <f t="shared" si="423"/>
        <v>752505</v>
      </c>
      <c r="AS1612" s="34">
        <f t="shared" si="424"/>
        <v>0</v>
      </c>
      <c r="AT1612" s="34">
        <f t="shared" si="425"/>
        <v>9281.4323317229992</v>
      </c>
      <c r="AU1612" s="34">
        <f t="shared" si="426"/>
        <v>8915.1948254845229</v>
      </c>
      <c r="AV1612" s="34">
        <f t="shared" si="427"/>
        <v>9136.8047881158018</v>
      </c>
      <c r="AW1612" s="34">
        <f t="shared" si="428"/>
        <v>9271.2636025030006</v>
      </c>
      <c r="AX1612" s="34">
        <f t="shared" si="429"/>
        <v>8786.8573053988166</v>
      </c>
    </row>
    <row r="1613" spans="1:50" ht="16.5" customHeight="1" x14ac:dyDescent="0.2">
      <c r="A1613" s="25">
        <v>1612</v>
      </c>
      <c r="B1613" s="26">
        <v>44554</v>
      </c>
      <c r="C1613" s="35">
        <v>9724</v>
      </c>
      <c r="D1613" s="27">
        <v>4659.8999999999996</v>
      </c>
      <c r="E1613" s="27">
        <v>215000</v>
      </c>
      <c r="F1613" s="27">
        <v>2048452</v>
      </c>
      <c r="G1613" s="27">
        <v>71.625</v>
      </c>
      <c r="H1613" s="27">
        <v>73.91</v>
      </c>
      <c r="I1613" s="27">
        <v>3.2949999999999999</v>
      </c>
      <c r="J1613" s="27">
        <v>23982.379000000001</v>
      </c>
      <c r="K1613" s="27">
        <v>429881</v>
      </c>
      <c r="L1613" s="27">
        <v>538</v>
      </c>
      <c r="M1613" s="27">
        <v>13.37</v>
      </c>
      <c r="N1613" s="27">
        <v>277877</v>
      </c>
      <c r="O1613" s="27">
        <v>16704.2</v>
      </c>
      <c r="P1613" s="27">
        <v>4447135</v>
      </c>
      <c r="Q1613" s="27">
        <v>294000</v>
      </c>
      <c r="R1613" s="27">
        <v>22042</v>
      </c>
      <c r="S1613" s="27">
        <v>15.243</v>
      </c>
      <c r="T1613" s="27">
        <v>146.5</v>
      </c>
      <c r="U1613" s="27">
        <v>16</v>
      </c>
      <c r="V1613" s="27">
        <v>87.2</v>
      </c>
      <c r="W1613" s="27">
        <v>116.00184</v>
      </c>
      <c r="X1613" s="27">
        <v>5.4835694000000004</v>
      </c>
      <c r="Y1613" s="27">
        <v>6</v>
      </c>
      <c r="Z1613" s="27">
        <v>71.542472839355497</v>
      </c>
      <c r="AA1613" s="27">
        <v>331840</v>
      </c>
      <c r="AB1613" s="28">
        <v>33.229999999999997</v>
      </c>
      <c r="AC1613" s="29">
        <v>1</v>
      </c>
      <c r="AD1613" s="30">
        <v>139.4</v>
      </c>
      <c r="AE1613" s="30">
        <v>1.1000000000000001</v>
      </c>
      <c r="AF1613" s="31">
        <v>9.4194999999999993</v>
      </c>
      <c r="AG1613">
        <f t="shared" si="414"/>
        <v>9450.9223494805992</v>
      </c>
      <c r="AH1613">
        <f>A1613*'Simple Linear Regression'!$B$18+'Simple Linear Regression'!$B$17</f>
        <v>9260.4321261939313</v>
      </c>
      <c r="AI1613">
        <f t="shared" si="415"/>
        <v>9088.2794228000002</v>
      </c>
      <c r="AJ1613">
        <f t="shared" si="416"/>
        <v>9088.2794227999984</v>
      </c>
      <c r="AK1613" s="32">
        <f t="shared" si="413"/>
        <v>9142.4930092100712</v>
      </c>
      <c r="AL1613">
        <f t="shared" si="417"/>
        <v>9129.823001805049</v>
      </c>
      <c r="AM1613" s="32">
        <f t="shared" si="418"/>
        <v>9082.8855588837414</v>
      </c>
      <c r="AN1613" s="33">
        <f t="shared" si="419"/>
        <v>8524.332633438531</v>
      </c>
      <c r="AO1613" s="33">
        <f t="shared" si="420"/>
        <v>8798.3780349649987</v>
      </c>
      <c r="AP1613" s="33">
        <f t="shared" si="421"/>
        <v>8517.4602255999998</v>
      </c>
      <c r="AQ1613" s="34">
        <f t="shared" si="422"/>
        <v>915604.71499999997</v>
      </c>
      <c r="AR1613" s="34">
        <f t="shared" si="423"/>
        <v>708425</v>
      </c>
      <c r="AS1613" s="34">
        <f t="shared" si="424"/>
        <v>9.4194999999999993</v>
      </c>
      <c r="AT1613" s="34">
        <f t="shared" si="425"/>
        <v>9287.5005145630003</v>
      </c>
      <c r="AU1613" s="34">
        <f t="shared" si="426"/>
        <v>8908.6449834094528</v>
      </c>
      <c r="AV1613" s="34">
        <f t="shared" si="427"/>
        <v>9139.305214815</v>
      </c>
      <c r="AW1613" s="34">
        <f t="shared" si="428"/>
        <v>9323.9102238645009</v>
      </c>
      <c r="AX1613" s="34">
        <f t="shared" si="429"/>
        <v>8741.3053401847956</v>
      </c>
    </row>
    <row r="1614" spans="1:50" ht="16.5" customHeight="1" x14ac:dyDescent="0.2">
      <c r="A1614" s="25">
        <v>1613</v>
      </c>
      <c r="B1614" s="26">
        <v>44561</v>
      </c>
      <c r="C1614" s="35">
        <v>8172</v>
      </c>
      <c r="D1614" s="27">
        <v>4783.1019999999999</v>
      </c>
      <c r="E1614" s="27">
        <v>217000</v>
      </c>
      <c r="F1614" s="27">
        <v>1923144.57142857</v>
      </c>
      <c r="G1614" s="27">
        <v>76.048000000000002</v>
      </c>
      <c r="H1614" s="27">
        <v>78.16</v>
      </c>
      <c r="I1614" s="27">
        <v>3.2749999999999999</v>
      </c>
      <c r="J1614" s="27">
        <v>23982.379000000001</v>
      </c>
      <c r="K1614" s="27">
        <v>429881</v>
      </c>
      <c r="L1614" s="27">
        <v>538</v>
      </c>
      <c r="M1614" s="27">
        <v>13.37</v>
      </c>
      <c r="N1614" s="27">
        <v>277877</v>
      </c>
      <c r="O1614" s="27">
        <v>16704.2</v>
      </c>
      <c r="P1614" s="27">
        <v>4447135</v>
      </c>
      <c r="Q1614" s="27">
        <v>294000</v>
      </c>
      <c r="R1614" s="27">
        <v>22042</v>
      </c>
      <c r="S1614" s="27">
        <v>15.243</v>
      </c>
      <c r="T1614" s="27">
        <v>146.5</v>
      </c>
      <c r="U1614" s="27">
        <v>16</v>
      </c>
      <c r="V1614" s="27">
        <v>87.2</v>
      </c>
      <c r="W1614" s="27">
        <v>115.850075</v>
      </c>
      <c r="X1614" s="27">
        <v>5.4835694000000004</v>
      </c>
      <c r="Y1614" s="27">
        <v>6</v>
      </c>
      <c r="Z1614" s="27">
        <v>71.542472839355497</v>
      </c>
      <c r="AA1614" s="27">
        <v>331840</v>
      </c>
      <c r="AB1614" s="28">
        <v>33.229999999999997</v>
      </c>
      <c r="AC1614" s="29">
        <v>1</v>
      </c>
      <c r="AD1614" s="30">
        <v>99.7</v>
      </c>
      <c r="AE1614" s="30">
        <v>11.4</v>
      </c>
      <c r="AF1614" s="31">
        <v>9.4489999999999998</v>
      </c>
      <c r="AG1614">
        <f t="shared" si="414"/>
        <v>9449.5681461229997</v>
      </c>
      <c r="AH1614">
        <f>A1614*'Simple Linear Regression'!$B$18+'Simple Linear Regression'!$B$17</f>
        <v>9261.2851632778365</v>
      </c>
      <c r="AI1614">
        <f t="shared" si="415"/>
        <v>9087.1028428000009</v>
      </c>
      <c r="AJ1614">
        <f t="shared" si="416"/>
        <v>9087.1028427999991</v>
      </c>
      <c r="AK1614" s="32">
        <f t="shared" si="413"/>
        <v>9113.5870669416709</v>
      </c>
      <c r="AL1614">
        <f t="shared" si="417"/>
        <v>9134.4118186772539</v>
      </c>
      <c r="AM1614" s="32">
        <f t="shared" si="418"/>
        <v>9137.8860302344601</v>
      </c>
      <c r="AN1614" s="33">
        <f t="shared" si="419"/>
        <v>8532.0450050809795</v>
      </c>
      <c r="AO1614" s="33">
        <f t="shared" si="420"/>
        <v>8877.0030944249975</v>
      </c>
      <c r="AP1614" s="33">
        <f t="shared" si="421"/>
        <v>8578.4435901000033</v>
      </c>
      <c r="AQ1614" s="34">
        <f t="shared" si="422"/>
        <v>910047.17499999993</v>
      </c>
      <c r="AR1614" s="34">
        <f t="shared" si="423"/>
        <v>710675</v>
      </c>
      <c r="AS1614" s="34">
        <f t="shared" si="424"/>
        <v>9.4489999999999998</v>
      </c>
      <c r="AT1614" s="34">
        <f t="shared" si="425"/>
        <v>9200.2878365980014</v>
      </c>
      <c r="AU1614" s="34">
        <f t="shared" si="426"/>
        <v>8862.7689650973916</v>
      </c>
      <c r="AV1614" s="34">
        <f t="shared" si="427"/>
        <v>9049.1289702049999</v>
      </c>
      <c r="AW1614" s="34">
        <f t="shared" si="428"/>
        <v>9236.4420790609984</v>
      </c>
      <c r="AX1614" s="34">
        <f t="shared" si="429"/>
        <v>8711.5286536587719</v>
      </c>
    </row>
    <row r="1615" spans="1:50" ht="16.5" customHeight="1" x14ac:dyDescent="0.2">
      <c r="A1615" s="25">
        <v>1614</v>
      </c>
      <c r="B1615" s="26">
        <v>44568</v>
      </c>
      <c r="C1615" s="35">
        <v>7906</v>
      </c>
      <c r="D1615" s="27">
        <v>4732.7520000000004</v>
      </c>
      <c r="E1615" s="27">
        <v>229000</v>
      </c>
      <c r="F1615" s="27">
        <v>1685963.42857143</v>
      </c>
      <c r="G1615" s="27">
        <v>77.858000000000004</v>
      </c>
      <c r="H1615" s="27">
        <v>80.501999999999995</v>
      </c>
      <c r="I1615" s="27">
        <v>3.2810000000000001</v>
      </c>
      <c r="J1615" s="27">
        <v>23982.379000000001</v>
      </c>
      <c r="K1615" s="27">
        <v>429881</v>
      </c>
      <c r="L1615" s="27">
        <v>560</v>
      </c>
      <c r="M1615" s="27">
        <v>13.37</v>
      </c>
      <c r="N1615" s="27">
        <v>277877</v>
      </c>
      <c r="O1615" s="27">
        <v>16849.8</v>
      </c>
      <c r="P1615" s="27">
        <v>4447135</v>
      </c>
      <c r="Q1615" s="27">
        <v>294000</v>
      </c>
      <c r="R1615" s="27">
        <v>22042</v>
      </c>
      <c r="S1615" s="27">
        <v>15.243</v>
      </c>
      <c r="T1615" s="27">
        <v>146.5</v>
      </c>
      <c r="U1615" s="27">
        <v>16</v>
      </c>
      <c r="V1615" s="27">
        <v>86.1</v>
      </c>
      <c r="W1615" s="27">
        <v>115.38460000000001</v>
      </c>
      <c r="X1615" s="27">
        <v>5.4835694000000004</v>
      </c>
      <c r="Y1615" s="27">
        <v>6</v>
      </c>
      <c r="Z1615" s="27">
        <v>71.542472839355497</v>
      </c>
      <c r="AA1615" s="27">
        <v>331840</v>
      </c>
      <c r="AB1615" s="28">
        <v>33.409999999999997</v>
      </c>
      <c r="AC1615" s="29">
        <v>1</v>
      </c>
      <c r="AD1615" s="30">
        <v>173.7</v>
      </c>
      <c r="AE1615" s="30">
        <v>3</v>
      </c>
      <c r="AF1615" s="31">
        <v>9.5210000000000008</v>
      </c>
      <c r="AG1615">
        <f t="shared" si="414"/>
        <v>9466.6273880922818</v>
      </c>
      <c r="AH1615">
        <f>A1615*'Simple Linear Regression'!$B$18+'Simple Linear Regression'!$B$17</f>
        <v>9262.13820036174</v>
      </c>
      <c r="AI1615">
        <f t="shared" si="415"/>
        <v>9124.5287928000016</v>
      </c>
      <c r="AJ1615">
        <f t="shared" si="416"/>
        <v>9124.5287927999998</v>
      </c>
      <c r="AK1615" s="32">
        <f t="shared" si="413"/>
        <v>9121.4973653833786</v>
      </c>
      <c r="AL1615">
        <f t="shared" si="417"/>
        <v>9141.0478640155852</v>
      </c>
      <c r="AM1615" s="32">
        <f t="shared" si="418"/>
        <v>9039.9139579703005</v>
      </c>
      <c r="AN1615" s="33">
        <f t="shared" ref="AN1615:AN1678" si="430">-20867.61854817+339.61869129*I1615+0.00076589*N1615-0.08776534*V1615+0.07918885*AA1615+0.00796694*E1615</f>
        <v>8554.3942417084909</v>
      </c>
      <c r="AO1615" s="33">
        <f t="shared" si="420"/>
        <v>8766.7722365869959</v>
      </c>
      <c r="AP1615" s="33">
        <f t="shared" si="421"/>
        <v>8485.7561176999989</v>
      </c>
      <c r="AQ1615" s="34">
        <f t="shared" si="422"/>
        <v>911714.43700000003</v>
      </c>
      <c r="AR1615" s="34">
        <f t="shared" si="423"/>
        <v>751349</v>
      </c>
      <c r="AS1615" s="34">
        <f t="shared" si="424"/>
        <v>9.5210000000000008</v>
      </c>
      <c r="AT1615" s="34">
        <f t="shared" si="425"/>
        <v>9345.202971476001</v>
      </c>
      <c r="AU1615" s="34">
        <f t="shared" si="426"/>
        <v>8952.4026161899055</v>
      </c>
      <c r="AV1615" s="34">
        <f t="shared" si="427"/>
        <v>9213.6179920832401</v>
      </c>
      <c r="AW1615" s="34">
        <f t="shared" si="428"/>
        <v>9379.5437037069987</v>
      </c>
      <c r="AX1615" s="34">
        <f t="shared" si="429"/>
        <v>8781.8542161609766</v>
      </c>
    </row>
    <row r="1616" spans="1:50" ht="16.5" customHeight="1" x14ac:dyDescent="0.2">
      <c r="A1616" s="25">
        <v>1615</v>
      </c>
      <c r="B1616" s="26">
        <v>44575</v>
      </c>
      <c r="C1616" s="35">
        <v>8224</v>
      </c>
      <c r="D1616" s="27">
        <v>4686.3180000000002</v>
      </c>
      <c r="E1616" s="27">
        <v>250000</v>
      </c>
      <c r="F1616" s="27">
        <v>1465668.2857142901</v>
      </c>
      <c r="G1616" s="27">
        <v>81.516000000000005</v>
      </c>
      <c r="H1616" s="27">
        <v>85.067999999999998</v>
      </c>
      <c r="I1616" s="27">
        <v>3.2949999999999999</v>
      </c>
      <c r="J1616" s="27">
        <v>23982.379000000001</v>
      </c>
      <c r="K1616" s="27">
        <v>465281</v>
      </c>
      <c r="L1616" s="27">
        <v>560</v>
      </c>
      <c r="M1616" s="27">
        <v>13.37</v>
      </c>
      <c r="N1616" s="27">
        <v>277877</v>
      </c>
      <c r="O1616" s="27">
        <v>16849.8</v>
      </c>
      <c r="P1616" s="27">
        <v>4447135</v>
      </c>
      <c r="Q1616" s="27">
        <v>294000</v>
      </c>
      <c r="R1616" s="27">
        <v>22042</v>
      </c>
      <c r="S1616" s="27">
        <v>15.243</v>
      </c>
      <c r="T1616" s="27">
        <v>146.5</v>
      </c>
      <c r="U1616" s="27">
        <v>16</v>
      </c>
      <c r="V1616" s="27">
        <v>86.1</v>
      </c>
      <c r="W1616" s="27">
        <v>115.26142</v>
      </c>
      <c r="X1616" s="27">
        <v>5.4835694000000004</v>
      </c>
      <c r="Y1616" s="27">
        <v>6</v>
      </c>
      <c r="Z1616" s="27">
        <v>71.542472839355497</v>
      </c>
      <c r="AA1616" s="27">
        <v>331840</v>
      </c>
      <c r="AB1616" s="28">
        <v>33.409999999999997</v>
      </c>
      <c r="AC1616" s="29">
        <v>0</v>
      </c>
      <c r="AD1616" s="30">
        <v>171.7</v>
      </c>
      <c r="AE1616" s="30">
        <v>0.1</v>
      </c>
      <c r="AF1616" s="31">
        <v>9.6331000000000007</v>
      </c>
      <c r="AG1616">
        <f t="shared" si="414"/>
        <v>9452.4891544425991</v>
      </c>
      <c r="AH1616">
        <f>A1616*'Simple Linear Regression'!$B$18+'Simple Linear Regression'!$B$17</f>
        <v>9262.9912374456435</v>
      </c>
      <c r="AI1616">
        <f t="shared" si="415"/>
        <v>9112.1747028000009</v>
      </c>
      <c r="AJ1616">
        <f t="shared" si="416"/>
        <v>9112.1747027999991</v>
      </c>
      <c r="AK1616" s="32">
        <f t="shared" si="413"/>
        <v>9111.0341222026</v>
      </c>
      <c r="AL1616">
        <f t="shared" si="417"/>
        <v>9121.2564218050466</v>
      </c>
      <c r="AM1616" s="32">
        <f t="shared" si="418"/>
        <v>9176.1155050774414</v>
      </c>
      <c r="AN1616" s="33">
        <f t="shared" si="430"/>
        <v>8726.4546433865507</v>
      </c>
      <c r="AO1616" s="33">
        <f t="shared" si="420"/>
        <v>8864.311204964999</v>
      </c>
      <c r="AP1616" s="33">
        <f t="shared" si="421"/>
        <v>8608.3486163999987</v>
      </c>
      <c r="AQ1616" s="34">
        <f t="shared" si="422"/>
        <v>915604.71499999997</v>
      </c>
      <c r="AR1616" s="34">
        <f t="shared" si="423"/>
        <v>823750</v>
      </c>
      <c r="AS1616" s="34">
        <f t="shared" si="424"/>
        <v>0</v>
      </c>
      <c r="AT1616" s="34">
        <f t="shared" si="425"/>
        <v>9427.6601220310004</v>
      </c>
      <c r="AU1616" s="34">
        <f t="shared" si="426"/>
        <v>9015.1961612034575</v>
      </c>
      <c r="AV1616" s="34">
        <f t="shared" si="427"/>
        <v>9317.0758956829995</v>
      </c>
      <c r="AW1616" s="34">
        <f t="shared" si="428"/>
        <v>9417.6037679829988</v>
      </c>
      <c r="AX1616" s="34">
        <f t="shared" si="429"/>
        <v>8871.6741305447958</v>
      </c>
    </row>
    <row r="1617" spans="1:50" ht="16.5" customHeight="1" x14ac:dyDescent="0.2">
      <c r="A1617" s="25">
        <v>1616</v>
      </c>
      <c r="B1617" s="26">
        <v>44582</v>
      </c>
      <c r="C1617" s="35">
        <v>8505</v>
      </c>
      <c r="D1617" s="27">
        <v>4497.6350000000002</v>
      </c>
      <c r="E1617" s="27">
        <v>246000</v>
      </c>
      <c r="F1617" s="27">
        <v>1436163.57142857</v>
      </c>
      <c r="G1617" s="27">
        <v>85.927499999999995</v>
      </c>
      <c r="H1617" s="27">
        <v>89.158000000000001</v>
      </c>
      <c r="I1617" s="27">
        <v>3.306</v>
      </c>
      <c r="J1617" s="27">
        <v>23982.379000000001</v>
      </c>
      <c r="K1617" s="27">
        <v>465281</v>
      </c>
      <c r="L1617" s="27">
        <v>560</v>
      </c>
      <c r="M1617" s="27">
        <v>13.122999999999999</v>
      </c>
      <c r="N1617" s="27">
        <v>260433</v>
      </c>
      <c r="O1617" s="27">
        <v>16849.8</v>
      </c>
      <c r="P1617" s="27">
        <v>4447135</v>
      </c>
      <c r="Q1617" s="27">
        <v>294000</v>
      </c>
      <c r="R1617" s="27">
        <v>22042</v>
      </c>
      <c r="S1617" s="27">
        <v>15.243</v>
      </c>
      <c r="T1617" s="27">
        <v>146.5</v>
      </c>
      <c r="U1617" s="27">
        <v>16</v>
      </c>
      <c r="V1617" s="27">
        <v>86.1</v>
      </c>
      <c r="W1617" s="27">
        <v>114.59386000000001</v>
      </c>
      <c r="X1617" s="27">
        <v>5.4835694000000004</v>
      </c>
      <c r="Y1617" s="27">
        <v>5.99027395248413</v>
      </c>
      <c r="Z1617" s="27">
        <v>70.010543823242202</v>
      </c>
      <c r="AA1617" s="27">
        <v>331840</v>
      </c>
      <c r="AB1617" s="28">
        <v>33.409999999999997</v>
      </c>
      <c r="AC1617" s="29">
        <v>0</v>
      </c>
      <c r="AD1617" s="30">
        <v>186.8</v>
      </c>
      <c r="AE1617" s="30">
        <v>0</v>
      </c>
      <c r="AF1617" s="31">
        <v>9.7815999999999992</v>
      </c>
      <c r="AG1617">
        <f t="shared" si="414"/>
        <v>9236.6886020492784</v>
      </c>
      <c r="AH1617">
        <f>A1617*'Simple Linear Regression'!$B$18+'Simple Linear Regression'!$B$17</f>
        <v>9263.8442745295488</v>
      </c>
      <c r="AI1617">
        <f t="shared" si="415"/>
        <v>8861.0916994999989</v>
      </c>
      <c r="AJ1617">
        <f t="shared" si="416"/>
        <v>8861.0916994999989</v>
      </c>
      <c r="AK1617" s="32">
        <f t="shared" si="413"/>
        <v>9102.4273813528198</v>
      </c>
      <c r="AL1617">
        <f t="shared" si="417"/>
        <v>9124.1546054748578</v>
      </c>
      <c r="AM1617" s="32">
        <f t="shared" si="418"/>
        <v>8921.1580548747988</v>
      </c>
      <c r="AN1617" s="33">
        <f t="shared" si="430"/>
        <v>8684.9625038307386</v>
      </c>
      <c r="AO1617" s="33">
        <f t="shared" si="420"/>
        <v>8875.0252875979968</v>
      </c>
      <c r="AP1617" s="33">
        <f t="shared" si="421"/>
        <v>8611.7065983000011</v>
      </c>
      <c r="AQ1617" s="34">
        <f t="shared" si="422"/>
        <v>860991.49800000002</v>
      </c>
      <c r="AR1617" s="34">
        <f t="shared" si="423"/>
        <v>813276</v>
      </c>
      <c r="AS1617" s="34">
        <f t="shared" si="424"/>
        <v>0</v>
      </c>
      <c r="AT1617" s="34">
        <f t="shared" si="425"/>
        <v>9152.7085165930002</v>
      </c>
      <c r="AU1617" s="34">
        <f t="shared" si="426"/>
        <v>8974.4460928098724</v>
      </c>
      <c r="AV1617" s="34">
        <f t="shared" si="427"/>
        <v>9031.0436634627622</v>
      </c>
      <c r="AW1617" s="34">
        <f t="shared" si="428"/>
        <v>9143.0690834840007</v>
      </c>
      <c r="AX1617" s="34">
        <f t="shared" si="429"/>
        <v>8858.8480283946756</v>
      </c>
    </row>
    <row r="1618" spans="1:50" ht="16.5" customHeight="1" x14ac:dyDescent="0.2">
      <c r="A1618" s="25">
        <v>1617</v>
      </c>
      <c r="B1618" s="26">
        <v>44589</v>
      </c>
      <c r="C1618" s="35">
        <v>8226</v>
      </c>
      <c r="D1618" s="27">
        <v>4374.9740000000002</v>
      </c>
      <c r="E1618" s="27">
        <v>240000</v>
      </c>
      <c r="F1618" s="27">
        <v>1393615</v>
      </c>
      <c r="G1618" s="27">
        <v>86.94</v>
      </c>
      <c r="H1618" s="27">
        <v>90.123999999999995</v>
      </c>
      <c r="I1618" s="27">
        <v>3.323</v>
      </c>
      <c r="J1618" s="27">
        <v>23982.379000000001</v>
      </c>
      <c r="K1618" s="27">
        <v>465281</v>
      </c>
      <c r="L1618" s="27">
        <v>560</v>
      </c>
      <c r="M1618" s="27">
        <v>13.122999999999999</v>
      </c>
      <c r="N1618" s="27">
        <v>260433</v>
      </c>
      <c r="O1618" s="27">
        <v>16849.8</v>
      </c>
      <c r="P1618" s="27">
        <v>4447135</v>
      </c>
      <c r="Q1618" s="27">
        <v>294000</v>
      </c>
      <c r="R1618" s="27">
        <v>22042</v>
      </c>
      <c r="S1618" s="27">
        <v>15.243</v>
      </c>
      <c r="T1618" s="27">
        <v>146.5</v>
      </c>
      <c r="U1618" s="27">
        <v>16</v>
      </c>
      <c r="V1618" s="27">
        <v>86.1</v>
      </c>
      <c r="W1618" s="27">
        <v>114.60622499999999</v>
      </c>
      <c r="X1618" s="27">
        <v>5.4835694000000004</v>
      </c>
      <c r="Y1618" s="27">
        <v>5.99027395248413</v>
      </c>
      <c r="Z1618" s="27">
        <v>70.010543823242202</v>
      </c>
      <c r="AA1618" s="27">
        <v>331840</v>
      </c>
      <c r="AB1618" s="28">
        <v>33.409999999999997</v>
      </c>
      <c r="AC1618" s="29">
        <v>0</v>
      </c>
      <c r="AD1618" s="30">
        <v>204.1</v>
      </c>
      <c r="AE1618" s="30">
        <v>0</v>
      </c>
      <c r="AF1618" s="31">
        <v>9.9621999999999993</v>
      </c>
      <c r="AG1618">
        <f t="shared" si="414"/>
        <v>9240.7356819032393</v>
      </c>
      <c r="AH1618">
        <f>A1618*'Simple Linear Regression'!$B$18+'Simple Linear Regression'!$B$17</f>
        <v>9264.6973116134523</v>
      </c>
      <c r="AI1618">
        <f t="shared" si="415"/>
        <v>8864.6214394999988</v>
      </c>
      <c r="AJ1618">
        <f t="shared" si="416"/>
        <v>8864.6214394999988</v>
      </c>
      <c r="AK1618" s="32">
        <f t="shared" si="413"/>
        <v>9077.3501143432986</v>
      </c>
      <c r="AL1618">
        <f t="shared" si="417"/>
        <v>9126.2939581551236</v>
      </c>
      <c r="AM1618" s="32">
        <f t="shared" si="418"/>
        <v>8901.6789520852999</v>
      </c>
      <c r="AN1618" s="33">
        <f t="shared" si="430"/>
        <v>8642.9343815826669</v>
      </c>
      <c r="AO1618" s="33">
        <f t="shared" si="420"/>
        <v>8853.7979659089997</v>
      </c>
      <c r="AP1618" s="33">
        <f t="shared" si="421"/>
        <v>8610.2231632999974</v>
      </c>
      <c r="AQ1618" s="34">
        <f t="shared" si="422"/>
        <v>865418.85899999994</v>
      </c>
      <c r="AR1618" s="34">
        <f t="shared" si="423"/>
        <v>797520</v>
      </c>
      <c r="AS1618" s="34">
        <f t="shared" si="424"/>
        <v>0</v>
      </c>
      <c r="AT1618" s="34">
        <f t="shared" si="425"/>
        <v>9217.3149385220004</v>
      </c>
      <c r="AU1618" s="34">
        <f t="shared" si="426"/>
        <v>9021.7161333120966</v>
      </c>
      <c r="AV1618" s="34">
        <f t="shared" si="427"/>
        <v>9091.1096026502</v>
      </c>
      <c r="AW1618" s="34">
        <f t="shared" si="428"/>
        <v>9208.1761679179981</v>
      </c>
      <c r="AX1618" s="34">
        <f t="shared" si="429"/>
        <v>8898.7735367162695</v>
      </c>
    </row>
    <row r="1619" spans="1:50" ht="16.5" customHeight="1" x14ac:dyDescent="0.2">
      <c r="A1619" s="25">
        <v>1618</v>
      </c>
      <c r="B1619" s="26">
        <v>44596</v>
      </c>
      <c r="C1619" s="35">
        <v>9126</v>
      </c>
      <c r="D1619" s="27">
        <v>4525.8879999999999</v>
      </c>
      <c r="E1619" s="27">
        <v>231000</v>
      </c>
      <c r="F1619" s="27">
        <v>1378974.7142857099</v>
      </c>
      <c r="G1619" s="27">
        <v>89.596000000000004</v>
      </c>
      <c r="H1619" s="27">
        <v>92.774000000000001</v>
      </c>
      <c r="I1619" s="27">
        <v>3.3679999999999999</v>
      </c>
      <c r="J1619" s="27">
        <v>23982.379000000001</v>
      </c>
      <c r="K1619" s="27">
        <v>465281</v>
      </c>
      <c r="L1619" s="27">
        <v>560</v>
      </c>
      <c r="M1619" s="27">
        <v>13.122999999999999</v>
      </c>
      <c r="N1619" s="27">
        <v>260433</v>
      </c>
      <c r="O1619" s="27">
        <v>16849.8</v>
      </c>
      <c r="P1619" s="27">
        <v>4447135</v>
      </c>
      <c r="Q1619" s="27">
        <v>294000</v>
      </c>
      <c r="R1619" s="27">
        <v>22042</v>
      </c>
      <c r="S1619" s="27">
        <v>15.243</v>
      </c>
      <c r="T1619" s="27">
        <v>146.5</v>
      </c>
      <c r="U1619" s="27">
        <v>16</v>
      </c>
      <c r="V1619" s="27">
        <v>89.1</v>
      </c>
      <c r="W1619" s="27">
        <v>115.49566</v>
      </c>
      <c r="X1619" s="27">
        <v>5.4835694000000004</v>
      </c>
      <c r="Y1619" s="27">
        <v>5.99027395248413</v>
      </c>
      <c r="Z1619" s="27">
        <v>70.010543823242202</v>
      </c>
      <c r="AA1619" s="27">
        <v>331840</v>
      </c>
      <c r="AB1619" s="28">
        <v>33.409999999999997</v>
      </c>
      <c r="AC1619" s="29">
        <v>0</v>
      </c>
      <c r="AD1619" s="30">
        <v>188.9</v>
      </c>
      <c r="AE1619" s="30">
        <v>0</v>
      </c>
      <c r="AF1619" s="31">
        <v>10.170299999999999</v>
      </c>
      <c r="AG1619">
        <f t="shared" si="414"/>
        <v>9178.2525581978407</v>
      </c>
      <c r="AH1619">
        <f>A1619*'Simple Linear Regression'!$B$18+'Simple Linear Regression'!$B$17</f>
        <v>9265.5503486973575</v>
      </c>
      <c r="AI1619">
        <f t="shared" si="415"/>
        <v>8766.9311494999984</v>
      </c>
      <c r="AJ1619">
        <f t="shared" si="416"/>
        <v>8766.9311495000002</v>
      </c>
      <c r="AK1619" s="32">
        <f t="shared" si="413"/>
        <v>9057.8854410600197</v>
      </c>
      <c r="AL1619">
        <f t="shared" si="417"/>
        <v>9079.5761045440759</v>
      </c>
      <c r="AM1619" s="32">
        <f t="shared" si="418"/>
        <v>8926.1096121708997</v>
      </c>
      <c r="AN1619" s="33">
        <f t="shared" si="430"/>
        <v>8586.2514666707193</v>
      </c>
      <c r="AO1619" s="33">
        <f t="shared" si="420"/>
        <v>8825.4293961440017</v>
      </c>
      <c r="AP1619" s="33">
        <f t="shared" si="421"/>
        <v>8642.4627556000014</v>
      </c>
      <c r="AQ1619" s="34">
        <f t="shared" si="422"/>
        <v>877138.34399999992</v>
      </c>
      <c r="AR1619" s="34">
        <f t="shared" si="423"/>
        <v>778008</v>
      </c>
      <c r="AS1619" s="34">
        <f t="shared" si="424"/>
        <v>0</v>
      </c>
      <c r="AT1619" s="34">
        <f t="shared" si="425"/>
        <v>9229.800202299999</v>
      </c>
      <c r="AU1619" s="34">
        <f t="shared" si="426"/>
        <v>9026.5040488522882</v>
      </c>
      <c r="AV1619" s="34">
        <f t="shared" si="427"/>
        <v>9098.1193416190799</v>
      </c>
      <c r="AW1619" s="34">
        <f t="shared" si="428"/>
        <v>9221.805718362999</v>
      </c>
      <c r="AX1619" s="34">
        <f t="shared" si="429"/>
        <v>8893.3114661610707</v>
      </c>
    </row>
    <row r="1620" spans="1:50" ht="16.5" customHeight="1" x14ac:dyDescent="0.2">
      <c r="A1620" s="25">
        <v>1619</v>
      </c>
      <c r="B1620" s="26">
        <v>44603</v>
      </c>
      <c r="C1620" s="35">
        <v>8570</v>
      </c>
      <c r="D1620" s="27">
        <v>4503.0619999999999</v>
      </c>
      <c r="E1620" s="27">
        <v>210000</v>
      </c>
      <c r="F1620" s="27">
        <v>1587666.57142857</v>
      </c>
      <c r="G1620" s="27">
        <v>90.614000000000004</v>
      </c>
      <c r="H1620" s="27">
        <v>96.433999999999997</v>
      </c>
      <c r="I1620" s="27">
        <v>3.444</v>
      </c>
      <c r="J1620" s="27">
        <v>24813.599999999999</v>
      </c>
      <c r="K1620" s="27">
        <v>502175</v>
      </c>
      <c r="L1620" s="27">
        <v>579</v>
      </c>
      <c r="M1620" s="27">
        <v>13.122999999999999</v>
      </c>
      <c r="N1620" s="27">
        <v>260433</v>
      </c>
      <c r="O1620" s="27">
        <v>16891</v>
      </c>
      <c r="P1620" s="27">
        <v>4447135</v>
      </c>
      <c r="Q1620" s="27">
        <v>294000</v>
      </c>
      <c r="R1620" s="27">
        <v>22042</v>
      </c>
      <c r="S1620" s="27">
        <v>15.243</v>
      </c>
      <c r="T1620" s="27">
        <v>148.19999999999999</v>
      </c>
      <c r="U1620" s="27">
        <v>16</v>
      </c>
      <c r="V1620" s="27">
        <v>89.1</v>
      </c>
      <c r="W1620" s="27">
        <v>115.22620000000001</v>
      </c>
      <c r="X1620" s="27">
        <v>5.4835694000000004</v>
      </c>
      <c r="Y1620" s="27">
        <v>5.99027395248413</v>
      </c>
      <c r="Z1620" s="27">
        <v>70.010543823242202</v>
      </c>
      <c r="AA1620" s="27">
        <v>331840</v>
      </c>
      <c r="AB1620" s="28">
        <v>32.57</v>
      </c>
      <c r="AC1620" s="29">
        <v>0</v>
      </c>
      <c r="AD1620" s="30">
        <v>170.8</v>
      </c>
      <c r="AE1620" s="30">
        <v>0.9</v>
      </c>
      <c r="AF1620" s="31">
        <v>10.401</v>
      </c>
      <c r="AG1620">
        <f t="shared" si="414"/>
        <v>9192.4232969567202</v>
      </c>
      <c r="AH1620">
        <f>A1620*'Simple Linear Regression'!$B$18+'Simple Linear Regression'!$B$17</f>
        <v>9266.403385781261</v>
      </c>
      <c r="AI1620">
        <f t="shared" si="415"/>
        <v>8785.0925895</v>
      </c>
      <c r="AJ1620">
        <f t="shared" si="416"/>
        <v>8785.0925895</v>
      </c>
      <c r="AK1620" s="32">
        <f t="shared" si="413"/>
        <v>9045.951586382751</v>
      </c>
      <c r="AL1620">
        <f t="shared" si="417"/>
        <v>9084.8300074676354</v>
      </c>
      <c r="AM1620" s="32">
        <f t="shared" si="418"/>
        <v>8958.6345987692603</v>
      </c>
      <c r="AN1620" s="33">
        <f t="shared" si="430"/>
        <v>8444.7567472087594</v>
      </c>
      <c r="AO1620" s="33">
        <f t="shared" si="420"/>
        <v>8858.211015652003</v>
      </c>
      <c r="AP1620" s="33">
        <f t="shared" si="421"/>
        <v>8673.1824132999991</v>
      </c>
      <c r="AQ1620" s="34">
        <f t="shared" si="422"/>
        <v>896931.25199999998</v>
      </c>
      <c r="AR1620" s="34">
        <f t="shared" si="423"/>
        <v>723240</v>
      </c>
      <c r="AS1620" s="34">
        <f t="shared" si="424"/>
        <v>0</v>
      </c>
      <c r="AT1620" s="34">
        <f t="shared" si="425"/>
        <v>9265.3526133390005</v>
      </c>
      <c r="AU1620" s="34">
        <f t="shared" si="426"/>
        <v>9052.9428783841795</v>
      </c>
      <c r="AV1620" s="34">
        <f t="shared" si="427"/>
        <v>9101.3751213054002</v>
      </c>
      <c r="AW1620" s="34">
        <f t="shared" si="428"/>
        <v>9258.3704014599989</v>
      </c>
      <c r="AX1620" s="34">
        <f t="shared" si="429"/>
        <v>8915.4642755420755</v>
      </c>
    </row>
    <row r="1621" spans="1:50" ht="16.5" customHeight="1" x14ac:dyDescent="0.2">
      <c r="A1621" s="25">
        <v>1620</v>
      </c>
      <c r="B1621" s="26">
        <v>44610</v>
      </c>
      <c r="C1621" s="35">
        <v>8657</v>
      </c>
      <c r="D1621" s="27">
        <v>4415.3760000000002</v>
      </c>
      <c r="E1621" s="27">
        <v>234000</v>
      </c>
      <c r="F1621" s="27">
        <v>1791440</v>
      </c>
      <c r="G1621" s="27">
        <v>92.891999999999996</v>
      </c>
      <c r="H1621" s="27">
        <v>97.798000000000002</v>
      </c>
      <c r="I1621" s="27">
        <v>3.4870000000000001</v>
      </c>
      <c r="J1621" s="27">
        <v>24813.599999999999</v>
      </c>
      <c r="K1621" s="27">
        <v>502175</v>
      </c>
      <c r="L1621" s="27">
        <v>579</v>
      </c>
      <c r="M1621" s="27">
        <v>14.885999999999999</v>
      </c>
      <c r="N1621" s="27">
        <v>261028</v>
      </c>
      <c r="O1621" s="27">
        <v>16891</v>
      </c>
      <c r="P1621" s="27">
        <v>4447135</v>
      </c>
      <c r="Q1621" s="27">
        <v>294000</v>
      </c>
      <c r="R1621" s="27">
        <v>22042</v>
      </c>
      <c r="S1621" s="27">
        <v>15.243</v>
      </c>
      <c r="T1621" s="27">
        <v>148.19999999999999</v>
      </c>
      <c r="U1621" s="27">
        <v>16</v>
      </c>
      <c r="V1621" s="27">
        <v>89.1</v>
      </c>
      <c r="W1621" s="27">
        <v>114.86324</v>
      </c>
      <c r="X1621" s="27">
        <v>5.4835694000000004</v>
      </c>
      <c r="Y1621" s="27">
        <v>5.7884402275085503</v>
      </c>
      <c r="Z1621" s="27">
        <v>70.010543823242202</v>
      </c>
      <c r="AA1621" s="27">
        <v>331840</v>
      </c>
      <c r="AB1621" s="28">
        <v>32.57</v>
      </c>
      <c r="AC1621" s="29">
        <v>0</v>
      </c>
      <c r="AD1621" s="30">
        <v>149.9</v>
      </c>
      <c r="AE1621" s="30">
        <v>2.2000000000000002</v>
      </c>
      <c r="AF1621" s="31">
        <v>10.65</v>
      </c>
      <c r="AG1621">
        <f t="shared" si="414"/>
        <v>9183.7278646255618</v>
      </c>
      <c r="AH1621">
        <f>A1621*'Simple Linear Regression'!$B$18+'Simple Linear Regression'!$B$17</f>
        <v>9267.2564228651645</v>
      </c>
      <c r="AI1621">
        <f t="shared" si="415"/>
        <v>8875.4233578000003</v>
      </c>
      <c r="AJ1621">
        <f t="shared" si="416"/>
        <v>8875.4233578000021</v>
      </c>
      <c r="AK1621" s="32">
        <f t="shared" si="413"/>
        <v>8996.7320867686394</v>
      </c>
      <c r="AL1621">
        <f t="shared" si="417"/>
        <v>9060.0956412645155</v>
      </c>
      <c r="AM1621" s="32">
        <f t="shared" si="418"/>
        <v>8999.0277253605782</v>
      </c>
      <c r="AN1621" s="33">
        <f t="shared" si="430"/>
        <v>8651.0226154842312</v>
      </c>
      <c r="AO1621" s="33">
        <f t="shared" si="420"/>
        <v>8861.7713308360017</v>
      </c>
      <c r="AP1621" s="33">
        <f t="shared" si="421"/>
        <v>8689.459997599999</v>
      </c>
      <c r="AQ1621" s="34">
        <f t="shared" si="422"/>
        <v>910204.63600000006</v>
      </c>
      <c r="AR1621" s="34">
        <f t="shared" si="423"/>
        <v>815958</v>
      </c>
      <c r="AS1621" s="34">
        <f t="shared" si="424"/>
        <v>0</v>
      </c>
      <c r="AT1621" s="34">
        <f t="shared" si="425"/>
        <v>9278.3286786730005</v>
      </c>
      <c r="AU1621" s="34">
        <f t="shared" si="426"/>
        <v>9050.4302718590297</v>
      </c>
      <c r="AV1621" s="34">
        <f t="shared" si="427"/>
        <v>9138.0184578480803</v>
      </c>
      <c r="AW1621" s="34">
        <f t="shared" si="428"/>
        <v>9272.5311252059983</v>
      </c>
      <c r="AX1621" s="34">
        <f t="shared" si="429"/>
        <v>8912.613095016668</v>
      </c>
    </row>
    <row r="1622" spans="1:50" ht="16.5" customHeight="1" x14ac:dyDescent="0.2">
      <c r="A1622" s="25">
        <v>1621</v>
      </c>
      <c r="B1622" s="26">
        <v>44617</v>
      </c>
      <c r="C1622" s="35">
        <v>8743</v>
      </c>
      <c r="D1622" s="27">
        <v>4300.9025000000001</v>
      </c>
      <c r="E1622" s="27">
        <v>224000</v>
      </c>
      <c r="F1622" s="27">
        <v>1964467.2857142901</v>
      </c>
      <c r="G1622" s="27">
        <v>92.174999999999997</v>
      </c>
      <c r="H1622" s="27">
        <v>99.364000000000004</v>
      </c>
      <c r="I1622" s="27">
        <v>3.53</v>
      </c>
      <c r="J1622" s="27">
        <v>24813.599999999999</v>
      </c>
      <c r="K1622" s="27">
        <v>502175</v>
      </c>
      <c r="L1622" s="27">
        <v>579</v>
      </c>
      <c r="M1622" s="27">
        <v>14.885999999999999</v>
      </c>
      <c r="N1622" s="27">
        <v>261028</v>
      </c>
      <c r="O1622" s="27">
        <v>16891</v>
      </c>
      <c r="P1622" s="27">
        <v>4447135</v>
      </c>
      <c r="Q1622" s="27">
        <v>294000</v>
      </c>
      <c r="R1622" s="27">
        <v>22042</v>
      </c>
      <c r="S1622" s="27">
        <v>15.576000000000001</v>
      </c>
      <c r="T1622" s="27">
        <v>148.19999999999999</v>
      </c>
      <c r="U1622" s="27">
        <v>16</v>
      </c>
      <c r="V1622" s="27">
        <v>89.1</v>
      </c>
      <c r="W1622" s="27">
        <v>114.85738000000001</v>
      </c>
      <c r="X1622" s="27">
        <v>5.4835694000000004</v>
      </c>
      <c r="Y1622" s="27">
        <v>5.7884402275085503</v>
      </c>
      <c r="Z1622" s="27">
        <v>70.010543823242202</v>
      </c>
      <c r="AA1622" s="27">
        <v>331840</v>
      </c>
      <c r="AB1622" s="28">
        <v>32.57</v>
      </c>
      <c r="AC1622" s="29">
        <v>0</v>
      </c>
      <c r="AD1622" s="30">
        <v>143.19999999999999</v>
      </c>
      <c r="AE1622" s="30">
        <v>2.4</v>
      </c>
      <c r="AF1622" s="31">
        <v>10.9131</v>
      </c>
      <c r="AG1622">
        <f t="shared" si="414"/>
        <v>9190.4782948444008</v>
      </c>
      <c r="AH1622">
        <f>A1622*'Simple Linear Regression'!$B$18+'Simple Linear Regression'!$B$17</f>
        <v>9268.1094599490698</v>
      </c>
      <c r="AI1622">
        <f t="shared" si="415"/>
        <v>8881.3062578000008</v>
      </c>
      <c r="AJ1622">
        <f t="shared" si="416"/>
        <v>8881.306257799999</v>
      </c>
      <c r="AK1622" s="32">
        <f t="shared" si="413"/>
        <v>9001.3195891008891</v>
      </c>
      <c r="AL1622">
        <f t="shared" si="417"/>
        <v>9061.4290914187986</v>
      </c>
      <c r="AM1622" s="32">
        <f t="shared" si="418"/>
        <v>9012.7789859593595</v>
      </c>
      <c r="AN1622" s="33">
        <f t="shared" si="430"/>
        <v>8585.9568192097013</v>
      </c>
      <c r="AO1622" s="33">
        <f t="shared" si="420"/>
        <v>8873.1014708399998</v>
      </c>
      <c r="AP1622" s="33">
        <f t="shared" si="421"/>
        <v>8714.1163077000019</v>
      </c>
      <c r="AQ1622" s="34">
        <f t="shared" si="422"/>
        <v>921428.84</v>
      </c>
      <c r="AR1622" s="34">
        <f t="shared" si="423"/>
        <v>790720</v>
      </c>
      <c r="AS1622" s="34">
        <f t="shared" si="424"/>
        <v>0</v>
      </c>
      <c r="AT1622" s="34">
        <f t="shared" si="425"/>
        <v>9328.5770185349993</v>
      </c>
      <c r="AU1622" s="34">
        <f t="shared" si="426"/>
        <v>9088.2753099225338</v>
      </c>
      <c r="AV1622" s="34">
        <f t="shared" si="427"/>
        <v>9173.3927106812007</v>
      </c>
      <c r="AW1622" s="34">
        <f t="shared" si="428"/>
        <v>9323.8287014669986</v>
      </c>
      <c r="AX1622" s="34">
        <f t="shared" si="429"/>
        <v>8945.9212882089196</v>
      </c>
    </row>
    <row r="1623" spans="1:50" ht="16.5" customHeight="1" x14ac:dyDescent="0.2">
      <c r="A1623" s="25">
        <v>1622</v>
      </c>
      <c r="B1623" s="26">
        <v>44624</v>
      </c>
      <c r="C1623" s="35">
        <v>8962</v>
      </c>
      <c r="D1623" s="27">
        <v>4351.82</v>
      </c>
      <c r="E1623" s="27">
        <v>208000</v>
      </c>
      <c r="F1623" s="27">
        <v>1935658.57142857</v>
      </c>
      <c r="G1623" s="27">
        <v>106.798</v>
      </c>
      <c r="H1623" s="27">
        <v>114.434</v>
      </c>
      <c r="I1623" s="27">
        <v>3.6080000000000001</v>
      </c>
      <c r="J1623" s="27">
        <v>24813.599999999999</v>
      </c>
      <c r="K1623" s="27">
        <v>502175</v>
      </c>
      <c r="L1623" s="27">
        <v>579</v>
      </c>
      <c r="M1623" s="27">
        <v>14.885999999999999</v>
      </c>
      <c r="N1623" s="27">
        <v>261028</v>
      </c>
      <c r="O1623" s="27">
        <v>16891</v>
      </c>
      <c r="P1623" s="27">
        <v>4447135</v>
      </c>
      <c r="Q1623" s="27">
        <v>294000</v>
      </c>
      <c r="R1623" s="27">
        <v>15617</v>
      </c>
      <c r="S1623" s="27">
        <v>15.576000000000001</v>
      </c>
      <c r="T1623" s="27">
        <v>148.19999999999999</v>
      </c>
      <c r="U1623" s="27">
        <v>16</v>
      </c>
      <c r="V1623" s="27">
        <v>89.1</v>
      </c>
      <c r="W1623" s="27">
        <v>115.14165</v>
      </c>
      <c r="X1623" s="27">
        <v>5.4835694000000004</v>
      </c>
      <c r="Y1623" s="27">
        <v>5.7884402275085503</v>
      </c>
      <c r="Z1623" s="27">
        <v>70.010543823242202</v>
      </c>
      <c r="AA1623" s="27">
        <v>332503</v>
      </c>
      <c r="AB1623" s="28">
        <v>32.57</v>
      </c>
      <c r="AC1623" s="29">
        <v>0</v>
      </c>
      <c r="AD1623" s="30">
        <v>136.9</v>
      </c>
      <c r="AE1623" s="30">
        <v>0.5</v>
      </c>
      <c r="AF1623" s="31">
        <v>11.1868</v>
      </c>
      <c r="AG1623">
        <f t="shared" si="414"/>
        <v>9203.9860928690414</v>
      </c>
      <c r="AH1623">
        <f>A1623*'Simple Linear Regression'!$B$18+'Simple Linear Regression'!$B$17</f>
        <v>9268.9624970329733</v>
      </c>
      <c r="AI1623">
        <f t="shared" si="415"/>
        <v>8890.7188977999995</v>
      </c>
      <c r="AJ1623">
        <f t="shared" si="416"/>
        <v>8890.7188978000013</v>
      </c>
      <c r="AK1623" s="32">
        <f t="shared" si="413"/>
        <v>8981.8171806088994</v>
      </c>
      <c r="AL1623">
        <f t="shared" si="417"/>
        <v>9063.6062915716793</v>
      </c>
      <c r="AM1623" s="32">
        <f t="shared" si="418"/>
        <v>9028.6772836976015</v>
      </c>
      <c r="AN1623" s="33">
        <f t="shared" si="430"/>
        <v>8537.4782446803219</v>
      </c>
      <c r="AO1623" s="33">
        <f t="shared" si="420"/>
        <v>8879.6945178240094</v>
      </c>
      <c r="AP1623" s="33">
        <f t="shared" si="421"/>
        <v>8729.2824976000011</v>
      </c>
      <c r="AQ1623" s="34">
        <f t="shared" si="422"/>
        <v>941789.02399999998</v>
      </c>
      <c r="AR1623" s="34">
        <f t="shared" si="423"/>
        <v>750464</v>
      </c>
      <c r="AS1623" s="34">
        <f t="shared" si="424"/>
        <v>0</v>
      </c>
      <c r="AT1623" s="34">
        <f t="shared" si="425"/>
        <v>9395.1277314100007</v>
      </c>
      <c r="AU1623" s="34">
        <f t="shared" si="426"/>
        <v>9132.725505122944</v>
      </c>
      <c r="AV1623" s="34">
        <f t="shared" si="427"/>
        <v>9213.3199783646414</v>
      </c>
      <c r="AW1623" s="34">
        <f t="shared" si="428"/>
        <v>9391.4952092979984</v>
      </c>
      <c r="AX1623" s="34">
        <f t="shared" si="429"/>
        <v>8981.5974523369132</v>
      </c>
    </row>
    <row r="1624" spans="1:50" ht="16.5" customHeight="1" x14ac:dyDescent="0.2">
      <c r="A1624" s="25">
        <v>1623</v>
      </c>
      <c r="B1624" s="26">
        <v>44631</v>
      </c>
      <c r="C1624" s="35">
        <v>8944</v>
      </c>
      <c r="D1624" s="27">
        <v>4222.7</v>
      </c>
      <c r="E1624" s="27">
        <v>222000</v>
      </c>
      <c r="F1624" s="27">
        <v>2004226.57142857</v>
      </c>
      <c r="G1624" s="27">
        <v>113.39</v>
      </c>
      <c r="H1624" s="27">
        <v>122.286</v>
      </c>
      <c r="I1624" s="27">
        <v>4.1020000000000003</v>
      </c>
      <c r="J1624" s="27">
        <v>24813.599999999999</v>
      </c>
      <c r="K1624" s="27">
        <v>470644</v>
      </c>
      <c r="L1624" s="27">
        <v>601</v>
      </c>
      <c r="M1624" s="27">
        <v>14.885999999999999</v>
      </c>
      <c r="N1624" s="27">
        <v>261028</v>
      </c>
      <c r="O1624" s="27">
        <v>16993.8</v>
      </c>
      <c r="P1624" s="27">
        <v>4447135</v>
      </c>
      <c r="Q1624" s="27">
        <v>294000</v>
      </c>
      <c r="R1624" s="27">
        <v>15617</v>
      </c>
      <c r="S1624" s="27">
        <v>15.576000000000001</v>
      </c>
      <c r="T1624" s="27">
        <v>148.19999999999999</v>
      </c>
      <c r="U1624" s="27">
        <v>16</v>
      </c>
      <c r="V1624" s="27">
        <v>91.2</v>
      </c>
      <c r="W1624" s="27">
        <v>115.87614000000001</v>
      </c>
      <c r="X1624" s="27">
        <v>5.4835694000000004</v>
      </c>
      <c r="Y1624" s="27">
        <v>5.7884402275085503</v>
      </c>
      <c r="Z1624" s="27">
        <v>70.010543823242202</v>
      </c>
      <c r="AA1624" s="27">
        <v>332503</v>
      </c>
      <c r="AB1624" s="28">
        <v>31.1</v>
      </c>
      <c r="AC1624" s="29">
        <v>0</v>
      </c>
      <c r="AD1624" s="30">
        <v>113.5</v>
      </c>
      <c r="AE1624" s="30">
        <v>2.5</v>
      </c>
      <c r="AF1624" s="31">
        <v>11.4678</v>
      </c>
      <c r="AG1624">
        <f t="shared" si="414"/>
        <v>9146.7430994197603</v>
      </c>
      <c r="AH1624">
        <f>A1624*'Simple Linear Regression'!$B$18+'Simple Linear Regression'!$B$17</f>
        <v>9269.8155341168786</v>
      </c>
      <c r="AI1624">
        <f t="shared" si="415"/>
        <v>8817.1177077999982</v>
      </c>
      <c r="AJ1624">
        <f t="shared" si="416"/>
        <v>8817.1177078000001</v>
      </c>
      <c r="AK1624" s="32">
        <f t="shared" ref="AK1624:AK1687" si="431">11611.58410651-152.38769329*I898+0.00324611*N898-2.92151591*V898-0.00770426*AA898-0.00077781*E898</f>
        <v>9009.5570236297208</v>
      </c>
      <c r="AL1624">
        <f t="shared" si="417"/>
        <v>8950.4318625999222</v>
      </c>
      <c r="AM1624" s="32">
        <f t="shared" si="418"/>
        <v>9119.6804391353999</v>
      </c>
      <c r="AN1624" s="33">
        <f t="shared" si="430"/>
        <v>8816.6027309635829</v>
      </c>
      <c r="AO1624" s="33">
        <f t="shared" si="420"/>
        <v>8797.4765020560026</v>
      </c>
      <c r="AP1624" s="33">
        <f t="shared" si="421"/>
        <v>8585.2150902000012</v>
      </c>
      <c r="AQ1624" s="34">
        <f t="shared" si="422"/>
        <v>1070736.8560000001</v>
      </c>
      <c r="AR1624" s="34">
        <f t="shared" si="423"/>
        <v>910644.00000000012</v>
      </c>
      <c r="AS1624" s="34">
        <f t="shared" si="424"/>
        <v>0</v>
      </c>
      <c r="AT1624" s="34">
        <f t="shared" si="425"/>
        <v>9433.1264139820014</v>
      </c>
      <c r="AU1624" s="34">
        <f t="shared" si="426"/>
        <v>9083.8529398145565</v>
      </c>
      <c r="AV1624" s="34">
        <f t="shared" si="427"/>
        <v>9218.1119938814427</v>
      </c>
      <c r="AW1624" s="34">
        <f t="shared" si="428"/>
        <v>9430.996383665999</v>
      </c>
      <c r="AX1624" s="34">
        <f t="shared" si="429"/>
        <v>8891.7629622255281</v>
      </c>
    </row>
    <row r="1625" spans="1:50" ht="16.5" customHeight="1" x14ac:dyDescent="0.2">
      <c r="A1625" s="25">
        <v>1624</v>
      </c>
      <c r="B1625" s="26">
        <v>44638</v>
      </c>
      <c r="C1625" s="35">
        <v>8637</v>
      </c>
      <c r="D1625" s="27">
        <v>4333.6419999999998</v>
      </c>
      <c r="E1625" s="27">
        <v>217000</v>
      </c>
      <c r="F1625" s="27">
        <v>2131035.7142857099</v>
      </c>
      <c r="G1625" s="27">
        <v>100.43</v>
      </c>
      <c r="H1625" s="27">
        <v>109.592</v>
      </c>
      <c r="I1625" s="27">
        <v>4.3150000000000004</v>
      </c>
      <c r="J1625" s="27">
        <v>24813.599999999999</v>
      </c>
      <c r="K1625" s="27">
        <v>470644</v>
      </c>
      <c r="L1625" s="27">
        <v>601</v>
      </c>
      <c r="M1625" s="27">
        <v>14.198</v>
      </c>
      <c r="N1625" s="27">
        <v>236055</v>
      </c>
      <c r="O1625" s="27">
        <v>16993.8</v>
      </c>
      <c r="P1625" s="27">
        <v>4512720</v>
      </c>
      <c r="Q1625" s="27">
        <v>294000</v>
      </c>
      <c r="R1625" s="27">
        <v>15617</v>
      </c>
      <c r="S1625" s="27">
        <v>15.576000000000001</v>
      </c>
      <c r="T1625" s="27">
        <v>148.19999999999999</v>
      </c>
      <c r="U1625" s="27">
        <v>16</v>
      </c>
      <c r="V1625" s="27">
        <v>91.2</v>
      </c>
      <c r="W1625" s="27">
        <v>117.06016</v>
      </c>
      <c r="X1625" s="27">
        <v>5.4835694000000004</v>
      </c>
      <c r="Y1625" s="27">
        <v>6</v>
      </c>
      <c r="Z1625" s="27">
        <v>70.010543823242202</v>
      </c>
      <c r="AA1625" s="27">
        <v>332503</v>
      </c>
      <c r="AB1625" s="28">
        <v>31.1</v>
      </c>
      <c r="AC1625" s="29">
        <v>0</v>
      </c>
      <c r="AD1625" s="30">
        <v>106.7</v>
      </c>
      <c r="AE1625" s="30">
        <v>0.5</v>
      </c>
      <c r="AF1625" s="31">
        <v>11.753399999999999</v>
      </c>
      <c r="AG1625">
        <f t="shared" si="414"/>
        <v>8837.3829223482007</v>
      </c>
      <c r="AH1625">
        <f>A1625*'Simple Linear Regression'!$B$18+'Simple Linear Regression'!$B$17</f>
        <v>9270.668571200782</v>
      </c>
      <c r="AI1625">
        <f t="shared" si="415"/>
        <v>8438.9786207999987</v>
      </c>
      <c r="AJ1625">
        <f t="shared" si="416"/>
        <v>8438.9786208000005</v>
      </c>
      <c r="AK1625" s="32">
        <f t="shared" si="431"/>
        <v>8954.7120768721907</v>
      </c>
      <c r="AL1625">
        <f t="shared" si="417"/>
        <v>9171.5427957177526</v>
      </c>
      <c r="AM1625" s="32">
        <f t="shared" si="418"/>
        <v>8812.7251131146022</v>
      </c>
      <c r="AN1625" s="33">
        <f t="shared" si="430"/>
        <v>8829.9802412383488</v>
      </c>
      <c r="AO1625" s="33">
        <f t="shared" si="420"/>
        <v>9100.4003310750031</v>
      </c>
      <c r="AP1625" s="33">
        <f t="shared" si="421"/>
        <v>8549.7956326999993</v>
      </c>
      <c r="AQ1625" s="34">
        <f t="shared" si="422"/>
        <v>1018577.3250000001</v>
      </c>
      <c r="AR1625" s="34">
        <f t="shared" si="423"/>
        <v>936355.00000000012</v>
      </c>
      <c r="AS1625" s="34">
        <f t="shared" si="424"/>
        <v>0</v>
      </c>
      <c r="AT1625" s="34">
        <f t="shared" si="425"/>
        <v>9035.7950624420009</v>
      </c>
      <c r="AU1625" s="34">
        <f t="shared" si="426"/>
        <v>9216.8394561465157</v>
      </c>
      <c r="AV1625" s="34">
        <f t="shared" si="427"/>
        <v>8777.2991902737995</v>
      </c>
      <c r="AW1625" s="34">
        <f t="shared" si="428"/>
        <v>9034.8856531699985</v>
      </c>
      <c r="AX1625" s="34">
        <f t="shared" si="429"/>
        <v>9089.1321925677294</v>
      </c>
    </row>
    <row r="1626" spans="1:50" ht="16.5" customHeight="1" x14ac:dyDescent="0.2">
      <c r="A1626" s="25">
        <v>1625</v>
      </c>
      <c r="B1626" s="26">
        <v>44645</v>
      </c>
      <c r="C1626" s="35">
        <v>8499</v>
      </c>
      <c r="D1626" s="27">
        <v>4498.45</v>
      </c>
      <c r="E1626" s="27">
        <v>207000</v>
      </c>
      <c r="F1626" s="27">
        <v>2150872.57142857</v>
      </c>
      <c r="G1626" s="27">
        <v>113.69199999999999</v>
      </c>
      <c r="H1626" s="27">
        <v>123.598</v>
      </c>
      <c r="I1626" s="27">
        <v>4.2389999999999999</v>
      </c>
      <c r="J1626" s="27">
        <v>24813.599999999999</v>
      </c>
      <c r="K1626" s="27">
        <v>470644</v>
      </c>
      <c r="L1626" s="27">
        <v>601</v>
      </c>
      <c r="M1626" s="27">
        <v>14.198</v>
      </c>
      <c r="N1626" s="27">
        <v>236055</v>
      </c>
      <c r="O1626" s="27">
        <v>16993.8</v>
      </c>
      <c r="P1626" s="27">
        <v>4512720</v>
      </c>
      <c r="Q1626" s="27">
        <v>294000</v>
      </c>
      <c r="R1626" s="27">
        <v>15617</v>
      </c>
      <c r="S1626" s="27">
        <v>15.576000000000001</v>
      </c>
      <c r="T1626" s="27">
        <v>148.19999999999999</v>
      </c>
      <c r="U1626" s="27">
        <v>16</v>
      </c>
      <c r="V1626" s="27">
        <v>91.2</v>
      </c>
      <c r="W1626" s="27">
        <v>116.67768</v>
      </c>
      <c r="X1626" s="27">
        <v>5.4835694000000004</v>
      </c>
      <c r="Y1626" s="27">
        <v>6</v>
      </c>
      <c r="Z1626" s="27">
        <v>70.010543823242202</v>
      </c>
      <c r="AA1626" s="27">
        <v>332503</v>
      </c>
      <c r="AB1626" s="28">
        <v>31.1</v>
      </c>
      <c r="AC1626" s="29">
        <v>0</v>
      </c>
      <c r="AD1626" s="30">
        <v>74.8</v>
      </c>
      <c r="AE1626" s="30">
        <v>4.7</v>
      </c>
      <c r="AF1626" s="31">
        <v>12.0411</v>
      </c>
      <c r="AG1626">
        <f t="shared" si="414"/>
        <v>8844.0903735893207</v>
      </c>
      <c r="AH1626">
        <f>A1626*'Simple Linear Regression'!$B$18+'Simple Linear Regression'!$B$17</f>
        <v>9271.5216082846855</v>
      </c>
      <c r="AI1626">
        <f t="shared" si="415"/>
        <v>8444.8615207999992</v>
      </c>
      <c r="AJ1626">
        <f t="shared" si="416"/>
        <v>8444.8615207999974</v>
      </c>
      <c r="AK1626" s="32">
        <f t="shared" si="431"/>
        <v>8949.0229013706794</v>
      </c>
      <c r="AL1626">
        <f t="shared" si="417"/>
        <v>9171.3825142051501</v>
      </c>
      <c r="AM1626" s="32">
        <f t="shared" si="418"/>
        <v>8846.4463595017787</v>
      </c>
      <c r="AN1626" s="33">
        <f t="shared" si="430"/>
        <v>8724.49982070031</v>
      </c>
      <c r="AO1626" s="33">
        <f t="shared" si="420"/>
        <v>9149.997329894999</v>
      </c>
      <c r="AP1626" s="33">
        <f t="shared" si="421"/>
        <v>8649.8831285999986</v>
      </c>
      <c r="AQ1626" s="34">
        <f t="shared" si="422"/>
        <v>1000637.145</v>
      </c>
      <c r="AR1626" s="34">
        <f t="shared" si="423"/>
        <v>877473</v>
      </c>
      <c r="AS1626" s="34">
        <f t="shared" si="424"/>
        <v>0</v>
      </c>
      <c r="AT1626" s="34">
        <f t="shared" si="425"/>
        <v>9031.2682606650014</v>
      </c>
      <c r="AU1626" s="34">
        <f t="shared" si="426"/>
        <v>9222.9920115729601</v>
      </c>
      <c r="AV1626" s="34">
        <f t="shared" si="427"/>
        <v>8762.1367878174806</v>
      </c>
      <c r="AW1626" s="34">
        <f t="shared" si="428"/>
        <v>9031.6711870830004</v>
      </c>
      <c r="AX1626" s="34">
        <f t="shared" si="429"/>
        <v>9105.3908819933895</v>
      </c>
    </row>
    <row r="1627" spans="1:50" ht="16.5" customHeight="1" x14ac:dyDescent="0.2">
      <c r="A1627" s="25">
        <v>1626</v>
      </c>
      <c r="B1627" s="26">
        <v>44652</v>
      </c>
      <c r="C1627" s="35">
        <v>8562</v>
      </c>
      <c r="D1627" s="27">
        <v>4577.1679999999997</v>
      </c>
      <c r="E1627" s="27">
        <v>214000</v>
      </c>
      <c r="F1627" s="27">
        <v>2088449.7142857099</v>
      </c>
      <c r="G1627" s="27">
        <v>103.892</v>
      </c>
      <c r="H1627" s="27">
        <v>111.26</v>
      </c>
      <c r="I1627" s="27">
        <v>4.2309999999999999</v>
      </c>
      <c r="J1627" s="27">
        <v>24813.599999999999</v>
      </c>
      <c r="K1627" s="27">
        <v>470644</v>
      </c>
      <c r="L1627" s="27">
        <v>601</v>
      </c>
      <c r="M1627" s="27">
        <v>14.198</v>
      </c>
      <c r="N1627" s="27">
        <v>236055</v>
      </c>
      <c r="O1627" s="27">
        <v>16993.8</v>
      </c>
      <c r="P1627" s="27">
        <v>4512720</v>
      </c>
      <c r="Q1627" s="27">
        <v>294000</v>
      </c>
      <c r="R1627" s="27">
        <v>15617</v>
      </c>
      <c r="S1627" s="27">
        <v>15.576000000000001</v>
      </c>
      <c r="T1627" s="27">
        <v>148.19999999999999</v>
      </c>
      <c r="U1627" s="27">
        <v>16</v>
      </c>
      <c r="V1627" s="27">
        <v>91.2</v>
      </c>
      <c r="W1627" s="27">
        <v>115.95583999999999</v>
      </c>
      <c r="X1627" s="27">
        <v>5.4835694000000004</v>
      </c>
      <c r="Y1627" s="27">
        <v>6</v>
      </c>
      <c r="Z1627" s="27">
        <v>70.010543823242202</v>
      </c>
      <c r="AA1627" s="27">
        <v>332503</v>
      </c>
      <c r="AB1627" s="28">
        <v>31.1</v>
      </c>
      <c r="AC1627" s="29">
        <v>0</v>
      </c>
      <c r="AD1627" s="30">
        <v>103.1</v>
      </c>
      <c r="AE1627" s="30">
        <v>5.0999999999999996</v>
      </c>
      <c r="AF1627" s="31">
        <v>12.3285</v>
      </c>
      <c r="AG1627">
        <f t="shared" si="414"/>
        <v>8839.3730542462799</v>
      </c>
      <c r="AH1627">
        <f>A1627*'Simple Linear Regression'!$B$18+'Simple Linear Regression'!$B$17</f>
        <v>9272.3746453685908</v>
      </c>
      <c r="AI1627">
        <f t="shared" si="415"/>
        <v>8440.7434907999977</v>
      </c>
      <c r="AJ1627">
        <f t="shared" si="416"/>
        <v>8440.7434907999996</v>
      </c>
      <c r="AK1627" s="32">
        <f t="shared" si="431"/>
        <v>8918.2120605081309</v>
      </c>
      <c r="AL1627">
        <f t="shared" si="417"/>
        <v>9165.405519414353</v>
      </c>
      <c r="AM1627" s="32">
        <f t="shared" si="418"/>
        <v>8810.5205571534389</v>
      </c>
      <c r="AN1627" s="33">
        <f t="shared" si="430"/>
        <v>8777.5514511699894</v>
      </c>
      <c r="AO1627" s="33">
        <f t="shared" si="420"/>
        <v>9105.3383334549999</v>
      </c>
      <c r="AP1627" s="33">
        <f t="shared" si="421"/>
        <v>8646.5537891999993</v>
      </c>
      <c r="AQ1627" s="34">
        <f t="shared" si="422"/>
        <v>998748.70499999996</v>
      </c>
      <c r="AR1627" s="34">
        <f t="shared" si="423"/>
        <v>905434</v>
      </c>
      <c r="AS1627" s="34">
        <f t="shared" si="424"/>
        <v>0</v>
      </c>
      <c r="AT1627" s="34">
        <f t="shared" si="425"/>
        <v>9120.0952364030018</v>
      </c>
      <c r="AU1627" s="34">
        <f t="shared" si="426"/>
        <v>9287.4607398811131</v>
      </c>
      <c r="AV1627" s="34">
        <f t="shared" si="427"/>
        <v>8869.9777089808395</v>
      </c>
      <c r="AW1627" s="34">
        <f t="shared" si="428"/>
        <v>9121.3073499269994</v>
      </c>
      <c r="AX1627" s="34">
        <f t="shared" si="429"/>
        <v>9161.4184418336663</v>
      </c>
    </row>
    <row r="1628" spans="1:50" ht="16.5" customHeight="1" x14ac:dyDescent="0.2">
      <c r="A1628" s="25">
        <v>1627</v>
      </c>
      <c r="B1628" s="26">
        <v>44659</v>
      </c>
      <c r="C1628" s="35">
        <v>8736</v>
      </c>
      <c r="D1628" s="27">
        <v>4515.4799999999996</v>
      </c>
      <c r="E1628" s="27">
        <v>214000</v>
      </c>
      <c r="F1628" s="27">
        <v>2093984.42857143</v>
      </c>
      <c r="G1628" s="27">
        <v>99.212000000000003</v>
      </c>
      <c r="H1628" s="27">
        <v>103.33</v>
      </c>
      <c r="I1628" s="27">
        <v>4.17</v>
      </c>
      <c r="J1628" s="27">
        <v>24813.599999999999</v>
      </c>
      <c r="K1628" s="27">
        <v>470644</v>
      </c>
      <c r="L1628" s="27">
        <v>636</v>
      </c>
      <c r="M1628" s="27">
        <v>14.198</v>
      </c>
      <c r="N1628" s="27">
        <v>236055</v>
      </c>
      <c r="O1628" s="27">
        <v>17106</v>
      </c>
      <c r="P1628" s="27">
        <v>4512720</v>
      </c>
      <c r="Q1628" s="27">
        <v>294000</v>
      </c>
      <c r="R1628" s="27">
        <v>15617</v>
      </c>
      <c r="S1628" s="27">
        <v>15.576000000000001</v>
      </c>
      <c r="T1628" s="27">
        <v>148.19999999999999</v>
      </c>
      <c r="U1628" s="27">
        <v>16</v>
      </c>
      <c r="V1628" s="27">
        <v>89</v>
      </c>
      <c r="W1628" s="27">
        <v>115.50879999999999</v>
      </c>
      <c r="X1628" s="27">
        <v>5.4835694000000004</v>
      </c>
      <c r="Y1628" s="27">
        <v>6</v>
      </c>
      <c r="Z1628" s="27">
        <v>70.010543823242202</v>
      </c>
      <c r="AA1628" s="27">
        <v>332503</v>
      </c>
      <c r="AB1628" s="28">
        <v>31.05</v>
      </c>
      <c r="AC1628" s="29">
        <v>0</v>
      </c>
      <c r="AD1628" s="30">
        <v>79.5</v>
      </c>
      <c r="AE1628" s="30">
        <v>11.6</v>
      </c>
      <c r="AF1628" s="31">
        <v>12.613099999999999</v>
      </c>
      <c r="AG1628">
        <f t="shared" si="414"/>
        <v>8889.6289329295996</v>
      </c>
      <c r="AH1628">
        <f>A1628*'Simple Linear Regression'!$B$18+'Simple Linear Regression'!$B$17</f>
        <v>9273.2276824524943</v>
      </c>
      <c r="AI1628">
        <f t="shared" si="415"/>
        <v>8526.9635007999987</v>
      </c>
      <c r="AJ1628">
        <f t="shared" si="416"/>
        <v>8526.9635008000005</v>
      </c>
      <c r="AK1628" s="32">
        <f t="shared" si="431"/>
        <v>8919.0253963032301</v>
      </c>
      <c r="AL1628">
        <f t="shared" si="417"/>
        <v>9194.0132868844994</v>
      </c>
      <c r="AM1628" s="32">
        <f t="shared" si="418"/>
        <v>8837.5135082961406</v>
      </c>
      <c r="AN1628" s="33">
        <f t="shared" si="430"/>
        <v>8757.0277947492996</v>
      </c>
      <c r="AO1628" s="33">
        <f t="shared" si="420"/>
        <v>9178.6024568499979</v>
      </c>
      <c r="AP1628" s="33">
        <f t="shared" si="421"/>
        <v>8756.4735978000008</v>
      </c>
      <c r="AQ1628" s="34">
        <f t="shared" si="422"/>
        <v>984349.35</v>
      </c>
      <c r="AR1628" s="34">
        <f t="shared" si="423"/>
        <v>892380</v>
      </c>
      <c r="AS1628" s="34">
        <f t="shared" si="424"/>
        <v>0</v>
      </c>
      <c r="AT1628" s="34">
        <f t="shared" si="425"/>
        <v>9125.585746408</v>
      </c>
      <c r="AU1628" s="34">
        <f t="shared" si="426"/>
        <v>9303.5061570567723</v>
      </c>
      <c r="AV1628" s="34">
        <f t="shared" si="427"/>
        <v>8874.979227579799</v>
      </c>
      <c r="AW1628" s="34">
        <f t="shared" si="428"/>
        <v>9127.8385095649992</v>
      </c>
      <c r="AX1628" s="34">
        <f t="shared" si="429"/>
        <v>9192.3054781635492</v>
      </c>
    </row>
    <row r="1629" spans="1:50" ht="16.5" customHeight="1" x14ac:dyDescent="0.2">
      <c r="A1629" s="25">
        <v>1628</v>
      </c>
      <c r="B1629" s="26">
        <v>44666</v>
      </c>
      <c r="C1629" s="35">
        <v>8868</v>
      </c>
      <c r="D1629" s="27">
        <v>4412.29</v>
      </c>
      <c r="E1629" s="27">
        <v>214000</v>
      </c>
      <c r="F1629" s="27">
        <v>2150815.57142857</v>
      </c>
      <c r="G1629" s="27">
        <v>101.46</v>
      </c>
      <c r="H1629" s="27">
        <v>105.41500000000001</v>
      </c>
      <c r="I1629" s="27">
        <v>4.0910000000000002</v>
      </c>
      <c r="J1629" s="27">
        <v>24813.599999999999</v>
      </c>
      <c r="K1629" s="27">
        <v>452037</v>
      </c>
      <c r="L1629" s="27">
        <v>636</v>
      </c>
      <c r="M1629" s="27">
        <v>14.198</v>
      </c>
      <c r="N1629" s="27">
        <v>231137</v>
      </c>
      <c r="O1629" s="27">
        <v>17106</v>
      </c>
      <c r="P1629" s="27">
        <v>4512720</v>
      </c>
      <c r="Q1629" s="27">
        <v>294000</v>
      </c>
      <c r="R1629" s="27">
        <v>15617</v>
      </c>
      <c r="S1629" s="27">
        <v>15.576000000000001</v>
      </c>
      <c r="T1629" s="27">
        <v>148.19999999999999</v>
      </c>
      <c r="U1629" s="27">
        <v>16</v>
      </c>
      <c r="V1629" s="27">
        <v>89</v>
      </c>
      <c r="W1629" s="27">
        <v>115.9819</v>
      </c>
      <c r="X1629" s="27">
        <v>5.4835694000000004</v>
      </c>
      <c r="Y1629" s="27">
        <v>6</v>
      </c>
      <c r="Z1629" s="27">
        <v>70.010543823242202</v>
      </c>
      <c r="AA1629" s="27">
        <v>332503</v>
      </c>
      <c r="AB1629" s="28">
        <v>31.05</v>
      </c>
      <c r="AC1629" s="29">
        <v>0</v>
      </c>
      <c r="AD1629" s="30">
        <v>55.4</v>
      </c>
      <c r="AE1629" s="30">
        <v>12.9</v>
      </c>
      <c r="AF1629" s="31">
        <v>12.892300000000001</v>
      </c>
      <c r="AG1629">
        <f t="shared" si="414"/>
        <v>8827.9989588870794</v>
      </c>
      <c r="AH1629">
        <f>A1629*'Simple Linear Regression'!$B$18+'Simple Linear Regression'!$B$17</f>
        <v>9274.0807195363996</v>
      </c>
      <c r="AI1629">
        <f t="shared" si="415"/>
        <v>8459.3144436000002</v>
      </c>
      <c r="AJ1629">
        <f t="shared" si="416"/>
        <v>8459.3144436000021</v>
      </c>
      <c r="AK1629" s="32">
        <f t="shared" si="431"/>
        <v>9006.178510504622</v>
      </c>
      <c r="AL1629">
        <f t="shared" si="417"/>
        <v>9224.2734504376913</v>
      </c>
      <c r="AM1629" s="32">
        <f t="shared" si="418"/>
        <v>8791.9708697066599</v>
      </c>
      <c r="AN1629" s="33">
        <f t="shared" si="430"/>
        <v>8726.4312711173934</v>
      </c>
      <c r="AO1629" s="33">
        <f t="shared" si="420"/>
        <v>9255.3680221169961</v>
      </c>
      <c r="AP1629" s="33">
        <f t="shared" si="421"/>
        <v>8837.0518580000025</v>
      </c>
      <c r="AQ1629" s="34">
        <f t="shared" si="422"/>
        <v>945581.46700000006</v>
      </c>
      <c r="AR1629" s="34">
        <f t="shared" si="423"/>
        <v>875474</v>
      </c>
      <c r="AS1629" s="34">
        <f t="shared" si="424"/>
        <v>0</v>
      </c>
      <c r="AT1629" s="34">
        <f t="shared" si="425"/>
        <v>9040.4597989550002</v>
      </c>
      <c r="AU1629" s="34">
        <f t="shared" si="426"/>
        <v>9324.161351447734</v>
      </c>
      <c r="AV1629" s="34">
        <f t="shared" si="427"/>
        <v>8797.0419096512396</v>
      </c>
      <c r="AW1629" s="34">
        <f t="shared" si="428"/>
        <v>9043.9873169349976</v>
      </c>
      <c r="AX1629" s="34">
        <f t="shared" si="429"/>
        <v>9235.4754691873677</v>
      </c>
    </row>
    <row r="1630" spans="1:50" ht="16.5" customHeight="1" x14ac:dyDescent="0.2">
      <c r="A1630" s="25">
        <v>1629</v>
      </c>
      <c r="B1630" s="26">
        <v>44673</v>
      </c>
      <c r="C1630" s="35">
        <v>8739</v>
      </c>
      <c r="D1630" s="27">
        <v>4395.7579999999998</v>
      </c>
      <c r="E1630" s="27">
        <v>210000</v>
      </c>
      <c r="F1630" s="27">
        <v>2147436.7142857099</v>
      </c>
      <c r="G1630" s="27">
        <v>104.018</v>
      </c>
      <c r="H1630" s="27">
        <v>105.7225</v>
      </c>
      <c r="I1630" s="27">
        <v>4.0659999999999998</v>
      </c>
      <c r="J1630" s="27">
        <v>24813.599999999999</v>
      </c>
      <c r="K1630" s="27">
        <v>452037</v>
      </c>
      <c r="L1630" s="27">
        <v>636</v>
      </c>
      <c r="M1630" s="27">
        <v>14.221</v>
      </c>
      <c r="N1630" s="27">
        <v>231137</v>
      </c>
      <c r="O1630" s="27">
        <v>17106</v>
      </c>
      <c r="P1630" s="27">
        <v>4512720</v>
      </c>
      <c r="Q1630" s="27">
        <v>294000</v>
      </c>
      <c r="R1630" s="27">
        <v>15617</v>
      </c>
      <c r="S1630" s="27">
        <v>15.576000000000001</v>
      </c>
      <c r="T1630" s="27">
        <v>148.19999999999999</v>
      </c>
      <c r="U1630" s="27">
        <v>16</v>
      </c>
      <c r="V1630" s="27">
        <v>89</v>
      </c>
      <c r="W1630" s="27">
        <v>116.53276</v>
      </c>
      <c r="X1630" s="27">
        <v>5.4835694000000004</v>
      </c>
      <c r="Y1630" s="27">
        <v>6.5838980674743697</v>
      </c>
      <c r="Z1630" s="27">
        <v>70.010543823242202</v>
      </c>
      <c r="AA1630" s="27">
        <v>332503</v>
      </c>
      <c r="AB1630" s="28">
        <v>31.05</v>
      </c>
      <c r="AC1630" s="29">
        <v>0</v>
      </c>
      <c r="AD1630" s="30">
        <v>67.099999999999994</v>
      </c>
      <c r="AE1630" s="30">
        <v>12.6</v>
      </c>
      <c r="AF1630" s="31">
        <v>13.1633</v>
      </c>
      <c r="AG1630">
        <f t="shared" si="414"/>
        <v>8830.6838896900808</v>
      </c>
      <c r="AH1630">
        <f>A1630*'Simple Linear Regression'!$B$18+'Simple Linear Regression'!$B$17</f>
        <v>9274.933756620303</v>
      </c>
      <c r="AI1630">
        <f t="shared" si="415"/>
        <v>8462.9234749000007</v>
      </c>
      <c r="AJ1630">
        <f t="shared" si="416"/>
        <v>8462.9234749000007</v>
      </c>
      <c r="AK1630" s="32">
        <f t="shared" si="431"/>
        <v>8994.8859496676105</v>
      </c>
      <c r="AL1630">
        <f t="shared" si="417"/>
        <v>9223.5620048229375</v>
      </c>
      <c r="AM1630" s="32">
        <f t="shared" si="418"/>
        <v>8774.1097564699394</v>
      </c>
      <c r="AN1630" s="33">
        <f t="shared" si="430"/>
        <v>8686.0730438351402</v>
      </c>
      <c r="AO1630" s="33">
        <f t="shared" si="420"/>
        <v>9237.366139941998</v>
      </c>
      <c r="AP1630" s="33">
        <f t="shared" si="421"/>
        <v>8861.2187609999964</v>
      </c>
      <c r="AQ1630" s="34">
        <f t="shared" si="422"/>
        <v>939803.04200000002</v>
      </c>
      <c r="AR1630" s="34">
        <f t="shared" si="423"/>
        <v>853860</v>
      </c>
      <c r="AS1630" s="34">
        <f t="shared" si="424"/>
        <v>0</v>
      </c>
      <c r="AT1630" s="34">
        <f t="shared" si="425"/>
        <v>9110.2208740599999</v>
      </c>
      <c r="AU1630" s="34">
        <f t="shared" si="426"/>
        <v>9376.6158152135977</v>
      </c>
      <c r="AV1630" s="34">
        <f t="shared" si="427"/>
        <v>8867.1833065385999</v>
      </c>
      <c r="AW1630" s="34">
        <f t="shared" si="428"/>
        <v>9114.6532334549993</v>
      </c>
      <c r="AX1630" s="34">
        <f t="shared" si="429"/>
        <v>9283.427895962348</v>
      </c>
    </row>
    <row r="1631" spans="1:50" ht="16.5" customHeight="1" x14ac:dyDescent="0.2">
      <c r="A1631" s="25">
        <v>1630</v>
      </c>
      <c r="B1631" s="26">
        <v>44680</v>
      </c>
      <c r="C1631" s="35">
        <v>8856</v>
      </c>
      <c r="D1631" s="27">
        <v>4214.942</v>
      </c>
      <c r="E1631" s="27">
        <v>209000</v>
      </c>
      <c r="F1631" s="27">
        <v>2118255</v>
      </c>
      <c r="G1631" s="27">
        <v>102.848</v>
      </c>
      <c r="H1631" s="27">
        <v>103.92</v>
      </c>
      <c r="I1631" s="27">
        <v>4.1070000000000002</v>
      </c>
      <c r="J1631" s="27">
        <v>24813.599999999999</v>
      </c>
      <c r="K1631" s="27">
        <v>452037</v>
      </c>
      <c r="L1631" s="27">
        <v>636</v>
      </c>
      <c r="M1631" s="27">
        <v>14.221</v>
      </c>
      <c r="N1631" s="27">
        <v>231137</v>
      </c>
      <c r="O1631" s="27">
        <v>17106</v>
      </c>
      <c r="P1631" s="27">
        <v>4512720</v>
      </c>
      <c r="Q1631" s="27">
        <v>294000</v>
      </c>
      <c r="R1631" s="27">
        <v>15617</v>
      </c>
      <c r="S1631" s="27">
        <v>15.576000000000001</v>
      </c>
      <c r="T1631" s="27">
        <v>148.19999999999999</v>
      </c>
      <c r="U1631" s="27">
        <v>16</v>
      </c>
      <c r="V1631" s="27">
        <v>89</v>
      </c>
      <c r="W1631" s="27">
        <v>117.17377999999999</v>
      </c>
      <c r="X1631" s="27">
        <v>5.4835694000000004</v>
      </c>
      <c r="Y1631" s="27">
        <v>6.5838980674743697</v>
      </c>
      <c r="Z1631" s="27">
        <v>70.010543823242202</v>
      </c>
      <c r="AA1631" s="27">
        <v>332503</v>
      </c>
      <c r="AB1631" s="28">
        <v>31.05</v>
      </c>
      <c r="AC1631" s="29">
        <v>0</v>
      </c>
      <c r="AD1631" s="30">
        <v>48</v>
      </c>
      <c r="AE1631" s="30">
        <v>17.7</v>
      </c>
      <c r="AF1631" s="31">
        <v>13.422800000000001</v>
      </c>
      <c r="AG1631">
        <f t="shared" si="414"/>
        <v>8831.372187573159</v>
      </c>
      <c r="AH1631">
        <f>A1631*'Simple Linear Regression'!$B$18+'Simple Linear Regression'!$B$17</f>
        <v>9275.7867937042065</v>
      </c>
      <c r="AI1631">
        <f t="shared" si="415"/>
        <v>8463.5117649000003</v>
      </c>
      <c r="AJ1631">
        <f t="shared" si="416"/>
        <v>8463.5117649000003</v>
      </c>
      <c r="AK1631" s="32">
        <f t="shared" si="431"/>
        <v>8971.0817264472716</v>
      </c>
      <c r="AL1631">
        <f t="shared" si="417"/>
        <v>9230.3242793911249</v>
      </c>
      <c r="AM1631" s="32">
        <f t="shared" si="418"/>
        <v>8806.8620866379788</v>
      </c>
      <c r="AN1631" s="33">
        <f t="shared" si="430"/>
        <v>8692.0304701780296</v>
      </c>
      <c r="AO1631" s="33">
        <f t="shared" si="420"/>
        <v>9281.4446787090019</v>
      </c>
      <c r="AP1631" s="33">
        <f t="shared" si="421"/>
        <v>8898.9694935000007</v>
      </c>
      <c r="AQ1631" s="34">
        <f t="shared" si="422"/>
        <v>949279.6590000001</v>
      </c>
      <c r="AR1631" s="34">
        <f t="shared" si="423"/>
        <v>858363</v>
      </c>
      <c r="AS1631" s="34">
        <f t="shared" si="424"/>
        <v>0</v>
      </c>
      <c r="AT1631" s="34">
        <f t="shared" si="425"/>
        <v>9120.3740954179993</v>
      </c>
      <c r="AU1631" s="34">
        <f t="shared" si="426"/>
        <v>9398.6108031614585</v>
      </c>
      <c r="AV1631" s="34">
        <f t="shared" si="427"/>
        <v>8869.3838837278781</v>
      </c>
      <c r="AW1631" s="34">
        <f t="shared" si="428"/>
        <v>9125.8969316019993</v>
      </c>
      <c r="AX1631" s="34">
        <f t="shared" si="429"/>
        <v>9308.3544680846699</v>
      </c>
    </row>
    <row r="1632" spans="1:50" ht="16.5" customHeight="1" x14ac:dyDescent="0.2">
      <c r="A1632" s="25">
        <v>1631</v>
      </c>
      <c r="B1632" s="26">
        <v>44687</v>
      </c>
      <c r="C1632" s="35">
        <v>8702</v>
      </c>
      <c r="D1632" s="27">
        <v>4180.2479999999996</v>
      </c>
      <c r="E1632" s="27">
        <v>218000</v>
      </c>
      <c r="F1632" s="27">
        <v>2090784.42857143</v>
      </c>
      <c r="G1632" s="27">
        <v>106.688</v>
      </c>
      <c r="H1632" s="27">
        <v>110.36</v>
      </c>
      <c r="I1632" s="27">
        <v>4.1820000000000004</v>
      </c>
      <c r="J1632" s="27">
        <v>25250.347000000002</v>
      </c>
      <c r="K1632" s="27">
        <v>452037</v>
      </c>
      <c r="L1632" s="27">
        <v>662</v>
      </c>
      <c r="M1632" s="27">
        <v>14.221</v>
      </c>
      <c r="N1632" s="27">
        <v>231137</v>
      </c>
      <c r="O1632" s="27">
        <v>17347.2</v>
      </c>
      <c r="P1632" s="27">
        <v>4512720</v>
      </c>
      <c r="Q1632" s="27">
        <v>294000</v>
      </c>
      <c r="R1632" s="27">
        <v>15617</v>
      </c>
      <c r="S1632" s="27">
        <v>15.576000000000001</v>
      </c>
      <c r="T1632" s="27">
        <v>150.1</v>
      </c>
      <c r="U1632" s="27">
        <v>16</v>
      </c>
      <c r="V1632" s="27">
        <v>88.9</v>
      </c>
      <c r="W1632" s="27">
        <v>119.32422</v>
      </c>
      <c r="X1632" s="27">
        <v>5.4835694000000004</v>
      </c>
      <c r="Y1632" s="27">
        <v>6.5838980674743697</v>
      </c>
      <c r="Z1632" s="27">
        <v>70.010543823242202</v>
      </c>
      <c r="AA1632" s="27">
        <v>332503</v>
      </c>
      <c r="AB1632" s="28">
        <v>29.58</v>
      </c>
      <c r="AC1632" s="29">
        <v>0</v>
      </c>
      <c r="AD1632" s="30">
        <v>41.7</v>
      </c>
      <c r="AE1632" s="30">
        <v>27.2</v>
      </c>
      <c r="AF1632" s="31">
        <v>13.667</v>
      </c>
      <c r="AG1632">
        <f t="shared" si="414"/>
        <v>8827.6232247061598</v>
      </c>
      <c r="AH1632">
        <f>A1632*'Simple Linear Regression'!$B$18+'Simple Linear Regression'!$B$17</f>
        <v>9276.6398307881118</v>
      </c>
      <c r="AI1632">
        <f t="shared" si="415"/>
        <v>8469.5968849000019</v>
      </c>
      <c r="AJ1632">
        <f t="shared" si="416"/>
        <v>8469.5968848999983</v>
      </c>
      <c r="AK1632" s="32">
        <f t="shared" si="431"/>
        <v>8975.8420050469595</v>
      </c>
      <c r="AL1632">
        <f t="shared" si="417"/>
        <v>9236.2552842353816</v>
      </c>
      <c r="AM1632" s="32">
        <f t="shared" si="418"/>
        <v>8831.2255912521796</v>
      </c>
      <c r="AN1632" s="33">
        <f t="shared" si="430"/>
        <v>8789.2131085587789</v>
      </c>
      <c r="AO1632" s="33">
        <f t="shared" si="420"/>
        <v>9316.1727052339993</v>
      </c>
      <c r="AP1632" s="33">
        <f t="shared" si="421"/>
        <v>8910.6924368999989</v>
      </c>
      <c r="AQ1632" s="34">
        <f t="shared" si="422"/>
        <v>966614.93400000012</v>
      </c>
      <c r="AR1632" s="34">
        <f t="shared" si="423"/>
        <v>911676.00000000012</v>
      </c>
      <c r="AS1632" s="34">
        <f t="shared" si="424"/>
        <v>0</v>
      </c>
      <c r="AT1632" s="34">
        <f t="shared" si="425"/>
        <v>9128.9442955989998</v>
      </c>
      <c r="AU1632" s="34">
        <f t="shared" si="426"/>
        <v>9421.9022074938639</v>
      </c>
      <c r="AV1632" s="34">
        <f t="shared" si="427"/>
        <v>8882.2460964047605</v>
      </c>
      <c r="AW1632" s="34">
        <f t="shared" si="428"/>
        <v>9135.3068820520002</v>
      </c>
      <c r="AX1632" s="34">
        <f t="shared" si="429"/>
        <v>9333.0138273617449</v>
      </c>
    </row>
    <row r="1633" spans="1:50" ht="16.5" customHeight="1" x14ac:dyDescent="0.2">
      <c r="A1633" s="25">
        <v>1632</v>
      </c>
      <c r="B1633" s="26">
        <v>44694</v>
      </c>
      <c r="C1633" s="35">
        <v>9027</v>
      </c>
      <c r="D1633" s="27">
        <v>3976.288</v>
      </c>
      <c r="E1633" s="27">
        <v>204000</v>
      </c>
      <c r="F1633" s="27">
        <v>2145847.2857142901</v>
      </c>
      <c r="G1633" s="27">
        <v>104.998</v>
      </c>
      <c r="H1633" s="27">
        <v>107.432</v>
      </c>
      <c r="I1633" s="27">
        <v>4.3280000000000003</v>
      </c>
      <c r="J1633" s="27">
        <v>25250.347000000002</v>
      </c>
      <c r="K1633" s="27">
        <v>396877</v>
      </c>
      <c r="L1633" s="27">
        <v>662</v>
      </c>
      <c r="M1633" s="27">
        <v>14.221</v>
      </c>
      <c r="N1633" s="27">
        <v>231137</v>
      </c>
      <c r="O1633" s="27">
        <v>17347.2</v>
      </c>
      <c r="P1633" s="27">
        <v>4512720</v>
      </c>
      <c r="Q1633" s="27">
        <v>294000</v>
      </c>
      <c r="R1633" s="27">
        <v>15617</v>
      </c>
      <c r="S1633" s="27">
        <v>15.576000000000001</v>
      </c>
      <c r="T1633" s="27">
        <v>150.1</v>
      </c>
      <c r="U1633" s="27">
        <v>16</v>
      </c>
      <c r="V1633" s="27">
        <v>88.9</v>
      </c>
      <c r="W1633" s="27">
        <v>119.8021</v>
      </c>
      <c r="X1633" s="27">
        <v>5.4835694000000004</v>
      </c>
      <c r="Y1633" s="27">
        <v>6.5838980674743697</v>
      </c>
      <c r="Z1633" s="27">
        <v>70.010543823242202</v>
      </c>
      <c r="AA1633" s="27">
        <v>332503</v>
      </c>
      <c r="AB1633" s="28">
        <v>29.58</v>
      </c>
      <c r="AC1633" s="29">
        <v>0</v>
      </c>
      <c r="AD1633" s="30">
        <v>26.1</v>
      </c>
      <c r="AE1633" s="30">
        <v>33.5</v>
      </c>
      <c r="AF1633" s="31">
        <v>13.8917</v>
      </c>
      <c r="AG1633">
        <f t="shared" si="414"/>
        <v>8837.1048152166386</v>
      </c>
      <c r="AH1633">
        <f>A1633*'Simple Linear Regression'!$B$18+'Simple Linear Regression'!$B$17</f>
        <v>9277.4928678720153</v>
      </c>
      <c r="AI1633">
        <f t="shared" si="415"/>
        <v>8477.8329449000012</v>
      </c>
      <c r="AJ1633">
        <f t="shared" si="416"/>
        <v>8477.8329449000012</v>
      </c>
      <c r="AK1633" s="32">
        <f t="shared" si="431"/>
        <v>8950.6853803696904</v>
      </c>
      <c r="AL1633">
        <f t="shared" si="417"/>
        <v>9268.0619811855231</v>
      </c>
      <c r="AM1633" s="32">
        <f t="shared" si="418"/>
        <v>8873.3635776482006</v>
      </c>
      <c r="AN1633" s="33">
        <f t="shared" si="430"/>
        <v>8727.2602774871193</v>
      </c>
      <c r="AO1633" s="33">
        <f t="shared" si="420"/>
        <v>9387.5771791360021</v>
      </c>
      <c r="AP1633" s="33">
        <f t="shared" si="421"/>
        <v>8917.3929693999962</v>
      </c>
      <c r="AQ1633" s="34">
        <f t="shared" si="422"/>
        <v>1000360.9360000001</v>
      </c>
      <c r="AR1633" s="34">
        <f t="shared" si="423"/>
        <v>882912.00000000012</v>
      </c>
      <c r="AS1633" s="34">
        <f t="shared" si="424"/>
        <v>0</v>
      </c>
      <c r="AT1633" s="34">
        <f t="shared" si="425"/>
        <v>9151.3811110280003</v>
      </c>
      <c r="AU1633" s="34">
        <f t="shared" si="426"/>
        <v>9467.0059157934938</v>
      </c>
      <c r="AV1633" s="34">
        <f t="shared" si="427"/>
        <v>8859.5580747601198</v>
      </c>
      <c r="AW1633" s="34">
        <f t="shared" si="428"/>
        <v>9158.6327558189987</v>
      </c>
      <c r="AX1633" s="34">
        <f t="shared" si="429"/>
        <v>9376.3386507615705</v>
      </c>
    </row>
    <row r="1634" spans="1:50" ht="16.5" customHeight="1" x14ac:dyDescent="0.2">
      <c r="A1634" s="25">
        <v>1633</v>
      </c>
      <c r="B1634" s="26">
        <v>44701</v>
      </c>
      <c r="C1634" s="35">
        <v>8798</v>
      </c>
      <c r="D1634" s="27">
        <v>3964.538</v>
      </c>
      <c r="E1634" s="27">
        <v>225000</v>
      </c>
      <c r="F1634" s="27">
        <v>2221403.1428571399</v>
      </c>
      <c r="G1634" s="27">
        <v>112.178</v>
      </c>
      <c r="H1634" s="27">
        <v>112.928</v>
      </c>
      <c r="I1634" s="27">
        <v>4.4909999999999997</v>
      </c>
      <c r="J1634" s="27">
        <v>25250.347000000002</v>
      </c>
      <c r="K1634" s="27">
        <v>396877</v>
      </c>
      <c r="L1634" s="27">
        <v>662</v>
      </c>
      <c r="M1634" s="27">
        <v>14.615</v>
      </c>
      <c r="N1634" s="27">
        <v>271869</v>
      </c>
      <c r="O1634" s="27">
        <v>17347.2</v>
      </c>
      <c r="P1634" s="27">
        <v>4512720</v>
      </c>
      <c r="Q1634" s="27">
        <v>294000</v>
      </c>
      <c r="R1634" s="27">
        <v>15617</v>
      </c>
      <c r="S1634" s="27">
        <v>15.576000000000001</v>
      </c>
      <c r="T1634" s="27">
        <v>150.1</v>
      </c>
      <c r="U1634" s="27">
        <v>16</v>
      </c>
      <c r="V1634" s="27">
        <v>88.9</v>
      </c>
      <c r="W1634" s="27">
        <v>120.75754000000001</v>
      </c>
      <c r="X1634" s="27">
        <v>5.4835694000000004</v>
      </c>
      <c r="Y1634" s="27">
        <v>6.34543752670288</v>
      </c>
      <c r="Z1634" s="27">
        <v>71.372970581054702</v>
      </c>
      <c r="AA1634" s="27">
        <v>332503</v>
      </c>
      <c r="AB1634" s="28">
        <v>29.58</v>
      </c>
      <c r="AC1634" s="29">
        <v>0</v>
      </c>
      <c r="AD1634" s="30">
        <v>8.5</v>
      </c>
      <c r="AE1634" s="30">
        <v>41</v>
      </c>
      <c r="AF1634" s="31">
        <v>14.0924</v>
      </c>
      <c r="AG1634">
        <f t="shared" si="414"/>
        <v>9333.2176153010805</v>
      </c>
      <c r="AH1634">
        <f>A1634*'Simple Linear Regression'!$B$18+'Simple Linear Regression'!$B$17</f>
        <v>9278.3459049559206</v>
      </c>
      <c r="AI1634">
        <f t="shared" si="415"/>
        <v>9047.2774290999987</v>
      </c>
      <c r="AJ1634">
        <f t="shared" si="416"/>
        <v>9047.2774291000005</v>
      </c>
      <c r="AK1634" s="32">
        <f t="shared" si="431"/>
        <v>8946.4161915082223</v>
      </c>
      <c r="AL1634">
        <f t="shared" si="417"/>
        <v>8803.7587381725298</v>
      </c>
      <c r="AM1634" s="32">
        <f t="shared" si="418"/>
        <v>9475.352784455099</v>
      </c>
      <c r="AN1634" s="33">
        <f t="shared" si="430"/>
        <v>8981.1200956473913</v>
      </c>
      <c r="AO1634" s="33">
        <f t="shared" si="420"/>
        <v>8830.9919377289953</v>
      </c>
      <c r="AP1634" s="33">
        <f t="shared" si="421"/>
        <v>8883.5840183</v>
      </c>
      <c r="AQ1634" s="34">
        <f t="shared" si="422"/>
        <v>1220963.679</v>
      </c>
      <c r="AR1634" s="34">
        <f t="shared" si="423"/>
        <v>1010474.9999999999</v>
      </c>
      <c r="AS1634" s="34">
        <f t="shared" si="424"/>
        <v>0</v>
      </c>
      <c r="AT1634" s="34">
        <f t="shared" si="425"/>
        <v>9909.1600787759999</v>
      </c>
      <c r="AU1634" s="34">
        <f t="shared" si="426"/>
        <v>9243.4001347225458</v>
      </c>
      <c r="AV1634" s="34">
        <f t="shared" si="427"/>
        <v>9656.340965329</v>
      </c>
      <c r="AW1634" s="34">
        <f t="shared" si="428"/>
        <v>9917.251909407998</v>
      </c>
      <c r="AX1634" s="34">
        <f t="shared" si="429"/>
        <v>9006.7466665329321</v>
      </c>
    </row>
    <row r="1635" spans="1:50" ht="16.5" customHeight="1" x14ac:dyDescent="0.2">
      <c r="A1635" s="25">
        <v>1634</v>
      </c>
      <c r="B1635" s="26">
        <v>44708</v>
      </c>
      <c r="C1635" s="35">
        <v>8977</v>
      </c>
      <c r="D1635" s="27">
        <v>4022.0079999999998</v>
      </c>
      <c r="E1635" s="27">
        <v>211000</v>
      </c>
      <c r="F1635" s="27">
        <v>2243136.7142857099</v>
      </c>
      <c r="G1635" s="27">
        <v>113.38</v>
      </c>
      <c r="H1635" s="27">
        <v>117.66200000000001</v>
      </c>
      <c r="I1635" s="27">
        <v>4.593</v>
      </c>
      <c r="J1635" s="27">
        <v>25250.347000000002</v>
      </c>
      <c r="K1635" s="27">
        <v>396877</v>
      </c>
      <c r="L1635" s="27">
        <v>662</v>
      </c>
      <c r="M1635" s="27">
        <v>14.615</v>
      </c>
      <c r="N1635" s="27">
        <v>271869</v>
      </c>
      <c r="O1635" s="27">
        <v>17347.2</v>
      </c>
      <c r="P1635" s="27">
        <v>4512720</v>
      </c>
      <c r="Q1635" s="27">
        <v>294000</v>
      </c>
      <c r="R1635" s="27">
        <v>15617</v>
      </c>
      <c r="S1635" s="27">
        <v>15.842000000000001</v>
      </c>
      <c r="T1635" s="27">
        <v>150.1</v>
      </c>
      <c r="U1635" s="27">
        <v>16</v>
      </c>
      <c r="V1635" s="27">
        <v>88.9</v>
      </c>
      <c r="W1635" s="27">
        <v>119.87962</v>
      </c>
      <c r="X1635" s="27">
        <v>5.4835694000000004</v>
      </c>
      <c r="Y1635" s="27">
        <v>6.34543752670288</v>
      </c>
      <c r="Z1635" s="27">
        <v>71.372970581054702</v>
      </c>
      <c r="AA1635" s="27">
        <v>332503</v>
      </c>
      <c r="AB1635" s="28">
        <v>29.58</v>
      </c>
      <c r="AC1635" s="29">
        <v>0</v>
      </c>
      <c r="AD1635" s="30">
        <v>15.8</v>
      </c>
      <c r="AE1635" s="30">
        <v>32.799999999999997</v>
      </c>
      <c r="AF1635" s="31">
        <v>14.2643</v>
      </c>
      <c r="AG1635">
        <f t="shared" si="414"/>
        <v>9342.6833144248394</v>
      </c>
      <c r="AH1635">
        <f>A1635*'Simple Linear Regression'!$B$18+'Simple Linear Regression'!$B$17</f>
        <v>9279.198942039824</v>
      </c>
      <c r="AI1635">
        <f t="shared" si="415"/>
        <v>9055.5134890999998</v>
      </c>
      <c r="AJ1635">
        <f t="shared" si="416"/>
        <v>9055.5134890999998</v>
      </c>
      <c r="AK1635" s="32">
        <f t="shared" si="431"/>
        <v>8944.5399245880908</v>
      </c>
      <c r="AL1635">
        <f t="shared" si="417"/>
        <v>8789.0727661871915</v>
      </c>
      <c r="AM1635" s="32">
        <f t="shared" si="418"/>
        <v>9472.3557724273196</v>
      </c>
      <c r="AN1635" s="33">
        <f t="shared" si="430"/>
        <v>8904.2240421589704</v>
      </c>
      <c r="AO1635" s="33">
        <f t="shared" si="420"/>
        <v>8789.8871884669989</v>
      </c>
      <c r="AP1635" s="33">
        <f t="shared" si="421"/>
        <v>8858.4512548000002</v>
      </c>
      <c r="AQ1635" s="34">
        <f t="shared" si="422"/>
        <v>1248694.317</v>
      </c>
      <c r="AR1635" s="34">
        <f t="shared" si="423"/>
        <v>969123</v>
      </c>
      <c r="AS1635" s="34">
        <f t="shared" si="424"/>
        <v>0</v>
      </c>
      <c r="AT1635" s="34">
        <f t="shared" si="425"/>
        <v>9996.7516967789998</v>
      </c>
      <c r="AU1635" s="34">
        <f t="shared" si="426"/>
        <v>9281.5353267872051</v>
      </c>
      <c r="AV1635" s="34">
        <f t="shared" si="427"/>
        <v>9708.846781517479</v>
      </c>
      <c r="AW1635" s="34">
        <f t="shared" si="428"/>
        <v>10005.554532226999</v>
      </c>
      <c r="AX1635" s="34">
        <f t="shared" si="429"/>
        <v>9027.500531909418</v>
      </c>
    </row>
    <row r="1636" spans="1:50" ht="16.5" customHeight="1" x14ac:dyDescent="0.2">
      <c r="A1636" s="25">
        <v>1635</v>
      </c>
      <c r="B1636" s="26">
        <v>44715</v>
      </c>
      <c r="C1636" s="35">
        <v>9199</v>
      </c>
      <c r="D1636" s="27">
        <v>4129.6850000000004</v>
      </c>
      <c r="E1636" s="27">
        <v>199000</v>
      </c>
      <c r="F1636" s="27">
        <v>2162330.57142857</v>
      </c>
      <c r="G1636" s="27">
        <v>116.3725</v>
      </c>
      <c r="H1636" s="27">
        <v>124.105</v>
      </c>
      <c r="I1636" s="27">
        <v>4.6239999999999997</v>
      </c>
      <c r="J1636" s="27">
        <v>25250.347000000002</v>
      </c>
      <c r="K1636" s="27">
        <v>396877</v>
      </c>
      <c r="L1636" s="27">
        <v>662</v>
      </c>
      <c r="M1636" s="27">
        <v>14.615</v>
      </c>
      <c r="N1636" s="27">
        <v>271869</v>
      </c>
      <c r="O1636" s="27">
        <v>17347.2</v>
      </c>
      <c r="P1636" s="27">
        <v>4512720</v>
      </c>
      <c r="Q1636" s="27">
        <v>294000</v>
      </c>
      <c r="R1636" s="27">
        <v>15617</v>
      </c>
      <c r="S1636" s="27">
        <v>15.842000000000001</v>
      </c>
      <c r="T1636" s="27">
        <v>150.1</v>
      </c>
      <c r="U1636" s="27">
        <v>16</v>
      </c>
      <c r="V1636" s="27">
        <v>88.9</v>
      </c>
      <c r="W1636" s="27">
        <v>118.67066</v>
      </c>
      <c r="X1636" s="27">
        <v>5.71428571428571</v>
      </c>
      <c r="Y1636" s="27">
        <v>6.34543752670288</v>
      </c>
      <c r="Z1636" s="27">
        <v>71.372970581054702</v>
      </c>
      <c r="AA1636" s="27">
        <v>332503</v>
      </c>
      <c r="AB1636" s="28">
        <v>29.58</v>
      </c>
      <c r="AC1636" s="29">
        <v>1</v>
      </c>
      <c r="AD1636" s="30">
        <v>1.9</v>
      </c>
      <c r="AE1636" s="30">
        <v>50.2</v>
      </c>
      <c r="AF1636" s="31">
        <v>14.402799999999999</v>
      </c>
      <c r="AG1636">
        <f t="shared" si="414"/>
        <v>9350.776390629122</v>
      </c>
      <c r="AH1636">
        <f>A1636*'Simple Linear Regression'!$B$18+'Simple Linear Regression'!$B$17</f>
        <v>9280.0519791237275</v>
      </c>
      <c r="AI1636">
        <f t="shared" si="415"/>
        <v>9062.5729690999997</v>
      </c>
      <c r="AJ1636">
        <f t="shared" si="416"/>
        <v>9062.5729690999997</v>
      </c>
      <c r="AK1636" s="32">
        <f t="shared" si="431"/>
        <v>8933.5458114954508</v>
      </c>
      <c r="AL1636">
        <f t="shared" si="417"/>
        <v>8790.3418858779223</v>
      </c>
      <c r="AM1636" s="32">
        <f t="shared" si="418"/>
        <v>9372.6899394621814</v>
      </c>
      <c r="AN1636" s="33">
        <f t="shared" si="430"/>
        <v>8819.1489415889628</v>
      </c>
      <c r="AO1636" s="33">
        <f t="shared" si="420"/>
        <v>8721.1545804559973</v>
      </c>
      <c r="AP1636" s="33">
        <f t="shared" si="421"/>
        <v>8773.5067486999997</v>
      </c>
      <c r="AQ1636" s="34">
        <f t="shared" si="422"/>
        <v>1257122.2559999998</v>
      </c>
      <c r="AR1636" s="34">
        <f t="shared" si="423"/>
        <v>920175.99999999988</v>
      </c>
      <c r="AS1636" s="34">
        <f t="shared" si="424"/>
        <v>14.402799999999999</v>
      </c>
      <c r="AT1636" s="34">
        <f t="shared" si="425"/>
        <v>9891.1725046669999</v>
      </c>
      <c r="AU1636" s="34">
        <f t="shared" si="426"/>
        <v>9203.6266322452338</v>
      </c>
      <c r="AV1636" s="34">
        <f t="shared" si="427"/>
        <v>9568.8723368447609</v>
      </c>
      <c r="AW1636" s="34">
        <f t="shared" si="428"/>
        <v>9848.1104015335986</v>
      </c>
      <c r="AX1636" s="34">
        <f t="shared" si="429"/>
        <v>8926.7428190527262</v>
      </c>
    </row>
    <row r="1637" spans="1:50" ht="16.5" customHeight="1" x14ac:dyDescent="0.2">
      <c r="A1637" s="25">
        <v>1636</v>
      </c>
      <c r="B1637" s="26">
        <v>44722</v>
      </c>
      <c r="C1637" s="35">
        <v>9093</v>
      </c>
      <c r="D1637" s="27">
        <v>4063.3119999999999</v>
      </c>
      <c r="E1637" s="27">
        <v>213000</v>
      </c>
      <c r="F1637" s="27">
        <v>2251169.1428571399</v>
      </c>
      <c r="G1637" s="27">
        <v>120.43</v>
      </c>
      <c r="H1637" s="27">
        <v>127.398</v>
      </c>
      <c r="I1637" s="27">
        <v>4.8760000000000003</v>
      </c>
      <c r="J1637" s="27">
        <v>25250.347000000002</v>
      </c>
      <c r="K1637" s="27">
        <v>431634</v>
      </c>
      <c r="L1637" s="27">
        <v>690</v>
      </c>
      <c r="M1637" s="27">
        <v>14.615</v>
      </c>
      <c r="N1637" s="27">
        <v>271869</v>
      </c>
      <c r="O1637" s="27">
        <v>17490</v>
      </c>
      <c r="P1637" s="27">
        <v>4512720</v>
      </c>
      <c r="Q1637" s="27">
        <v>294000</v>
      </c>
      <c r="R1637" s="27">
        <v>15617</v>
      </c>
      <c r="S1637" s="27">
        <v>15.842000000000001</v>
      </c>
      <c r="T1637" s="27">
        <v>150.1</v>
      </c>
      <c r="U1637" s="27">
        <v>16</v>
      </c>
      <c r="V1637" s="27">
        <v>91.5</v>
      </c>
      <c r="W1637" s="27">
        <v>118.261725</v>
      </c>
      <c r="X1637" s="27">
        <v>5.71428571428571</v>
      </c>
      <c r="Y1637" s="27">
        <v>6.34543752670288</v>
      </c>
      <c r="Z1637" s="27">
        <v>71.372970581054702</v>
      </c>
      <c r="AA1637" s="27">
        <v>332503</v>
      </c>
      <c r="AB1637" s="28">
        <v>31.58</v>
      </c>
      <c r="AC1637" s="29">
        <v>0</v>
      </c>
      <c r="AD1637" s="30">
        <v>4.5999999999999996</v>
      </c>
      <c r="AE1637" s="30">
        <v>51.1</v>
      </c>
      <c r="AF1637" s="31">
        <v>14.5038</v>
      </c>
      <c r="AG1637">
        <f t="shared" si="414"/>
        <v>9282.0191968428808</v>
      </c>
      <c r="AH1637">
        <f>A1637*'Simple Linear Regression'!$B$18+'Simple Linear Regression'!$B$17</f>
        <v>9280.9050162076328</v>
      </c>
      <c r="AI1637">
        <f t="shared" si="415"/>
        <v>8973.6415290999994</v>
      </c>
      <c r="AJ1637">
        <f t="shared" si="416"/>
        <v>8973.6415290999994</v>
      </c>
      <c r="AK1637" s="32">
        <f t="shared" si="431"/>
        <v>8938.2199075929384</v>
      </c>
      <c r="AL1637">
        <f t="shared" si="417"/>
        <v>8677.1145282670823</v>
      </c>
      <c r="AM1637" s="32">
        <f t="shared" si="418"/>
        <v>9535.0307317533407</v>
      </c>
      <c r="AN1637" s="33">
        <f t="shared" si="430"/>
        <v>9016.0418219100393</v>
      </c>
      <c r="AO1637" s="33">
        <f t="shared" si="420"/>
        <v>8719.4002140439989</v>
      </c>
      <c r="AP1637" s="33">
        <f t="shared" si="421"/>
        <v>8755.7183220999996</v>
      </c>
      <c r="AQ1637" s="34">
        <f t="shared" si="422"/>
        <v>1325633.2440000002</v>
      </c>
      <c r="AR1637" s="34">
        <f t="shared" si="423"/>
        <v>1038588.0000000001</v>
      </c>
      <c r="AS1637" s="34">
        <f t="shared" si="424"/>
        <v>0</v>
      </c>
      <c r="AT1637" s="34">
        <f t="shared" si="425"/>
        <v>9978.5767444430003</v>
      </c>
      <c r="AU1637" s="34">
        <f t="shared" si="426"/>
        <v>9210.1048582408639</v>
      </c>
      <c r="AV1637" s="34">
        <f t="shared" si="427"/>
        <v>9661.6339018258786</v>
      </c>
      <c r="AW1637" s="34">
        <f t="shared" si="428"/>
        <v>9988.2956092279983</v>
      </c>
      <c r="AX1637" s="34">
        <f t="shared" si="429"/>
        <v>8930.9991439447713</v>
      </c>
    </row>
    <row r="1638" spans="1:50" ht="16.5" customHeight="1" x14ac:dyDescent="0.2">
      <c r="A1638" s="25">
        <v>1637</v>
      </c>
      <c r="B1638" s="26">
        <v>44729</v>
      </c>
      <c r="C1638" s="35">
        <v>8505</v>
      </c>
      <c r="D1638" s="27">
        <v>3723.3420000000001</v>
      </c>
      <c r="E1638" s="27">
        <v>211000</v>
      </c>
      <c r="F1638" s="27">
        <v>2317243.8571428601</v>
      </c>
      <c r="G1638" s="27">
        <v>116.456</v>
      </c>
      <c r="H1638" s="27">
        <v>125.084</v>
      </c>
      <c r="I1638" s="27">
        <v>5.0060000000000002</v>
      </c>
      <c r="J1638" s="27">
        <v>25250.347000000002</v>
      </c>
      <c r="K1638" s="27">
        <v>431634</v>
      </c>
      <c r="L1638" s="27">
        <v>690</v>
      </c>
      <c r="M1638" s="27">
        <v>13.291</v>
      </c>
      <c r="N1638" s="27">
        <v>258001</v>
      </c>
      <c r="O1638" s="27">
        <v>17490</v>
      </c>
      <c r="P1638" s="27">
        <v>4598630</v>
      </c>
      <c r="Q1638" s="27">
        <v>294000</v>
      </c>
      <c r="R1638" s="27">
        <v>15617</v>
      </c>
      <c r="S1638" s="27">
        <v>15.842000000000001</v>
      </c>
      <c r="T1638" s="27">
        <v>150.1</v>
      </c>
      <c r="U1638" s="27">
        <v>16</v>
      </c>
      <c r="V1638" s="27">
        <v>91.5</v>
      </c>
      <c r="W1638" s="27">
        <v>118.81305999999999</v>
      </c>
      <c r="X1638" s="27">
        <v>5.71428571428571</v>
      </c>
      <c r="Y1638" s="27">
        <v>6.5760149955749503</v>
      </c>
      <c r="Z1638" s="27">
        <v>71.372970581054702</v>
      </c>
      <c r="AA1638" s="27">
        <v>332503</v>
      </c>
      <c r="AB1638" s="28">
        <v>31.58</v>
      </c>
      <c r="AC1638" s="29">
        <v>0</v>
      </c>
      <c r="AD1638" s="30">
        <v>1.5</v>
      </c>
      <c r="AE1638" s="30">
        <v>81.400000000000006</v>
      </c>
      <c r="AF1638" s="31">
        <v>14.563800000000001</v>
      </c>
      <c r="AG1638">
        <f t="shared" si="414"/>
        <v>9109.7065823872799</v>
      </c>
      <c r="AH1638">
        <f>A1638*'Simple Linear Regression'!$B$18+'Simple Linear Regression'!$B$17</f>
        <v>9281.7580532915363</v>
      </c>
      <c r="AI1638">
        <f t="shared" si="415"/>
        <v>8711.7637175</v>
      </c>
      <c r="AJ1638">
        <f t="shared" si="416"/>
        <v>8711.7637175</v>
      </c>
      <c r="AK1638" s="32">
        <f t="shared" si="431"/>
        <v>8957.9249748662296</v>
      </c>
      <c r="AL1638">
        <f t="shared" si="417"/>
        <v>8876.4242473804243</v>
      </c>
      <c r="AM1638" s="32">
        <f t="shared" si="418"/>
        <v>9389.4934604302598</v>
      </c>
      <c r="AN1638" s="33">
        <f t="shared" si="430"/>
        <v>9033.6370092577417</v>
      </c>
      <c r="AO1638" s="33">
        <f t="shared" si="420"/>
        <v>9033.3899797059985</v>
      </c>
      <c r="AP1638" s="33">
        <f t="shared" si="421"/>
        <v>8758.4172216999996</v>
      </c>
      <c r="AQ1638" s="34">
        <f t="shared" si="422"/>
        <v>1291553.0060000001</v>
      </c>
      <c r="AR1638" s="34">
        <f t="shared" si="423"/>
        <v>1056266</v>
      </c>
      <c r="AS1638" s="34">
        <f t="shared" si="424"/>
        <v>0</v>
      </c>
      <c r="AT1638" s="34">
        <f t="shared" si="425"/>
        <v>9640.1905317509991</v>
      </c>
      <c r="AU1638" s="34">
        <f t="shared" si="426"/>
        <v>9287.8897835108874</v>
      </c>
      <c r="AV1638" s="34">
        <f t="shared" si="427"/>
        <v>9284.0615347751591</v>
      </c>
      <c r="AW1638" s="34">
        <f t="shared" si="428"/>
        <v>9649.645731235998</v>
      </c>
      <c r="AX1638" s="34">
        <f t="shared" si="429"/>
        <v>9069.9420397694776</v>
      </c>
    </row>
    <row r="1639" spans="1:50" ht="16.5" customHeight="1" x14ac:dyDescent="0.2">
      <c r="A1639" s="25">
        <v>1638</v>
      </c>
      <c r="B1639" s="26">
        <v>44736</v>
      </c>
      <c r="C1639" s="35">
        <v>8922</v>
      </c>
      <c r="D1639" s="27">
        <v>3808.0374999999999</v>
      </c>
      <c r="E1639" s="27">
        <v>214000</v>
      </c>
      <c r="F1639" s="27">
        <v>2328504.42857143</v>
      </c>
      <c r="G1639" s="27">
        <v>107.88249999999999</v>
      </c>
      <c r="H1639" s="27">
        <v>116.83199999999999</v>
      </c>
      <c r="I1639" s="27">
        <v>4.9619999999999997</v>
      </c>
      <c r="J1639" s="27">
        <v>25250.347000000002</v>
      </c>
      <c r="K1639" s="27">
        <v>431634</v>
      </c>
      <c r="L1639" s="27">
        <v>690</v>
      </c>
      <c r="M1639" s="27">
        <v>13.291</v>
      </c>
      <c r="N1639" s="27">
        <v>258001</v>
      </c>
      <c r="O1639" s="27">
        <v>17490</v>
      </c>
      <c r="P1639" s="27">
        <v>4598630</v>
      </c>
      <c r="Q1639" s="27">
        <v>294000</v>
      </c>
      <c r="R1639" s="27">
        <v>15617</v>
      </c>
      <c r="S1639" s="27">
        <v>15.842000000000001</v>
      </c>
      <c r="T1639" s="27">
        <v>150.1</v>
      </c>
      <c r="U1639" s="27">
        <v>16</v>
      </c>
      <c r="V1639" s="27">
        <v>91.5</v>
      </c>
      <c r="W1639" s="27">
        <v>121.27356</v>
      </c>
      <c r="X1639" s="27">
        <v>5.71428571428571</v>
      </c>
      <c r="Y1639" s="27">
        <v>6.5760149955749503</v>
      </c>
      <c r="Z1639" s="27">
        <v>71.372970581054702</v>
      </c>
      <c r="AA1639" s="27">
        <v>332503</v>
      </c>
      <c r="AB1639" s="28">
        <v>31.58</v>
      </c>
      <c r="AC1639" s="29">
        <v>0</v>
      </c>
      <c r="AD1639" s="30">
        <v>0.7</v>
      </c>
      <c r="AE1639" s="30">
        <v>78.400000000000006</v>
      </c>
      <c r="AF1639" s="31">
        <v>14.581</v>
      </c>
      <c r="AG1639">
        <f t="shared" si="414"/>
        <v>9107.6702210005606</v>
      </c>
      <c r="AH1639">
        <f>A1639*'Simple Linear Regression'!$B$18+'Simple Linear Regression'!$B$17</f>
        <v>9282.6110903754416</v>
      </c>
      <c r="AI1639">
        <f t="shared" si="415"/>
        <v>8709.9988474999991</v>
      </c>
      <c r="AJ1639">
        <f t="shared" si="416"/>
        <v>8709.9988475000009</v>
      </c>
      <c r="AK1639" s="32">
        <f t="shared" si="431"/>
        <v>8952.1692018374379</v>
      </c>
      <c r="AL1639">
        <f t="shared" si="417"/>
        <v>8879.1296786773455</v>
      </c>
      <c r="AM1639" s="32">
        <f t="shared" si="418"/>
        <v>9382.7953221156586</v>
      </c>
      <c r="AN1639" s="33">
        <f t="shared" si="430"/>
        <v>9042.5946068409812</v>
      </c>
      <c r="AO1639" s="33">
        <f t="shared" si="420"/>
        <v>9031.3820538620021</v>
      </c>
      <c r="AP1639" s="33">
        <f t="shared" si="421"/>
        <v>8771.6308013000016</v>
      </c>
      <c r="AQ1639" s="34">
        <f t="shared" si="422"/>
        <v>1280200.9619999998</v>
      </c>
      <c r="AR1639" s="34">
        <f t="shared" si="423"/>
        <v>1061868</v>
      </c>
      <c r="AS1639" s="34">
        <f t="shared" si="424"/>
        <v>0</v>
      </c>
      <c r="AT1639" s="34">
        <f t="shared" si="425"/>
        <v>9646.0620894149997</v>
      </c>
      <c r="AU1639" s="34">
        <f t="shared" si="426"/>
        <v>9295.4196470270672</v>
      </c>
      <c r="AV1639" s="34">
        <f t="shared" si="427"/>
        <v>9303.7976683626803</v>
      </c>
      <c r="AW1639" s="34">
        <f t="shared" si="428"/>
        <v>9655.6449622079981</v>
      </c>
      <c r="AX1639" s="34">
        <f t="shared" si="429"/>
        <v>9079.6426548253057</v>
      </c>
    </row>
    <row r="1640" spans="1:50" ht="16.5" customHeight="1" x14ac:dyDescent="0.2">
      <c r="A1640" s="25">
        <v>1639</v>
      </c>
      <c r="B1640" s="26">
        <v>44743</v>
      </c>
      <c r="C1640" s="35">
        <v>9413</v>
      </c>
      <c r="D1640" s="27">
        <v>3830.24</v>
      </c>
      <c r="E1640" s="27">
        <v>212000</v>
      </c>
      <c r="F1640" s="27">
        <v>2340722.57142857</v>
      </c>
      <c r="G1640" s="27">
        <v>110.962</v>
      </c>
      <c r="H1640" s="27">
        <v>120.33799999999999</v>
      </c>
      <c r="I1640" s="27">
        <v>4.8719999999999999</v>
      </c>
      <c r="J1640" s="27">
        <v>25250.347000000002</v>
      </c>
      <c r="K1640" s="27">
        <v>431634</v>
      </c>
      <c r="L1640" s="27">
        <v>690</v>
      </c>
      <c r="M1640" s="27">
        <v>13.291</v>
      </c>
      <c r="N1640" s="27">
        <v>258001</v>
      </c>
      <c r="O1640" s="27">
        <v>17490</v>
      </c>
      <c r="P1640" s="27">
        <v>4598630</v>
      </c>
      <c r="Q1640" s="27">
        <v>294000</v>
      </c>
      <c r="R1640" s="27">
        <v>15617</v>
      </c>
      <c r="S1640" s="27">
        <v>15.842000000000001</v>
      </c>
      <c r="T1640" s="27">
        <v>150.1</v>
      </c>
      <c r="U1640" s="27">
        <v>16</v>
      </c>
      <c r="V1640" s="27">
        <v>91.5</v>
      </c>
      <c r="W1640" s="27">
        <v>120.602475</v>
      </c>
      <c r="X1640" s="27">
        <v>5.71428571428571</v>
      </c>
      <c r="Y1640" s="27">
        <v>6.5760149955749503</v>
      </c>
      <c r="Z1640" s="27">
        <v>71.372970581054702</v>
      </c>
      <c r="AA1640" s="27">
        <v>332503</v>
      </c>
      <c r="AB1640" s="28">
        <v>31.58</v>
      </c>
      <c r="AC1640" s="29">
        <v>0</v>
      </c>
      <c r="AD1640" s="30">
        <v>0</v>
      </c>
      <c r="AE1640" s="30">
        <v>79.099999999999994</v>
      </c>
      <c r="AF1640" s="31">
        <v>14.554500000000001</v>
      </c>
      <c r="AG1640">
        <f t="shared" si="414"/>
        <v>9108.9846958913604</v>
      </c>
      <c r="AH1640">
        <f>A1640*'Simple Linear Regression'!$B$18+'Simple Linear Regression'!$B$17</f>
        <v>9283.464127459345</v>
      </c>
      <c r="AI1640">
        <f t="shared" si="415"/>
        <v>8711.1754275000003</v>
      </c>
      <c r="AJ1640">
        <f t="shared" si="416"/>
        <v>8711.1754275000003</v>
      </c>
      <c r="AK1640" s="32">
        <f t="shared" si="431"/>
        <v>8943.8895404060495</v>
      </c>
      <c r="AL1640">
        <f t="shared" si="417"/>
        <v>8890.6856124210444</v>
      </c>
      <c r="AM1640" s="32">
        <f t="shared" si="418"/>
        <v>9373.223984865539</v>
      </c>
      <c r="AN1640" s="33">
        <f t="shared" si="430"/>
        <v>8996.0950446248808</v>
      </c>
      <c r="AO1640" s="33">
        <f t="shared" si="420"/>
        <v>9045.2961682719942</v>
      </c>
      <c r="AP1640" s="33">
        <f t="shared" si="421"/>
        <v>8805.5681017999959</v>
      </c>
      <c r="AQ1640" s="34">
        <f t="shared" si="422"/>
        <v>1256980.872</v>
      </c>
      <c r="AR1640" s="34">
        <f t="shared" si="423"/>
        <v>1032864</v>
      </c>
      <c r="AS1640" s="34">
        <f t="shared" si="424"/>
        <v>0</v>
      </c>
      <c r="AT1640" s="34">
        <f t="shared" si="425"/>
        <v>9631.0382804000001</v>
      </c>
      <c r="AU1640" s="34">
        <f t="shared" si="426"/>
        <v>9296.9655846717869</v>
      </c>
      <c r="AV1640" s="34">
        <f t="shared" si="427"/>
        <v>9294.5084281136387</v>
      </c>
      <c r="AW1640" s="34">
        <f t="shared" si="428"/>
        <v>9640.5005098129986</v>
      </c>
      <c r="AX1640" s="34">
        <f t="shared" si="429"/>
        <v>9088.7270508811362</v>
      </c>
    </row>
    <row r="1641" spans="1:50" ht="16.5" customHeight="1" x14ac:dyDescent="0.2">
      <c r="A1641" s="25">
        <v>1640</v>
      </c>
      <c r="B1641" s="26">
        <v>44750</v>
      </c>
      <c r="C1641" s="35">
        <v>8062</v>
      </c>
      <c r="D1641" s="27">
        <v>3869.6174999999998</v>
      </c>
      <c r="E1641" s="27">
        <v>214000</v>
      </c>
      <c r="F1641" s="27">
        <v>2176975.7142857099</v>
      </c>
      <c r="G1641" s="27">
        <v>103.315</v>
      </c>
      <c r="H1641" s="27">
        <v>113.636</v>
      </c>
      <c r="I1641" s="27">
        <v>4.7709999999999999</v>
      </c>
      <c r="J1641" s="27">
        <v>25250.347000000002</v>
      </c>
      <c r="K1641" s="27">
        <v>431634</v>
      </c>
      <c r="L1641" s="27">
        <v>719</v>
      </c>
      <c r="M1641" s="27">
        <v>13.291</v>
      </c>
      <c r="N1641" s="27">
        <v>258001</v>
      </c>
      <c r="O1641" s="27">
        <v>17574.5</v>
      </c>
      <c r="P1641" s="27">
        <v>4598630</v>
      </c>
      <c r="Q1641" s="27">
        <v>630000</v>
      </c>
      <c r="R1641" s="27">
        <v>15617</v>
      </c>
      <c r="S1641" s="27">
        <v>15.842000000000001</v>
      </c>
      <c r="T1641" s="27">
        <v>150.1</v>
      </c>
      <c r="U1641" s="27">
        <v>16</v>
      </c>
      <c r="V1641" s="27">
        <v>89.9</v>
      </c>
      <c r="W1641" s="27">
        <v>120.84524</v>
      </c>
      <c r="X1641" s="27">
        <v>5.71428571428571</v>
      </c>
      <c r="Y1641" s="27">
        <v>6.5760149955749503</v>
      </c>
      <c r="Z1641" s="27">
        <v>71.372970581054702</v>
      </c>
      <c r="AA1641" s="27">
        <v>332503</v>
      </c>
      <c r="AB1641" s="28">
        <v>31.66</v>
      </c>
      <c r="AC1641" s="29">
        <v>1</v>
      </c>
      <c r="AD1641" s="30">
        <v>0</v>
      </c>
      <c r="AE1641" s="30">
        <v>82.1</v>
      </c>
      <c r="AF1641" s="31">
        <v>14.4855</v>
      </c>
      <c r="AG1641">
        <f t="shared" si="414"/>
        <v>9144.1669906074785</v>
      </c>
      <c r="AH1641">
        <f>A1641*'Simple Linear Regression'!$B$18+'Simple Linear Regression'!$B$17</f>
        <v>9284.3171645432485</v>
      </c>
      <c r="AI1641">
        <f t="shared" si="415"/>
        <v>8773.7879774999983</v>
      </c>
      <c r="AJ1641">
        <f t="shared" si="416"/>
        <v>8773.7879775000001</v>
      </c>
      <c r="AK1641" s="32">
        <f t="shared" si="431"/>
        <v>8936.8333360367997</v>
      </c>
      <c r="AL1641">
        <f t="shared" si="417"/>
        <v>8925.7321094889703</v>
      </c>
      <c r="AM1641" s="32">
        <f t="shared" si="418"/>
        <v>9228.9721607025385</v>
      </c>
      <c r="AN1641" s="33">
        <f t="shared" si="430"/>
        <v>8977.8678613485918</v>
      </c>
      <c r="AO1641" s="33">
        <f t="shared" si="420"/>
        <v>8965.6255662209987</v>
      </c>
      <c r="AP1641" s="33">
        <f t="shared" si="421"/>
        <v>8744.6615171999965</v>
      </c>
      <c r="AQ1641" s="34">
        <f t="shared" si="422"/>
        <v>1230922.7709999999</v>
      </c>
      <c r="AR1641" s="34">
        <f t="shared" si="423"/>
        <v>1020994</v>
      </c>
      <c r="AS1641" s="34">
        <f t="shared" si="424"/>
        <v>14.4855</v>
      </c>
      <c r="AT1641" s="34">
        <f t="shared" si="425"/>
        <v>9539.1653201469999</v>
      </c>
      <c r="AU1641" s="34">
        <f t="shared" si="426"/>
        <v>9233.9012167990441</v>
      </c>
      <c r="AV1641" s="34">
        <f t="shared" si="427"/>
        <v>9214.6660198424415</v>
      </c>
      <c r="AW1641" s="34">
        <f t="shared" si="428"/>
        <v>9494.344459624499</v>
      </c>
      <c r="AX1641" s="34">
        <f t="shared" si="429"/>
        <v>9010.352327963923</v>
      </c>
    </row>
    <row r="1642" spans="1:50" ht="16.5" customHeight="1" x14ac:dyDescent="0.2">
      <c r="A1642" s="25">
        <v>1641</v>
      </c>
      <c r="B1642" s="26">
        <v>44757</v>
      </c>
      <c r="C1642" s="35">
        <v>8521</v>
      </c>
      <c r="D1642" s="27">
        <v>3825.71</v>
      </c>
      <c r="E1642" s="27">
        <v>212000</v>
      </c>
      <c r="F1642" s="27">
        <v>2288709.7142857099</v>
      </c>
      <c r="G1642" s="27">
        <v>99.92</v>
      </c>
      <c r="H1642" s="27">
        <v>109.8</v>
      </c>
      <c r="I1642" s="27">
        <v>4.6459999999999999</v>
      </c>
      <c r="J1642" s="27">
        <v>25250.347000000002</v>
      </c>
      <c r="K1642" s="27">
        <v>516997</v>
      </c>
      <c r="L1642" s="27">
        <v>719</v>
      </c>
      <c r="M1642" s="27">
        <v>13.291</v>
      </c>
      <c r="N1642" s="27">
        <v>258001</v>
      </c>
      <c r="O1642" s="27">
        <v>17574.5</v>
      </c>
      <c r="P1642" s="27">
        <v>4598630</v>
      </c>
      <c r="Q1642" s="27">
        <v>630000</v>
      </c>
      <c r="R1642" s="27">
        <v>15617</v>
      </c>
      <c r="S1642" s="27">
        <v>15.842000000000001</v>
      </c>
      <c r="T1642" s="27">
        <v>150.1</v>
      </c>
      <c r="U1642" s="27">
        <v>16</v>
      </c>
      <c r="V1642" s="27">
        <v>89.9</v>
      </c>
      <c r="W1642" s="27">
        <v>122.704875</v>
      </c>
      <c r="X1642" s="27">
        <v>5.71428571428571</v>
      </c>
      <c r="Y1642" s="27">
        <v>6.5760149955749503</v>
      </c>
      <c r="Z1642" s="27">
        <v>71.372970581054702</v>
      </c>
      <c r="AA1642" s="27">
        <v>332503</v>
      </c>
      <c r="AB1642" s="28">
        <v>31.66</v>
      </c>
      <c r="AC1642" s="29">
        <v>0</v>
      </c>
      <c r="AD1642" s="30">
        <v>0</v>
      </c>
      <c r="AE1642" s="30">
        <v>80.099999999999994</v>
      </c>
      <c r="AF1642" s="31">
        <v>14.376200000000001</v>
      </c>
      <c r="AG1642">
        <f t="shared" si="414"/>
        <v>9145.4688246224796</v>
      </c>
      <c r="AH1642">
        <f>A1642*'Simple Linear Regression'!$B$18+'Simple Linear Regression'!$B$17</f>
        <v>9285.1702016271538</v>
      </c>
      <c r="AI1642">
        <f t="shared" si="415"/>
        <v>8774.9645574999995</v>
      </c>
      <c r="AJ1642">
        <f t="shared" si="416"/>
        <v>8774.9645574999995</v>
      </c>
      <c r="AK1642" s="32">
        <f t="shared" si="431"/>
        <v>8948.7274322403882</v>
      </c>
      <c r="AL1642">
        <f t="shared" si="417"/>
        <v>8941.2063483552211</v>
      </c>
      <c r="AM1642" s="32">
        <f t="shared" si="418"/>
        <v>9346.4122277317383</v>
      </c>
      <c r="AN1642" s="33">
        <f t="shared" si="430"/>
        <v>8919.4816449373448</v>
      </c>
      <c r="AO1642" s="33">
        <f t="shared" si="420"/>
        <v>9099.1404973459994</v>
      </c>
      <c r="AP1642" s="33">
        <f t="shared" si="421"/>
        <v>8907.7602332999995</v>
      </c>
      <c r="AQ1642" s="34">
        <f t="shared" si="422"/>
        <v>1198672.6459999999</v>
      </c>
      <c r="AR1642" s="34">
        <f t="shared" si="423"/>
        <v>984952</v>
      </c>
      <c r="AS1642" s="34">
        <f t="shared" si="424"/>
        <v>0</v>
      </c>
      <c r="AT1642" s="34">
        <f t="shared" si="425"/>
        <v>9581.8359965529999</v>
      </c>
      <c r="AU1642" s="34">
        <f t="shared" si="426"/>
        <v>9291.2024247217742</v>
      </c>
      <c r="AV1642" s="34">
        <f t="shared" si="427"/>
        <v>9266.5705554945216</v>
      </c>
      <c r="AW1642" s="34">
        <f t="shared" si="428"/>
        <v>9590.4633696960009</v>
      </c>
      <c r="AX1642" s="34">
        <f t="shared" si="429"/>
        <v>9106.6255623687975</v>
      </c>
    </row>
    <row r="1643" spans="1:50" ht="16.5" customHeight="1" x14ac:dyDescent="0.2">
      <c r="A1643" s="25">
        <v>1642</v>
      </c>
      <c r="B1643" s="26">
        <v>44764</v>
      </c>
      <c r="C1643" s="35">
        <v>9245</v>
      </c>
      <c r="D1643" s="27">
        <v>3937.6039999999998</v>
      </c>
      <c r="E1643" s="27">
        <v>216000</v>
      </c>
      <c r="F1643" s="27">
        <v>2326585.7142857099</v>
      </c>
      <c r="G1643" s="27">
        <v>102.24</v>
      </c>
      <c r="H1643" s="27">
        <v>113.53400000000001</v>
      </c>
      <c r="I1643" s="27">
        <v>4.49</v>
      </c>
      <c r="J1643" s="27">
        <v>25250.347000000002</v>
      </c>
      <c r="K1643" s="27">
        <v>516997</v>
      </c>
      <c r="L1643" s="27">
        <v>719</v>
      </c>
      <c r="M1643" s="27">
        <v>13.821</v>
      </c>
      <c r="N1643" s="27">
        <v>282678</v>
      </c>
      <c r="O1643" s="27">
        <v>17574.5</v>
      </c>
      <c r="P1643" s="27">
        <v>4598630</v>
      </c>
      <c r="Q1643" s="27">
        <v>630000</v>
      </c>
      <c r="R1643" s="27">
        <v>15617</v>
      </c>
      <c r="S1643" s="27">
        <v>15.842000000000001</v>
      </c>
      <c r="T1643" s="27">
        <v>150.1</v>
      </c>
      <c r="U1643" s="27">
        <v>16</v>
      </c>
      <c r="V1643" s="27">
        <v>89.9</v>
      </c>
      <c r="W1643" s="27">
        <v>123.51438</v>
      </c>
      <c r="X1643" s="27">
        <v>5.71428571428571</v>
      </c>
      <c r="Y1643" s="27">
        <v>6.7758545875549299</v>
      </c>
      <c r="Z1643" s="27">
        <v>71.372970581054702</v>
      </c>
      <c r="AA1643" s="27">
        <v>332503</v>
      </c>
      <c r="AB1643" s="28">
        <v>31.66</v>
      </c>
      <c r="AC1643" s="29">
        <v>0</v>
      </c>
      <c r="AD1643" s="30">
        <v>0</v>
      </c>
      <c r="AE1643" s="30">
        <v>97</v>
      </c>
      <c r="AF1643" s="31">
        <v>14.2301</v>
      </c>
      <c r="AG1643">
        <f t="shared" si="414"/>
        <v>9451.8154681031992</v>
      </c>
      <c r="AH1643">
        <f>A1643*'Simple Linear Regression'!$B$18+'Simple Linear Regression'!$B$17</f>
        <v>9286.0232387110573</v>
      </c>
      <c r="AI1643">
        <f t="shared" si="415"/>
        <v>9140.9930462999982</v>
      </c>
      <c r="AJ1643">
        <f t="shared" si="416"/>
        <v>9140.9930462999982</v>
      </c>
      <c r="AK1643" s="32">
        <f t="shared" si="431"/>
        <v>8963.9090430773977</v>
      </c>
      <c r="AL1643">
        <f t="shared" si="417"/>
        <v>8669.5671755754011</v>
      </c>
      <c r="AM1643" s="32">
        <f t="shared" si="418"/>
        <v>9676.3116525157984</v>
      </c>
      <c r="AN1643" s="33">
        <f t="shared" si="430"/>
        <v>8917.2687566261011</v>
      </c>
      <c r="AO1643" s="33">
        <f t="shared" si="420"/>
        <v>8776.8217472200013</v>
      </c>
      <c r="AP1643" s="33">
        <f t="shared" si="421"/>
        <v>8957.7683816999997</v>
      </c>
      <c r="AQ1643" s="34">
        <f t="shared" si="422"/>
        <v>1269224.22</v>
      </c>
      <c r="AR1643" s="34">
        <f t="shared" si="423"/>
        <v>969840</v>
      </c>
      <c r="AS1643" s="34">
        <f t="shared" si="424"/>
        <v>0</v>
      </c>
      <c r="AT1643" s="34">
        <f t="shared" si="425"/>
        <v>9948.545411735</v>
      </c>
      <c r="AU1643" s="34">
        <f t="shared" si="426"/>
        <v>9104.3063700609255</v>
      </c>
      <c r="AV1643" s="34">
        <f t="shared" si="427"/>
        <v>9665.0108400224017</v>
      </c>
      <c r="AW1643" s="34">
        <f t="shared" si="428"/>
        <v>9956.2886697769991</v>
      </c>
      <c r="AX1643" s="34">
        <f t="shared" si="429"/>
        <v>8852.3019832088612</v>
      </c>
    </row>
    <row r="1644" spans="1:50" ht="16.5" customHeight="1" x14ac:dyDescent="0.2">
      <c r="A1644" s="25">
        <v>1643</v>
      </c>
      <c r="B1644" s="26">
        <v>44771</v>
      </c>
      <c r="C1644" s="35">
        <v>8541</v>
      </c>
      <c r="D1644" s="27">
        <v>4022.8440000000001</v>
      </c>
      <c r="E1644" s="27">
        <v>221000</v>
      </c>
      <c r="F1644" s="27">
        <v>2333378.2857142901</v>
      </c>
      <c r="G1644" s="27">
        <v>99.603999999999999</v>
      </c>
      <c r="H1644" s="27">
        <v>109.276</v>
      </c>
      <c r="I1644" s="27">
        <v>4.33</v>
      </c>
      <c r="J1644" s="27">
        <v>25250.347000000002</v>
      </c>
      <c r="K1644" s="27">
        <v>516997</v>
      </c>
      <c r="L1644" s="27">
        <v>719</v>
      </c>
      <c r="M1644" s="27">
        <v>13.821</v>
      </c>
      <c r="N1644" s="27">
        <v>282678</v>
      </c>
      <c r="O1644" s="27">
        <v>17574.5</v>
      </c>
      <c r="P1644" s="27">
        <v>4598630</v>
      </c>
      <c r="Q1644" s="27">
        <v>630000</v>
      </c>
      <c r="R1644" s="27">
        <v>15617</v>
      </c>
      <c r="S1644" s="27">
        <v>15.842000000000001</v>
      </c>
      <c r="T1644" s="27">
        <v>150.1</v>
      </c>
      <c r="U1644" s="27">
        <v>16</v>
      </c>
      <c r="V1644" s="27">
        <v>89.9</v>
      </c>
      <c r="W1644" s="27">
        <v>122.6417</v>
      </c>
      <c r="X1644" s="27">
        <v>5.71428571428571</v>
      </c>
      <c r="Y1644" s="27">
        <v>6.7758545875549299</v>
      </c>
      <c r="Z1644" s="27">
        <v>71.372970581054702</v>
      </c>
      <c r="AA1644" s="27">
        <v>332503</v>
      </c>
      <c r="AB1644" s="28">
        <v>31.66</v>
      </c>
      <c r="AC1644" s="29">
        <v>0</v>
      </c>
      <c r="AD1644" s="30">
        <v>0</v>
      </c>
      <c r="AE1644" s="30">
        <v>90.6</v>
      </c>
      <c r="AF1644" s="31">
        <v>14.0517</v>
      </c>
      <c r="AG1644">
        <f t="shared" si="414"/>
        <v>9448.3902312424016</v>
      </c>
      <c r="AH1644">
        <f>A1644*'Simple Linear Regression'!$B$18+'Simple Linear Regression'!$B$17</f>
        <v>9286.8762757949607</v>
      </c>
      <c r="AI1644">
        <f t="shared" si="415"/>
        <v>9138.0515962999998</v>
      </c>
      <c r="AJ1644">
        <f t="shared" si="416"/>
        <v>9138.051596299998</v>
      </c>
      <c r="AK1644" s="32">
        <f t="shared" si="431"/>
        <v>8974.6237962083487</v>
      </c>
      <c r="AL1644">
        <f t="shared" si="417"/>
        <v>8721.8204843818021</v>
      </c>
      <c r="AM1644" s="32">
        <f t="shared" si="418"/>
        <v>9651.8234504972388</v>
      </c>
      <c r="AN1644" s="33">
        <f t="shared" si="430"/>
        <v>8902.764466019702</v>
      </c>
      <c r="AO1644" s="33">
        <f t="shared" si="420"/>
        <v>8822.329382740003</v>
      </c>
      <c r="AP1644" s="33">
        <f t="shared" si="421"/>
        <v>8984.9220944999979</v>
      </c>
      <c r="AQ1644" s="34">
        <f t="shared" si="422"/>
        <v>1223995.74</v>
      </c>
      <c r="AR1644" s="34">
        <f t="shared" si="423"/>
        <v>956930</v>
      </c>
      <c r="AS1644" s="34">
        <f t="shared" si="424"/>
        <v>0</v>
      </c>
      <c r="AT1644" s="34">
        <f t="shared" si="425"/>
        <v>9917.4927686829997</v>
      </c>
      <c r="AU1644" s="34">
        <f t="shared" si="426"/>
        <v>9128.3161214265056</v>
      </c>
      <c r="AV1644" s="34">
        <f t="shared" si="427"/>
        <v>9663.2039357768008</v>
      </c>
      <c r="AW1644" s="34">
        <f t="shared" si="428"/>
        <v>9924.6639290370003</v>
      </c>
      <c r="AX1644" s="34">
        <f t="shared" si="429"/>
        <v>8892.8781729586244</v>
      </c>
    </row>
    <row r="1645" spans="1:50" ht="16.5" customHeight="1" x14ac:dyDescent="0.2">
      <c r="A1645" s="25">
        <v>1644</v>
      </c>
      <c r="B1645" s="26">
        <v>44778</v>
      </c>
      <c r="C1645" s="35">
        <v>9123</v>
      </c>
      <c r="D1645" s="27">
        <v>4132.424</v>
      </c>
      <c r="E1645" s="27">
        <v>228000</v>
      </c>
      <c r="F1645" s="27">
        <v>2287055.7142857099</v>
      </c>
      <c r="G1645" s="27">
        <v>94.007999999999996</v>
      </c>
      <c r="H1645" s="27">
        <v>102.544</v>
      </c>
      <c r="I1645" s="27">
        <v>4.1920000000000002</v>
      </c>
      <c r="J1645" s="27">
        <v>25861.292000000001</v>
      </c>
      <c r="K1645" s="27">
        <v>516997</v>
      </c>
      <c r="L1645" s="27">
        <v>738</v>
      </c>
      <c r="M1645" s="27">
        <v>13.821</v>
      </c>
      <c r="N1645" s="27">
        <v>282678</v>
      </c>
      <c r="O1645" s="27">
        <v>17755.2</v>
      </c>
      <c r="P1645" s="27">
        <v>4598630</v>
      </c>
      <c r="Q1645" s="27">
        <v>630000</v>
      </c>
      <c r="R1645" s="27">
        <v>15617</v>
      </c>
      <c r="S1645" s="27">
        <v>15.842000000000001</v>
      </c>
      <c r="T1645" s="27">
        <v>152.1</v>
      </c>
      <c r="U1645" s="27">
        <v>16</v>
      </c>
      <c r="V1645" s="27">
        <v>93.3</v>
      </c>
      <c r="W1645" s="27">
        <v>122.38366000000001</v>
      </c>
      <c r="X1645" s="27">
        <v>5.71428571428571</v>
      </c>
      <c r="Y1645" s="27">
        <v>6.7758545875549299</v>
      </c>
      <c r="Z1645" s="27">
        <v>71.372970581054702</v>
      </c>
      <c r="AA1645" s="27">
        <v>332503</v>
      </c>
      <c r="AB1645" s="28">
        <v>30.78</v>
      </c>
      <c r="AC1645" s="29">
        <v>0</v>
      </c>
      <c r="AD1645" s="30">
        <v>0</v>
      </c>
      <c r="AE1645" s="30">
        <v>94.1</v>
      </c>
      <c r="AF1645" s="31">
        <v>13.8454</v>
      </c>
      <c r="AG1645">
        <f t="shared" si="414"/>
        <v>9365.9237356469584</v>
      </c>
      <c r="AH1645">
        <f>A1645*'Simple Linear Regression'!$B$18+'Simple Linear Regression'!$B$17</f>
        <v>9287.729312878866</v>
      </c>
      <c r="AI1645">
        <f t="shared" si="415"/>
        <v>9023.0246963000009</v>
      </c>
      <c r="AJ1645">
        <f t="shared" si="416"/>
        <v>9023.0246963000009</v>
      </c>
      <c r="AK1645" s="32">
        <f t="shared" si="431"/>
        <v>8957.0066635377971</v>
      </c>
      <c r="AL1645">
        <f t="shared" si="417"/>
        <v>8711.3080008523211</v>
      </c>
      <c r="AM1645" s="32">
        <f t="shared" si="418"/>
        <v>9637.6900267065394</v>
      </c>
      <c r="AN1645" s="33">
        <f t="shared" si="430"/>
        <v>8911.3672644656817</v>
      </c>
      <c r="AO1645" s="33">
        <f t="shared" si="420"/>
        <v>8819.4288253760042</v>
      </c>
      <c r="AP1645" s="33">
        <f t="shared" si="421"/>
        <v>8967.5810411999992</v>
      </c>
      <c r="AQ1645" s="34">
        <f t="shared" si="422"/>
        <v>1184986.176</v>
      </c>
      <c r="AR1645" s="34">
        <f t="shared" si="423"/>
        <v>955776</v>
      </c>
      <c r="AS1645" s="34">
        <f t="shared" si="424"/>
        <v>0</v>
      </c>
      <c r="AT1645" s="34">
        <f t="shared" si="425"/>
        <v>9832.81783455</v>
      </c>
      <c r="AU1645" s="34">
        <f t="shared" si="426"/>
        <v>9105.883151274902</v>
      </c>
      <c r="AV1645" s="34">
        <f t="shared" si="427"/>
        <v>9612.8147842857597</v>
      </c>
      <c r="AW1645" s="34">
        <f t="shared" si="428"/>
        <v>9839.3800442259999</v>
      </c>
      <c r="AX1645" s="34">
        <f t="shared" si="429"/>
        <v>8880.3075573366841</v>
      </c>
    </row>
    <row r="1646" spans="1:50" ht="16.5" customHeight="1" x14ac:dyDescent="0.2">
      <c r="A1646" s="25">
        <v>1645</v>
      </c>
      <c r="B1646" s="26">
        <v>44785</v>
      </c>
      <c r="C1646" s="35">
        <v>9348</v>
      </c>
      <c r="D1646" s="27">
        <v>4192.0379999999996</v>
      </c>
      <c r="E1646" s="27">
        <v>221000</v>
      </c>
      <c r="F1646" s="27">
        <v>2260166</v>
      </c>
      <c r="G1646" s="27">
        <v>94.652000000000001</v>
      </c>
      <c r="H1646" s="27">
        <v>104.64400000000001</v>
      </c>
      <c r="I1646" s="27">
        <v>4.0380000000000003</v>
      </c>
      <c r="J1646" s="27">
        <v>25861.292000000001</v>
      </c>
      <c r="K1646" s="27">
        <v>511186</v>
      </c>
      <c r="L1646" s="27">
        <v>738</v>
      </c>
      <c r="M1646" s="27">
        <v>13.821</v>
      </c>
      <c r="N1646" s="27">
        <v>282678</v>
      </c>
      <c r="O1646" s="27">
        <v>17755.2</v>
      </c>
      <c r="P1646" s="27">
        <v>4598630</v>
      </c>
      <c r="Q1646" s="27">
        <v>630000</v>
      </c>
      <c r="R1646" s="27">
        <v>15617</v>
      </c>
      <c r="S1646" s="27">
        <v>15.842000000000001</v>
      </c>
      <c r="T1646" s="27">
        <v>152.1</v>
      </c>
      <c r="U1646" s="27">
        <v>16</v>
      </c>
      <c r="V1646" s="27">
        <v>93.3</v>
      </c>
      <c r="W1646" s="27">
        <v>121.98052</v>
      </c>
      <c r="X1646" s="27">
        <v>5.71428571428571</v>
      </c>
      <c r="Y1646" s="27">
        <v>6.7758545875549299</v>
      </c>
      <c r="Z1646" s="27">
        <v>71.372970581054702</v>
      </c>
      <c r="AA1646" s="27">
        <v>332503</v>
      </c>
      <c r="AB1646" s="28">
        <v>30.78</v>
      </c>
      <c r="AC1646" s="29">
        <v>0</v>
      </c>
      <c r="AD1646" s="30">
        <v>0</v>
      </c>
      <c r="AE1646" s="30">
        <v>93.5</v>
      </c>
      <c r="AF1646" s="31">
        <v>13.616099999999999</v>
      </c>
      <c r="AG1646">
        <f t="shared" si="414"/>
        <v>9370.5825457934388</v>
      </c>
      <c r="AH1646">
        <f>A1646*'Simple Linear Regression'!$B$18+'Simple Linear Regression'!$B$17</f>
        <v>9288.5823499627695</v>
      </c>
      <c r="AI1646">
        <f t="shared" si="415"/>
        <v>9027.1427263000005</v>
      </c>
      <c r="AJ1646">
        <f t="shared" si="416"/>
        <v>9027.1427263000005</v>
      </c>
      <c r="AK1646" s="32">
        <f t="shared" si="431"/>
        <v>8962.6608797230783</v>
      </c>
      <c r="AL1646">
        <f t="shared" si="417"/>
        <v>8770.3447852034842</v>
      </c>
      <c r="AM1646" s="32">
        <f t="shared" si="418"/>
        <v>9618.4273757784995</v>
      </c>
      <c r="AN1646" s="33">
        <f t="shared" si="430"/>
        <v>8803.297406007021</v>
      </c>
      <c r="AO1646" s="33">
        <f t="shared" si="420"/>
        <v>8883.095745564</v>
      </c>
      <c r="AP1646" s="33">
        <f t="shared" si="421"/>
        <v>9011.9895140999979</v>
      </c>
      <c r="AQ1646" s="34">
        <f t="shared" si="422"/>
        <v>1141453.764</v>
      </c>
      <c r="AR1646" s="34">
        <f t="shared" si="423"/>
        <v>892398</v>
      </c>
      <c r="AS1646" s="34">
        <f t="shared" si="424"/>
        <v>0</v>
      </c>
      <c r="AT1646" s="34">
        <f t="shared" si="425"/>
        <v>9781.7909152889988</v>
      </c>
      <c r="AU1646" s="34">
        <f t="shared" si="426"/>
        <v>9119.6841320692547</v>
      </c>
      <c r="AV1646" s="34">
        <f t="shared" si="427"/>
        <v>9565.2375168784802</v>
      </c>
      <c r="AW1646" s="34">
        <f t="shared" si="428"/>
        <v>9787.4615821029984</v>
      </c>
      <c r="AX1646" s="34">
        <f t="shared" si="429"/>
        <v>8912.5981147765306</v>
      </c>
    </row>
    <row r="1647" spans="1:50" ht="16.5" customHeight="1" x14ac:dyDescent="0.2">
      <c r="A1647" s="25">
        <v>1646</v>
      </c>
      <c r="B1647" s="26">
        <v>44792</v>
      </c>
      <c r="C1647" s="35">
        <v>8434</v>
      </c>
      <c r="D1647" s="27">
        <v>4277.72</v>
      </c>
      <c r="E1647" s="27">
        <v>220000</v>
      </c>
      <c r="F1647" s="27">
        <v>2208114.1428571399</v>
      </c>
      <c r="G1647" s="27">
        <v>91.813999999999993</v>
      </c>
      <c r="H1647" s="27">
        <v>96.725999999999999</v>
      </c>
      <c r="I1647" s="27">
        <v>3.9380000000000002</v>
      </c>
      <c r="J1647" s="27">
        <v>25861.292000000001</v>
      </c>
      <c r="K1647" s="27">
        <v>511186</v>
      </c>
      <c r="L1647" s="27">
        <v>738</v>
      </c>
      <c r="M1647" s="27">
        <v>13.87</v>
      </c>
      <c r="N1647" s="27">
        <v>277059</v>
      </c>
      <c r="O1647" s="27">
        <v>17755.2</v>
      </c>
      <c r="P1647" s="27">
        <v>4598630</v>
      </c>
      <c r="Q1647" s="27">
        <v>630000</v>
      </c>
      <c r="R1647" s="27">
        <v>15617</v>
      </c>
      <c r="S1647" s="27">
        <v>15.842000000000001</v>
      </c>
      <c r="T1647" s="27">
        <v>152.1</v>
      </c>
      <c r="U1647" s="27">
        <v>11</v>
      </c>
      <c r="V1647" s="27">
        <v>93.3</v>
      </c>
      <c r="W1647" s="27">
        <v>121.24566</v>
      </c>
      <c r="X1647" s="27">
        <v>5.71428571428571</v>
      </c>
      <c r="Y1647" s="27">
        <v>6.2236256599426296</v>
      </c>
      <c r="Z1647" s="27">
        <v>71.372970581054702</v>
      </c>
      <c r="AA1647" s="27">
        <v>332503</v>
      </c>
      <c r="AB1647" s="28">
        <v>30.78</v>
      </c>
      <c r="AC1647" s="29">
        <v>0</v>
      </c>
      <c r="AD1647" s="30">
        <v>0</v>
      </c>
      <c r="AE1647" s="30">
        <v>74.099999999999994</v>
      </c>
      <c r="AF1647" s="31">
        <v>13.3683</v>
      </c>
      <c r="AG1647">
        <f t="shared" si="414"/>
        <v>9300.8379545154403</v>
      </c>
      <c r="AH1647">
        <f>A1647*'Simple Linear Regression'!$B$18+'Simple Linear Regression'!$B$17</f>
        <v>9289.435387046673</v>
      </c>
      <c r="AI1647">
        <f t="shared" si="415"/>
        <v>8953.1149756000013</v>
      </c>
      <c r="AJ1647">
        <f t="shared" si="416"/>
        <v>8953.1149756000013</v>
      </c>
      <c r="AK1647" s="32">
        <f t="shared" si="431"/>
        <v>8941.3028898378507</v>
      </c>
      <c r="AL1647">
        <f t="shared" si="417"/>
        <v>8841.3269737939445</v>
      </c>
      <c r="AM1647" s="32">
        <f t="shared" si="418"/>
        <v>9514.7186034497408</v>
      </c>
      <c r="AN1647" s="33">
        <f t="shared" si="430"/>
        <v>8757.0650609680233</v>
      </c>
      <c r="AO1647" s="33">
        <f t="shared" si="420"/>
        <v>8935.6102562419983</v>
      </c>
      <c r="AP1647" s="33">
        <f t="shared" si="421"/>
        <v>9007.8336789999994</v>
      </c>
      <c r="AQ1647" s="34">
        <f t="shared" si="422"/>
        <v>1091058.3419999999</v>
      </c>
      <c r="AR1647" s="34">
        <f t="shared" si="423"/>
        <v>866360</v>
      </c>
      <c r="AS1647" s="34">
        <f t="shared" si="424"/>
        <v>0</v>
      </c>
      <c r="AT1647" s="34">
        <f t="shared" si="425"/>
        <v>9682.3838096139989</v>
      </c>
      <c r="AU1647" s="34">
        <f t="shared" si="426"/>
        <v>9147.2018370608585</v>
      </c>
      <c r="AV1647" s="34">
        <f t="shared" si="427"/>
        <v>9478.0173460606002</v>
      </c>
      <c r="AW1647" s="34">
        <f t="shared" si="428"/>
        <v>9687.4512368669984</v>
      </c>
      <c r="AX1647" s="34">
        <f t="shared" si="429"/>
        <v>8960.356244631248</v>
      </c>
    </row>
    <row r="1648" spans="1:50" ht="16.5" customHeight="1" x14ac:dyDescent="0.2">
      <c r="A1648" s="25">
        <v>1647</v>
      </c>
      <c r="B1648" s="26">
        <v>44799</v>
      </c>
      <c r="C1648" s="35">
        <v>8591</v>
      </c>
      <c r="D1648" s="27">
        <v>4132.8540000000003</v>
      </c>
      <c r="E1648" s="27">
        <v>215000</v>
      </c>
      <c r="F1648" s="27">
        <v>2161397.2857142901</v>
      </c>
      <c r="G1648" s="27">
        <v>94.471999999999994</v>
      </c>
      <c r="H1648" s="27">
        <v>98.872</v>
      </c>
      <c r="I1648" s="27">
        <v>3.88</v>
      </c>
      <c r="J1648" s="27">
        <v>25861.292000000001</v>
      </c>
      <c r="K1648" s="27">
        <v>511186</v>
      </c>
      <c r="L1648" s="27">
        <v>738</v>
      </c>
      <c r="M1648" s="27">
        <v>13.87</v>
      </c>
      <c r="N1648" s="27">
        <v>277059</v>
      </c>
      <c r="O1648" s="27">
        <v>17755.2</v>
      </c>
      <c r="P1648" s="27">
        <v>4598630</v>
      </c>
      <c r="Q1648" s="27">
        <v>630000</v>
      </c>
      <c r="R1648" s="27">
        <v>15617</v>
      </c>
      <c r="S1648" s="27">
        <v>16.154</v>
      </c>
      <c r="T1648" s="27">
        <v>152.1</v>
      </c>
      <c r="U1648" s="27">
        <v>11</v>
      </c>
      <c r="V1648" s="27">
        <v>93.3</v>
      </c>
      <c r="W1648" s="27">
        <v>122.11922</v>
      </c>
      <c r="X1648" s="27">
        <v>5.71428571428571</v>
      </c>
      <c r="Y1648" s="27">
        <v>6.2236256599426296</v>
      </c>
      <c r="Z1648" s="27">
        <v>71.372970581054702</v>
      </c>
      <c r="AA1648" s="27">
        <v>332503</v>
      </c>
      <c r="AB1648" s="28">
        <v>30.78</v>
      </c>
      <c r="AC1648" s="29">
        <v>0</v>
      </c>
      <c r="AD1648" s="30">
        <v>0</v>
      </c>
      <c r="AE1648" s="30">
        <v>70.900000000000006</v>
      </c>
      <c r="AF1648" s="31">
        <v>13.1061</v>
      </c>
      <c r="AG1648">
        <f t="shared" si="414"/>
        <v>9304.1844567783992</v>
      </c>
      <c r="AH1648">
        <f>A1648*'Simple Linear Regression'!$B$18+'Simple Linear Regression'!$B$17</f>
        <v>9290.2884241305783</v>
      </c>
      <c r="AI1648">
        <f t="shared" si="415"/>
        <v>8956.0564256000016</v>
      </c>
      <c r="AJ1648">
        <f t="shared" si="416"/>
        <v>8956.0564255999998</v>
      </c>
      <c r="AK1648" s="32">
        <f t="shared" si="431"/>
        <v>8932.686709952779</v>
      </c>
      <c r="AL1648">
        <f t="shared" si="417"/>
        <v>8862.1709999044015</v>
      </c>
      <c r="AM1648" s="32">
        <f t="shared" si="418"/>
        <v>9505.1599082228604</v>
      </c>
      <c r="AN1648" s="33">
        <f t="shared" si="430"/>
        <v>8697.5324768732025</v>
      </c>
      <c r="AO1648" s="33">
        <f t="shared" si="420"/>
        <v>8952.3246999199964</v>
      </c>
      <c r="AP1648" s="33">
        <f t="shared" si="421"/>
        <v>9005.8679019999963</v>
      </c>
      <c r="AQ1648" s="34">
        <f t="shared" si="422"/>
        <v>1074988.92</v>
      </c>
      <c r="AR1648" s="34">
        <f t="shared" si="423"/>
        <v>834200</v>
      </c>
      <c r="AS1648" s="34">
        <f t="shared" si="424"/>
        <v>0</v>
      </c>
      <c r="AT1648" s="34">
        <f t="shared" si="425"/>
        <v>9640.6572393139995</v>
      </c>
      <c r="AU1648" s="34">
        <f t="shared" si="426"/>
        <v>9128.6875769536637</v>
      </c>
      <c r="AV1648" s="34">
        <f t="shared" si="427"/>
        <v>9434.0868988469992</v>
      </c>
      <c r="AW1648" s="34">
        <f t="shared" si="428"/>
        <v>9644.7701537609992</v>
      </c>
      <c r="AX1648" s="34">
        <f t="shared" si="429"/>
        <v>8948.4478559029594</v>
      </c>
    </row>
    <row r="1649" spans="1:50" ht="16.5" customHeight="1" x14ac:dyDescent="0.2">
      <c r="A1649" s="25">
        <v>1648</v>
      </c>
      <c r="B1649" s="26">
        <v>44806</v>
      </c>
      <c r="C1649" s="35">
        <v>8727</v>
      </c>
      <c r="D1649" s="27">
        <v>3972.576</v>
      </c>
      <c r="E1649" s="27">
        <v>210000</v>
      </c>
      <c r="F1649" s="27">
        <v>2127256.7142857099</v>
      </c>
      <c r="G1649" s="27">
        <v>90.79</v>
      </c>
      <c r="H1649" s="27">
        <v>95.305000000000007</v>
      </c>
      <c r="I1649" s="27">
        <v>3.827</v>
      </c>
      <c r="J1649" s="27">
        <v>25861.292000000001</v>
      </c>
      <c r="K1649" s="27">
        <v>511186</v>
      </c>
      <c r="L1649" s="27">
        <v>738</v>
      </c>
      <c r="M1649" s="27">
        <v>13.87</v>
      </c>
      <c r="N1649" s="27">
        <v>277059</v>
      </c>
      <c r="O1649" s="27">
        <v>17755.2</v>
      </c>
      <c r="P1649" s="27">
        <v>4598630</v>
      </c>
      <c r="Q1649" s="27">
        <v>630000</v>
      </c>
      <c r="R1649" s="27">
        <v>15617</v>
      </c>
      <c r="S1649" s="27">
        <v>16.154</v>
      </c>
      <c r="T1649" s="27">
        <v>152.1</v>
      </c>
      <c r="U1649" s="27">
        <v>11</v>
      </c>
      <c r="V1649" s="27">
        <v>93.3</v>
      </c>
      <c r="W1649" s="27">
        <v>123.17858</v>
      </c>
      <c r="X1649" s="27">
        <v>5.71428571428571</v>
      </c>
      <c r="Y1649" s="27">
        <v>6.2236256599426296</v>
      </c>
      <c r="Z1649" s="27">
        <v>71.372970581054702</v>
      </c>
      <c r="AA1649" s="27">
        <v>332503</v>
      </c>
      <c r="AB1649" s="28">
        <v>30.78</v>
      </c>
      <c r="AC1649" s="29">
        <v>0</v>
      </c>
      <c r="AD1649" s="30">
        <v>0</v>
      </c>
      <c r="AE1649" s="30">
        <v>82.1</v>
      </c>
      <c r="AF1649" s="31">
        <v>12.833</v>
      </c>
      <c r="AG1649">
        <f t="shared" si="414"/>
        <v>9307.5327648807597</v>
      </c>
      <c r="AH1649">
        <f>A1649*'Simple Linear Regression'!$B$18+'Simple Linear Regression'!$B$17</f>
        <v>9291.1414612144818</v>
      </c>
      <c r="AI1649">
        <f t="shared" si="415"/>
        <v>8958.9978756000019</v>
      </c>
      <c r="AJ1649">
        <f t="shared" si="416"/>
        <v>8958.9978756000019</v>
      </c>
      <c r="AK1649" s="32">
        <f t="shared" si="431"/>
        <v>8945.7920515757196</v>
      </c>
      <c r="AL1649">
        <f t="shared" si="417"/>
        <v>8881.5371556605151</v>
      </c>
      <c r="AM1649" s="32">
        <f t="shared" si="418"/>
        <v>9507.3669833217391</v>
      </c>
      <c r="AN1649" s="33">
        <f t="shared" si="430"/>
        <v>8639.6979862348326</v>
      </c>
      <c r="AO1649" s="33">
        <f t="shared" si="420"/>
        <v>8994.3433591430003</v>
      </c>
      <c r="AP1649" s="33">
        <f t="shared" si="421"/>
        <v>9018.2379082999978</v>
      </c>
      <c r="AQ1649" s="34">
        <f t="shared" si="422"/>
        <v>1060304.7930000001</v>
      </c>
      <c r="AR1649" s="34">
        <f t="shared" si="423"/>
        <v>803670</v>
      </c>
      <c r="AS1649" s="34">
        <f t="shared" si="424"/>
        <v>0</v>
      </c>
      <c r="AT1649" s="34">
        <f t="shared" si="425"/>
        <v>9551.2501985220006</v>
      </c>
      <c r="AU1649" s="34">
        <f t="shared" si="426"/>
        <v>9083.9172080901644</v>
      </c>
      <c r="AV1649" s="34">
        <f t="shared" si="427"/>
        <v>9336.6394887881997</v>
      </c>
      <c r="AW1649" s="34">
        <f t="shared" si="428"/>
        <v>9554.1096179299984</v>
      </c>
      <c r="AX1649" s="34">
        <f t="shared" si="429"/>
        <v>8916.450624186009</v>
      </c>
    </row>
    <row r="1650" spans="1:50" ht="16.5" customHeight="1" x14ac:dyDescent="0.2">
      <c r="A1650" s="25">
        <v>1649</v>
      </c>
      <c r="B1650" s="26">
        <v>44813</v>
      </c>
      <c r="C1650" s="35">
        <v>8494</v>
      </c>
      <c r="D1650" s="27">
        <v>3990.4</v>
      </c>
      <c r="E1650" s="27">
        <v>203000</v>
      </c>
      <c r="F1650" s="27">
        <v>2080368.2857142901</v>
      </c>
      <c r="G1650" s="27">
        <v>85.29</v>
      </c>
      <c r="H1650" s="27">
        <v>90.43</v>
      </c>
      <c r="I1650" s="27">
        <v>3.746</v>
      </c>
      <c r="J1650" s="27">
        <v>25861.292000000001</v>
      </c>
      <c r="K1650" s="27">
        <v>521581</v>
      </c>
      <c r="L1650" s="27">
        <v>757</v>
      </c>
      <c r="M1650" s="27">
        <v>13.87</v>
      </c>
      <c r="N1650" s="27">
        <v>277059</v>
      </c>
      <c r="O1650" s="27">
        <v>17770.099999999999</v>
      </c>
      <c r="P1650" s="27">
        <v>4598630</v>
      </c>
      <c r="Q1650" s="27">
        <v>630000</v>
      </c>
      <c r="R1650" s="27">
        <v>15617</v>
      </c>
      <c r="S1650" s="27">
        <v>16.154</v>
      </c>
      <c r="T1650" s="27">
        <v>152.1</v>
      </c>
      <c r="U1650" s="27">
        <v>11</v>
      </c>
      <c r="V1650" s="27">
        <v>95.4</v>
      </c>
      <c r="W1650" s="27">
        <v>123.77266</v>
      </c>
      <c r="X1650" s="27">
        <v>5.71428571428571</v>
      </c>
      <c r="Y1650" s="27">
        <v>6.2236256599426296</v>
      </c>
      <c r="Z1650" s="27">
        <v>71.372970581054702</v>
      </c>
      <c r="AA1650" s="27">
        <v>332503</v>
      </c>
      <c r="AB1650" s="28">
        <v>29.57</v>
      </c>
      <c r="AC1650" s="29">
        <v>1</v>
      </c>
      <c r="AD1650" s="30">
        <v>0</v>
      </c>
      <c r="AE1650" s="30">
        <v>74.8</v>
      </c>
      <c r="AF1650" s="31">
        <v>12.5524</v>
      </c>
      <c r="AG1650">
        <f t="shared" si="414"/>
        <v>9264.2253899004791</v>
      </c>
      <c r="AH1650">
        <f>A1650*'Simple Linear Regression'!$B$18+'Simple Linear Regression'!$B$17</f>
        <v>9291.994498298387</v>
      </c>
      <c r="AI1650">
        <f t="shared" si="415"/>
        <v>8896.8338256000006</v>
      </c>
      <c r="AJ1650">
        <f t="shared" si="416"/>
        <v>8896.8338255999988</v>
      </c>
      <c r="AK1650" s="32">
        <f t="shared" si="431"/>
        <v>8971.1683013196398</v>
      </c>
      <c r="AL1650">
        <f t="shared" si="417"/>
        <v>8877.5588474009819</v>
      </c>
      <c r="AM1650" s="32">
        <f t="shared" si="418"/>
        <v>9357.5771910631211</v>
      </c>
      <c r="AN1650" s="33">
        <f t="shared" si="430"/>
        <v>8556.2359850263401</v>
      </c>
      <c r="AO1650" s="33">
        <f t="shared" si="420"/>
        <v>8855.592085313996</v>
      </c>
      <c r="AP1650" s="33">
        <f t="shared" si="421"/>
        <v>8877.2921912999991</v>
      </c>
      <c r="AQ1650" s="34">
        <f t="shared" si="422"/>
        <v>1037863.014</v>
      </c>
      <c r="AR1650" s="34">
        <f t="shared" si="423"/>
        <v>760438</v>
      </c>
      <c r="AS1650" s="34">
        <f t="shared" si="424"/>
        <v>12.5524</v>
      </c>
      <c r="AT1650" s="34">
        <f t="shared" si="425"/>
        <v>9440.7004152509999</v>
      </c>
      <c r="AU1650" s="34">
        <f t="shared" si="426"/>
        <v>9003.4021869726002</v>
      </c>
      <c r="AV1650" s="34">
        <f t="shared" si="427"/>
        <v>9233.5424078178821</v>
      </c>
      <c r="AW1650" s="34">
        <f t="shared" si="428"/>
        <v>9427.3691522647987</v>
      </c>
      <c r="AX1650" s="34">
        <f t="shared" si="429"/>
        <v>8808.0511954007834</v>
      </c>
    </row>
    <row r="1651" spans="1:50" ht="16.5" customHeight="1" x14ac:dyDescent="0.2">
      <c r="A1651" s="25">
        <v>1650</v>
      </c>
      <c r="B1651" s="26">
        <v>44820</v>
      </c>
      <c r="C1651" s="35">
        <v>8322</v>
      </c>
      <c r="D1651" s="27">
        <v>3952.7579999999998</v>
      </c>
      <c r="E1651" s="27">
        <v>195000</v>
      </c>
      <c r="F1651" s="27">
        <v>2132350.57142857</v>
      </c>
      <c r="G1651" s="27">
        <v>87.238</v>
      </c>
      <c r="H1651" s="27">
        <v>91.406000000000006</v>
      </c>
      <c r="I1651" s="27">
        <v>3.69</v>
      </c>
      <c r="J1651" s="27">
        <v>25861.292000000001</v>
      </c>
      <c r="K1651" s="27">
        <v>521581</v>
      </c>
      <c r="L1651" s="27">
        <v>757</v>
      </c>
      <c r="M1651" s="27">
        <v>14.183999999999999</v>
      </c>
      <c r="N1651" s="27">
        <v>281976</v>
      </c>
      <c r="O1651" s="27">
        <v>17770.099999999999</v>
      </c>
      <c r="P1651" s="27">
        <v>4698762</v>
      </c>
      <c r="Q1651" s="27">
        <v>630000</v>
      </c>
      <c r="R1651" s="27">
        <v>15617</v>
      </c>
      <c r="S1651" s="27">
        <v>16.154</v>
      </c>
      <c r="T1651" s="27">
        <v>152.1</v>
      </c>
      <c r="U1651" s="27">
        <v>11</v>
      </c>
      <c r="V1651" s="27">
        <v>95.4</v>
      </c>
      <c r="W1651" s="27">
        <v>124.4933</v>
      </c>
      <c r="X1651" s="27">
        <v>5.71428571428571</v>
      </c>
      <c r="Y1651" s="27">
        <v>5.7457141876220703</v>
      </c>
      <c r="Z1651" s="27">
        <v>75.964027404785199</v>
      </c>
      <c r="AA1651" s="27">
        <v>332503</v>
      </c>
      <c r="AB1651" s="28">
        <v>29.57</v>
      </c>
      <c r="AC1651" s="29">
        <v>0</v>
      </c>
      <c r="AD1651" s="30">
        <v>1.5</v>
      </c>
      <c r="AE1651" s="30">
        <v>49.3</v>
      </c>
      <c r="AF1651" s="31">
        <v>12.266999999999999</v>
      </c>
      <c r="AG1651">
        <f t="shared" si="414"/>
        <v>9331.1820005691989</v>
      </c>
      <c r="AH1651">
        <f>A1651*'Simple Linear Regression'!$B$18+'Simple Linear Regression'!$B$17</f>
        <v>9292.8475353822905</v>
      </c>
      <c r="AI1651">
        <f t="shared" si="415"/>
        <v>8986.3208208000015</v>
      </c>
      <c r="AJ1651">
        <f t="shared" si="416"/>
        <v>8986.3208207999996</v>
      </c>
      <c r="AK1651" s="32">
        <f t="shared" si="431"/>
        <v>9035.0305181752083</v>
      </c>
      <c r="AL1651">
        <f t="shared" si="417"/>
        <v>8880.9168749808014</v>
      </c>
      <c r="AM1651" s="32">
        <f t="shared" si="418"/>
        <v>9530.2851567417201</v>
      </c>
      <c r="AN1651" s="33">
        <f t="shared" si="430"/>
        <v>8477.2476994441022</v>
      </c>
      <c r="AO1651" s="33">
        <f t="shared" si="420"/>
        <v>8922.1490274399985</v>
      </c>
      <c r="AP1651" s="33">
        <f t="shared" si="421"/>
        <v>8977.7978298000016</v>
      </c>
      <c r="AQ1651" s="34">
        <f t="shared" si="422"/>
        <v>1040491.44</v>
      </c>
      <c r="AR1651" s="34">
        <f t="shared" si="423"/>
        <v>719550</v>
      </c>
      <c r="AS1651" s="34">
        <f t="shared" si="424"/>
        <v>0</v>
      </c>
      <c r="AT1651" s="34">
        <f t="shared" si="425"/>
        <v>9629.7656769540008</v>
      </c>
      <c r="AU1651" s="34">
        <f t="shared" si="426"/>
        <v>9087.5787928604495</v>
      </c>
      <c r="AV1651" s="34">
        <f t="shared" si="427"/>
        <v>9427.2487426040007</v>
      </c>
      <c r="AW1651" s="34">
        <f t="shared" si="428"/>
        <v>9631.1494627939974</v>
      </c>
      <c r="AX1651" s="34">
        <f t="shared" si="429"/>
        <v>8905.3285145127229</v>
      </c>
    </row>
    <row r="1652" spans="1:50" ht="16.5" customHeight="1" x14ac:dyDescent="0.2">
      <c r="A1652" s="25">
        <v>1651</v>
      </c>
      <c r="B1652" s="26">
        <v>44827</v>
      </c>
      <c r="C1652" s="35">
        <v>8825</v>
      </c>
      <c r="D1652" s="27">
        <v>3799.3939999999998</v>
      </c>
      <c r="E1652" s="27">
        <v>202000</v>
      </c>
      <c r="F1652" s="27">
        <v>2152220.42857143</v>
      </c>
      <c r="G1652" s="27">
        <v>83.462000000000003</v>
      </c>
      <c r="H1652" s="27">
        <v>88.542500000000004</v>
      </c>
      <c r="I1652" s="27">
        <v>3.6539999999999999</v>
      </c>
      <c r="J1652" s="27">
        <v>25861.292000000001</v>
      </c>
      <c r="K1652" s="27">
        <v>521581</v>
      </c>
      <c r="L1652" s="27">
        <v>757</v>
      </c>
      <c r="M1652" s="27">
        <v>14.183999999999999</v>
      </c>
      <c r="N1652" s="27">
        <v>281976</v>
      </c>
      <c r="O1652" s="27">
        <v>17770.099999999999</v>
      </c>
      <c r="P1652" s="27">
        <v>4698762</v>
      </c>
      <c r="Q1652" s="27">
        <v>630000</v>
      </c>
      <c r="R1652" s="27">
        <v>15617</v>
      </c>
      <c r="S1652" s="27">
        <v>16.154</v>
      </c>
      <c r="T1652" s="27">
        <v>152.1</v>
      </c>
      <c r="U1652" s="27">
        <v>11</v>
      </c>
      <c r="V1652" s="27">
        <v>95.4</v>
      </c>
      <c r="W1652" s="27">
        <v>124.3944</v>
      </c>
      <c r="X1652" s="27">
        <v>5.71428571428571</v>
      </c>
      <c r="Y1652" s="27">
        <v>5.7457141876220703</v>
      </c>
      <c r="Z1652" s="27">
        <v>75.964027404785199</v>
      </c>
      <c r="AA1652" s="27">
        <v>332503</v>
      </c>
      <c r="AB1652" s="28">
        <v>29.57</v>
      </c>
      <c r="AC1652" s="29">
        <v>0</v>
      </c>
      <c r="AD1652" s="30">
        <v>4.8</v>
      </c>
      <c r="AE1652" s="30">
        <v>59.9</v>
      </c>
      <c r="AF1652" s="31">
        <v>11.9794</v>
      </c>
      <c r="AG1652">
        <f t="shared" si="414"/>
        <v>9326.4545685255198</v>
      </c>
      <c r="AH1652">
        <f>A1652*'Simple Linear Regression'!$B$18+'Simple Linear Regression'!$B$17</f>
        <v>9293.700572466194</v>
      </c>
      <c r="AI1652">
        <f t="shared" si="415"/>
        <v>8982.2027908</v>
      </c>
      <c r="AJ1652">
        <f t="shared" si="416"/>
        <v>8982.2027908000018</v>
      </c>
      <c r="AK1652" s="32">
        <f t="shared" si="431"/>
        <v>9057.9236314849386</v>
      </c>
      <c r="AL1652">
        <f t="shared" si="417"/>
        <v>8888.0820177612786</v>
      </c>
      <c r="AM1652" s="32">
        <f t="shared" si="418"/>
        <v>9529.9910149618609</v>
      </c>
      <c r="AN1652" s="33">
        <f t="shared" si="430"/>
        <v>8520.7900065576614</v>
      </c>
      <c r="AO1652" s="33">
        <f t="shared" si="420"/>
        <v>8945.3831991039951</v>
      </c>
      <c r="AP1652" s="33">
        <f t="shared" si="421"/>
        <v>8971.0124006000005</v>
      </c>
      <c r="AQ1652" s="34">
        <f t="shared" si="422"/>
        <v>1030340.304</v>
      </c>
      <c r="AR1652" s="34">
        <f t="shared" si="423"/>
        <v>738108</v>
      </c>
      <c r="AS1652" s="34">
        <f t="shared" si="424"/>
        <v>0</v>
      </c>
      <c r="AT1652" s="34">
        <f t="shared" si="425"/>
        <v>9538.002094018002</v>
      </c>
      <c r="AU1652" s="34">
        <f t="shared" si="426"/>
        <v>9033.3383660491181</v>
      </c>
      <c r="AV1652" s="34">
        <f t="shared" si="427"/>
        <v>9343.0110370040802</v>
      </c>
      <c r="AW1652" s="34">
        <f t="shared" si="428"/>
        <v>9538.0795828919981</v>
      </c>
      <c r="AX1652" s="34">
        <f t="shared" si="429"/>
        <v>8861.9353094155576</v>
      </c>
    </row>
    <row r="1653" spans="1:50" ht="16.5" customHeight="1" x14ac:dyDescent="0.2">
      <c r="A1653" s="25">
        <v>1652</v>
      </c>
      <c r="B1653" s="26">
        <v>44834</v>
      </c>
      <c r="C1653" s="35">
        <v>9465</v>
      </c>
      <c r="D1653" s="27">
        <v>3649.4920000000002</v>
      </c>
      <c r="E1653" s="27">
        <v>190000</v>
      </c>
      <c r="F1653" s="27">
        <v>2031074.1428571399</v>
      </c>
      <c r="G1653" s="27">
        <v>80.075999999999993</v>
      </c>
      <c r="H1653" s="27">
        <v>87.275999999999996</v>
      </c>
      <c r="I1653" s="27">
        <v>3.7109999999999999</v>
      </c>
      <c r="J1653" s="27">
        <v>25861.292000000001</v>
      </c>
      <c r="K1653" s="27">
        <v>521581</v>
      </c>
      <c r="L1653" s="27">
        <v>757</v>
      </c>
      <c r="M1653" s="27">
        <v>14.183999999999999</v>
      </c>
      <c r="N1653" s="27">
        <v>281976</v>
      </c>
      <c r="O1653" s="27">
        <v>17770.099999999999</v>
      </c>
      <c r="P1653" s="27">
        <v>4698762</v>
      </c>
      <c r="Q1653" s="27">
        <v>630000</v>
      </c>
      <c r="R1653" s="27">
        <v>15617</v>
      </c>
      <c r="S1653" s="27">
        <v>16.154</v>
      </c>
      <c r="T1653" s="27">
        <v>152.1</v>
      </c>
      <c r="U1653" s="27">
        <v>11</v>
      </c>
      <c r="V1653" s="27">
        <v>95.4</v>
      </c>
      <c r="W1653" s="27">
        <v>125.86542</v>
      </c>
      <c r="X1653" s="27">
        <v>5.71428571428571</v>
      </c>
      <c r="Y1653" s="27">
        <v>5.7457141876220703</v>
      </c>
      <c r="Z1653" s="27">
        <v>75.964027404785199</v>
      </c>
      <c r="AA1653" s="27">
        <v>332503</v>
      </c>
      <c r="AB1653" s="28">
        <v>29.57</v>
      </c>
      <c r="AC1653" s="29">
        <v>0</v>
      </c>
      <c r="AD1653" s="30">
        <v>21.3</v>
      </c>
      <c r="AE1653" s="30">
        <v>33.4</v>
      </c>
      <c r="AF1653" s="31">
        <v>11.692</v>
      </c>
      <c r="AG1653">
        <f t="shared" si="414"/>
        <v>9334.5570350946782</v>
      </c>
      <c r="AH1653">
        <f>A1653*'Simple Linear Regression'!$B$18+'Simple Linear Regression'!$B$17</f>
        <v>9294.5536095500993</v>
      </c>
      <c r="AI1653">
        <f t="shared" si="415"/>
        <v>8989.2622707999999</v>
      </c>
      <c r="AJ1653">
        <f t="shared" si="416"/>
        <v>8989.2622708000017</v>
      </c>
      <c r="AK1653" s="32">
        <f t="shared" si="431"/>
        <v>9095.6840363537594</v>
      </c>
      <c r="AL1653">
        <f t="shared" si="417"/>
        <v>8877.4156755255208</v>
      </c>
      <c r="AM1653" s="32">
        <f t="shared" si="418"/>
        <v>9495.8620653836588</v>
      </c>
      <c r="AN1653" s="33">
        <f t="shared" si="430"/>
        <v>8444.5449919611892</v>
      </c>
      <c r="AO1653" s="33">
        <f t="shared" si="420"/>
        <v>8861.4258081359967</v>
      </c>
      <c r="AP1653" s="33">
        <f t="shared" si="421"/>
        <v>8877.6266931999962</v>
      </c>
      <c r="AQ1653" s="34">
        <f t="shared" si="422"/>
        <v>1046412.936</v>
      </c>
      <c r="AR1653" s="34">
        <f t="shared" si="423"/>
        <v>705090</v>
      </c>
      <c r="AS1653" s="34">
        <f t="shared" si="424"/>
        <v>0</v>
      </c>
      <c r="AT1653" s="34">
        <f t="shared" si="425"/>
        <v>9604.360451677001</v>
      </c>
      <c r="AU1653" s="34">
        <f t="shared" si="426"/>
        <v>9040.0605162628926</v>
      </c>
      <c r="AV1653" s="34">
        <f t="shared" si="427"/>
        <v>9394.2568643844006</v>
      </c>
      <c r="AW1653" s="34">
        <f t="shared" si="428"/>
        <v>9603.6385226359998</v>
      </c>
      <c r="AX1653" s="34">
        <f t="shared" si="429"/>
        <v>8848.3670441325648</v>
      </c>
    </row>
    <row r="1654" spans="1:50" ht="16.5" customHeight="1" x14ac:dyDescent="0.2">
      <c r="A1654" s="25">
        <v>1653</v>
      </c>
      <c r="B1654" s="26">
        <v>44841</v>
      </c>
      <c r="C1654" s="35">
        <v>8276</v>
      </c>
      <c r="D1654" s="27">
        <v>3727.364</v>
      </c>
      <c r="E1654" s="27">
        <v>203000</v>
      </c>
      <c r="F1654" s="27">
        <v>2128143</v>
      </c>
      <c r="G1654" s="27">
        <v>88.221999999999994</v>
      </c>
      <c r="H1654" s="27">
        <v>94.66</v>
      </c>
      <c r="I1654" s="27">
        <v>3.782</v>
      </c>
      <c r="J1654" s="27">
        <v>25861.292000000001</v>
      </c>
      <c r="K1654" s="27">
        <v>521581</v>
      </c>
      <c r="L1654" s="27">
        <v>764</v>
      </c>
      <c r="M1654" s="27">
        <v>14.183999999999999</v>
      </c>
      <c r="N1654" s="27">
        <v>281976</v>
      </c>
      <c r="O1654" s="27">
        <v>17916.5</v>
      </c>
      <c r="P1654" s="27">
        <v>4698762</v>
      </c>
      <c r="Q1654" s="27">
        <v>630000</v>
      </c>
      <c r="R1654" s="27">
        <v>15617</v>
      </c>
      <c r="S1654" s="27">
        <v>16.154</v>
      </c>
      <c r="T1654" s="27">
        <v>152.1</v>
      </c>
      <c r="U1654" s="27">
        <v>11</v>
      </c>
      <c r="V1654" s="27">
        <v>94.1</v>
      </c>
      <c r="W1654" s="27">
        <v>128.00788</v>
      </c>
      <c r="X1654" s="27">
        <v>5.71428571428571</v>
      </c>
      <c r="Y1654" s="27">
        <v>5.7457141876220703</v>
      </c>
      <c r="Z1654" s="27">
        <v>75.964027404785199</v>
      </c>
      <c r="AA1654" s="27">
        <v>332503</v>
      </c>
      <c r="AB1654" s="28">
        <v>29.14</v>
      </c>
      <c r="AC1654" s="29">
        <v>0</v>
      </c>
      <c r="AD1654" s="30">
        <v>25.2</v>
      </c>
      <c r="AE1654" s="30">
        <v>17.899999999999999</v>
      </c>
      <c r="AF1654" s="31">
        <v>11.4071</v>
      </c>
      <c r="AG1654">
        <f t="shared" si="414"/>
        <v>9355.5369820601591</v>
      </c>
      <c r="AH1654">
        <f>A1654*'Simple Linear Regression'!$B$18+'Simple Linear Regression'!$B$17</f>
        <v>9295.4066466340028</v>
      </c>
      <c r="AI1654">
        <f t="shared" si="415"/>
        <v>9028.3808408000004</v>
      </c>
      <c r="AJ1654">
        <f t="shared" si="416"/>
        <v>9028.3808408000004</v>
      </c>
      <c r="AK1654" s="32">
        <f t="shared" si="431"/>
        <v>9131.8837628830006</v>
      </c>
      <c r="AL1654">
        <f t="shared" si="417"/>
        <v>8863.9353869862389</v>
      </c>
      <c r="AM1654" s="32">
        <f t="shared" si="418"/>
        <v>9487.6619620594574</v>
      </c>
      <c r="AN1654" s="33">
        <f t="shared" si="430"/>
        <v>8572.3422339847803</v>
      </c>
      <c r="AO1654" s="33">
        <f t="shared" si="420"/>
        <v>8811.6968776320009</v>
      </c>
      <c r="AP1654" s="33">
        <f t="shared" si="421"/>
        <v>8795.739357299999</v>
      </c>
      <c r="AQ1654" s="34">
        <f t="shared" si="422"/>
        <v>1066433.2320000001</v>
      </c>
      <c r="AR1654" s="34">
        <f t="shared" si="423"/>
        <v>767746</v>
      </c>
      <c r="AS1654" s="34">
        <f t="shared" si="424"/>
        <v>0</v>
      </c>
      <c r="AT1654" s="34">
        <f t="shared" si="425"/>
        <v>9609.7097570330006</v>
      </c>
      <c r="AU1654" s="34">
        <f t="shared" si="426"/>
        <v>9002.2481286152924</v>
      </c>
      <c r="AV1654" s="34">
        <f t="shared" si="427"/>
        <v>9408.0864773929607</v>
      </c>
      <c r="AW1654" s="34">
        <f t="shared" si="428"/>
        <v>9608.0861407329976</v>
      </c>
      <c r="AX1654" s="34">
        <f t="shared" si="429"/>
        <v>8801.3100484448132</v>
      </c>
    </row>
    <row r="1655" spans="1:50" ht="16.5" customHeight="1" x14ac:dyDescent="0.2">
      <c r="A1655" s="25">
        <v>1654</v>
      </c>
      <c r="B1655" s="26">
        <v>44848</v>
      </c>
      <c r="C1655" s="35">
        <v>8678</v>
      </c>
      <c r="D1655" s="27">
        <v>3606.248</v>
      </c>
      <c r="E1655" s="27">
        <v>207000</v>
      </c>
      <c r="F1655" s="27">
        <v>2252396.42857143</v>
      </c>
      <c r="G1655" s="27">
        <v>88.974000000000004</v>
      </c>
      <c r="H1655" s="27">
        <v>94.623999999999995</v>
      </c>
      <c r="I1655" s="27">
        <v>3.9119999999999999</v>
      </c>
      <c r="J1655" s="27">
        <v>25861.292000000001</v>
      </c>
      <c r="K1655" s="27">
        <v>526993</v>
      </c>
      <c r="L1655" s="27">
        <v>764</v>
      </c>
      <c r="M1655" s="27">
        <v>14.183999999999999</v>
      </c>
      <c r="N1655" s="27">
        <v>281976</v>
      </c>
      <c r="O1655" s="27">
        <v>17916.5</v>
      </c>
      <c r="P1655" s="27">
        <v>4698762</v>
      </c>
      <c r="Q1655" s="27">
        <v>630000</v>
      </c>
      <c r="R1655" s="27">
        <v>15617</v>
      </c>
      <c r="S1655" s="27">
        <v>16.154</v>
      </c>
      <c r="T1655" s="27">
        <v>152.1</v>
      </c>
      <c r="U1655" s="27">
        <v>11</v>
      </c>
      <c r="V1655" s="27">
        <v>94.1</v>
      </c>
      <c r="W1655" s="27">
        <v>126.93704</v>
      </c>
      <c r="X1655" s="27">
        <v>5.71428571428571</v>
      </c>
      <c r="Y1655" s="27">
        <v>5.7457141876220703</v>
      </c>
      <c r="Z1655" s="27">
        <v>75.964027404785199</v>
      </c>
      <c r="AA1655" s="27">
        <v>332503</v>
      </c>
      <c r="AB1655" s="28">
        <v>29.14</v>
      </c>
      <c r="AC1655" s="29">
        <v>0</v>
      </c>
      <c r="AD1655" s="30">
        <v>35.200000000000003</v>
      </c>
      <c r="AE1655" s="30">
        <v>20.8</v>
      </c>
      <c r="AF1655" s="31">
        <v>11.1274</v>
      </c>
      <c r="AG1655">
        <f t="shared" si="414"/>
        <v>9352.8899738845594</v>
      </c>
      <c r="AH1655">
        <f>A1655*'Simple Linear Regression'!$B$18+'Simple Linear Regression'!$B$17</f>
        <v>9296.259683717908</v>
      </c>
      <c r="AI1655">
        <f t="shared" si="415"/>
        <v>9026.0276808000017</v>
      </c>
      <c r="AJ1655">
        <f t="shared" si="416"/>
        <v>9026.0276808000017</v>
      </c>
      <c r="AK1655" s="32">
        <f t="shared" si="431"/>
        <v>9141.5921769020406</v>
      </c>
      <c r="AL1655">
        <f t="shared" si="417"/>
        <v>8816.3914301678396</v>
      </c>
      <c r="AM1655" s="32">
        <f t="shared" si="418"/>
        <v>9493.3177839731197</v>
      </c>
      <c r="AN1655" s="33">
        <f t="shared" si="430"/>
        <v>8648.3604238524804</v>
      </c>
      <c r="AO1655" s="33">
        <f t="shared" si="420"/>
        <v>8751.2742005120035</v>
      </c>
      <c r="AP1655" s="33">
        <f t="shared" si="421"/>
        <v>8705.3422421999985</v>
      </c>
      <c r="AQ1655" s="34">
        <f t="shared" si="422"/>
        <v>1103090.112</v>
      </c>
      <c r="AR1655" s="34">
        <f t="shared" si="423"/>
        <v>809784</v>
      </c>
      <c r="AS1655" s="34">
        <f t="shared" si="424"/>
        <v>0</v>
      </c>
      <c r="AT1655" s="34">
        <f t="shared" si="425"/>
        <v>9570.3946103819999</v>
      </c>
      <c r="AU1655" s="34">
        <f t="shared" si="426"/>
        <v>8924.4020902219909</v>
      </c>
      <c r="AV1655" s="34">
        <f t="shared" si="427"/>
        <v>9354.9186424318395</v>
      </c>
      <c r="AW1655" s="34">
        <f t="shared" si="428"/>
        <v>9567.5789076279998</v>
      </c>
      <c r="AX1655" s="34">
        <f t="shared" si="429"/>
        <v>8710.7832902422579</v>
      </c>
    </row>
    <row r="1656" spans="1:50" ht="16.5" customHeight="1" x14ac:dyDescent="0.2">
      <c r="A1656" s="25">
        <v>1655</v>
      </c>
      <c r="B1656" s="26">
        <v>44855</v>
      </c>
      <c r="C1656" s="35">
        <v>8930</v>
      </c>
      <c r="D1656" s="27">
        <v>3702.3240000000001</v>
      </c>
      <c r="E1656" s="27">
        <v>199000</v>
      </c>
      <c r="F1656" s="27">
        <v>2246505.8571428601</v>
      </c>
      <c r="G1656" s="27">
        <v>85.355999999999995</v>
      </c>
      <c r="H1656" s="27">
        <v>91.036000000000001</v>
      </c>
      <c r="I1656" s="27">
        <v>3.871</v>
      </c>
      <c r="J1656" s="27">
        <v>25861.292000000001</v>
      </c>
      <c r="K1656" s="27">
        <v>526993</v>
      </c>
      <c r="L1656" s="27">
        <v>764</v>
      </c>
      <c r="M1656" s="27">
        <v>14.12</v>
      </c>
      <c r="N1656" s="27">
        <v>284347</v>
      </c>
      <c r="O1656" s="27">
        <v>17916.5</v>
      </c>
      <c r="P1656" s="27">
        <v>4698762</v>
      </c>
      <c r="Q1656" s="27">
        <v>630000</v>
      </c>
      <c r="R1656" s="27">
        <v>15617</v>
      </c>
      <c r="S1656" s="27">
        <v>16.154</v>
      </c>
      <c r="T1656" s="27">
        <v>152.1</v>
      </c>
      <c r="U1656" s="27">
        <v>11</v>
      </c>
      <c r="V1656" s="27">
        <v>94.1</v>
      </c>
      <c r="W1656" s="27">
        <v>127.96832499999999</v>
      </c>
      <c r="X1656" s="27">
        <v>5.71428571428571</v>
      </c>
      <c r="Y1656" s="27">
        <v>5.4407939910888699</v>
      </c>
      <c r="Z1656" s="27">
        <v>75.964027404785199</v>
      </c>
      <c r="AA1656" s="27">
        <v>332503</v>
      </c>
      <c r="AB1656" s="28">
        <v>29.14</v>
      </c>
      <c r="AC1656" s="29">
        <v>0</v>
      </c>
      <c r="AD1656" s="30">
        <v>66.099999999999994</v>
      </c>
      <c r="AE1656" s="30">
        <v>15.3</v>
      </c>
      <c r="AF1656" s="31">
        <v>10.855700000000001</v>
      </c>
      <c r="AG1656">
        <f t="shared" si="414"/>
        <v>9387.9615444114806</v>
      </c>
      <c r="AH1656">
        <f>A1656*'Simple Linear Regression'!$B$18+'Simple Linear Regression'!$B$17</f>
        <v>9297.1127208018115</v>
      </c>
      <c r="AI1656">
        <f t="shared" si="415"/>
        <v>9059.853455800001</v>
      </c>
      <c r="AJ1656">
        <f t="shared" si="416"/>
        <v>9059.8534557999992</v>
      </c>
      <c r="AK1656" s="32">
        <f t="shared" si="431"/>
        <v>9077.9128640621184</v>
      </c>
      <c r="AL1656">
        <f t="shared" si="417"/>
        <v>8823.0211882915901</v>
      </c>
      <c r="AM1656" s="32">
        <f t="shared" si="418"/>
        <v>9477.8227337195185</v>
      </c>
      <c r="AN1656" s="33">
        <f t="shared" si="430"/>
        <v>8572.5164626995902</v>
      </c>
      <c r="AO1656" s="33">
        <f t="shared" si="420"/>
        <v>8701.3889893869982</v>
      </c>
      <c r="AP1656" s="33">
        <f t="shared" si="421"/>
        <v>8662.674358799999</v>
      </c>
      <c r="AQ1656" s="34">
        <f t="shared" si="422"/>
        <v>1100707.237</v>
      </c>
      <c r="AR1656" s="34">
        <f t="shared" si="423"/>
        <v>770329</v>
      </c>
      <c r="AS1656" s="34">
        <f t="shared" si="424"/>
        <v>0</v>
      </c>
      <c r="AT1656" s="34">
        <f t="shared" si="425"/>
        <v>9626.5835403469991</v>
      </c>
      <c r="AU1656" s="34">
        <f t="shared" si="426"/>
        <v>8935.9825423186667</v>
      </c>
      <c r="AV1656" s="34">
        <f t="shared" si="427"/>
        <v>9407.7817438900402</v>
      </c>
      <c r="AW1656" s="34">
        <f t="shared" si="428"/>
        <v>9622.4998170849994</v>
      </c>
      <c r="AX1656" s="34">
        <f t="shared" si="429"/>
        <v>8712.5280792553804</v>
      </c>
    </row>
    <row r="1657" spans="1:50" ht="16.5" customHeight="1" x14ac:dyDescent="0.2">
      <c r="A1657" s="25">
        <v>1656</v>
      </c>
      <c r="B1657" s="26">
        <v>44862</v>
      </c>
      <c r="C1657" s="35">
        <v>8660</v>
      </c>
      <c r="D1657" s="27">
        <v>3839.0819999999999</v>
      </c>
      <c r="E1657" s="27">
        <v>202000</v>
      </c>
      <c r="F1657" s="27">
        <v>2200897.2857142901</v>
      </c>
      <c r="G1657" s="27">
        <v>87.87</v>
      </c>
      <c r="H1657" s="27">
        <v>93.013999999999996</v>
      </c>
      <c r="I1657" s="27">
        <v>3.7690000000000001</v>
      </c>
      <c r="J1657" s="27">
        <v>25861.292000000001</v>
      </c>
      <c r="K1657" s="27">
        <v>526993</v>
      </c>
      <c r="L1657" s="27">
        <v>764</v>
      </c>
      <c r="M1657" s="27">
        <v>14.12</v>
      </c>
      <c r="N1657" s="27">
        <v>284347</v>
      </c>
      <c r="O1657" s="27">
        <v>17916.5</v>
      </c>
      <c r="P1657" s="27">
        <v>4698762</v>
      </c>
      <c r="Q1657" s="27">
        <v>630000</v>
      </c>
      <c r="R1657" s="27">
        <v>15617</v>
      </c>
      <c r="S1657" s="27">
        <v>16.154</v>
      </c>
      <c r="T1657" s="27">
        <v>152.1</v>
      </c>
      <c r="U1657" s="27">
        <v>11</v>
      </c>
      <c r="V1657" s="27">
        <v>94.1</v>
      </c>
      <c r="W1657" s="27">
        <v>127.92712</v>
      </c>
      <c r="X1657" s="27">
        <v>5.71428571428571</v>
      </c>
      <c r="Y1657" s="27">
        <v>5.4407939910888699</v>
      </c>
      <c r="Z1657" s="27">
        <v>75.964027404785199</v>
      </c>
      <c r="AA1657" s="27">
        <v>332503</v>
      </c>
      <c r="AB1657" s="28">
        <v>29.14</v>
      </c>
      <c r="AC1657" s="29">
        <v>0</v>
      </c>
      <c r="AD1657" s="30">
        <v>35.4</v>
      </c>
      <c r="AE1657" s="30">
        <v>8.6</v>
      </c>
      <c r="AF1657" s="31">
        <v>10.5953</v>
      </c>
      <c r="AG1657">
        <f t="shared" si="414"/>
        <v>9385.9042352877186</v>
      </c>
      <c r="AH1657">
        <f>A1657*'Simple Linear Regression'!$B$18+'Simple Linear Regression'!$B$17</f>
        <v>9297.965757885715</v>
      </c>
      <c r="AI1657">
        <f t="shared" si="415"/>
        <v>9058.0885858000001</v>
      </c>
      <c r="AJ1657">
        <f t="shared" si="416"/>
        <v>9058.0885858000001</v>
      </c>
      <c r="AK1657" s="32">
        <f t="shared" si="431"/>
        <v>9108.4538888543175</v>
      </c>
      <c r="AL1657">
        <f t="shared" si="417"/>
        <v>8858.1116812440068</v>
      </c>
      <c r="AM1657" s="32">
        <f t="shared" si="418"/>
        <v>9498.4311739370387</v>
      </c>
      <c r="AN1657" s="33">
        <f t="shared" si="430"/>
        <v>8561.7761761880101</v>
      </c>
      <c r="AO1657" s="33">
        <f t="shared" si="420"/>
        <v>8769.5657696930011</v>
      </c>
      <c r="AP1657" s="33">
        <f t="shared" si="421"/>
        <v>8702.2516464</v>
      </c>
      <c r="AQ1657" s="34">
        <f t="shared" si="422"/>
        <v>1071703.8430000001</v>
      </c>
      <c r="AR1657" s="34">
        <f t="shared" si="423"/>
        <v>761338</v>
      </c>
      <c r="AS1657" s="34">
        <f t="shared" si="424"/>
        <v>0</v>
      </c>
      <c r="AT1657" s="34">
        <f t="shared" si="425"/>
        <v>9543.3592347590002</v>
      </c>
      <c r="AU1657" s="34">
        <f t="shared" si="426"/>
        <v>8905.6087572606721</v>
      </c>
      <c r="AV1657" s="34">
        <f t="shared" si="427"/>
        <v>9339.5119665438779</v>
      </c>
      <c r="AW1657" s="34">
        <f t="shared" si="428"/>
        <v>9538.7120858009985</v>
      </c>
      <c r="AX1657" s="34">
        <f t="shared" si="429"/>
        <v>8700.3708077626598</v>
      </c>
    </row>
    <row r="1658" spans="1:50" ht="16.5" customHeight="1" x14ac:dyDescent="0.2">
      <c r="A1658" s="25">
        <v>1657</v>
      </c>
      <c r="B1658" s="26">
        <v>44869</v>
      </c>
      <c r="C1658" s="35">
        <v>9011</v>
      </c>
      <c r="D1658" s="27">
        <v>3795.6419999999998</v>
      </c>
      <c r="E1658" s="27">
        <v>202000</v>
      </c>
      <c r="F1658" s="27">
        <v>2057030.8571428601</v>
      </c>
      <c r="G1658" s="27">
        <v>89.135999999999996</v>
      </c>
      <c r="H1658" s="27">
        <v>95.861999999999995</v>
      </c>
      <c r="I1658" s="27">
        <v>3.742</v>
      </c>
      <c r="J1658" s="27">
        <v>25861.292000000001</v>
      </c>
      <c r="K1658" s="27">
        <v>526993</v>
      </c>
      <c r="L1658" s="27">
        <v>764</v>
      </c>
      <c r="M1658" s="27">
        <v>14.12</v>
      </c>
      <c r="N1658" s="27">
        <v>284347</v>
      </c>
      <c r="O1658" s="27">
        <v>17916.5</v>
      </c>
      <c r="P1658" s="27">
        <v>4698762</v>
      </c>
      <c r="Q1658" s="27">
        <v>630000</v>
      </c>
      <c r="R1658" s="27">
        <v>15617</v>
      </c>
      <c r="S1658" s="27">
        <v>16.154</v>
      </c>
      <c r="T1658" s="27">
        <v>152.1</v>
      </c>
      <c r="U1658" s="27">
        <v>11</v>
      </c>
      <c r="V1658" s="27">
        <v>94.1</v>
      </c>
      <c r="W1658" s="27">
        <v>127.15922</v>
      </c>
      <c r="X1658" s="27">
        <v>5.71428571428571</v>
      </c>
      <c r="Y1658" s="27">
        <v>5.4407939910888699</v>
      </c>
      <c r="Z1658" s="27">
        <v>75.964027404785199</v>
      </c>
      <c r="AA1658" s="27">
        <v>332503</v>
      </c>
      <c r="AB1658" s="28">
        <v>29.14</v>
      </c>
      <c r="AC1658" s="29">
        <v>0</v>
      </c>
      <c r="AD1658" s="30">
        <v>41</v>
      </c>
      <c r="AE1658" s="30">
        <v>4.9000000000000004</v>
      </c>
      <c r="AF1658" s="31">
        <v>10.3499</v>
      </c>
      <c r="AG1658">
        <f t="shared" si="414"/>
        <v>9385.8944837549589</v>
      </c>
      <c r="AH1658">
        <f>A1658*'Simple Linear Regression'!$B$18+'Simple Linear Regression'!$B$17</f>
        <v>9298.8187949696203</v>
      </c>
      <c r="AI1658">
        <f t="shared" si="415"/>
        <v>9058.0885858000001</v>
      </c>
      <c r="AJ1658">
        <f t="shared" si="416"/>
        <v>9058.0885858000001</v>
      </c>
      <c r="AK1658" s="32">
        <f t="shared" si="431"/>
        <v>9159.6496708858085</v>
      </c>
      <c r="AL1658">
        <f t="shared" si="417"/>
        <v>8867.9881041431818</v>
      </c>
      <c r="AM1658" s="32">
        <f t="shared" si="418"/>
        <v>9485.292038997859</v>
      </c>
      <c r="AN1658" s="33">
        <f t="shared" si="430"/>
        <v>8552.6064715231805</v>
      </c>
      <c r="AO1658" s="33">
        <f t="shared" si="420"/>
        <v>8765.855769773998</v>
      </c>
      <c r="AP1658" s="33">
        <f t="shared" si="421"/>
        <v>8679.9645990000026</v>
      </c>
      <c r="AQ1658" s="34">
        <f t="shared" si="422"/>
        <v>1064026.4739999999</v>
      </c>
      <c r="AR1658" s="34">
        <f t="shared" si="423"/>
        <v>755884</v>
      </c>
      <c r="AS1658" s="34">
        <f t="shared" si="424"/>
        <v>0</v>
      </c>
      <c r="AT1658" s="34">
        <f t="shared" si="425"/>
        <v>9513.9868304660013</v>
      </c>
      <c r="AU1658" s="34">
        <f t="shared" si="426"/>
        <v>8886.5654369327367</v>
      </c>
      <c r="AV1658" s="34">
        <f t="shared" si="427"/>
        <v>9313.14979161884</v>
      </c>
      <c r="AW1658" s="34">
        <f t="shared" si="428"/>
        <v>9508.4143610869978</v>
      </c>
      <c r="AX1658" s="34">
        <f t="shared" si="429"/>
        <v>8683.5135260637617</v>
      </c>
    </row>
    <row r="1659" spans="1:50" ht="16.5" customHeight="1" x14ac:dyDescent="0.2">
      <c r="A1659" s="25">
        <v>1658</v>
      </c>
      <c r="B1659" s="26">
        <v>44876</v>
      </c>
      <c r="C1659" s="35">
        <v>8742</v>
      </c>
      <c r="D1659" s="27">
        <v>3866.556</v>
      </c>
      <c r="E1659" s="27">
        <v>204000</v>
      </c>
      <c r="F1659" s="27">
        <v>2120606.8571428601</v>
      </c>
      <c r="G1659" s="27">
        <v>88.41</v>
      </c>
      <c r="H1659" s="27">
        <v>96.078000000000003</v>
      </c>
      <c r="I1659" s="27">
        <v>3.7959999999999998</v>
      </c>
      <c r="J1659" s="27">
        <v>26336.304</v>
      </c>
      <c r="K1659" s="27">
        <v>507625</v>
      </c>
      <c r="L1659" s="27">
        <v>762</v>
      </c>
      <c r="M1659" s="27">
        <v>14.12</v>
      </c>
      <c r="N1659" s="27">
        <v>284347</v>
      </c>
      <c r="O1659" s="27">
        <v>17992.8</v>
      </c>
      <c r="P1659" s="27">
        <v>4698762</v>
      </c>
      <c r="Q1659" s="27">
        <v>630000</v>
      </c>
      <c r="R1659" s="27">
        <v>15617</v>
      </c>
      <c r="S1659" s="27">
        <v>16.154</v>
      </c>
      <c r="T1659" s="27">
        <v>153.9</v>
      </c>
      <c r="U1659" s="27">
        <v>11</v>
      </c>
      <c r="V1659" s="27">
        <v>94.1</v>
      </c>
      <c r="W1659" s="27">
        <v>127.53064000000001</v>
      </c>
      <c r="X1659" s="27">
        <v>5.71428571428571</v>
      </c>
      <c r="Y1659" s="27">
        <v>5.4407939910888699</v>
      </c>
      <c r="Z1659" s="27">
        <v>75.964027404785199</v>
      </c>
      <c r="AA1659" s="27">
        <v>332503</v>
      </c>
      <c r="AB1659" s="28">
        <v>29.47</v>
      </c>
      <c r="AC1659" s="29">
        <v>0</v>
      </c>
      <c r="AD1659" s="30">
        <v>43.1</v>
      </c>
      <c r="AE1659" s="30">
        <v>13.1</v>
      </c>
      <c r="AF1659" s="31">
        <v>10.1236</v>
      </c>
      <c r="AG1659">
        <f t="shared" si="414"/>
        <v>9384.5670068204781</v>
      </c>
      <c r="AH1659">
        <f>A1659*'Simple Linear Regression'!$B$18+'Simple Linear Regression'!$B$17</f>
        <v>9299.6718320535238</v>
      </c>
      <c r="AI1659">
        <f t="shared" si="415"/>
        <v>9056.3007058000003</v>
      </c>
      <c r="AJ1659">
        <f t="shared" si="416"/>
        <v>9056.3007058000003</v>
      </c>
      <c r="AK1659" s="32">
        <f t="shared" si="431"/>
        <v>9144.8268825342893</v>
      </c>
      <c r="AL1659">
        <f t="shared" si="417"/>
        <v>8846.7549663448408</v>
      </c>
      <c r="AM1659" s="32">
        <f t="shared" si="418"/>
        <v>9495.6194946006399</v>
      </c>
      <c r="AN1659" s="33">
        <f t="shared" si="430"/>
        <v>8586.8797608528403</v>
      </c>
      <c r="AO1659" s="33">
        <f t="shared" si="420"/>
        <v>8754.9580196119969</v>
      </c>
      <c r="AP1659" s="33">
        <f t="shared" si="421"/>
        <v>8642.3098905000006</v>
      </c>
      <c r="AQ1659" s="34">
        <f t="shared" si="422"/>
        <v>1079381.2120000001</v>
      </c>
      <c r="AR1659" s="34">
        <f t="shared" si="423"/>
        <v>774384</v>
      </c>
      <c r="AS1659" s="34">
        <f t="shared" si="424"/>
        <v>0</v>
      </c>
      <c r="AT1659" s="34">
        <f t="shared" si="425"/>
        <v>9451.1214988989996</v>
      </c>
      <c r="AU1659" s="34">
        <f t="shared" si="426"/>
        <v>8822.3974083156099</v>
      </c>
      <c r="AV1659" s="34">
        <f t="shared" si="427"/>
        <v>9240.8016959508386</v>
      </c>
      <c r="AW1659" s="34">
        <f t="shared" si="428"/>
        <v>9444.5318691599987</v>
      </c>
      <c r="AX1659" s="34">
        <f t="shared" si="429"/>
        <v>8618.5783291275566</v>
      </c>
    </row>
    <row r="1660" spans="1:50" ht="16.5" customHeight="1" x14ac:dyDescent="0.2">
      <c r="A1660" s="25">
        <v>1659</v>
      </c>
      <c r="B1660" s="26">
        <v>44883</v>
      </c>
      <c r="C1660" s="35">
        <v>8327</v>
      </c>
      <c r="D1660" s="27">
        <v>3963.9340000000002</v>
      </c>
      <c r="E1660" s="27">
        <v>210000</v>
      </c>
      <c r="F1660" s="27">
        <v>2185466.42857143</v>
      </c>
      <c r="G1660" s="27">
        <v>84.02</v>
      </c>
      <c r="H1660" s="27">
        <v>92.085999999999999</v>
      </c>
      <c r="I1660" s="27">
        <v>3.762</v>
      </c>
      <c r="J1660" s="27">
        <v>26336.304</v>
      </c>
      <c r="K1660" s="27">
        <v>507625</v>
      </c>
      <c r="L1660" s="27">
        <v>762</v>
      </c>
      <c r="M1660" s="27">
        <v>15.099</v>
      </c>
      <c r="N1660" s="27">
        <v>275638</v>
      </c>
      <c r="O1660" s="27">
        <v>17992.8</v>
      </c>
      <c r="P1660" s="27">
        <v>4698762</v>
      </c>
      <c r="Q1660" s="27">
        <v>630000</v>
      </c>
      <c r="R1660" s="27">
        <v>15617</v>
      </c>
      <c r="S1660" s="27">
        <v>16.154</v>
      </c>
      <c r="T1660" s="27">
        <v>153.9</v>
      </c>
      <c r="U1660" s="27">
        <v>11</v>
      </c>
      <c r="V1660" s="27">
        <v>94.1</v>
      </c>
      <c r="W1660" s="27">
        <v>125.657425</v>
      </c>
      <c r="X1660" s="27">
        <v>5.71428571428571</v>
      </c>
      <c r="Y1660" s="27">
        <v>5.9442911148071298</v>
      </c>
      <c r="Z1660" s="27">
        <v>75.964027404785199</v>
      </c>
      <c r="AA1660" s="27">
        <v>332503</v>
      </c>
      <c r="AB1660" s="28">
        <v>29.47</v>
      </c>
      <c r="AC1660" s="29">
        <v>0</v>
      </c>
      <c r="AD1660" s="30">
        <v>140.1</v>
      </c>
      <c r="AE1660" s="30">
        <v>0.2</v>
      </c>
      <c r="AF1660" s="31">
        <v>9.9209999999999994</v>
      </c>
      <c r="AG1660">
        <f t="shared" si="414"/>
        <v>9271.4273787225611</v>
      </c>
      <c r="AH1660">
        <f>A1660*'Simple Linear Regression'!$B$18+'Simple Linear Regression'!$B$17</f>
        <v>9300.5248691374291</v>
      </c>
      <c r="AI1660">
        <f t="shared" si="415"/>
        <v>8986.4316221000008</v>
      </c>
      <c r="AJ1660">
        <f t="shared" si="416"/>
        <v>8986.4316221000008</v>
      </c>
      <c r="AK1660" s="32">
        <f t="shared" si="431"/>
        <v>9206.7537027758881</v>
      </c>
      <c r="AL1660">
        <f t="shared" si="417"/>
        <v>8894.6496670309225</v>
      </c>
      <c r="AM1660" s="32">
        <f t="shared" si="418"/>
        <v>9242.095111803179</v>
      </c>
      <c r="AN1660" s="33">
        <f t="shared" si="430"/>
        <v>8616.4642293389825</v>
      </c>
      <c r="AO1660" s="33">
        <f t="shared" si="420"/>
        <v>8666.7832903560047</v>
      </c>
      <c r="AP1660" s="33">
        <f t="shared" si="421"/>
        <v>8519.8656136000009</v>
      </c>
      <c r="AQ1660" s="34">
        <f t="shared" si="422"/>
        <v>1036950.156</v>
      </c>
      <c r="AR1660" s="34">
        <f t="shared" si="423"/>
        <v>790020</v>
      </c>
      <c r="AS1660" s="34">
        <f t="shared" si="424"/>
        <v>0</v>
      </c>
      <c r="AT1660" s="34">
        <f t="shared" si="425"/>
        <v>9421.530396958</v>
      </c>
      <c r="AU1660" s="34">
        <f t="shared" si="426"/>
        <v>8903.4834722114192</v>
      </c>
      <c r="AV1660" s="34">
        <f t="shared" si="427"/>
        <v>9231.7970063232005</v>
      </c>
      <c r="AW1660" s="34">
        <f t="shared" si="428"/>
        <v>9413.431645826</v>
      </c>
      <c r="AX1660" s="34">
        <f t="shared" si="429"/>
        <v>8699.0219230984276</v>
      </c>
    </row>
    <row r="1661" spans="1:50" ht="16.5" customHeight="1" x14ac:dyDescent="0.2">
      <c r="A1661" s="25">
        <v>1660</v>
      </c>
      <c r="B1661" s="26">
        <v>44890</v>
      </c>
      <c r="C1661" s="35">
        <v>8317</v>
      </c>
      <c r="D1661" s="27">
        <v>4001.7249999999999</v>
      </c>
      <c r="E1661" s="27">
        <v>220000</v>
      </c>
      <c r="F1661" s="27">
        <v>2149714.57142857</v>
      </c>
      <c r="G1661" s="27">
        <v>78.737499999999997</v>
      </c>
      <c r="H1661" s="27">
        <v>86.396000000000001</v>
      </c>
      <c r="I1661" s="27">
        <v>3.6480000000000001</v>
      </c>
      <c r="J1661" s="27">
        <v>26336.304</v>
      </c>
      <c r="K1661" s="27">
        <v>507625</v>
      </c>
      <c r="L1661" s="27">
        <v>762</v>
      </c>
      <c r="M1661" s="27">
        <v>15.099</v>
      </c>
      <c r="N1661" s="27">
        <v>275638</v>
      </c>
      <c r="O1661" s="27">
        <v>17992.8</v>
      </c>
      <c r="P1661" s="27">
        <v>4698762</v>
      </c>
      <c r="Q1661" s="27">
        <v>630000</v>
      </c>
      <c r="R1661" s="27">
        <v>15617</v>
      </c>
      <c r="S1661" s="27">
        <v>16.504999999999999</v>
      </c>
      <c r="T1661" s="27">
        <v>153.9</v>
      </c>
      <c r="U1661" s="27">
        <v>11</v>
      </c>
      <c r="V1661" s="27">
        <v>94.1</v>
      </c>
      <c r="W1661" s="27">
        <v>123.51555999999999</v>
      </c>
      <c r="X1661" s="27">
        <v>5.71428571428571</v>
      </c>
      <c r="Y1661" s="27">
        <v>5.9442911148071298</v>
      </c>
      <c r="Z1661" s="27">
        <v>75.964027404785199</v>
      </c>
      <c r="AA1661" s="27">
        <v>332503</v>
      </c>
      <c r="AB1661" s="28">
        <v>29.47</v>
      </c>
      <c r="AC1661" s="29">
        <v>1</v>
      </c>
      <c r="AD1661" s="30">
        <v>133.80000000000001</v>
      </c>
      <c r="AE1661" s="30">
        <v>0.5</v>
      </c>
      <c r="AF1661" s="31">
        <v>9.7469000000000001</v>
      </c>
      <c r="AG1661">
        <f t="shared" si="414"/>
        <v>9264.6513055842406</v>
      </c>
      <c r="AH1661">
        <f>A1661*'Simple Linear Regression'!$B$18+'Simple Linear Regression'!$B$17</f>
        <v>9301.3779062213325</v>
      </c>
      <c r="AI1661">
        <f t="shared" si="415"/>
        <v>8980.5487221000003</v>
      </c>
      <c r="AJ1661">
        <f t="shared" si="416"/>
        <v>8980.5487221000003</v>
      </c>
      <c r="AK1661" s="32">
        <f t="shared" si="431"/>
        <v>9191.3340189356295</v>
      </c>
      <c r="AL1661">
        <f t="shared" si="417"/>
        <v>8919.3828502596825</v>
      </c>
      <c r="AM1661" s="32">
        <f t="shared" si="418"/>
        <v>9102.0140232829017</v>
      </c>
      <c r="AN1661" s="33">
        <f t="shared" si="430"/>
        <v>8657.4170985319251</v>
      </c>
      <c r="AO1661" s="33">
        <f t="shared" si="420"/>
        <v>8581.1862762240016</v>
      </c>
      <c r="AP1661" s="33">
        <f t="shared" si="421"/>
        <v>8419.6776569000012</v>
      </c>
      <c r="AQ1661" s="34">
        <f t="shared" si="422"/>
        <v>1005527.424</v>
      </c>
      <c r="AR1661" s="34">
        <f t="shared" si="423"/>
        <v>802560</v>
      </c>
      <c r="AS1661" s="34">
        <f t="shared" si="424"/>
        <v>9.7469000000000001</v>
      </c>
      <c r="AT1661" s="34">
        <f t="shared" si="425"/>
        <v>9294.7527184030005</v>
      </c>
      <c r="AU1661" s="34">
        <f t="shared" si="426"/>
        <v>8826.420574943224</v>
      </c>
      <c r="AV1661" s="34">
        <f t="shared" si="427"/>
        <v>9131.4211507676009</v>
      </c>
      <c r="AW1661" s="34">
        <f t="shared" si="428"/>
        <v>9326.4988654262997</v>
      </c>
      <c r="AX1661" s="34">
        <f t="shared" si="429"/>
        <v>8607.6566653521058</v>
      </c>
    </row>
    <row r="1662" spans="1:50" ht="16.5" customHeight="1" x14ac:dyDescent="0.2">
      <c r="A1662" s="25">
        <v>1661</v>
      </c>
      <c r="B1662" s="26">
        <v>44897</v>
      </c>
      <c r="C1662" s="35">
        <v>8358</v>
      </c>
      <c r="D1662" s="27">
        <v>4029.99</v>
      </c>
      <c r="E1662" s="27">
        <v>209000</v>
      </c>
      <c r="F1662" s="27">
        <v>2208641.8571428601</v>
      </c>
      <c r="G1662" s="27">
        <v>79.292000000000002</v>
      </c>
      <c r="H1662" s="27">
        <v>85.03</v>
      </c>
      <c r="I1662" s="27">
        <v>3.5339999999999998</v>
      </c>
      <c r="J1662" s="27">
        <v>26336.304</v>
      </c>
      <c r="K1662" s="27">
        <v>507625</v>
      </c>
      <c r="L1662" s="27">
        <v>762</v>
      </c>
      <c r="M1662" s="27">
        <v>15.099</v>
      </c>
      <c r="N1662" s="27">
        <v>275638</v>
      </c>
      <c r="O1662" s="27">
        <v>17992.8</v>
      </c>
      <c r="P1662" s="27">
        <v>4698762</v>
      </c>
      <c r="Q1662" s="27">
        <v>630000</v>
      </c>
      <c r="R1662" s="27">
        <v>15617</v>
      </c>
      <c r="S1662" s="27">
        <v>16.504999999999999</v>
      </c>
      <c r="T1662" s="27">
        <v>153.9</v>
      </c>
      <c r="U1662" s="27">
        <v>11</v>
      </c>
      <c r="V1662" s="27">
        <v>94.1</v>
      </c>
      <c r="W1662" s="27">
        <v>124.00834999999999</v>
      </c>
      <c r="X1662" s="27">
        <v>5.71428571428571</v>
      </c>
      <c r="Y1662" s="27">
        <v>5.9442911148071298</v>
      </c>
      <c r="Z1662" s="27">
        <v>75.964027404785199</v>
      </c>
      <c r="AA1662" s="27">
        <v>332503</v>
      </c>
      <c r="AB1662" s="28">
        <v>29.47</v>
      </c>
      <c r="AC1662" s="29">
        <v>0</v>
      </c>
      <c r="AD1662" s="30">
        <v>109.6</v>
      </c>
      <c r="AE1662" s="30">
        <v>1.8</v>
      </c>
      <c r="AF1662" s="31">
        <v>9.6059000000000001</v>
      </c>
      <c r="AG1662">
        <f t="shared" si="414"/>
        <v>9272.0185224459183</v>
      </c>
      <c r="AH1662">
        <f>A1662*'Simple Linear Regression'!$B$18+'Simple Linear Regression'!$B$17</f>
        <v>9302.230943305236</v>
      </c>
      <c r="AI1662">
        <f t="shared" si="415"/>
        <v>8987.0199121000005</v>
      </c>
      <c r="AJ1662">
        <f t="shared" si="416"/>
        <v>8987.0199121000005</v>
      </c>
      <c r="AK1662" s="32">
        <f t="shared" si="431"/>
        <v>9239.4312666672304</v>
      </c>
      <c r="AL1662">
        <f t="shared" si="417"/>
        <v>8959.6590994884391</v>
      </c>
      <c r="AM1662" s="32">
        <f t="shared" si="418"/>
        <v>9253.5041972537183</v>
      </c>
      <c r="AN1662" s="33">
        <f t="shared" si="430"/>
        <v>8531.0642277248626</v>
      </c>
      <c r="AO1662" s="33">
        <f t="shared" si="420"/>
        <v>8782.2072520919992</v>
      </c>
      <c r="AP1662" s="33">
        <f t="shared" si="421"/>
        <v>8619.3850515000013</v>
      </c>
      <c r="AQ1662" s="34">
        <f t="shared" si="422"/>
        <v>974104.69199999992</v>
      </c>
      <c r="AR1662" s="34">
        <f t="shared" si="423"/>
        <v>738606</v>
      </c>
      <c r="AS1662" s="34">
        <f t="shared" si="424"/>
        <v>0</v>
      </c>
      <c r="AT1662" s="34">
        <f t="shared" si="425"/>
        <v>9292.9721652810003</v>
      </c>
      <c r="AU1662" s="34">
        <f t="shared" si="426"/>
        <v>8874.2729246420258</v>
      </c>
      <c r="AV1662" s="34">
        <f t="shared" si="427"/>
        <v>9123.7926766265609</v>
      </c>
      <c r="AW1662" s="34">
        <f t="shared" si="428"/>
        <v>9283.9287552749993</v>
      </c>
      <c r="AX1662" s="34">
        <f t="shared" si="429"/>
        <v>8703.5867088837931</v>
      </c>
    </row>
    <row r="1663" spans="1:50" ht="16.5" customHeight="1" x14ac:dyDescent="0.2">
      <c r="A1663" s="25">
        <v>1662</v>
      </c>
      <c r="B1663" s="26">
        <v>44904</v>
      </c>
      <c r="C1663" s="35">
        <v>8255</v>
      </c>
      <c r="D1663" s="27">
        <v>3954.3820000000001</v>
      </c>
      <c r="E1663" s="27">
        <v>209000</v>
      </c>
      <c r="F1663" s="27">
        <v>2047925.1428571399</v>
      </c>
      <c r="G1663" s="27">
        <v>73.063999999999993</v>
      </c>
      <c r="H1663" s="27">
        <v>78.555999999999997</v>
      </c>
      <c r="I1663" s="27">
        <v>3.39</v>
      </c>
      <c r="J1663" s="27">
        <v>26336.304</v>
      </c>
      <c r="K1663" s="27">
        <v>507625</v>
      </c>
      <c r="L1663" s="27">
        <v>768</v>
      </c>
      <c r="M1663" s="27">
        <v>15.099</v>
      </c>
      <c r="N1663" s="27">
        <v>275638</v>
      </c>
      <c r="O1663" s="27">
        <v>18109.599999999999</v>
      </c>
      <c r="P1663" s="27">
        <v>4698762</v>
      </c>
      <c r="Q1663" s="27">
        <v>630000</v>
      </c>
      <c r="R1663" s="27">
        <v>15617</v>
      </c>
      <c r="S1663" s="27">
        <v>16.504999999999999</v>
      </c>
      <c r="T1663" s="27">
        <v>153.9</v>
      </c>
      <c r="U1663" s="27">
        <v>11</v>
      </c>
      <c r="V1663" s="27">
        <v>92.5</v>
      </c>
      <c r="W1663" s="27">
        <v>122.95938</v>
      </c>
      <c r="X1663" s="27">
        <v>5.71428571428571</v>
      </c>
      <c r="Y1663" s="27">
        <v>5.9442911148071298</v>
      </c>
      <c r="Z1663" s="27">
        <v>75.964027404785199</v>
      </c>
      <c r="AA1663" s="27">
        <v>332503</v>
      </c>
      <c r="AB1663" s="28">
        <v>28.92</v>
      </c>
      <c r="AC1663" s="29">
        <v>0</v>
      </c>
      <c r="AD1663" s="30">
        <v>99.2</v>
      </c>
      <c r="AE1663" s="30">
        <v>8.5</v>
      </c>
      <c r="AF1663" s="31">
        <v>9.5021000000000004</v>
      </c>
      <c r="AG1663">
        <f t="shared" si="414"/>
        <v>9308.5322669431989</v>
      </c>
      <c r="AH1663">
        <f>A1663*'Simple Linear Regression'!$B$18+'Simple Linear Regression'!$B$17</f>
        <v>9303.0839803891413</v>
      </c>
      <c r="AI1663">
        <f t="shared" si="415"/>
        <v>9043.7790920999996</v>
      </c>
      <c r="AJ1663">
        <f t="shared" si="416"/>
        <v>9043.7790920999996</v>
      </c>
      <c r="AK1663" s="32">
        <f t="shared" si="431"/>
        <v>9220.6858202066396</v>
      </c>
      <c r="AL1663">
        <f t="shared" si="417"/>
        <v>9025.4699077773967</v>
      </c>
      <c r="AM1663" s="32">
        <f t="shared" si="418"/>
        <v>9254.0748107242998</v>
      </c>
      <c r="AN1663" s="33">
        <f t="shared" si="430"/>
        <v>8482.2995607231023</v>
      </c>
      <c r="AO1663" s="33">
        <f t="shared" si="420"/>
        <v>8879.854915820004</v>
      </c>
      <c r="AP1663" s="33">
        <f t="shared" si="421"/>
        <v>8687.4239497000017</v>
      </c>
      <c r="AQ1663" s="34">
        <f t="shared" si="422"/>
        <v>934412.82000000007</v>
      </c>
      <c r="AR1663" s="34">
        <f t="shared" si="423"/>
        <v>708510</v>
      </c>
      <c r="AS1663" s="34">
        <f t="shared" si="424"/>
        <v>0</v>
      </c>
      <c r="AT1663" s="34">
        <f t="shared" si="425"/>
        <v>9232.1741221850007</v>
      </c>
      <c r="AU1663" s="34">
        <f t="shared" si="426"/>
        <v>8877.8769545310479</v>
      </c>
      <c r="AV1663" s="34">
        <f t="shared" si="427"/>
        <v>9072.0628038716004</v>
      </c>
      <c r="AW1663" s="34">
        <f t="shared" si="428"/>
        <v>9222.5918046469997</v>
      </c>
      <c r="AX1663" s="34">
        <f t="shared" si="429"/>
        <v>8732.4904262226573</v>
      </c>
    </row>
    <row r="1664" spans="1:50" ht="16.5" customHeight="1" x14ac:dyDescent="0.2">
      <c r="A1664" s="25">
        <v>1663</v>
      </c>
      <c r="B1664" s="26">
        <v>44911</v>
      </c>
      <c r="C1664" s="35">
        <v>8714</v>
      </c>
      <c r="D1664" s="27">
        <v>3950.7280000000001</v>
      </c>
      <c r="E1664" s="27">
        <v>209000</v>
      </c>
      <c r="F1664" s="27">
        <v>2129013.2857142901</v>
      </c>
      <c r="G1664" s="27">
        <v>75.123999999999995</v>
      </c>
      <c r="H1664" s="27">
        <v>80.802000000000007</v>
      </c>
      <c r="I1664" s="27">
        <v>3.2389999999999999</v>
      </c>
      <c r="J1664" s="27">
        <v>26336.304</v>
      </c>
      <c r="K1664" s="27">
        <v>543990</v>
      </c>
      <c r="L1664" s="27">
        <v>768</v>
      </c>
      <c r="M1664" s="27">
        <v>14.583</v>
      </c>
      <c r="N1664" s="27">
        <v>280673</v>
      </c>
      <c r="O1664" s="27">
        <v>18109.599999999999</v>
      </c>
      <c r="P1664" s="27">
        <v>4778704</v>
      </c>
      <c r="Q1664" s="27">
        <v>630000</v>
      </c>
      <c r="R1664" s="27">
        <v>15617</v>
      </c>
      <c r="S1664" s="27">
        <v>16.504999999999999</v>
      </c>
      <c r="T1664" s="27">
        <v>153.9</v>
      </c>
      <c r="U1664" s="27">
        <v>11</v>
      </c>
      <c r="V1664" s="27">
        <v>92.5</v>
      </c>
      <c r="W1664" s="27">
        <v>122.65072000000001</v>
      </c>
      <c r="X1664" s="27">
        <v>5.71428571428571</v>
      </c>
      <c r="Y1664" s="27">
        <v>5.2285485267639196</v>
      </c>
      <c r="Z1664" s="27">
        <v>75.964027404785199</v>
      </c>
      <c r="AA1664" s="27">
        <v>332503</v>
      </c>
      <c r="AB1664" s="28">
        <v>28.92</v>
      </c>
      <c r="AC1664" s="29">
        <v>0</v>
      </c>
      <c r="AD1664" s="30">
        <v>133.80000000000001</v>
      </c>
      <c r="AE1664" s="30">
        <v>3.3</v>
      </c>
      <c r="AF1664" s="31">
        <v>9.4390000000000001</v>
      </c>
      <c r="AG1664">
        <f t="shared" si="414"/>
        <v>9371.5446804433195</v>
      </c>
      <c r="AH1664">
        <f>A1664*'Simple Linear Regression'!$B$18+'Simple Linear Regression'!$B$17</f>
        <v>9303.9370174730448</v>
      </c>
      <c r="AI1664">
        <f t="shared" si="415"/>
        <v>9084.8623314999986</v>
      </c>
      <c r="AJ1664">
        <f t="shared" si="416"/>
        <v>9084.8623314999986</v>
      </c>
      <c r="AK1664" s="32">
        <f t="shared" si="431"/>
        <v>9105.1928207476412</v>
      </c>
      <c r="AL1664">
        <f t="shared" si="417"/>
        <v>9070.3390462242896</v>
      </c>
      <c r="AM1664" s="32">
        <f t="shared" si="418"/>
        <v>9257.0318098292209</v>
      </c>
      <c r="AN1664" s="33">
        <f t="shared" si="430"/>
        <v>8434.8733944883134</v>
      </c>
      <c r="AO1664" s="33">
        <f t="shared" si="420"/>
        <v>8863.5289694970015</v>
      </c>
      <c r="AP1664" s="33">
        <f t="shared" si="421"/>
        <v>8696.6307889000018</v>
      </c>
      <c r="AQ1664" s="34">
        <f t="shared" si="422"/>
        <v>909099.84699999995</v>
      </c>
      <c r="AR1664" s="34">
        <f t="shared" si="423"/>
        <v>676951</v>
      </c>
      <c r="AS1664" s="34">
        <f t="shared" si="424"/>
        <v>0</v>
      </c>
      <c r="AT1664" s="34">
        <f t="shared" si="425"/>
        <v>9367.7382021039994</v>
      </c>
      <c r="AU1664" s="34">
        <f t="shared" si="426"/>
        <v>8967.7125696897274</v>
      </c>
      <c r="AV1664" s="34">
        <f t="shared" si="427"/>
        <v>9233.8057622347606</v>
      </c>
      <c r="AW1664" s="34">
        <f t="shared" si="428"/>
        <v>9357.6373192899991</v>
      </c>
      <c r="AX1664" s="34">
        <f t="shared" si="429"/>
        <v>8818.0780556343088</v>
      </c>
    </row>
    <row r="1665" spans="1:50" ht="16.5" customHeight="1" x14ac:dyDescent="0.2">
      <c r="A1665" s="25">
        <v>1664</v>
      </c>
      <c r="B1665" s="26">
        <v>44918</v>
      </c>
      <c r="C1665" s="35">
        <v>9327</v>
      </c>
      <c r="D1665" s="27">
        <v>3836.9859999999999</v>
      </c>
      <c r="E1665" s="27">
        <v>213000</v>
      </c>
      <c r="F1665" s="27">
        <v>2280531.8571428601</v>
      </c>
      <c r="G1665" s="27">
        <v>77.278000000000006</v>
      </c>
      <c r="H1665" s="27">
        <v>80.677999999999997</v>
      </c>
      <c r="I1665" s="27">
        <v>3.12</v>
      </c>
      <c r="J1665" s="27">
        <v>26336.304</v>
      </c>
      <c r="K1665" s="27">
        <v>543990</v>
      </c>
      <c r="L1665" s="27">
        <v>768</v>
      </c>
      <c r="M1665" s="27">
        <v>14.583</v>
      </c>
      <c r="N1665" s="27">
        <v>280673</v>
      </c>
      <c r="O1665" s="27">
        <v>18109.599999999999</v>
      </c>
      <c r="P1665" s="27">
        <v>4778704</v>
      </c>
      <c r="Q1665" s="27">
        <v>630000</v>
      </c>
      <c r="R1665" s="27">
        <v>15617</v>
      </c>
      <c r="S1665" s="27">
        <v>16.504999999999999</v>
      </c>
      <c r="T1665" s="27">
        <v>153.9</v>
      </c>
      <c r="U1665" s="27">
        <v>11</v>
      </c>
      <c r="V1665" s="27">
        <v>92.5</v>
      </c>
      <c r="W1665" s="27">
        <v>122.32914</v>
      </c>
      <c r="X1665" s="27">
        <v>5.71428571428571</v>
      </c>
      <c r="Y1665" s="27">
        <v>5.2285485267639196</v>
      </c>
      <c r="Z1665" s="27">
        <v>75.964027404785199</v>
      </c>
      <c r="AA1665" s="27">
        <v>332503</v>
      </c>
      <c r="AB1665" s="28">
        <v>28.92</v>
      </c>
      <c r="AC1665" s="29">
        <v>0</v>
      </c>
      <c r="AD1665" s="30">
        <v>195.1</v>
      </c>
      <c r="AE1665" s="30">
        <v>0</v>
      </c>
      <c r="AF1665" s="31">
        <v>9.4187999999999992</v>
      </c>
      <c r="AG1665">
        <f t="shared" si="414"/>
        <v>9368.8077414656018</v>
      </c>
      <c r="AH1665">
        <f>A1665*'Simple Linear Regression'!$B$18+'Simple Linear Regression'!$B$17</f>
        <v>9304.7900545569501</v>
      </c>
      <c r="AI1665">
        <f t="shared" si="415"/>
        <v>9082.509171499998</v>
      </c>
      <c r="AJ1665">
        <f t="shared" si="416"/>
        <v>9082.5091714999999</v>
      </c>
      <c r="AK1665" s="32">
        <f t="shared" si="431"/>
        <v>9064.4799960703713</v>
      </c>
      <c r="AL1665">
        <f t="shared" si="417"/>
        <v>9106.6954324631988</v>
      </c>
      <c r="AM1665" s="32">
        <f t="shared" si="418"/>
        <v>9163.5756564146996</v>
      </c>
      <c r="AN1665" s="33">
        <f t="shared" si="430"/>
        <v>8426.3265302248037</v>
      </c>
      <c r="AO1665" s="33">
        <f t="shared" si="420"/>
        <v>8813.3165307599975</v>
      </c>
      <c r="AP1665" s="33">
        <f t="shared" si="421"/>
        <v>8670.9307242999985</v>
      </c>
      <c r="AQ1665" s="34">
        <f t="shared" si="422"/>
        <v>875699.76</v>
      </c>
      <c r="AR1665" s="34">
        <f t="shared" si="423"/>
        <v>664560</v>
      </c>
      <c r="AS1665" s="34">
        <f t="shared" si="424"/>
        <v>0</v>
      </c>
      <c r="AT1665" s="34">
        <f t="shared" si="425"/>
        <v>9449.0025534109991</v>
      </c>
      <c r="AU1665" s="34">
        <f t="shared" si="426"/>
        <v>9055.7128992745893</v>
      </c>
      <c r="AV1665" s="34">
        <f t="shared" si="427"/>
        <v>9340.4981969765995</v>
      </c>
      <c r="AW1665" s="34">
        <f t="shared" si="428"/>
        <v>9438.2556294019978</v>
      </c>
      <c r="AX1665" s="34">
        <f t="shared" si="429"/>
        <v>8903.1165952018782</v>
      </c>
    </row>
    <row r="1666" spans="1:50" ht="16.5" customHeight="1" x14ac:dyDescent="0.2">
      <c r="A1666" s="25">
        <v>1665</v>
      </c>
      <c r="B1666" s="26">
        <v>44925</v>
      </c>
      <c r="C1666" s="35">
        <v>7514</v>
      </c>
      <c r="D1666" s="27">
        <v>3825.3125</v>
      </c>
      <c r="E1666" s="27">
        <v>205000</v>
      </c>
      <c r="F1666" s="27">
        <v>2106773.57142857</v>
      </c>
      <c r="G1666" s="27">
        <v>79.232500000000002</v>
      </c>
      <c r="H1666" s="27">
        <v>81.826666666666696</v>
      </c>
      <c r="I1666" s="27">
        <v>3.0910000000000002</v>
      </c>
      <c r="J1666" s="27">
        <v>26336.304</v>
      </c>
      <c r="K1666" s="27">
        <v>543990</v>
      </c>
      <c r="L1666" s="27">
        <v>768</v>
      </c>
      <c r="M1666" s="27">
        <v>14.583</v>
      </c>
      <c r="N1666" s="27">
        <v>280673</v>
      </c>
      <c r="O1666" s="27">
        <v>18109.599999999999</v>
      </c>
      <c r="P1666" s="27">
        <v>4778704</v>
      </c>
      <c r="Q1666" s="27">
        <v>630000</v>
      </c>
      <c r="R1666" s="27">
        <v>15617</v>
      </c>
      <c r="S1666" s="27">
        <v>16.504999999999999</v>
      </c>
      <c r="T1666" s="27">
        <v>153.9</v>
      </c>
      <c r="U1666" s="27">
        <v>11</v>
      </c>
      <c r="V1666" s="27">
        <v>92.5</v>
      </c>
      <c r="W1666" s="27">
        <v>122.23244</v>
      </c>
      <c r="X1666" s="27">
        <v>5.71428571428571</v>
      </c>
      <c r="Y1666" s="27">
        <v>5.2285485267639196</v>
      </c>
      <c r="Z1666" s="27">
        <v>75.964027404785199</v>
      </c>
      <c r="AA1666" s="27">
        <v>332503</v>
      </c>
      <c r="AB1666" s="28">
        <v>28.92</v>
      </c>
      <c r="AC1666" s="29">
        <v>1</v>
      </c>
      <c r="AD1666" s="30">
        <v>187.5</v>
      </c>
      <c r="AE1666" s="30">
        <v>1.1000000000000001</v>
      </c>
      <c r="AF1666" s="31">
        <v>9.4420999999999999</v>
      </c>
      <c r="AG1666">
        <f t="shared" ref="AG1666:AG1729" si="432">6753.47943187+0.36116788*I1666+0.01252571*N1666-22.85359542*V1666+0.00407811*AA1666-0.00067349*E1666</f>
        <v>9374.1851875970806</v>
      </c>
      <c r="AH1666">
        <f>A1666*'Simple Linear Regression'!$B$18+'Simple Linear Regression'!$B$17</f>
        <v>9305.6430916408535</v>
      </c>
      <c r="AI1666">
        <f t="shared" ref="AI1666:AI1729" si="433">7491.3971+0.0137554*N1666-0.00058829*E1666-34.3283*V1666+0.30565*L1666+54.6031*M1666</f>
        <v>9087.2154914999992</v>
      </c>
      <c r="AJ1666">
        <f t="shared" ref="AJ1666:AJ1729" si="434">7491.3971-0.00058829*E1666+0.30565*L1666+54.6031*M1666+0.0137554*N1666-34.3283*V1666</f>
        <v>9087.215491500001</v>
      </c>
      <c r="AK1666" s="32">
        <f t="shared" si="431"/>
        <v>9069.7405353099803</v>
      </c>
      <c r="AL1666">
        <f t="shared" ref="AL1666:AL1729" si="435">2192.59+2373.87*I1666+0.0316653*N1666-15.7623*V1666+0.00202406*AA1666-0.000740146*E1666-0.00963493*(I1666*N1666)</f>
        <v>9122.1980469920109</v>
      </c>
      <c r="AM1666" s="32">
        <f t="shared" ref="AM1666:AM1729" si="436">5205.907083+122.0638992*I1666+13.609808*(N1666/1000)-1.245906883*AD1666+0.7746840854*AE1666-134.2474226*AC1666-1547.125689*IF(AND(B1666&gt;=DATE(2020,3,20),B1666&lt;=DATE(2020,6,26)),1,0)</f>
        <v>9036.1094255426415</v>
      </c>
      <c r="AN1666" s="33">
        <f t="shared" si="430"/>
        <v>8352.7420681773929</v>
      </c>
      <c r="AO1666" s="33">
        <f t="shared" ref="AO1666:AO1729" si="437">IF(N1666="","",2190.39 + 2739.06*I1666 + 0.034693*N1666 - 16.722*V1666 - 0.000802*E1666 - 1.3691*AD1666 + 1.8691*AE1666 - 121.7*AC1666 + 209.88*IF(AND(B1666&gt;=DATE(2020,3,20),B1666&lt;=DATE(2020,6,26)),1,0) - 0.011049*(I1666*N1666))</f>
        <v>8720.9944840930002</v>
      </c>
      <c r="AP1666" s="33">
        <f t="shared" ref="AP1666:AP1729" si="438">IF(B1666&lt;DATE(2008,1,1),"",3929.06 + 1212.53*I1666 - 0.0003097*N1666 + 59.426*V1666 - 0.0006734*E1666 - 1.036*AD1666 + 1.2076*AE1666 + 94.923*AF1666 - 131.43*AC1666 - 759.61*IF(AND(B1666&gt;=DATE(2020,3,20),B1666&lt;=DATE(2020,6,26)),1,0) - 17.324*(I1666*V1666))</f>
        <v>8567.6098501999968</v>
      </c>
      <c r="AQ1666" s="34">
        <f t="shared" ref="AQ1666:AQ1729" si="439">IF(N1666="","",I1666*N1666)</f>
        <v>867560.24300000002</v>
      </c>
      <c r="AR1666" s="34">
        <f t="shared" ref="AR1666:AR1729" si="440">I1666*E1666</f>
        <v>633655</v>
      </c>
      <c r="AS1666" s="34">
        <f t="shared" ref="AS1666:AS1729" si="441">AC1666*AF1666</f>
        <v>9.4420999999999999</v>
      </c>
      <c r="AT1666" s="34">
        <f t="shared" ref="AT1666:AT1729" si="442">IF(N1666="","",2413.3773+89.103503*I1666+0.018847679*N1666-5.0917058*V1666-0.00064564578*E1666+1.4315076*AD1666-3.1976817*AE1666-66.972905*AC1666-217.08397*IF(AND(B1666&gt;=DATE(2020,3,20),B1666&lt;=DATE(2020,6,26)),1,0)+190.76803*AF1666)</f>
        <v>9374.6588005330013</v>
      </c>
      <c r="AU1666" s="34">
        <f t="shared" ref="AU1666:AU1729" si="443">IF(N1666="","",-480.76297+2186.3009*I1666+0.033368804*N1666-5.3903106*V1666-0.00073731439*E1666+0.93396876*AD1666-1.6242981*AE1666-61.304389*AC1666-95.472727*IF(AND(B1666&gt;=DATE(2020,3,20),B1666&lt;=DATE(2020,6,26)),1,0)+156.04851*AF1666-0.0087322858*AQ1666)</f>
        <v>9002.7319278095492</v>
      </c>
      <c r="AV1666" s="34">
        <f t="shared" ref="AV1666:AV1729" si="444">IF(N1666="","",2518.0489-204.66184*I1666+0.019354281*N1666-2.3328708*V1666-0.0022533804*E1666+1.5259709*AD1666-3.5842757*AE1666-65.580099*AC1666-62.828483*IF(AND(B1666&gt;=DATE(2020,3,20),B1666&lt;=DATE(2020,6,26)),1,0)+200.94286*AF1666+0.00080379976*AR1666)</f>
        <v>9263.1807894818012</v>
      </c>
      <c r="AW1666" s="34">
        <f t="shared" ref="AW1666:AW1729" si="445">IF(N1666="","",2361.7153+89.223162*I1666+0.018847054*N1666-5.0210815*V1666-0.0006437347*E1666+1.4213619*AD1666-3.2156123*AE1666+167.41121*AC1666-224.35191*IF(AND(B1666&gt;=DATE(2020,3,20),B1666&lt;=DATE(2020,6,26)),1,0)+194.56435*AF1666-19.897843*AS1666)</f>
        <v>9410.5456472986989</v>
      </c>
      <c r="AX1666" s="34">
        <f t="shared" ref="AX1666:AX1729" si="446">IF(N1666="","",-654.03928+2464.5589*I1666+0.035956453*N1666-8.0754527*V1666-0.00069441316*E1666+0.69511606*AD1666-1.1669613*AE1666-90.724569*AC1666-211.24919*IF(AND(B1666&gt;=DATE(2020,3,20),B1666&lt;=DATE(2020,6,26)),1,0)+147.22132*AF1666-0.010108087*AQ1666)</f>
        <v>8825.6137866258578</v>
      </c>
    </row>
    <row r="1667" spans="1:50" ht="16.5" customHeight="1" x14ac:dyDescent="0.2">
      <c r="A1667" s="25">
        <v>1666</v>
      </c>
      <c r="B1667" s="26">
        <v>44932</v>
      </c>
      <c r="C1667" s="35">
        <v>7558</v>
      </c>
      <c r="D1667" s="27">
        <v>3845.0725000000002</v>
      </c>
      <c r="E1667" s="27">
        <v>205000</v>
      </c>
      <c r="F1667" s="27">
        <v>2089224.7142857099</v>
      </c>
      <c r="G1667" s="27">
        <v>74.267499999999998</v>
      </c>
      <c r="H1667" s="27">
        <v>77.202500000000001</v>
      </c>
      <c r="I1667" s="27">
        <v>3.2229999999999999</v>
      </c>
      <c r="J1667" s="27">
        <v>26336.304</v>
      </c>
      <c r="K1667" s="27">
        <v>543990</v>
      </c>
      <c r="L1667" s="27">
        <v>779</v>
      </c>
      <c r="M1667" s="27">
        <v>14.583</v>
      </c>
      <c r="N1667" s="27">
        <v>280673</v>
      </c>
      <c r="O1667" s="27">
        <v>18108</v>
      </c>
      <c r="P1667" s="27">
        <v>4778704</v>
      </c>
      <c r="Q1667" s="27">
        <v>630000</v>
      </c>
      <c r="R1667" s="27">
        <v>15617</v>
      </c>
      <c r="S1667" s="27">
        <v>16.504999999999999</v>
      </c>
      <c r="T1667" s="27">
        <v>153.9</v>
      </c>
      <c r="U1667" s="27">
        <v>11</v>
      </c>
      <c r="V1667" s="27">
        <v>90.3</v>
      </c>
      <c r="W1667" s="27">
        <v>121.711175</v>
      </c>
      <c r="X1667" s="27">
        <v>5.71428571428571</v>
      </c>
      <c r="Y1667" s="27">
        <v>5.2285485267639196</v>
      </c>
      <c r="Z1667" s="27">
        <v>75.964027404785199</v>
      </c>
      <c r="AA1667" s="27">
        <v>332503</v>
      </c>
      <c r="AB1667" s="28">
        <v>29.3</v>
      </c>
      <c r="AC1667" s="29">
        <v>1</v>
      </c>
      <c r="AD1667" s="30">
        <v>99.3</v>
      </c>
      <c r="AE1667" s="30">
        <v>2.8</v>
      </c>
      <c r="AF1667" s="31">
        <v>9.5082000000000004</v>
      </c>
      <c r="AG1667">
        <f t="shared" si="432"/>
        <v>9424.5107716812399</v>
      </c>
      <c r="AH1667">
        <f>A1667*'Simple Linear Regression'!$B$18+'Simple Linear Regression'!$B$17</f>
        <v>9306.496128724757</v>
      </c>
      <c r="AI1667">
        <f t="shared" si="433"/>
        <v>9166.0999014999998</v>
      </c>
      <c r="AJ1667">
        <f t="shared" si="434"/>
        <v>9166.0999015000016</v>
      </c>
      <c r="AK1667" s="32">
        <f t="shared" si="431"/>
        <v>9026.6050119173196</v>
      </c>
      <c r="AL1667">
        <f t="shared" si="435"/>
        <v>9113.2630055505324</v>
      </c>
      <c r="AM1667" s="32">
        <f t="shared" si="436"/>
        <v>9163.4278102628195</v>
      </c>
      <c r="AN1667" s="33">
        <f t="shared" si="430"/>
        <v>8397.7648191756725</v>
      </c>
      <c r="AO1667" s="33">
        <f t="shared" si="437"/>
        <v>8833.9183051290001</v>
      </c>
      <c r="AP1667" s="33">
        <f t="shared" si="438"/>
        <v>8607.9406548999996</v>
      </c>
      <c r="AQ1667" s="34">
        <f t="shared" si="439"/>
        <v>904609.07899999991</v>
      </c>
      <c r="AR1667" s="34">
        <f t="shared" si="440"/>
        <v>660715</v>
      </c>
      <c r="AS1667" s="34">
        <f t="shared" si="441"/>
        <v>9.5082000000000004</v>
      </c>
      <c r="AT1667" s="34">
        <f t="shared" si="442"/>
        <v>9278.5369532620007</v>
      </c>
      <c r="AU1667" s="34">
        <f t="shared" si="443"/>
        <v>8904.8387605292191</v>
      </c>
      <c r="AV1667" s="34">
        <f t="shared" si="444"/>
        <v>9135.646984843399</v>
      </c>
      <c r="AW1667" s="34">
        <f t="shared" si="445"/>
        <v>9314.0842796053985</v>
      </c>
      <c r="AX1667" s="34">
        <f t="shared" si="446"/>
        <v>8740.646958379124</v>
      </c>
    </row>
    <row r="1668" spans="1:50" ht="16.5" customHeight="1" x14ac:dyDescent="0.2">
      <c r="A1668" s="25">
        <v>1667</v>
      </c>
      <c r="B1668" s="26">
        <v>44939</v>
      </c>
      <c r="C1668" s="35">
        <v>8054</v>
      </c>
      <c r="D1668" s="27">
        <v>3952.6419999999998</v>
      </c>
      <c r="E1668" s="27">
        <v>210000</v>
      </c>
      <c r="F1668" s="27">
        <v>2008804.2857142901</v>
      </c>
      <c r="G1668" s="27">
        <v>77.096000000000004</v>
      </c>
      <c r="H1668" s="27">
        <v>80.605999999999995</v>
      </c>
      <c r="I1668" s="27">
        <v>3.2589999999999999</v>
      </c>
      <c r="J1668" s="27">
        <v>26336.304</v>
      </c>
      <c r="K1668" s="27">
        <v>572428</v>
      </c>
      <c r="L1668" s="27">
        <v>779</v>
      </c>
      <c r="M1668" s="27">
        <v>14.583</v>
      </c>
      <c r="N1668" s="27">
        <v>280673</v>
      </c>
      <c r="O1668" s="27">
        <v>18108</v>
      </c>
      <c r="P1668" s="27">
        <v>4778704</v>
      </c>
      <c r="Q1668" s="27">
        <v>630000</v>
      </c>
      <c r="R1668" s="27">
        <v>15617</v>
      </c>
      <c r="S1668" s="27">
        <v>16.504999999999999</v>
      </c>
      <c r="T1668" s="27">
        <v>153.9</v>
      </c>
      <c r="U1668" s="27">
        <v>11</v>
      </c>
      <c r="V1668" s="27">
        <v>90.3</v>
      </c>
      <c r="W1668" s="27">
        <v>121.69455000000001</v>
      </c>
      <c r="X1668" s="27">
        <v>5.71428571428571</v>
      </c>
      <c r="Y1668" s="27">
        <v>5.2285485267639196</v>
      </c>
      <c r="Z1668" s="27">
        <v>75.964027404785199</v>
      </c>
      <c r="AA1668" s="27">
        <v>332503</v>
      </c>
      <c r="AB1668" s="28">
        <v>29.3</v>
      </c>
      <c r="AC1668" s="29">
        <v>0</v>
      </c>
      <c r="AD1668" s="30">
        <v>127.5</v>
      </c>
      <c r="AE1668" s="30">
        <v>1.3</v>
      </c>
      <c r="AF1668" s="31">
        <v>9.6146999999999991</v>
      </c>
      <c r="AG1668">
        <f t="shared" si="432"/>
        <v>9421.1563237249193</v>
      </c>
      <c r="AH1668">
        <f>A1668*'Simple Linear Regression'!$B$18+'Simple Linear Regression'!$B$17</f>
        <v>9307.3491658086623</v>
      </c>
      <c r="AI1668">
        <f t="shared" si="433"/>
        <v>9163.1584514999995</v>
      </c>
      <c r="AJ1668">
        <f t="shared" si="434"/>
        <v>9163.1584514999995</v>
      </c>
      <c r="AK1668" s="32">
        <f t="shared" si="431"/>
        <v>9015.2013503454618</v>
      </c>
      <c r="AL1668">
        <f t="shared" si="435"/>
        <v>9097.6680660664915</v>
      </c>
      <c r="AM1668" s="32">
        <f t="shared" si="436"/>
        <v>9265.7729330053189</v>
      </c>
      <c r="AN1668" s="33">
        <f t="shared" si="430"/>
        <v>8449.8257920621127</v>
      </c>
      <c r="AO1668" s="33">
        <f t="shared" si="437"/>
        <v>8897.1605799570043</v>
      </c>
      <c r="AP1668" s="33">
        <f t="shared" si="438"/>
        <v>8702.420575199998</v>
      </c>
      <c r="AQ1668" s="34">
        <f t="shared" si="439"/>
        <v>914713.30699999991</v>
      </c>
      <c r="AR1668" s="34">
        <f t="shared" si="440"/>
        <v>684390</v>
      </c>
      <c r="AS1668" s="34">
        <f t="shared" si="441"/>
        <v>0</v>
      </c>
      <c r="AT1668" s="34">
        <f t="shared" si="442"/>
        <v>9410.9711875350004</v>
      </c>
      <c r="AU1668" s="34">
        <f t="shared" si="443"/>
        <v>8998.3239357918574</v>
      </c>
      <c r="AV1668" s="34">
        <f t="shared" si="444"/>
        <v>9271.4315224414004</v>
      </c>
      <c r="AW1668" s="34">
        <f t="shared" si="445"/>
        <v>9401.4860280549983</v>
      </c>
      <c r="AX1668" s="34">
        <f t="shared" si="446"/>
        <v>8851.5209517092935</v>
      </c>
    </row>
    <row r="1669" spans="1:50" ht="16.5" customHeight="1" x14ac:dyDescent="0.2">
      <c r="A1669" s="25">
        <v>1668</v>
      </c>
      <c r="B1669" s="26">
        <v>44946</v>
      </c>
      <c r="C1669" s="35">
        <v>8142</v>
      </c>
      <c r="D1669" s="27">
        <v>3947.8225000000002</v>
      </c>
      <c r="E1669" s="27">
        <v>204000</v>
      </c>
      <c r="F1669" s="27">
        <v>1950098.57142857</v>
      </c>
      <c r="G1669" s="27">
        <v>80.34</v>
      </c>
      <c r="H1669" s="27">
        <v>84.57</v>
      </c>
      <c r="I1669" s="27">
        <v>3.31</v>
      </c>
      <c r="J1669" s="27">
        <v>26336.304</v>
      </c>
      <c r="K1669" s="27">
        <v>572428</v>
      </c>
      <c r="L1669" s="27">
        <v>779</v>
      </c>
      <c r="M1669" s="27">
        <v>13.874000000000001</v>
      </c>
      <c r="N1669" s="27">
        <v>258728</v>
      </c>
      <c r="O1669" s="27">
        <v>18108</v>
      </c>
      <c r="P1669" s="27">
        <v>4778704</v>
      </c>
      <c r="Q1669" s="27">
        <v>630000</v>
      </c>
      <c r="R1669" s="27">
        <v>15617</v>
      </c>
      <c r="S1669" s="27">
        <v>16.504999999999999</v>
      </c>
      <c r="T1669" s="27">
        <v>153.9</v>
      </c>
      <c r="U1669" s="27">
        <v>11</v>
      </c>
      <c r="V1669" s="27">
        <v>90.3</v>
      </c>
      <c r="W1669" s="27">
        <v>119.82992</v>
      </c>
      <c r="X1669" s="27">
        <v>5.71428571428571</v>
      </c>
      <c r="Y1669" s="27">
        <v>4.99346923828125</v>
      </c>
      <c r="Z1669" s="27">
        <v>80.212982177734403</v>
      </c>
      <c r="AA1669" s="27">
        <v>332503</v>
      </c>
      <c r="AB1669" s="28">
        <v>29.3</v>
      </c>
      <c r="AC1669" s="29">
        <v>0</v>
      </c>
      <c r="AD1669" s="30">
        <v>135.4</v>
      </c>
      <c r="AE1669" s="30">
        <v>2</v>
      </c>
      <c r="AF1669" s="31">
        <v>9.7583000000000002</v>
      </c>
      <c r="AG1669">
        <f t="shared" si="432"/>
        <v>9150.3389773367999</v>
      </c>
      <c r="AH1669">
        <f>A1669*'Simple Linear Regression'!$B$18+'Simple Linear Regression'!$B$17</f>
        <v>9308.2022028925658</v>
      </c>
      <c r="AI1669">
        <f t="shared" si="433"/>
        <v>8826.1123406000006</v>
      </c>
      <c r="AJ1669">
        <f t="shared" si="434"/>
        <v>8826.1123406000006</v>
      </c>
      <c r="AK1669" s="32">
        <f t="shared" si="431"/>
        <v>9030.4293904704409</v>
      </c>
      <c r="AL1669">
        <f t="shared" si="435"/>
        <v>9090.2253670575974</v>
      </c>
      <c r="AM1669" s="32">
        <f t="shared" si="436"/>
        <v>8964.0305697885997</v>
      </c>
      <c r="AN1669" s="33">
        <f t="shared" si="430"/>
        <v>8402.537249267898</v>
      </c>
      <c r="AO1669" s="33">
        <f t="shared" si="437"/>
        <v>8915.2369896799992</v>
      </c>
      <c r="AP1669" s="33">
        <f t="shared" si="438"/>
        <v>8701.6060172999969</v>
      </c>
      <c r="AQ1669" s="34">
        <f t="shared" si="439"/>
        <v>856389.68</v>
      </c>
      <c r="AR1669" s="34">
        <f t="shared" si="440"/>
        <v>675240</v>
      </c>
      <c r="AS1669" s="34">
        <f t="shared" si="441"/>
        <v>0</v>
      </c>
      <c r="AT1669" s="34">
        <f t="shared" si="442"/>
        <v>9042.2418471710007</v>
      </c>
      <c r="AU1669" s="34">
        <f t="shared" si="443"/>
        <v>8919.9192546784561</v>
      </c>
      <c r="AV1669" s="34">
        <f t="shared" si="444"/>
        <v>8880.8311584683997</v>
      </c>
      <c r="AW1669" s="34">
        <f t="shared" si="445"/>
        <v>9033.2174885469976</v>
      </c>
      <c r="AX1669" s="34">
        <f t="shared" si="446"/>
        <v>8807.6713948718389</v>
      </c>
    </row>
    <row r="1670" spans="1:50" ht="16.5" customHeight="1" x14ac:dyDescent="0.2">
      <c r="A1670" s="25">
        <v>1669</v>
      </c>
      <c r="B1670" s="26">
        <v>44953</v>
      </c>
      <c r="C1670" s="35">
        <v>8491</v>
      </c>
      <c r="D1670" s="27">
        <v>4036.7939999999999</v>
      </c>
      <c r="E1670" s="27">
        <v>204000</v>
      </c>
      <c r="F1670" s="27">
        <v>1891369.7142857099</v>
      </c>
      <c r="G1670" s="27">
        <v>80.325999999999993</v>
      </c>
      <c r="H1670" s="27">
        <v>85.903999999999996</v>
      </c>
      <c r="I1670" s="27">
        <v>3.415</v>
      </c>
      <c r="J1670" s="27">
        <v>26336.304</v>
      </c>
      <c r="K1670" s="27">
        <v>572428</v>
      </c>
      <c r="L1670" s="27">
        <v>779</v>
      </c>
      <c r="M1670" s="27">
        <v>13.874000000000001</v>
      </c>
      <c r="N1670" s="27">
        <v>258728</v>
      </c>
      <c r="O1670" s="27">
        <v>18108</v>
      </c>
      <c r="P1670" s="27">
        <v>4778704</v>
      </c>
      <c r="Q1670" s="27">
        <v>630000</v>
      </c>
      <c r="R1670" s="27">
        <v>15617</v>
      </c>
      <c r="S1670" s="27">
        <v>16.504999999999999</v>
      </c>
      <c r="T1670" s="27">
        <v>153.9</v>
      </c>
      <c r="U1670" s="27">
        <v>11</v>
      </c>
      <c r="V1670" s="27">
        <v>90.3</v>
      </c>
      <c r="W1670" s="27">
        <v>119.311725</v>
      </c>
      <c r="X1670" s="27">
        <v>5.71428571428571</v>
      </c>
      <c r="Y1670" s="27">
        <v>4.99346923828125</v>
      </c>
      <c r="Z1670" s="27">
        <v>80.212982177734403</v>
      </c>
      <c r="AA1670" s="27">
        <v>332503</v>
      </c>
      <c r="AB1670" s="28">
        <v>29.3</v>
      </c>
      <c r="AC1670" s="29">
        <v>0</v>
      </c>
      <c r="AD1670" s="30">
        <v>167.9</v>
      </c>
      <c r="AE1670" s="30">
        <v>0</v>
      </c>
      <c r="AF1670" s="31">
        <v>9.9345999999999997</v>
      </c>
      <c r="AG1670">
        <f t="shared" si="432"/>
        <v>9150.3768999641998</v>
      </c>
      <c r="AH1670">
        <f>A1670*'Simple Linear Regression'!$B$18+'Simple Linear Regression'!$B$17</f>
        <v>9309.0552399764692</v>
      </c>
      <c r="AI1670">
        <f t="shared" si="433"/>
        <v>8826.1123406000006</v>
      </c>
      <c r="AJ1670">
        <f t="shared" si="434"/>
        <v>8826.1123406000006</v>
      </c>
      <c r="AK1670" s="32">
        <f t="shared" si="431"/>
        <v>9020.9210836013899</v>
      </c>
      <c r="AL1670">
        <f t="shared" si="435"/>
        <v>9077.7349693084016</v>
      </c>
      <c r="AM1670" s="32">
        <f t="shared" si="436"/>
        <v>8934.8059373362994</v>
      </c>
      <c r="AN1670" s="33">
        <f t="shared" si="430"/>
        <v>8438.1972118533486</v>
      </c>
      <c r="AO1670" s="33">
        <f t="shared" si="437"/>
        <v>8854.4423441200033</v>
      </c>
      <c r="AP1670" s="33">
        <f t="shared" si="438"/>
        <v>8645.3138861999978</v>
      </c>
      <c r="AQ1670" s="34">
        <f t="shared" si="439"/>
        <v>883556.12</v>
      </c>
      <c r="AR1670" s="34">
        <f t="shared" si="440"/>
        <v>696660</v>
      </c>
      <c r="AS1670" s="34">
        <f t="shared" si="441"/>
        <v>0</v>
      </c>
      <c r="AT1670" s="34">
        <f t="shared" si="442"/>
        <v>9138.1494790750003</v>
      </c>
      <c r="AU1670" s="34">
        <f t="shared" si="443"/>
        <v>8973.3696641429051</v>
      </c>
      <c r="AV1670" s="34">
        <f t="shared" si="444"/>
        <v>8968.7478879955997</v>
      </c>
      <c r="AW1670" s="34">
        <f t="shared" si="445"/>
        <v>9129.5131018119991</v>
      </c>
      <c r="AX1670" s="34">
        <f t="shared" si="446"/>
        <v>8842.7296536375597</v>
      </c>
    </row>
    <row r="1671" spans="1:50" ht="16.5" customHeight="1" x14ac:dyDescent="0.2">
      <c r="A1671" s="25">
        <v>1670</v>
      </c>
      <c r="B1671" s="26">
        <v>44960</v>
      </c>
      <c r="C1671" s="35">
        <v>8428</v>
      </c>
      <c r="D1671" s="27">
        <v>4105.9639999999999</v>
      </c>
      <c r="E1671" s="27">
        <v>200000</v>
      </c>
      <c r="F1671" s="27">
        <v>1859885.57142857</v>
      </c>
      <c r="G1671" s="27">
        <v>76.506</v>
      </c>
      <c r="H1671" s="27">
        <v>81.87</v>
      </c>
      <c r="I1671" s="27">
        <v>3.4889999999999999</v>
      </c>
      <c r="J1671" s="27">
        <v>26336.304</v>
      </c>
      <c r="K1671" s="27">
        <v>572428</v>
      </c>
      <c r="L1671" s="27">
        <v>779</v>
      </c>
      <c r="M1671" s="27">
        <v>13.874000000000001</v>
      </c>
      <c r="N1671" s="27">
        <v>258728</v>
      </c>
      <c r="O1671" s="27">
        <v>18108</v>
      </c>
      <c r="P1671" s="27">
        <v>4778704</v>
      </c>
      <c r="Q1671" s="27">
        <v>630000</v>
      </c>
      <c r="R1671" s="27">
        <v>15617</v>
      </c>
      <c r="S1671" s="27">
        <v>16.504999999999999</v>
      </c>
      <c r="T1671" s="27">
        <v>153.9</v>
      </c>
      <c r="U1671" s="27">
        <v>11</v>
      </c>
      <c r="V1671" s="27">
        <v>90.3</v>
      </c>
      <c r="W1671" s="27">
        <v>119.03022</v>
      </c>
      <c r="X1671" s="27">
        <v>5.71428571428571</v>
      </c>
      <c r="Y1671" s="27">
        <v>4.99346923828125</v>
      </c>
      <c r="Z1671" s="27">
        <v>80.212982177734403</v>
      </c>
      <c r="AA1671" s="27">
        <v>332503</v>
      </c>
      <c r="AB1671" s="28">
        <v>29.3</v>
      </c>
      <c r="AC1671" s="29">
        <v>0</v>
      </c>
      <c r="AD1671" s="30">
        <v>180.6</v>
      </c>
      <c r="AE1671" s="30">
        <v>0.4</v>
      </c>
      <c r="AF1671" s="31">
        <v>10.138999999999999</v>
      </c>
      <c r="AG1671">
        <f t="shared" si="432"/>
        <v>9153.0975863873191</v>
      </c>
      <c r="AH1671">
        <f>A1671*'Simple Linear Regression'!$B$18+'Simple Linear Regression'!$B$17</f>
        <v>9309.9082770603745</v>
      </c>
      <c r="AI1671">
        <f t="shared" si="433"/>
        <v>8828.4655006000012</v>
      </c>
      <c r="AJ1671">
        <f t="shared" si="434"/>
        <v>8828.4655005999994</v>
      </c>
      <c r="AK1671" s="32">
        <f t="shared" si="431"/>
        <v>8997.5107930491413</v>
      </c>
      <c r="AL1671">
        <f t="shared" si="435"/>
        <v>9071.8927967994405</v>
      </c>
      <c r="AM1671" s="32">
        <f t="shared" si="436"/>
        <v>8928.3255220971605</v>
      </c>
      <c r="AN1671" s="33">
        <f t="shared" si="430"/>
        <v>8431.4612350088119</v>
      </c>
      <c r="AO1671" s="33">
        <f t="shared" si="437"/>
        <v>8832.1581143919993</v>
      </c>
      <c r="AP1671" s="33">
        <f t="shared" si="438"/>
        <v>8628.7003745999973</v>
      </c>
      <c r="AQ1671" s="34">
        <f t="shared" si="439"/>
        <v>902701.99199999997</v>
      </c>
      <c r="AR1671" s="34">
        <f t="shared" si="440"/>
        <v>697800</v>
      </c>
      <c r="AS1671" s="34">
        <f t="shared" si="441"/>
        <v>0</v>
      </c>
      <c r="AT1671" s="34">
        <f t="shared" si="442"/>
        <v>9203.2197805889991</v>
      </c>
      <c r="AU1671" s="34">
        <f t="shared" si="443"/>
        <v>9014.0259615646864</v>
      </c>
      <c r="AV1671" s="34">
        <f t="shared" si="444"/>
        <v>9022.5516058959984</v>
      </c>
      <c r="AW1671" s="34">
        <f t="shared" si="445"/>
        <v>9195.224558949998</v>
      </c>
      <c r="AX1671" s="34">
        <f t="shared" si="446"/>
        <v>8872.8097522606949</v>
      </c>
    </row>
    <row r="1672" spans="1:50" ht="16.5" customHeight="1" x14ac:dyDescent="0.2">
      <c r="A1672" s="25">
        <v>1671</v>
      </c>
      <c r="B1672" s="26">
        <v>44967</v>
      </c>
      <c r="C1672" s="35">
        <v>8274</v>
      </c>
      <c r="D1672" s="27">
        <v>4112.9799999999996</v>
      </c>
      <c r="E1672" s="27">
        <v>215000</v>
      </c>
      <c r="F1672" s="27">
        <v>1964128.57142857</v>
      </c>
      <c r="G1672" s="27">
        <v>77.506</v>
      </c>
      <c r="H1672" s="27">
        <v>83.298000000000002</v>
      </c>
      <c r="I1672" s="27">
        <v>3.444</v>
      </c>
      <c r="J1672" s="27">
        <v>26770.513999999999</v>
      </c>
      <c r="K1672" s="27">
        <v>590484</v>
      </c>
      <c r="L1672" s="27">
        <v>780</v>
      </c>
      <c r="M1672" s="27">
        <v>13.874000000000001</v>
      </c>
      <c r="N1672" s="27">
        <v>258728</v>
      </c>
      <c r="O1672" s="27">
        <v>18116.5</v>
      </c>
      <c r="P1672" s="27">
        <v>4778704</v>
      </c>
      <c r="Q1672" s="27">
        <v>630000</v>
      </c>
      <c r="R1672" s="27">
        <v>15617</v>
      </c>
      <c r="S1672" s="27">
        <v>16.504999999999999</v>
      </c>
      <c r="T1672" s="27">
        <v>155.69999999999999</v>
      </c>
      <c r="U1672" s="27">
        <v>11</v>
      </c>
      <c r="V1672" s="27">
        <v>94.1</v>
      </c>
      <c r="W1672" s="27">
        <v>118.8706</v>
      </c>
      <c r="X1672" s="27">
        <v>5.71428571428571</v>
      </c>
      <c r="Y1672" s="27">
        <v>4.99346923828125</v>
      </c>
      <c r="Z1672" s="27">
        <v>80.212982177734403</v>
      </c>
      <c r="AA1672" s="27">
        <v>332503</v>
      </c>
      <c r="AB1672" s="28">
        <v>27.29</v>
      </c>
      <c r="AC1672" s="29">
        <v>0</v>
      </c>
      <c r="AD1672" s="30">
        <v>132.1</v>
      </c>
      <c r="AE1672" s="30">
        <v>0.3</v>
      </c>
      <c r="AF1672" s="31">
        <v>10.3668</v>
      </c>
      <c r="AG1672">
        <f t="shared" si="432"/>
        <v>9056.1353212367194</v>
      </c>
      <c r="AH1672">
        <f>A1672*'Simple Linear Regression'!$B$18+'Simple Linear Regression'!$B$17</f>
        <v>9310.761314144278</v>
      </c>
      <c r="AI1672">
        <f t="shared" si="433"/>
        <v>8689.4992605999996</v>
      </c>
      <c r="AJ1672">
        <f t="shared" si="434"/>
        <v>8689.4992606000014</v>
      </c>
      <c r="AK1672" s="32">
        <f t="shared" si="431"/>
        <v>8995.7724794251099</v>
      </c>
      <c r="AL1672">
        <f t="shared" si="435"/>
        <v>9006.2468944062457</v>
      </c>
      <c r="AM1672" s="32">
        <f t="shared" si="436"/>
        <v>8983.1816620501213</v>
      </c>
      <c r="AN1672" s="33">
        <f t="shared" si="430"/>
        <v>8535.3489856087617</v>
      </c>
      <c r="AO1672" s="33">
        <f t="shared" si="437"/>
        <v>8828.1821096320018</v>
      </c>
      <c r="AP1672" s="33">
        <f t="shared" si="438"/>
        <v>8705.2764451999974</v>
      </c>
      <c r="AQ1672" s="34">
        <f t="shared" si="439"/>
        <v>891059.23199999996</v>
      </c>
      <c r="AR1672" s="34">
        <f t="shared" si="440"/>
        <v>740460</v>
      </c>
      <c r="AS1672" s="34">
        <f t="shared" si="441"/>
        <v>0</v>
      </c>
      <c r="AT1672" s="34">
        <f t="shared" si="442"/>
        <v>9144.5255610179993</v>
      </c>
      <c r="AU1672" s="34">
        <f t="shared" si="443"/>
        <v>8976.1802282834942</v>
      </c>
      <c r="AV1672" s="34">
        <f t="shared" si="444"/>
        <v>8995.5094938456004</v>
      </c>
      <c r="AW1672" s="34">
        <f t="shared" si="445"/>
        <v>9138.1806544699994</v>
      </c>
      <c r="AX1672" s="34">
        <f t="shared" si="446"/>
        <v>8838.4282990168176</v>
      </c>
    </row>
    <row r="1673" spans="1:50" ht="16.5" customHeight="1" x14ac:dyDescent="0.2">
      <c r="A1673" s="25">
        <v>1672</v>
      </c>
      <c r="B1673" s="26">
        <v>44974</v>
      </c>
      <c r="C1673" s="35">
        <v>8910</v>
      </c>
      <c r="D1673" s="27">
        <v>4118.1040000000003</v>
      </c>
      <c r="E1673" s="27">
        <v>220000</v>
      </c>
      <c r="F1673" s="27">
        <v>2076921.2857142901</v>
      </c>
      <c r="G1673" s="27">
        <v>78.510000000000005</v>
      </c>
      <c r="H1673" s="27">
        <v>84.171999999999997</v>
      </c>
      <c r="I1673" s="27">
        <v>3.39</v>
      </c>
      <c r="J1673" s="27">
        <v>26770.513999999999</v>
      </c>
      <c r="K1673" s="27">
        <v>590484</v>
      </c>
      <c r="L1673" s="27">
        <v>780</v>
      </c>
      <c r="M1673" s="27">
        <v>15.657</v>
      </c>
      <c r="N1673" s="27">
        <v>258030</v>
      </c>
      <c r="O1673" s="27">
        <v>18116.5</v>
      </c>
      <c r="P1673" s="27">
        <v>4778704</v>
      </c>
      <c r="Q1673" s="27">
        <v>630000</v>
      </c>
      <c r="R1673" s="27">
        <v>15617</v>
      </c>
      <c r="S1673" s="27">
        <v>16.504999999999999</v>
      </c>
      <c r="T1673" s="27">
        <v>155.69999999999999</v>
      </c>
      <c r="U1673" s="27">
        <v>11</v>
      </c>
      <c r="V1673" s="27">
        <v>94.1</v>
      </c>
      <c r="W1673" s="27">
        <v>120.23042</v>
      </c>
      <c r="X1673" s="27">
        <v>5.71428571428571</v>
      </c>
      <c r="Y1673" s="27">
        <v>4.9549803733825701</v>
      </c>
      <c r="Z1673" s="27">
        <v>80.212982177734403</v>
      </c>
      <c r="AA1673" s="27">
        <v>332503</v>
      </c>
      <c r="AB1673" s="28">
        <v>27.29</v>
      </c>
      <c r="AC1673" s="29">
        <v>0</v>
      </c>
      <c r="AD1673" s="30">
        <v>123.7</v>
      </c>
      <c r="AE1673" s="30">
        <v>1.4</v>
      </c>
      <c r="AF1673" s="31">
        <v>10.6135</v>
      </c>
      <c r="AG1673">
        <f t="shared" si="432"/>
        <v>9044.0054225912008</v>
      </c>
      <c r="AH1673">
        <f>A1673*'Simple Linear Regression'!$B$18+'Simple Linear Regression'!$B$17</f>
        <v>9311.6143512281833</v>
      </c>
      <c r="AI1673">
        <f t="shared" si="433"/>
        <v>8774.3138686999991</v>
      </c>
      <c r="AJ1673">
        <f t="shared" si="434"/>
        <v>8774.3138686999991</v>
      </c>
      <c r="AK1673" s="32">
        <f t="shared" si="431"/>
        <v>8954.8676064870979</v>
      </c>
      <c r="AL1673">
        <f t="shared" si="435"/>
        <v>9009.6657821990029</v>
      </c>
      <c r="AM1673" s="32">
        <f t="shared" si="436"/>
        <v>8978.4083358204589</v>
      </c>
      <c r="AN1673" s="33">
        <f t="shared" si="430"/>
        <v>8556.3096850591028</v>
      </c>
      <c r="AO1673" s="33">
        <f t="shared" si="437"/>
        <v>8846.1169966999987</v>
      </c>
      <c r="AP1673" s="33">
        <f t="shared" si="438"/>
        <v>8758.1274335000016</v>
      </c>
      <c r="AQ1673" s="34">
        <f t="shared" si="439"/>
        <v>874721.70000000007</v>
      </c>
      <c r="AR1673" s="34">
        <f t="shared" si="440"/>
        <v>745800</v>
      </c>
      <c r="AS1673" s="34">
        <f t="shared" si="441"/>
        <v>0</v>
      </c>
      <c r="AT1673" s="34">
        <f t="shared" si="442"/>
        <v>9154.8504223050004</v>
      </c>
      <c r="AU1673" s="34">
        <f t="shared" si="443"/>
        <v>9002.6710831551391</v>
      </c>
      <c r="AV1673" s="34">
        <f t="shared" si="444"/>
        <v>9018.889078518001</v>
      </c>
      <c r="AW1673" s="34">
        <f t="shared" si="445"/>
        <v>9149.5110981849994</v>
      </c>
      <c r="AX1673" s="34">
        <f t="shared" si="446"/>
        <v>8871.1105105540973</v>
      </c>
    </row>
    <row r="1674" spans="1:50" ht="16.5" customHeight="1" x14ac:dyDescent="0.2">
      <c r="A1674" s="25">
        <v>1673</v>
      </c>
      <c r="B1674" s="26">
        <v>44981</v>
      </c>
      <c r="C1674" s="35">
        <v>9112</v>
      </c>
      <c r="D1674" s="27">
        <v>3992.6875</v>
      </c>
      <c r="E1674" s="27">
        <v>217000</v>
      </c>
      <c r="F1674" s="27">
        <v>2247758.42857143</v>
      </c>
      <c r="G1674" s="27">
        <v>75.42</v>
      </c>
      <c r="H1674" s="27">
        <v>81.774000000000001</v>
      </c>
      <c r="I1674" s="27">
        <v>3.379</v>
      </c>
      <c r="J1674" s="27">
        <v>26770.513999999999</v>
      </c>
      <c r="K1674" s="27">
        <v>590484</v>
      </c>
      <c r="L1674" s="27">
        <v>780</v>
      </c>
      <c r="M1674" s="27">
        <v>15.657</v>
      </c>
      <c r="N1674" s="27">
        <v>258030</v>
      </c>
      <c r="O1674" s="27">
        <v>18116.5</v>
      </c>
      <c r="P1674" s="27">
        <v>4778704</v>
      </c>
      <c r="Q1674" s="27">
        <v>630000</v>
      </c>
      <c r="R1674" s="27">
        <v>15617</v>
      </c>
      <c r="S1674" s="27">
        <v>16.899000000000001</v>
      </c>
      <c r="T1674" s="27">
        <v>155.69999999999999</v>
      </c>
      <c r="U1674" s="27">
        <v>11</v>
      </c>
      <c r="V1674" s="27">
        <v>94.1</v>
      </c>
      <c r="W1674" s="27">
        <v>120.27582</v>
      </c>
      <c r="X1674" s="27">
        <v>5.71428571428571</v>
      </c>
      <c r="Y1674" s="27">
        <v>4.9549803733825701</v>
      </c>
      <c r="Z1674" s="27">
        <v>80.212982177734403</v>
      </c>
      <c r="AA1674" s="27">
        <v>332503</v>
      </c>
      <c r="AB1674" s="28">
        <v>27.29</v>
      </c>
      <c r="AC1674" s="29">
        <v>0</v>
      </c>
      <c r="AD1674" s="30">
        <v>119</v>
      </c>
      <c r="AE1674" s="30">
        <v>7.8</v>
      </c>
      <c r="AF1674" s="31">
        <v>10.8748</v>
      </c>
      <c r="AG1674">
        <f t="shared" si="432"/>
        <v>9046.0219197445203</v>
      </c>
      <c r="AH1674">
        <f>A1674*'Simple Linear Regression'!$B$18+'Simple Linear Regression'!$B$17</f>
        <v>9312.4673883120868</v>
      </c>
      <c r="AI1674">
        <f t="shared" si="433"/>
        <v>8776.0787387</v>
      </c>
      <c r="AJ1674">
        <f t="shared" si="434"/>
        <v>8776.0787387000018</v>
      </c>
      <c r="AK1674" s="32">
        <f t="shared" si="431"/>
        <v>8939.1653464360188</v>
      </c>
      <c r="AL1674">
        <f t="shared" si="435"/>
        <v>9013.1207610659021</v>
      </c>
      <c r="AM1674" s="32">
        <f t="shared" si="436"/>
        <v>8987.8793734259179</v>
      </c>
      <c r="AN1674" s="33">
        <f t="shared" si="430"/>
        <v>8528.6730594549099</v>
      </c>
      <c r="AO1674" s="33">
        <f t="shared" si="437"/>
        <v>8868.1510548699971</v>
      </c>
      <c r="AP1674" s="33">
        <f t="shared" si="438"/>
        <v>8802.1430958000001</v>
      </c>
      <c r="AQ1674" s="34">
        <f t="shared" si="439"/>
        <v>871883.37</v>
      </c>
      <c r="AR1674" s="34">
        <f t="shared" si="440"/>
        <v>733243</v>
      </c>
      <c r="AS1674" s="34">
        <f t="shared" si="441"/>
        <v>0</v>
      </c>
      <c r="AT1674" s="34">
        <f t="shared" si="442"/>
        <v>9178.4616587510009</v>
      </c>
      <c r="AU1674" s="34">
        <f t="shared" si="443"/>
        <v>9031.6091398308599</v>
      </c>
      <c r="AV1674" s="34">
        <f t="shared" si="444"/>
        <v>9040.2021279796809</v>
      </c>
      <c r="AW1674" s="34">
        <f t="shared" si="445"/>
        <v>9174.0401925080005</v>
      </c>
      <c r="AX1674" s="34">
        <f t="shared" si="446"/>
        <v>8902.5070218228102</v>
      </c>
    </row>
    <row r="1675" spans="1:50" ht="16.5" customHeight="1" x14ac:dyDescent="0.2">
      <c r="A1675" s="25">
        <v>1674</v>
      </c>
      <c r="B1675" s="26">
        <v>44988</v>
      </c>
      <c r="C1675" s="35">
        <v>8562</v>
      </c>
      <c r="D1675" s="27">
        <v>3986.154</v>
      </c>
      <c r="E1675" s="27">
        <v>207000</v>
      </c>
      <c r="F1675" s="27">
        <v>2192078.7142857099</v>
      </c>
      <c r="G1675" s="27">
        <v>77.537999999999997</v>
      </c>
      <c r="H1675" s="27">
        <v>83.603999999999999</v>
      </c>
      <c r="I1675" s="27">
        <v>3.3420000000000001</v>
      </c>
      <c r="J1675" s="27">
        <v>26770.513999999999</v>
      </c>
      <c r="K1675" s="27">
        <v>590484</v>
      </c>
      <c r="L1675" s="27">
        <v>780</v>
      </c>
      <c r="M1675" s="27">
        <v>15.657</v>
      </c>
      <c r="N1675" s="27">
        <v>258030</v>
      </c>
      <c r="O1675" s="27">
        <v>18116.5</v>
      </c>
      <c r="P1675" s="27">
        <v>4778704</v>
      </c>
      <c r="Q1675" s="27">
        <v>630000</v>
      </c>
      <c r="R1675" s="27">
        <v>10582</v>
      </c>
      <c r="S1675" s="27">
        <v>16.899000000000001</v>
      </c>
      <c r="T1675" s="27">
        <v>155.69999999999999</v>
      </c>
      <c r="U1675" s="27">
        <v>11</v>
      </c>
      <c r="V1675" s="27">
        <v>94.1</v>
      </c>
      <c r="W1675" s="27">
        <v>121.03055000000001</v>
      </c>
      <c r="X1675" s="27">
        <v>5.71428571428571</v>
      </c>
      <c r="Y1675" s="27">
        <v>4.9549803733825701</v>
      </c>
      <c r="Z1675" s="27">
        <v>80.212982177734403</v>
      </c>
      <c r="AA1675" s="27">
        <v>334350</v>
      </c>
      <c r="AB1675" s="28">
        <v>27.29</v>
      </c>
      <c r="AC1675" s="29">
        <v>0</v>
      </c>
      <c r="AD1675" s="30">
        <v>112</v>
      </c>
      <c r="AE1675" s="30">
        <v>8.9</v>
      </c>
      <c r="AF1675" s="31">
        <v>11.1472</v>
      </c>
      <c r="AG1675">
        <f t="shared" si="432"/>
        <v>9060.2757257029607</v>
      </c>
      <c r="AH1675">
        <f>A1675*'Simple Linear Regression'!$B$18+'Simple Linear Regression'!$B$17</f>
        <v>9313.3204253959902</v>
      </c>
      <c r="AI1675">
        <f t="shared" si="433"/>
        <v>8781.9616386999987</v>
      </c>
      <c r="AJ1675">
        <f t="shared" si="434"/>
        <v>8781.9616386999987</v>
      </c>
      <c r="AK1675" s="32">
        <f t="shared" si="431"/>
        <v>8923.2535401996574</v>
      </c>
      <c r="AL1675">
        <f t="shared" si="435"/>
        <v>9028.4132064381956</v>
      </c>
      <c r="AM1675" s="32">
        <f t="shared" si="436"/>
        <v>8992.9365098304588</v>
      </c>
      <c r="AN1675" s="33">
        <f t="shared" si="430"/>
        <v>8582.6995738271817</v>
      </c>
      <c r="AO1675" s="33">
        <f t="shared" si="437"/>
        <v>8891.9515632600014</v>
      </c>
      <c r="AP1675" s="33">
        <f t="shared" si="438"/>
        <v>8858.7678418000014</v>
      </c>
      <c r="AQ1675" s="34">
        <f t="shared" si="439"/>
        <v>862336.26</v>
      </c>
      <c r="AR1675" s="34">
        <f t="shared" si="440"/>
        <v>691794</v>
      </c>
      <c r="AS1675" s="34">
        <f t="shared" si="441"/>
        <v>0</v>
      </c>
      <c r="AT1675" s="34">
        <f t="shared" si="442"/>
        <v>9220.0484952420011</v>
      </c>
      <c r="AU1675" s="34">
        <f t="shared" si="443"/>
        <v>9075.6403484088933</v>
      </c>
      <c r="AV1675" s="34">
        <f t="shared" si="444"/>
        <v>9077.1040593014386</v>
      </c>
      <c r="AW1675" s="34">
        <f t="shared" si="445"/>
        <v>9216.6889046239994</v>
      </c>
      <c r="AX1675" s="34">
        <f t="shared" si="446"/>
        <v>8948.7191103193782</v>
      </c>
    </row>
    <row r="1676" spans="1:50" ht="16.5" customHeight="1" x14ac:dyDescent="0.2">
      <c r="A1676" s="25">
        <v>1675</v>
      </c>
      <c r="B1676" s="26">
        <v>44995</v>
      </c>
      <c r="C1676" s="35">
        <v>8594</v>
      </c>
      <c r="D1676" s="27">
        <v>3961.3420000000001</v>
      </c>
      <c r="E1676" s="27">
        <v>230000</v>
      </c>
      <c r="F1676" s="27">
        <v>2249492</v>
      </c>
      <c r="G1676" s="27">
        <v>77.31</v>
      </c>
      <c r="H1676" s="27">
        <v>82.858000000000004</v>
      </c>
      <c r="I1676" s="27">
        <v>3.3889999999999998</v>
      </c>
      <c r="J1676" s="27">
        <v>26770.513999999999</v>
      </c>
      <c r="K1676" s="27">
        <v>590484</v>
      </c>
      <c r="L1676" s="27">
        <v>772</v>
      </c>
      <c r="M1676" s="27">
        <v>15.657</v>
      </c>
      <c r="N1676" s="27">
        <v>258030</v>
      </c>
      <c r="O1676" s="27">
        <v>18449.099999999999</v>
      </c>
      <c r="P1676" s="27">
        <v>4778704</v>
      </c>
      <c r="Q1676" s="27">
        <v>630000</v>
      </c>
      <c r="R1676" s="27">
        <v>10582</v>
      </c>
      <c r="S1676" s="27">
        <v>16.899000000000001</v>
      </c>
      <c r="T1676" s="27">
        <v>155.69999999999999</v>
      </c>
      <c r="U1676" s="27">
        <v>11</v>
      </c>
      <c r="V1676" s="27">
        <v>88</v>
      </c>
      <c r="W1676" s="27">
        <v>121.05346</v>
      </c>
      <c r="X1676" s="27">
        <v>5.71428571428571</v>
      </c>
      <c r="Y1676" s="27">
        <v>4.9549803733825701</v>
      </c>
      <c r="Z1676" s="27">
        <v>80.212982177734403</v>
      </c>
      <c r="AA1676" s="27">
        <v>334350</v>
      </c>
      <c r="AB1676" s="28">
        <v>27.86</v>
      </c>
      <c r="AC1676" s="29">
        <v>0</v>
      </c>
      <c r="AD1676" s="30">
        <v>109.8</v>
      </c>
      <c r="AE1676" s="30">
        <v>7.6</v>
      </c>
      <c r="AF1676" s="31">
        <v>11.427300000000001</v>
      </c>
      <c r="AG1676">
        <f t="shared" si="432"/>
        <v>9184.2093626553196</v>
      </c>
      <c r="AH1676">
        <f>A1676*'Simple Linear Regression'!$B$18+'Simple Linear Regression'!$B$17</f>
        <v>9314.1734624798955</v>
      </c>
      <c r="AI1676">
        <f t="shared" si="433"/>
        <v>8975.3883987000008</v>
      </c>
      <c r="AJ1676">
        <f t="shared" si="434"/>
        <v>8975.388398699999</v>
      </c>
      <c r="AK1676" s="32">
        <f t="shared" si="431"/>
        <v>8938.6331748952707</v>
      </c>
      <c r="AL1676">
        <f t="shared" si="435"/>
        <v>9102.2650220068972</v>
      </c>
      <c r="AM1676" s="32">
        <f t="shared" si="436"/>
        <v>9000.4074189244402</v>
      </c>
      <c r="AN1676" s="33">
        <f t="shared" si="430"/>
        <v>8782.4366408918067</v>
      </c>
      <c r="AO1676" s="33">
        <f t="shared" si="437"/>
        <v>8970.8320201700008</v>
      </c>
      <c r="AP1676" s="33">
        <f t="shared" si="438"/>
        <v>8846.5856689000011</v>
      </c>
      <c r="AQ1676" s="34">
        <f t="shared" si="439"/>
        <v>874463.66999999993</v>
      </c>
      <c r="AR1676" s="34">
        <f t="shared" si="440"/>
        <v>779470</v>
      </c>
      <c r="AS1676" s="34">
        <f t="shared" si="441"/>
        <v>0</v>
      </c>
      <c r="AT1676" s="34">
        <f t="shared" si="442"/>
        <v>9294.8877070160015</v>
      </c>
      <c r="AU1676" s="34">
        <f t="shared" si="443"/>
        <v>9132.185188174115</v>
      </c>
      <c r="AV1676" s="34">
        <f t="shared" si="444"/>
        <v>9157.9481807751999</v>
      </c>
      <c r="AW1676" s="34">
        <f t="shared" si="445"/>
        <v>9292.2558665329998</v>
      </c>
      <c r="AX1676" s="34">
        <f t="shared" si="446"/>
        <v>9016.4817081347137</v>
      </c>
    </row>
    <row r="1677" spans="1:50" ht="16.5" customHeight="1" x14ac:dyDescent="0.2">
      <c r="A1677" s="25">
        <v>1676</v>
      </c>
      <c r="B1677" s="26">
        <v>45002</v>
      </c>
      <c r="C1677" s="35">
        <v>8960</v>
      </c>
      <c r="D1677" s="27">
        <v>3908.78</v>
      </c>
      <c r="E1677" s="27">
        <v>222000</v>
      </c>
      <c r="F1677" s="27">
        <v>2360553.1428571399</v>
      </c>
      <c r="G1677" s="27">
        <v>69.599999999999994</v>
      </c>
      <c r="H1677" s="27">
        <v>74.977999999999994</v>
      </c>
      <c r="I1677" s="27">
        <v>3.456</v>
      </c>
      <c r="J1677" s="27">
        <v>26770.513999999999</v>
      </c>
      <c r="K1677" s="27">
        <v>556153</v>
      </c>
      <c r="L1677" s="27">
        <v>772</v>
      </c>
      <c r="M1677" s="27">
        <v>15.47</v>
      </c>
      <c r="N1677" s="27">
        <v>258030</v>
      </c>
      <c r="O1677" s="27">
        <v>18449.099999999999</v>
      </c>
      <c r="P1677" s="27">
        <v>4858439</v>
      </c>
      <c r="Q1677" s="27">
        <v>630000</v>
      </c>
      <c r="R1677" s="27">
        <v>10582</v>
      </c>
      <c r="S1677" s="27">
        <v>16.899000000000001</v>
      </c>
      <c r="T1677" s="27">
        <v>155.69999999999999</v>
      </c>
      <c r="U1677" s="27">
        <v>11</v>
      </c>
      <c r="V1677" s="27">
        <v>88</v>
      </c>
      <c r="W1677" s="27">
        <v>121.21726</v>
      </c>
      <c r="X1677" s="27">
        <v>5.71428571428571</v>
      </c>
      <c r="Y1677" s="27">
        <v>4.2254548072814897</v>
      </c>
      <c r="Z1677" s="27">
        <v>80.212982177734403</v>
      </c>
      <c r="AA1677" s="27">
        <v>334350</v>
      </c>
      <c r="AB1677" s="28">
        <v>27.86</v>
      </c>
      <c r="AC1677" s="29">
        <v>0</v>
      </c>
      <c r="AD1677" s="30">
        <v>123.8</v>
      </c>
      <c r="AE1677" s="30">
        <v>4.3</v>
      </c>
      <c r="AF1677" s="31">
        <v>11.7125</v>
      </c>
      <c r="AG1677">
        <f t="shared" si="432"/>
        <v>9189.6214809032808</v>
      </c>
      <c r="AH1677">
        <f>A1677*'Simple Linear Regression'!$B$18+'Simple Linear Regression'!$B$17</f>
        <v>9315.026499563799</v>
      </c>
      <c r="AI1677">
        <f t="shared" si="433"/>
        <v>8969.8839389999994</v>
      </c>
      <c r="AJ1677">
        <f t="shared" si="434"/>
        <v>8969.8839389999994</v>
      </c>
      <c r="AK1677" s="32">
        <f t="shared" si="431"/>
        <v>8952.90266372921</v>
      </c>
      <c r="AL1677">
        <f t="shared" si="435"/>
        <v>9100.6667138176017</v>
      </c>
      <c r="AM1677" s="32">
        <f t="shared" si="436"/>
        <v>8988.5865463270184</v>
      </c>
      <c r="AN1677" s="33">
        <f t="shared" si="430"/>
        <v>8741.4555732082372</v>
      </c>
      <c r="AO1677" s="33">
        <f t="shared" si="437"/>
        <v>8944.414387679999</v>
      </c>
      <c r="AP1677" s="33">
        <f t="shared" si="438"/>
        <v>8839.6530345000028</v>
      </c>
      <c r="AQ1677" s="34">
        <f t="shared" si="439"/>
        <v>891751.67999999993</v>
      </c>
      <c r="AR1677" s="34">
        <f t="shared" si="440"/>
        <v>767232</v>
      </c>
      <c r="AS1677" s="34">
        <f t="shared" si="441"/>
        <v>0</v>
      </c>
      <c r="AT1677" s="34">
        <f t="shared" si="442"/>
        <v>9391.0233061229992</v>
      </c>
      <c r="AU1677" s="34">
        <f t="shared" si="443"/>
        <v>9196.5428007828577</v>
      </c>
      <c r="AV1677" s="34">
        <f t="shared" si="444"/>
        <v>9242.9265853143206</v>
      </c>
      <c r="AW1677" s="34">
        <f t="shared" si="445"/>
        <v>9389.3840357970003</v>
      </c>
      <c r="AX1677" s="34">
        <f t="shared" si="446"/>
        <v>9067.9838681718429</v>
      </c>
    </row>
    <row r="1678" spans="1:50" ht="16.5" customHeight="1" x14ac:dyDescent="0.2">
      <c r="A1678" s="25">
        <v>1677</v>
      </c>
      <c r="B1678" s="26">
        <v>45009</v>
      </c>
      <c r="C1678" s="35">
        <v>9145</v>
      </c>
      <c r="D1678" s="27">
        <v>3962.2240000000002</v>
      </c>
      <c r="E1678" s="27">
        <v>230000</v>
      </c>
      <c r="F1678" s="27">
        <v>2357525.1428571399</v>
      </c>
      <c r="G1678" s="27">
        <v>69.331999999999994</v>
      </c>
      <c r="H1678" s="27">
        <v>74.244</v>
      </c>
      <c r="I1678" s="27">
        <v>3.4220000000000002</v>
      </c>
      <c r="J1678" s="27">
        <v>26770.513999999999</v>
      </c>
      <c r="K1678" s="27">
        <v>556153</v>
      </c>
      <c r="L1678" s="27">
        <v>772</v>
      </c>
      <c r="M1678" s="27">
        <v>15.47</v>
      </c>
      <c r="N1678" s="27">
        <v>248718</v>
      </c>
      <c r="O1678" s="27">
        <v>18449.099999999999</v>
      </c>
      <c r="P1678" s="27">
        <v>4858439</v>
      </c>
      <c r="Q1678" s="27">
        <v>630000</v>
      </c>
      <c r="R1678" s="27">
        <v>10582</v>
      </c>
      <c r="S1678" s="27">
        <v>16.899000000000001</v>
      </c>
      <c r="T1678" s="27">
        <v>155.69999999999999</v>
      </c>
      <c r="U1678" s="27">
        <v>11</v>
      </c>
      <c r="V1678" s="27">
        <v>88</v>
      </c>
      <c r="W1678" s="27">
        <v>121.45962</v>
      </c>
      <c r="X1678" s="27">
        <v>5.71428571428571</v>
      </c>
      <c r="Y1678" s="27">
        <v>4.2254548072814897</v>
      </c>
      <c r="Z1678" s="27">
        <v>80.212982177734403</v>
      </c>
      <c r="AA1678" s="27">
        <v>334350</v>
      </c>
      <c r="AB1678" s="28">
        <v>27.86</v>
      </c>
      <c r="AC1678" s="29">
        <v>0</v>
      </c>
      <c r="AD1678" s="30">
        <v>121.1</v>
      </c>
      <c r="AE1678" s="30">
        <v>5.3</v>
      </c>
      <c r="AF1678" s="31">
        <v>12</v>
      </c>
      <c r="AG1678">
        <f t="shared" si="432"/>
        <v>9067.5818696753595</v>
      </c>
      <c r="AH1678">
        <f>A1678*'Simple Linear Regression'!$B$18+'Simple Linear Regression'!$B$17</f>
        <v>9315.8795366477025</v>
      </c>
      <c r="AI1678">
        <f t="shared" si="433"/>
        <v>8837.0873341999995</v>
      </c>
      <c r="AJ1678">
        <f t="shared" si="434"/>
        <v>8837.0873342000014</v>
      </c>
      <c r="AK1678" s="32">
        <f t="shared" si="431"/>
        <v>8920.5711621828923</v>
      </c>
      <c r="AL1678">
        <f t="shared" si="435"/>
        <v>9110.7175678497188</v>
      </c>
      <c r="AM1678" s="32">
        <f t="shared" si="436"/>
        <v>8861.8404743277188</v>
      </c>
      <c r="AN1678" s="33">
        <f t="shared" si="430"/>
        <v>8786.5120900243783</v>
      </c>
      <c r="AO1678" s="33">
        <f t="shared" si="437"/>
        <v>8976.3916211960022</v>
      </c>
      <c r="AP1678" s="33">
        <f t="shared" si="438"/>
        <v>8879.0523113999989</v>
      </c>
      <c r="AQ1678" s="34">
        <f t="shared" si="439"/>
        <v>851112.99600000004</v>
      </c>
      <c r="AR1678" s="34">
        <f t="shared" si="440"/>
        <v>787060</v>
      </c>
      <c r="AS1678" s="34">
        <f t="shared" si="441"/>
        <v>0</v>
      </c>
      <c r="AT1678" s="34">
        <f t="shared" si="442"/>
        <v>9255.1020903379995</v>
      </c>
      <c r="AU1678" s="34">
        <f t="shared" si="443"/>
        <v>9201.166288311746</v>
      </c>
      <c r="AV1678" s="34">
        <f t="shared" si="444"/>
        <v>9117.6353967636005</v>
      </c>
      <c r="AW1678" s="34">
        <f t="shared" si="445"/>
        <v>9254.5807650360002</v>
      </c>
      <c r="AX1678" s="34">
        <f t="shared" si="446"/>
        <v>9093.8687782313482</v>
      </c>
    </row>
    <row r="1679" spans="1:50" ht="16.5" customHeight="1" x14ac:dyDescent="0.2">
      <c r="A1679" s="25">
        <v>1678</v>
      </c>
      <c r="B1679" s="26">
        <v>45016</v>
      </c>
      <c r="C1679" s="35">
        <v>9295</v>
      </c>
      <c r="D1679" s="27">
        <v>4027.35</v>
      </c>
      <c r="E1679" s="27">
        <v>234000</v>
      </c>
      <c r="F1679" s="27">
        <v>2341143.7142857099</v>
      </c>
      <c r="G1679" s="27">
        <v>73.787999999999997</v>
      </c>
      <c r="H1679" s="27">
        <v>78.004000000000005</v>
      </c>
      <c r="I1679" s="27">
        <v>3.4209999999999998</v>
      </c>
      <c r="J1679" s="27">
        <v>26770.513999999999</v>
      </c>
      <c r="K1679" s="27">
        <v>556153</v>
      </c>
      <c r="L1679" s="27">
        <v>772</v>
      </c>
      <c r="M1679" s="27">
        <v>15.47</v>
      </c>
      <c r="N1679" s="27">
        <v>248718</v>
      </c>
      <c r="O1679" s="27">
        <v>18449.099999999999</v>
      </c>
      <c r="P1679" s="27">
        <v>4858439</v>
      </c>
      <c r="Q1679" s="27">
        <v>630000</v>
      </c>
      <c r="R1679" s="27">
        <v>10582</v>
      </c>
      <c r="S1679" s="27">
        <v>16.899000000000001</v>
      </c>
      <c r="T1679" s="27">
        <v>155.69999999999999</v>
      </c>
      <c r="U1679" s="27">
        <v>11</v>
      </c>
      <c r="V1679" s="27">
        <v>88</v>
      </c>
      <c r="W1679" s="27">
        <v>120.55002</v>
      </c>
      <c r="X1679" s="27">
        <v>5.71428571428571</v>
      </c>
      <c r="Y1679" s="27">
        <v>4.2254548072814897</v>
      </c>
      <c r="Z1679" s="27">
        <v>80.212982177734403</v>
      </c>
      <c r="AA1679" s="27">
        <v>334350</v>
      </c>
      <c r="AB1679" s="28">
        <v>27.86</v>
      </c>
      <c r="AC1679" s="29">
        <v>0</v>
      </c>
      <c r="AD1679" s="30">
        <v>95.9</v>
      </c>
      <c r="AE1679" s="30">
        <v>7.4</v>
      </c>
      <c r="AF1679" s="31">
        <v>12.2875</v>
      </c>
      <c r="AG1679">
        <f t="shared" si="432"/>
        <v>9064.8875485074805</v>
      </c>
      <c r="AH1679">
        <f>A1679*'Simple Linear Regression'!$B$18+'Simple Linear Regression'!$B$17</f>
        <v>9316.7325737316078</v>
      </c>
      <c r="AI1679">
        <f t="shared" si="433"/>
        <v>8834.734174199999</v>
      </c>
      <c r="AJ1679">
        <f t="shared" si="434"/>
        <v>8834.734174199999</v>
      </c>
      <c r="AK1679" s="32">
        <f t="shared" si="431"/>
        <v>8936.8734291157925</v>
      </c>
      <c r="AL1679">
        <f t="shared" si="435"/>
        <v>9107.7794943694571</v>
      </c>
      <c r="AM1679" s="32">
        <f t="shared" si="436"/>
        <v>8894.7421004594598</v>
      </c>
      <c r="AN1679" s="33">
        <f t="shared" ref="AN1679:AN1742" si="447">-20867.61854817+339.61869129*I1679+0.00076589*N1679-0.08776534*V1679+0.07918885*AA1679+0.00796694*E1679</f>
        <v>8818.0402313330887</v>
      </c>
      <c r="AO1679" s="33">
        <f t="shared" si="437"/>
        <v>9011.6190763779996</v>
      </c>
      <c r="AP1679" s="33">
        <f t="shared" si="438"/>
        <v>8932.604215899999</v>
      </c>
      <c r="AQ1679" s="34">
        <f t="shared" si="439"/>
        <v>850864.27799999993</v>
      </c>
      <c r="AR1679" s="34">
        <f t="shared" si="440"/>
        <v>800514</v>
      </c>
      <c r="AS1679" s="34">
        <f t="shared" si="441"/>
        <v>0</v>
      </c>
      <c r="AT1679" s="34">
        <f t="shared" si="442"/>
        <v>9264.4870892500003</v>
      </c>
      <c r="AU1679" s="34">
        <f t="shared" si="443"/>
        <v>9216.1195143743498</v>
      </c>
      <c r="AV1679" s="34">
        <f t="shared" si="444"/>
        <v>9131.4304855746414</v>
      </c>
      <c r="AW1679" s="34">
        <f t="shared" si="445"/>
        <v>9265.2827479890002</v>
      </c>
      <c r="AX1679" s="34">
        <f t="shared" si="446"/>
        <v>9113.4992159318153</v>
      </c>
    </row>
    <row r="1680" spans="1:50" ht="16.5" customHeight="1" x14ac:dyDescent="0.2">
      <c r="A1680" s="25">
        <v>1679</v>
      </c>
      <c r="B1680" s="26">
        <v>45023</v>
      </c>
      <c r="C1680" s="35">
        <v>8936</v>
      </c>
      <c r="D1680" s="27">
        <v>4105.1274999999996</v>
      </c>
      <c r="E1680" s="27">
        <v>217000</v>
      </c>
      <c r="F1680" s="27">
        <v>2357607.42857143</v>
      </c>
      <c r="G1680" s="27">
        <v>80.622500000000002</v>
      </c>
      <c r="H1680" s="27">
        <v>85.99</v>
      </c>
      <c r="I1680" s="27">
        <v>3.4969999999999999</v>
      </c>
      <c r="J1680" s="27">
        <v>26770.513999999999</v>
      </c>
      <c r="K1680" s="27">
        <v>556153</v>
      </c>
      <c r="L1680" s="27">
        <v>758</v>
      </c>
      <c r="M1680" s="27">
        <v>15.47</v>
      </c>
      <c r="N1680" s="27">
        <v>248718</v>
      </c>
      <c r="O1680" s="27">
        <v>18491.599999999999</v>
      </c>
      <c r="P1680" s="27">
        <v>4858439</v>
      </c>
      <c r="Q1680" s="27">
        <v>630000</v>
      </c>
      <c r="R1680" s="27">
        <v>10582</v>
      </c>
      <c r="S1680" s="27">
        <v>16.899000000000001</v>
      </c>
      <c r="T1680" s="27">
        <v>155.69999999999999</v>
      </c>
      <c r="U1680" s="27">
        <v>11</v>
      </c>
      <c r="V1680" s="27">
        <v>86.5</v>
      </c>
      <c r="W1680" s="27">
        <v>119.69234</v>
      </c>
      <c r="X1680" s="27">
        <v>5.71428571428571</v>
      </c>
      <c r="Y1680" s="27">
        <v>4.2254548072814897</v>
      </c>
      <c r="Z1680" s="27">
        <v>80.212982177734403</v>
      </c>
      <c r="AA1680" s="27">
        <v>334350</v>
      </c>
      <c r="AB1680" s="28">
        <v>28.77</v>
      </c>
      <c r="AC1680" s="29">
        <v>0</v>
      </c>
      <c r="AD1680" s="30">
        <v>66.599999999999994</v>
      </c>
      <c r="AE1680" s="30">
        <v>12.1</v>
      </c>
      <c r="AF1680" s="31">
        <v>12.572699999999999</v>
      </c>
      <c r="AG1680">
        <f t="shared" si="432"/>
        <v>9110.6447203963598</v>
      </c>
      <c r="AH1680">
        <f>A1680*'Simple Linear Regression'!$B$18+'Simple Linear Regression'!$B$17</f>
        <v>9317.5856108155112</v>
      </c>
      <c r="AI1680">
        <f t="shared" si="433"/>
        <v>8891.9484541999991</v>
      </c>
      <c r="AJ1680">
        <f t="shared" si="434"/>
        <v>8891.9484542000009</v>
      </c>
      <c r="AK1680" s="32">
        <f t="shared" si="431"/>
        <v>8948.7919787383798</v>
      </c>
      <c r="AL1680">
        <f t="shared" si="435"/>
        <v>9142.2946268692176</v>
      </c>
      <c r="AM1680" s="32">
        <f t="shared" si="436"/>
        <v>8944.1650436719392</v>
      </c>
      <c r="AN1680" s="33">
        <f t="shared" si="447"/>
        <v>8708.5449198811275</v>
      </c>
      <c r="AO1680" s="33">
        <f t="shared" si="437"/>
        <v>9098.5495625459971</v>
      </c>
      <c r="AP1680" s="33">
        <f t="shared" si="438"/>
        <v>8985.1779855000004</v>
      </c>
      <c r="AQ1680" s="34">
        <f t="shared" si="439"/>
        <v>869766.84600000002</v>
      </c>
      <c r="AR1680" s="34">
        <f t="shared" si="440"/>
        <v>758849</v>
      </c>
      <c r="AS1680" s="34">
        <f t="shared" si="441"/>
        <v>0</v>
      </c>
      <c r="AT1680" s="34">
        <f t="shared" si="442"/>
        <v>9287.3072579239997</v>
      </c>
      <c r="AU1680" s="34">
        <f t="shared" si="443"/>
        <v>9247.3411164884146</v>
      </c>
      <c r="AV1680" s="34">
        <f t="shared" si="444"/>
        <v>9119.9445022462405</v>
      </c>
      <c r="AW1680" s="34">
        <f t="shared" si="445"/>
        <v>9289.2692915910011</v>
      </c>
      <c r="AX1680" s="34">
        <f t="shared" si="446"/>
        <v>9149.790995030402</v>
      </c>
    </row>
    <row r="1681" spans="1:50" ht="16.5" customHeight="1" x14ac:dyDescent="0.2">
      <c r="A1681" s="25">
        <v>1680</v>
      </c>
      <c r="B1681" s="26">
        <v>45030</v>
      </c>
      <c r="C1681" s="35">
        <v>8519</v>
      </c>
      <c r="D1681" s="27">
        <v>4118.7719999999999</v>
      </c>
      <c r="E1681" s="27">
        <v>220000</v>
      </c>
      <c r="F1681" s="27">
        <v>2325789.1428571399</v>
      </c>
      <c r="G1681" s="27">
        <v>81.866</v>
      </c>
      <c r="H1681" s="27">
        <v>87.362499999999997</v>
      </c>
      <c r="I1681" s="27">
        <v>3.5960000000000001</v>
      </c>
      <c r="J1681" s="27">
        <v>26770.513999999999</v>
      </c>
      <c r="K1681" s="27">
        <v>529212</v>
      </c>
      <c r="L1681" s="27">
        <v>758</v>
      </c>
      <c r="M1681" s="27">
        <v>15.47</v>
      </c>
      <c r="N1681" s="27">
        <v>248718</v>
      </c>
      <c r="O1681" s="27">
        <v>18491.599999999999</v>
      </c>
      <c r="P1681" s="27">
        <v>4858439</v>
      </c>
      <c r="Q1681" s="27">
        <v>630000</v>
      </c>
      <c r="R1681" s="27">
        <v>10582</v>
      </c>
      <c r="S1681" s="27">
        <v>16.899000000000001</v>
      </c>
      <c r="T1681" s="27">
        <v>155.69999999999999</v>
      </c>
      <c r="U1681" s="27">
        <v>11</v>
      </c>
      <c r="V1681" s="27">
        <v>86.5</v>
      </c>
      <c r="W1681" s="27">
        <v>119.28391999999999</v>
      </c>
      <c r="X1681" s="27">
        <v>5.71428571428571</v>
      </c>
      <c r="Y1681" s="27">
        <v>4.2254548072814897</v>
      </c>
      <c r="Z1681" s="27">
        <v>80.212982177734403</v>
      </c>
      <c r="AA1681" s="27">
        <v>334350</v>
      </c>
      <c r="AB1681" s="28">
        <v>28.77</v>
      </c>
      <c r="AC1681" s="29">
        <v>0</v>
      </c>
      <c r="AD1681" s="30">
        <v>49</v>
      </c>
      <c r="AE1681" s="30">
        <v>5.5</v>
      </c>
      <c r="AF1681" s="31">
        <v>12.8528</v>
      </c>
      <c r="AG1681">
        <f t="shared" si="432"/>
        <v>9108.6600060164819</v>
      </c>
      <c r="AH1681">
        <f>A1681*'Simple Linear Regression'!$B$18+'Simple Linear Regression'!$B$17</f>
        <v>9318.4386478994165</v>
      </c>
      <c r="AI1681">
        <f t="shared" si="433"/>
        <v>8890.1835841999982</v>
      </c>
      <c r="AJ1681">
        <f t="shared" si="434"/>
        <v>8890.1835842000019</v>
      </c>
      <c r="AK1681" s="32">
        <f t="shared" si="431"/>
        <v>8906.2155424253997</v>
      </c>
      <c r="AL1681">
        <f t="shared" si="435"/>
        <v>9137.8456474149571</v>
      </c>
      <c r="AM1681" s="32">
        <f t="shared" si="436"/>
        <v>8973.0644158698997</v>
      </c>
      <c r="AN1681" s="33">
        <f t="shared" si="447"/>
        <v>8766.0679903188393</v>
      </c>
      <c r="AO1681" s="33">
        <f t="shared" si="437"/>
        <v>9107.0101695280027</v>
      </c>
      <c r="AP1681" s="33">
        <f t="shared" si="438"/>
        <v>8991.6955538000002</v>
      </c>
      <c r="AQ1681" s="34">
        <f t="shared" si="439"/>
        <v>894389.92800000007</v>
      </c>
      <c r="AR1681" s="34">
        <f t="shared" si="440"/>
        <v>791120</v>
      </c>
      <c r="AS1681" s="34">
        <f t="shared" si="441"/>
        <v>0</v>
      </c>
      <c r="AT1681" s="34">
        <f t="shared" si="442"/>
        <v>9343.5358580440006</v>
      </c>
      <c r="AU1681" s="34">
        <f t="shared" si="443"/>
        <v>9284.5488780525793</v>
      </c>
      <c r="AV1681" s="34">
        <f t="shared" si="444"/>
        <v>9171.9454878072029</v>
      </c>
      <c r="AW1681" s="34">
        <f t="shared" si="445"/>
        <v>9346.875726704</v>
      </c>
      <c r="AX1681" s="34">
        <f t="shared" si="446"/>
        <v>9179.5114252422663</v>
      </c>
    </row>
    <row r="1682" spans="1:50" ht="16.5" customHeight="1" x14ac:dyDescent="0.2">
      <c r="A1682" s="25">
        <v>1681</v>
      </c>
      <c r="B1682" s="26">
        <v>45037</v>
      </c>
      <c r="C1682" s="35">
        <v>9511</v>
      </c>
      <c r="D1682" s="27">
        <v>4144.8040000000001</v>
      </c>
      <c r="E1682" s="27">
        <v>223000</v>
      </c>
      <c r="F1682" s="27">
        <v>2373369.57142857</v>
      </c>
      <c r="G1682" s="27">
        <v>79.218000000000004</v>
      </c>
      <c r="H1682" s="27">
        <v>84.62</v>
      </c>
      <c r="I1682" s="27">
        <v>3.6629999999999998</v>
      </c>
      <c r="J1682" s="27">
        <v>26770.513999999999</v>
      </c>
      <c r="K1682" s="27">
        <v>529212</v>
      </c>
      <c r="L1682" s="27">
        <v>758</v>
      </c>
      <c r="M1682" s="27">
        <v>15.621</v>
      </c>
      <c r="N1682" s="27">
        <v>236170</v>
      </c>
      <c r="O1682" s="27">
        <v>18491.599999999999</v>
      </c>
      <c r="P1682" s="27">
        <v>4858439</v>
      </c>
      <c r="Q1682" s="27">
        <v>630000</v>
      </c>
      <c r="R1682" s="27">
        <v>10582</v>
      </c>
      <c r="S1682" s="27">
        <v>16.899000000000001</v>
      </c>
      <c r="T1682" s="27">
        <v>155.69999999999999</v>
      </c>
      <c r="U1682" s="27">
        <v>11</v>
      </c>
      <c r="V1682" s="27">
        <v>86.5</v>
      </c>
      <c r="W1682" s="27">
        <v>119.11416</v>
      </c>
      <c r="X1682" s="27">
        <v>5.71428571428571</v>
      </c>
      <c r="Y1682" s="27">
        <v>4.7479972839355504</v>
      </c>
      <c r="Z1682" s="27">
        <v>80.212982177734403</v>
      </c>
      <c r="AA1682" s="27">
        <v>334350</v>
      </c>
      <c r="AB1682" s="28">
        <v>28.77</v>
      </c>
      <c r="AC1682" s="29">
        <v>0</v>
      </c>
      <c r="AD1682" s="30">
        <v>45.4</v>
      </c>
      <c r="AE1682" s="30">
        <v>9.3000000000000007</v>
      </c>
      <c r="AF1682" s="31">
        <v>13.1252</v>
      </c>
      <c r="AG1682">
        <f t="shared" si="432"/>
        <v>8949.4911251844387</v>
      </c>
      <c r="AH1682">
        <f>A1682*'Simple Linear Regression'!$B$18+'Simple Linear Regression'!$B$17</f>
        <v>9319.29168498332</v>
      </c>
      <c r="AI1682">
        <f t="shared" si="433"/>
        <v>8724.0610230999991</v>
      </c>
      <c r="AJ1682">
        <f t="shared" si="434"/>
        <v>8724.0610230999991</v>
      </c>
      <c r="AK1682" s="32">
        <f t="shared" si="431"/>
        <v>9003.7834803683909</v>
      </c>
      <c r="AL1682">
        <f t="shared" si="435"/>
        <v>9179.6342294996975</v>
      </c>
      <c r="AM1682" s="32">
        <f t="shared" si="436"/>
        <v>8817.8958906356183</v>
      </c>
      <c r="AN1682" s="33">
        <f t="shared" si="447"/>
        <v>8803.1128749152667</v>
      </c>
      <c r="AO1682" s="33">
        <f t="shared" si="437"/>
        <v>9188.5518252099973</v>
      </c>
      <c r="AP1682" s="33">
        <f t="shared" si="438"/>
        <v>9008.5752425999999</v>
      </c>
      <c r="AQ1682" s="34">
        <f t="shared" si="439"/>
        <v>865090.71</v>
      </c>
      <c r="AR1682" s="34">
        <f t="shared" si="440"/>
        <v>816849</v>
      </c>
      <c r="AS1682" s="34">
        <f t="shared" si="441"/>
        <v>0</v>
      </c>
      <c r="AT1682" s="34">
        <f t="shared" si="442"/>
        <v>9145.7287728650008</v>
      </c>
      <c r="AU1682" s="34">
        <f t="shared" si="443"/>
        <v>9298.9294816910806</v>
      </c>
      <c r="AV1682" s="34">
        <f t="shared" si="444"/>
        <v>8964.9195415282393</v>
      </c>
      <c r="AW1682" s="34">
        <f t="shared" si="445"/>
        <v>9150.0927402259986</v>
      </c>
      <c r="AX1682" s="34">
        <f t="shared" si="446"/>
        <v>9220.6973212062294</v>
      </c>
    </row>
    <row r="1683" spans="1:50" ht="16.5" customHeight="1" x14ac:dyDescent="0.2">
      <c r="A1683" s="25">
        <v>1682</v>
      </c>
      <c r="B1683" s="26">
        <v>45044</v>
      </c>
      <c r="C1683" s="35">
        <v>8618</v>
      </c>
      <c r="D1683" s="27">
        <v>4113.8980000000001</v>
      </c>
      <c r="E1683" s="27">
        <v>209000</v>
      </c>
      <c r="F1683" s="27">
        <v>2325900.7142857099</v>
      </c>
      <c r="G1683" s="27">
        <v>76.313999999999993</v>
      </c>
      <c r="H1683" s="27">
        <v>81.396000000000001</v>
      </c>
      <c r="I1683" s="27">
        <v>3.6560000000000001</v>
      </c>
      <c r="J1683" s="27">
        <v>26770.513999999999</v>
      </c>
      <c r="K1683" s="27">
        <v>529212</v>
      </c>
      <c r="L1683" s="27">
        <v>758</v>
      </c>
      <c r="M1683" s="27">
        <v>15.621</v>
      </c>
      <c r="N1683" s="27">
        <v>236170</v>
      </c>
      <c r="O1683" s="27">
        <v>18491.599999999999</v>
      </c>
      <c r="P1683" s="27">
        <v>4858439</v>
      </c>
      <c r="Q1683" s="27">
        <v>630000</v>
      </c>
      <c r="R1683" s="27">
        <v>10582</v>
      </c>
      <c r="S1683" s="27">
        <v>16.899000000000001</v>
      </c>
      <c r="T1683" s="27">
        <v>155.69999999999999</v>
      </c>
      <c r="U1683" s="27">
        <v>11</v>
      </c>
      <c r="V1683" s="27">
        <v>86.5</v>
      </c>
      <c r="W1683" s="27">
        <v>119.22364</v>
      </c>
      <c r="X1683" s="27">
        <v>5.71428571428571</v>
      </c>
      <c r="Y1683" s="27">
        <v>4.7479972839355504</v>
      </c>
      <c r="Z1683" s="27">
        <v>80.212982177734403</v>
      </c>
      <c r="AA1683" s="27">
        <v>334350</v>
      </c>
      <c r="AB1683" s="28">
        <v>28.77</v>
      </c>
      <c r="AC1683" s="29">
        <v>0</v>
      </c>
      <c r="AD1683" s="30">
        <v>64.400000000000006</v>
      </c>
      <c r="AE1683" s="30">
        <v>4.9000000000000004</v>
      </c>
      <c r="AF1683" s="31">
        <v>13.3865</v>
      </c>
      <c r="AG1683">
        <f t="shared" si="432"/>
        <v>8958.91745700928</v>
      </c>
      <c r="AH1683">
        <f>A1683*'Simple Linear Regression'!$B$18+'Simple Linear Regression'!$B$17</f>
        <v>9320.1447220672235</v>
      </c>
      <c r="AI1683">
        <f t="shared" si="433"/>
        <v>8732.2970830999984</v>
      </c>
      <c r="AJ1683">
        <f t="shared" si="434"/>
        <v>8732.2970830999984</v>
      </c>
      <c r="AK1683" s="32">
        <f t="shared" si="431"/>
        <v>8995.4719710138525</v>
      </c>
      <c r="AL1683">
        <f t="shared" si="435"/>
        <v>9189.307553426399</v>
      </c>
      <c r="AM1683" s="32">
        <f t="shared" si="436"/>
        <v>8789.9606025884586</v>
      </c>
      <c r="AN1683" s="33">
        <f t="shared" si="447"/>
        <v>8689.1983840762368</v>
      </c>
      <c r="AO1683" s="33">
        <f t="shared" si="437"/>
        <v>9164.6355615199973</v>
      </c>
      <c r="AP1683" s="33">
        <f t="shared" si="438"/>
        <v>9019.8107545000021</v>
      </c>
      <c r="AQ1683" s="34">
        <f t="shared" si="439"/>
        <v>863437.52</v>
      </c>
      <c r="AR1683" s="34">
        <f t="shared" si="440"/>
        <v>764104</v>
      </c>
      <c r="AS1683" s="34">
        <f t="shared" si="441"/>
        <v>0</v>
      </c>
      <c r="AT1683" s="34">
        <f t="shared" si="442"/>
        <v>9245.2602193830007</v>
      </c>
      <c r="AU1683" s="34">
        <f t="shared" si="443"/>
        <v>9374.0516981557848</v>
      </c>
      <c r="AV1683" s="34">
        <f t="shared" si="444"/>
        <v>9052.7737111650385</v>
      </c>
      <c r="AW1683" s="34">
        <f t="shared" si="445"/>
        <v>9250.4746987670005</v>
      </c>
      <c r="AX1683" s="34">
        <f t="shared" si="446"/>
        <v>9286.6885472697595</v>
      </c>
    </row>
    <row r="1684" spans="1:50" ht="16.5" customHeight="1" x14ac:dyDescent="0.2">
      <c r="A1684" s="25">
        <v>1683</v>
      </c>
      <c r="B1684" s="26">
        <v>45051</v>
      </c>
      <c r="C1684" s="35">
        <v>9303</v>
      </c>
      <c r="D1684" s="27">
        <v>4115.134</v>
      </c>
      <c r="E1684" s="27">
        <v>213000</v>
      </c>
      <c r="F1684" s="27">
        <v>2307779.1428571399</v>
      </c>
      <c r="G1684" s="27">
        <v>71.164000000000001</v>
      </c>
      <c r="H1684" s="27">
        <v>74.617500000000007</v>
      </c>
      <c r="I1684" s="27">
        <v>3.6</v>
      </c>
      <c r="J1684" s="27">
        <v>26770.513999999999</v>
      </c>
      <c r="K1684" s="27">
        <v>529212</v>
      </c>
      <c r="L1684" s="27">
        <v>758</v>
      </c>
      <c r="M1684" s="27">
        <v>15.621</v>
      </c>
      <c r="N1684" s="27">
        <v>236170</v>
      </c>
      <c r="O1684" s="27">
        <v>18491.599999999999</v>
      </c>
      <c r="P1684" s="27">
        <v>4858439</v>
      </c>
      <c r="Q1684" s="27">
        <v>630000</v>
      </c>
      <c r="R1684" s="27">
        <v>10582</v>
      </c>
      <c r="S1684" s="27">
        <v>16.899000000000001</v>
      </c>
      <c r="T1684" s="27">
        <v>155.69999999999999</v>
      </c>
      <c r="U1684" s="27">
        <v>11</v>
      </c>
      <c r="V1684" s="27">
        <v>86.7</v>
      </c>
      <c r="W1684" s="27">
        <v>119.35886000000001</v>
      </c>
      <c r="X1684" s="27">
        <v>5.71428571428571</v>
      </c>
      <c r="Y1684" s="27">
        <v>4.7479972839355504</v>
      </c>
      <c r="Z1684" s="27">
        <v>80.212982177734403</v>
      </c>
      <c r="AA1684" s="27">
        <v>334350</v>
      </c>
      <c r="AB1684" s="28">
        <v>28.77</v>
      </c>
      <c r="AC1684" s="29">
        <v>0</v>
      </c>
      <c r="AD1684" s="30">
        <v>62.4</v>
      </c>
      <c r="AE1684" s="30">
        <v>8.1999999999999993</v>
      </c>
      <c r="AF1684" s="31">
        <v>13.6332</v>
      </c>
      <c r="AG1684">
        <f t="shared" si="432"/>
        <v>8951.6325525240009</v>
      </c>
      <c r="AH1684">
        <f>A1684*'Simple Linear Regression'!$B$18+'Simple Linear Regression'!$B$17</f>
        <v>9320.9977591511288</v>
      </c>
      <c r="AI1684">
        <f t="shared" si="433"/>
        <v>8723.0782630999984</v>
      </c>
      <c r="AJ1684">
        <f t="shared" si="434"/>
        <v>8723.0782631000002</v>
      </c>
      <c r="AK1684" s="32">
        <f t="shared" si="431"/>
        <v>8981.1316563110395</v>
      </c>
      <c r="AL1684">
        <f t="shared" si="435"/>
        <v>9177.6847488399999</v>
      </c>
      <c r="AM1684" s="32">
        <f t="shared" si="436"/>
        <v>8788.1732954810795</v>
      </c>
      <c r="AN1684" s="33">
        <f t="shared" si="447"/>
        <v>8702.0299442959986</v>
      </c>
      <c r="AO1684" s="33">
        <f t="shared" si="437"/>
        <v>9159.7308019999964</v>
      </c>
      <c r="AP1684" s="33">
        <f t="shared" si="438"/>
        <v>9062.0194346000007</v>
      </c>
      <c r="AQ1684" s="34">
        <f t="shared" si="439"/>
        <v>850212</v>
      </c>
      <c r="AR1684" s="34">
        <f t="shared" si="440"/>
        <v>766800</v>
      </c>
      <c r="AS1684" s="34">
        <f t="shared" si="441"/>
        <v>0</v>
      </c>
      <c r="AT1684" s="34">
        <f t="shared" si="442"/>
        <v>9270.3166071259984</v>
      </c>
      <c r="AU1684" s="34">
        <f t="shared" si="443"/>
        <v>9394.3495947364027</v>
      </c>
      <c r="AV1684" s="34">
        <f t="shared" si="444"/>
        <v>9091.6142745499983</v>
      </c>
      <c r="AW1684" s="34">
        <f t="shared" si="445"/>
        <v>9276.44382735</v>
      </c>
      <c r="AX1684" s="34">
        <f t="shared" si="446"/>
        <v>9309.0435077040001</v>
      </c>
    </row>
    <row r="1685" spans="1:50" ht="16.5" customHeight="1" x14ac:dyDescent="0.2">
      <c r="A1685" s="25">
        <v>1684</v>
      </c>
      <c r="B1685" s="26">
        <v>45058</v>
      </c>
      <c r="C1685" s="35">
        <v>8908</v>
      </c>
      <c r="D1685" s="27">
        <v>4129.9260000000004</v>
      </c>
      <c r="E1685" s="27">
        <v>223000</v>
      </c>
      <c r="F1685" s="27">
        <v>2380891.1428571399</v>
      </c>
      <c r="G1685" s="27">
        <v>72.034000000000006</v>
      </c>
      <c r="H1685" s="27">
        <v>76.08</v>
      </c>
      <c r="I1685" s="27">
        <v>3.5329999999999999</v>
      </c>
      <c r="J1685" s="27">
        <v>27216.445</v>
      </c>
      <c r="K1685" s="27">
        <v>541900</v>
      </c>
      <c r="L1685" s="27">
        <v>752</v>
      </c>
      <c r="M1685" s="27">
        <v>15.621</v>
      </c>
      <c r="N1685" s="27">
        <v>236170</v>
      </c>
      <c r="O1685" s="27">
        <v>18520.400000000001</v>
      </c>
      <c r="P1685" s="27">
        <v>4858439</v>
      </c>
      <c r="Q1685" s="27">
        <v>630000</v>
      </c>
      <c r="R1685" s="27">
        <v>10582</v>
      </c>
      <c r="S1685" s="27">
        <v>16.899000000000001</v>
      </c>
      <c r="T1685" s="27">
        <v>157.30000000000001</v>
      </c>
      <c r="U1685" s="27">
        <v>11</v>
      </c>
      <c r="V1685" s="27">
        <v>86.7</v>
      </c>
      <c r="W1685" s="27">
        <v>119.15572</v>
      </c>
      <c r="X1685" s="27">
        <v>5.71428571428571</v>
      </c>
      <c r="Y1685" s="27">
        <v>4.7479972839355504</v>
      </c>
      <c r="Z1685" s="27">
        <v>80.212982177734403</v>
      </c>
      <c r="AA1685" s="27">
        <v>334350</v>
      </c>
      <c r="AB1685" s="28">
        <v>28.4</v>
      </c>
      <c r="AC1685" s="29">
        <v>0</v>
      </c>
      <c r="AD1685" s="30">
        <v>23.2</v>
      </c>
      <c r="AE1685" s="30">
        <v>21.4</v>
      </c>
      <c r="AF1685" s="31">
        <v>13.861000000000001</v>
      </c>
      <c r="AG1685">
        <f t="shared" si="432"/>
        <v>8944.8734542760394</v>
      </c>
      <c r="AH1685">
        <f>A1685*'Simple Linear Regression'!$B$18+'Simple Linear Regression'!$B$17</f>
        <v>9321.8507962350322</v>
      </c>
      <c r="AI1685">
        <f t="shared" si="433"/>
        <v>8715.3614631</v>
      </c>
      <c r="AJ1685">
        <f t="shared" si="434"/>
        <v>8715.3614631</v>
      </c>
      <c r="AK1685" s="32">
        <f t="shared" si="431"/>
        <v>8974.4487969820402</v>
      </c>
      <c r="AL1685">
        <f t="shared" si="435"/>
        <v>9163.6912538526994</v>
      </c>
      <c r="AM1685" s="32">
        <f t="shared" si="436"/>
        <v>8839.0603939755583</v>
      </c>
      <c r="AN1685" s="33">
        <f t="shared" si="447"/>
        <v>8758.9448919795686</v>
      </c>
      <c r="AO1685" s="33">
        <f t="shared" si="437"/>
        <v>9221.3672581099981</v>
      </c>
      <c r="AP1685" s="33">
        <f t="shared" si="438"/>
        <v>9152.8542876000029</v>
      </c>
      <c r="AQ1685" s="34">
        <f t="shared" si="439"/>
        <v>834388.61</v>
      </c>
      <c r="AR1685" s="34">
        <f t="shared" si="440"/>
        <v>787859</v>
      </c>
      <c r="AS1685" s="34">
        <f t="shared" si="441"/>
        <v>0</v>
      </c>
      <c r="AT1685" s="34">
        <f t="shared" si="442"/>
        <v>9203.0226754989999</v>
      </c>
      <c r="AU1685" s="34">
        <f t="shared" si="443"/>
        <v>9356.1641946072632</v>
      </c>
      <c r="AV1685" s="34">
        <f t="shared" si="444"/>
        <v>9038.3643179638402</v>
      </c>
      <c r="AW1685" s="34">
        <f t="shared" si="445"/>
        <v>9210.1868185860003</v>
      </c>
      <c r="AX1685" s="34">
        <f t="shared" si="446"/>
        <v>9287.8027105429337</v>
      </c>
    </row>
    <row r="1686" spans="1:50" ht="16.5" customHeight="1" x14ac:dyDescent="0.2">
      <c r="A1686" s="25">
        <v>1685</v>
      </c>
      <c r="B1686" s="26">
        <v>45065</v>
      </c>
      <c r="C1686" s="35">
        <v>9437</v>
      </c>
      <c r="D1686" s="27">
        <v>4158.9960000000001</v>
      </c>
      <c r="E1686" s="27">
        <v>225000</v>
      </c>
      <c r="F1686" s="27">
        <v>2429242.1428571399</v>
      </c>
      <c r="G1686" s="27">
        <v>71.617999999999995</v>
      </c>
      <c r="H1686" s="27">
        <v>75.751999999999995</v>
      </c>
      <c r="I1686" s="27">
        <v>3.536</v>
      </c>
      <c r="J1686" s="27">
        <v>27216.445</v>
      </c>
      <c r="K1686" s="27">
        <v>541900</v>
      </c>
      <c r="L1686" s="27">
        <v>752</v>
      </c>
      <c r="M1686" s="27">
        <v>16.41</v>
      </c>
      <c r="N1686" s="27">
        <v>272758</v>
      </c>
      <c r="O1686" s="27">
        <v>18520.400000000001</v>
      </c>
      <c r="P1686" s="27">
        <v>4858439</v>
      </c>
      <c r="Q1686" s="27">
        <v>630000</v>
      </c>
      <c r="R1686" s="27">
        <v>10582</v>
      </c>
      <c r="S1686" s="27">
        <v>16.899000000000001</v>
      </c>
      <c r="T1686" s="27">
        <v>157.30000000000001</v>
      </c>
      <c r="U1686" s="27">
        <v>11</v>
      </c>
      <c r="V1686" s="27">
        <v>86.7</v>
      </c>
      <c r="W1686" s="27">
        <v>118.87672000000001</v>
      </c>
      <c r="X1686" s="27">
        <v>5.71428571428571</v>
      </c>
      <c r="Y1686" s="27">
        <v>4.4470372200012198</v>
      </c>
      <c r="Z1686" s="27">
        <v>78.779312133789105</v>
      </c>
      <c r="AA1686" s="27">
        <v>334350</v>
      </c>
      <c r="AB1686" s="28">
        <v>28.4</v>
      </c>
      <c r="AC1686" s="29">
        <v>0</v>
      </c>
      <c r="AD1686" s="30">
        <v>22</v>
      </c>
      <c r="AE1686" s="30">
        <v>23.5</v>
      </c>
      <c r="AF1686" s="31">
        <v>14.0654</v>
      </c>
      <c r="AG1686">
        <f t="shared" si="432"/>
        <v>9401.8182352596796</v>
      </c>
      <c r="AH1686">
        <f>A1686*'Simple Linear Regression'!$B$18+'Simple Linear Regression'!$B$17</f>
        <v>9322.7038333189375</v>
      </c>
      <c r="AI1686">
        <f t="shared" si="433"/>
        <v>9260.5493041999998</v>
      </c>
      <c r="AJ1686">
        <f t="shared" si="434"/>
        <v>9260.5493041999998</v>
      </c>
      <c r="AK1686" s="32">
        <f t="shared" si="431"/>
        <v>8973.2128953341198</v>
      </c>
      <c r="AL1686">
        <f t="shared" si="435"/>
        <v>9074.5554365801581</v>
      </c>
      <c r="AM1686" s="32">
        <f t="shared" si="436"/>
        <v>9340.5041656160993</v>
      </c>
      <c r="AN1686" s="33">
        <f t="shared" si="447"/>
        <v>8803.9200113734405</v>
      </c>
      <c r="AO1686" s="33">
        <f t="shared" si="437"/>
        <v>9065.6013938879987</v>
      </c>
      <c r="AP1686" s="33">
        <f t="shared" si="438"/>
        <v>9162.4892228000008</v>
      </c>
      <c r="AQ1686" s="34">
        <f t="shared" si="439"/>
        <v>964472.28800000006</v>
      </c>
      <c r="AR1686" s="34">
        <f t="shared" si="440"/>
        <v>795600</v>
      </c>
      <c r="AS1686" s="34">
        <f t="shared" si="441"/>
        <v>0</v>
      </c>
      <c r="AT1686" s="34">
        <f t="shared" si="442"/>
        <v>9922.1576183420002</v>
      </c>
      <c r="AU1686" s="34">
        <f t="shared" si="443"/>
        <v>9473.5829419900929</v>
      </c>
      <c r="AV1686" s="34">
        <f t="shared" si="444"/>
        <v>9779.3147953480002</v>
      </c>
      <c r="AW1686" s="34">
        <f t="shared" si="445"/>
        <v>9930.0535634539992</v>
      </c>
      <c r="AX1686" s="34">
        <f t="shared" si="446"/>
        <v>9321.2924085889445</v>
      </c>
    </row>
    <row r="1687" spans="1:50" ht="16.5" customHeight="1" x14ac:dyDescent="0.2">
      <c r="A1687" s="25">
        <v>1686</v>
      </c>
      <c r="B1687" s="26">
        <v>45072</v>
      </c>
      <c r="C1687" s="35">
        <v>9098</v>
      </c>
      <c r="D1687" s="27">
        <v>4162.0360000000001</v>
      </c>
      <c r="E1687" s="27">
        <v>227000</v>
      </c>
      <c r="F1687" s="27">
        <v>2514981.7142857099</v>
      </c>
      <c r="G1687" s="27">
        <v>72.616</v>
      </c>
      <c r="H1687" s="27">
        <v>76.481999999999999</v>
      </c>
      <c r="I1687" s="27">
        <v>3.5339999999999998</v>
      </c>
      <c r="J1687" s="27">
        <v>27216.445</v>
      </c>
      <c r="K1687" s="27">
        <v>541900</v>
      </c>
      <c r="L1687" s="27">
        <v>752</v>
      </c>
      <c r="M1687" s="27">
        <v>16.41</v>
      </c>
      <c r="N1687" s="27">
        <v>272758</v>
      </c>
      <c r="O1687" s="27">
        <v>18520.400000000001</v>
      </c>
      <c r="P1687" s="27">
        <v>4858439</v>
      </c>
      <c r="Q1687" s="27">
        <v>630000</v>
      </c>
      <c r="R1687" s="27">
        <v>10582</v>
      </c>
      <c r="S1687" s="27">
        <v>17.047000000000001</v>
      </c>
      <c r="T1687" s="27">
        <v>157.30000000000001</v>
      </c>
      <c r="U1687" s="27">
        <v>11</v>
      </c>
      <c r="V1687" s="27">
        <v>86.7</v>
      </c>
      <c r="W1687" s="27">
        <v>119.56116</v>
      </c>
      <c r="X1687" s="27">
        <v>5.71428571428571</v>
      </c>
      <c r="Y1687" s="27">
        <v>4.4470372200012198</v>
      </c>
      <c r="Z1687" s="27">
        <v>78.779312133789105</v>
      </c>
      <c r="AA1687" s="27">
        <v>334350</v>
      </c>
      <c r="AB1687" s="28">
        <v>28.4</v>
      </c>
      <c r="AC1687" s="29">
        <v>0</v>
      </c>
      <c r="AD1687" s="30">
        <v>18.5</v>
      </c>
      <c r="AE1687" s="30">
        <v>19.2</v>
      </c>
      <c r="AF1687" s="31">
        <v>14.2417</v>
      </c>
      <c r="AG1687">
        <f t="shared" si="432"/>
        <v>9400.4705329239205</v>
      </c>
      <c r="AH1687">
        <f>A1687*'Simple Linear Regression'!$B$18+'Simple Linear Regression'!$B$17</f>
        <v>9323.556870402841</v>
      </c>
      <c r="AI1687">
        <f t="shared" si="433"/>
        <v>9259.3727242000004</v>
      </c>
      <c r="AJ1687">
        <f t="shared" si="434"/>
        <v>9259.3727242000004</v>
      </c>
      <c r="AK1687" s="32">
        <f t="shared" si="431"/>
        <v>8960.2059991616097</v>
      </c>
      <c r="AL1687">
        <f t="shared" si="435"/>
        <v>9073.5834130540406</v>
      </c>
      <c r="AM1687" s="32">
        <f t="shared" si="436"/>
        <v>9341.2895703409795</v>
      </c>
      <c r="AN1687" s="33">
        <f t="shared" si="447"/>
        <v>8819.17465399086</v>
      </c>
      <c r="AO1687" s="33">
        <f t="shared" si="437"/>
        <v>9061.3014001719966</v>
      </c>
      <c r="AP1687" s="33">
        <f t="shared" si="438"/>
        <v>9176.889589299999</v>
      </c>
      <c r="AQ1687" s="34">
        <f t="shared" si="439"/>
        <v>963926.772</v>
      </c>
      <c r="AR1687" s="34">
        <f t="shared" si="440"/>
        <v>802218</v>
      </c>
      <c r="AS1687" s="34">
        <f t="shared" si="441"/>
        <v>0</v>
      </c>
      <c r="AT1687" s="34">
        <f t="shared" si="442"/>
        <v>9963.0602781750003</v>
      </c>
      <c r="AU1687" s="34">
        <f t="shared" si="443"/>
        <v>9503.7262565135661</v>
      </c>
      <c r="AV1687" s="34">
        <f t="shared" si="444"/>
        <v>9826.0346186176812</v>
      </c>
      <c r="AW1687" s="34">
        <f t="shared" si="445"/>
        <v>9971.7417088750008</v>
      </c>
      <c r="AX1687" s="34">
        <f t="shared" si="446"/>
        <v>9349.0287337528371</v>
      </c>
    </row>
    <row r="1688" spans="1:50" ht="16.5" customHeight="1" x14ac:dyDescent="0.2">
      <c r="A1688" s="25">
        <v>1687</v>
      </c>
      <c r="B1688" s="26">
        <v>45079</v>
      </c>
      <c r="C1688" s="35">
        <v>9218</v>
      </c>
      <c r="D1688" s="27">
        <v>4222.1850000000004</v>
      </c>
      <c r="E1688" s="27">
        <v>229000</v>
      </c>
      <c r="F1688" s="27">
        <v>2383196.1428571399</v>
      </c>
      <c r="G1688" s="27">
        <v>69.852500000000006</v>
      </c>
      <c r="H1688" s="27">
        <v>73.885000000000005</v>
      </c>
      <c r="I1688" s="27">
        <v>3.5710000000000002</v>
      </c>
      <c r="J1688" s="27">
        <v>27216.445</v>
      </c>
      <c r="K1688" s="27">
        <v>541900</v>
      </c>
      <c r="L1688" s="27">
        <v>752</v>
      </c>
      <c r="M1688" s="27">
        <v>16.41</v>
      </c>
      <c r="N1688" s="27">
        <v>272758</v>
      </c>
      <c r="O1688" s="27">
        <v>18520.400000000001</v>
      </c>
      <c r="P1688" s="27">
        <v>4858439</v>
      </c>
      <c r="Q1688" s="27">
        <v>630000</v>
      </c>
      <c r="R1688" s="27">
        <v>10582</v>
      </c>
      <c r="S1688" s="27">
        <v>17.047000000000001</v>
      </c>
      <c r="T1688" s="27">
        <v>157.30000000000001</v>
      </c>
      <c r="U1688" s="27">
        <v>11</v>
      </c>
      <c r="V1688" s="27">
        <v>86.7</v>
      </c>
      <c r="W1688" s="27">
        <v>120.47096000000001</v>
      </c>
      <c r="X1688" s="27">
        <v>2.5</v>
      </c>
      <c r="Y1688" s="27">
        <v>4.4470372200012198</v>
      </c>
      <c r="Z1688" s="27">
        <v>78.779312133789105</v>
      </c>
      <c r="AA1688" s="27">
        <v>334350</v>
      </c>
      <c r="AB1688" s="28">
        <v>28.4</v>
      </c>
      <c r="AC1688" s="29">
        <v>1</v>
      </c>
      <c r="AD1688" s="30">
        <v>7.9</v>
      </c>
      <c r="AE1688" s="30">
        <v>29.8</v>
      </c>
      <c r="AF1688" s="31">
        <v>14.385300000000001</v>
      </c>
      <c r="AG1688">
        <f t="shared" si="432"/>
        <v>9399.1369161354814</v>
      </c>
      <c r="AH1688">
        <f>A1688*'Simple Linear Regression'!$B$18+'Simple Linear Regression'!$B$17</f>
        <v>9324.4099074867445</v>
      </c>
      <c r="AI1688">
        <f t="shared" si="433"/>
        <v>9258.1961442000011</v>
      </c>
      <c r="AJ1688">
        <f t="shared" si="434"/>
        <v>9258.1961441999993</v>
      </c>
      <c r="AK1688" s="32">
        <f t="shared" ref="AK1688:AK1751" si="448">11611.58410651-152.38769329*I962+0.00324611*N962-2.92151591*V962-0.00770426*AA962-0.00077781*E962</f>
        <v>8978.562336132818</v>
      </c>
      <c r="AL1688">
        <f t="shared" si="435"/>
        <v>9062.7001542872567</v>
      </c>
      <c r="AM1688" s="32">
        <f t="shared" si="436"/>
        <v>9232.9767762764204</v>
      </c>
      <c r="AN1688" s="33">
        <f t="shared" si="447"/>
        <v>8847.6744255685917</v>
      </c>
      <c r="AO1688" s="33">
        <f t="shared" si="437"/>
        <v>8962.1605239179971</v>
      </c>
      <c r="AP1688" s="33">
        <f t="shared" si="438"/>
        <v>9070.8158425000001</v>
      </c>
      <c r="AQ1688" s="34">
        <f t="shared" si="439"/>
        <v>974018.81800000009</v>
      </c>
      <c r="AR1688" s="34">
        <f t="shared" si="440"/>
        <v>817759</v>
      </c>
      <c r="AS1688" s="34">
        <f t="shared" si="441"/>
        <v>14.385300000000001</v>
      </c>
      <c r="AT1688" s="34">
        <f t="shared" si="442"/>
        <v>9876.4177937540007</v>
      </c>
      <c r="AU1688" s="34">
        <f t="shared" si="443"/>
        <v>9429.0046793748152</v>
      </c>
      <c r="AV1688" s="34">
        <f t="shared" si="444"/>
        <v>9735.5539035438396</v>
      </c>
      <c r="AW1688" s="34">
        <f t="shared" si="445"/>
        <v>9833.7177797011009</v>
      </c>
      <c r="AX1688" s="34">
        <f t="shared" si="446"/>
        <v>9247.4957002928331</v>
      </c>
    </row>
    <row r="1689" spans="1:50" ht="16.5" customHeight="1" x14ac:dyDescent="0.2">
      <c r="A1689" s="25">
        <v>1688</v>
      </c>
      <c r="B1689" s="26">
        <v>45086</v>
      </c>
      <c r="C1689" s="35">
        <v>9193</v>
      </c>
      <c r="D1689" s="27">
        <v>4283.59</v>
      </c>
      <c r="E1689" s="27">
        <v>252000</v>
      </c>
      <c r="F1689" s="27">
        <v>2477903.57142857</v>
      </c>
      <c r="G1689" s="27">
        <v>71.561999999999998</v>
      </c>
      <c r="H1689" s="27">
        <v>76.06</v>
      </c>
      <c r="I1689" s="27">
        <v>3.5409999999999999</v>
      </c>
      <c r="J1689" s="27">
        <v>27216.445</v>
      </c>
      <c r="K1689" s="27">
        <v>527213</v>
      </c>
      <c r="L1689" s="27">
        <v>752</v>
      </c>
      <c r="M1689" s="27">
        <v>16.41</v>
      </c>
      <c r="N1689" s="27">
        <v>272758</v>
      </c>
      <c r="O1689" s="27">
        <v>18641.8</v>
      </c>
      <c r="P1689" s="27">
        <v>4858439</v>
      </c>
      <c r="Q1689" s="27">
        <v>630000</v>
      </c>
      <c r="R1689" s="27">
        <v>10582</v>
      </c>
      <c r="S1689" s="27">
        <v>17.047000000000001</v>
      </c>
      <c r="T1689" s="27">
        <v>157.30000000000001</v>
      </c>
      <c r="U1689" s="27">
        <v>11</v>
      </c>
      <c r="V1689" s="27">
        <v>87.7</v>
      </c>
      <c r="W1689" s="27">
        <v>120.3937</v>
      </c>
      <c r="X1689" s="27">
        <v>2.5</v>
      </c>
      <c r="Y1689" s="27">
        <v>4.4470372200012198</v>
      </c>
      <c r="Z1689" s="27">
        <v>78.779312133789105</v>
      </c>
      <c r="AA1689" s="27">
        <v>334350</v>
      </c>
      <c r="AB1689" s="28">
        <v>28.3</v>
      </c>
      <c r="AC1689" s="29">
        <v>0</v>
      </c>
      <c r="AD1689" s="30">
        <v>6.4</v>
      </c>
      <c r="AE1689" s="30">
        <v>30.5</v>
      </c>
      <c r="AF1689" s="31">
        <v>14.4918</v>
      </c>
      <c r="AG1689">
        <f t="shared" si="432"/>
        <v>9360.7822156790808</v>
      </c>
      <c r="AH1689">
        <f>A1689*'Simple Linear Regression'!$B$18+'Simple Linear Regression'!$B$17</f>
        <v>9325.2629445706498</v>
      </c>
      <c r="AI1689">
        <f t="shared" si="433"/>
        <v>9210.3371742000018</v>
      </c>
      <c r="AJ1689">
        <f t="shared" si="434"/>
        <v>9210.3371742000018</v>
      </c>
      <c r="AK1689" s="32">
        <f t="shared" si="448"/>
        <v>8995.9621578395181</v>
      </c>
      <c r="AL1689">
        <f t="shared" si="435"/>
        <v>9037.5385233954621</v>
      </c>
      <c r="AM1689" s="32">
        <f t="shared" si="436"/>
        <v>9365.9734210847</v>
      </c>
      <c r="AN1689" s="33">
        <f t="shared" si="447"/>
        <v>9020.6377194898923</v>
      </c>
      <c r="AO1689" s="33">
        <f t="shared" si="437"/>
        <v>9060.2938381779986</v>
      </c>
      <c r="AP1689" s="33">
        <f t="shared" si="438"/>
        <v>9206.0318020000013</v>
      </c>
      <c r="AQ1689" s="34">
        <f t="shared" si="439"/>
        <v>965836.07799999998</v>
      </c>
      <c r="AR1689" s="34">
        <f t="shared" si="440"/>
        <v>892332</v>
      </c>
      <c r="AS1689" s="34">
        <f t="shared" si="441"/>
        <v>0</v>
      </c>
      <c r="AT1689" s="34">
        <f t="shared" si="442"/>
        <v>9936.7071915289998</v>
      </c>
      <c r="AU1689" s="34">
        <f t="shared" si="443"/>
        <v>9487.9067286169102</v>
      </c>
      <c r="AV1689" s="34">
        <f t="shared" si="444"/>
        <v>9829.6574624963214</v>
      </c>
      <c r="AW1689" s="34">
        <f t="shared" si="445"/>
        <v>9946.3774679639992</v>
      </c>
      <c r="AX1689" s="34">
        <f t="shared" si="446"/>
        <v>9336.7679183112068</v>
      </c>
    </row>
    <row r="1690" spans="1:50" ht="16.5" customHeight="1" x14ac:dyDescent="0.2">
      <c r="A1690" s="25">
        <v>1689</v>
      </c>
      <c r="B1690" s="26">
        <v>45093</v>
      </c>
      <c r="C1690" s="35">
        <v>9375</v>
      </c>
      <c r="D1690" s="27">
        <v>4383.192</v>
      </c>
      <c r="E1690" s="27">
        <v>256000</v>
      </c>
      <c r="F1690" s="27">
        <v>2575786</v>
      </c>
      <c r="G1690" s="27">
        <v>69.421999999999997</v>
      </c>
      <c r="H1690" s="27">
        <v>74.388000000000005</v>
      </c>
      <c r="I1690" s="27">
        <v>3.5950000000000002</v>
      </c>
      <c r="J1690" s="27">
        <v>27216.445</v>
      </c>
      <c r="K1690" s="27">
        <v>527213</v>
      </c>
      <c r="L1690" s="27">
        <v>752</v>
      </c>
      <c r="M1690" s="27">
        <v>15.930999999999999</v>
      </c>
      <c r="N1690" s="27">
        <v>267308</v>
      </c>
      <c r="O1690" s="27">
        <v>18641.8</v>
      </c>
      <c r="P1690" s="27">
        <v>4909164</v>
      </c>
      <c r="Q1690" s="27">
        <v>630000</v>
      </c>
      <c r="R1690" s="27">
        <v>10582</v>
      </c>
      <c r="S1690" s="27">
        <v>17.047000000000001</v>
      </c>
      <c r="T1690" s="27">
        <v>157.30000000000001</v>
      </c>
      <c r="U1690" s="27">
        <v>11</v>
      </c>
      <c r="V1690" s="27">
        <v>87.7</v>
      </c>
      <c r="W1690" s="27">
        <v>119.76779999999999</v>
      </c>
      <c r="X1690" s="27">
        <v>2.5</v>
      </c>
      <c r="Y1690" s="27">
        <v>4.0670676231384304</v>
      </c>
      <c r="Z1690" s="27">
        <v>78.779312133789105</v>
      </c>
      <c r="AA1690" s="27">
        <v>334350</v>
      </c>
      <c r="AB1690" s="28">
        <v>28.3</v>
      </c>
      <c r="AC1690" s="29">
        <v>0</v>
      </c>
      <c r="AD1690" s="30">
        <v>8.6</v>
      </c>
      <c r="AE1690" s="30">
        <v>43</v>
      </c>
      <c r="AF1690" s="31">
        <v>14.5579</v>
      </c>
      <c r="AG1690">
        <f t="shared" si="432"/>
        <v>9289.8426392445999</v>
      </c>
      <c r="AH1690">
        <f>A1690*'Simple Linear Regression'!$B$18+'Simple Linear Regression'!$B$17</f>
        <v>9326.1159816545533</v>
      </c>
      <c r="AI1690">
        <f t="shared" si="433"/>
        <v>9106.8621992999997</v>
      </c>
      <c r="AJ1690">
        <f t="shared" si="434"/>
        <v>9106.8621992999979</v>
      </c>
      <c r="AK1690" s="32">
        <f t="shared" si="448"/>
        <v>9052.1682452958794</v>
      </c>
      <c r="AL1690">
        <f t="shared" si="435"/>
        <v>9037.0535803582025</v>
      </c>
      <c r="AM1690" s="32">
        <f t="shared" si="436"/>
        <v>9305.3339739664007</v>
      </c>
      <c r="AN1690" s="33">
        <f t="shared" si="447"/>
        <v>9066.6707883195504</v>
      </c>
      <c r="AO1690" s="33">
        <f t="shared" si="437"/>
        <v>9090.0102832599969</v>
      </c>
      <c r="AP1690" s="33">
        <f t="shared" si="438"/>
        <v>9207.5498980999982</v>
      </c>
      <c r="AQ1690" s="34">
        <f t="shared" si="439"/>
        <v>960972.26</v>
      </c>
      <c r="AR1690" s="34">
        <f t="shared" si="440"/>
        <v>920320</v>
      </c>
      <c r="AS1690" s="34">
        <f t="shared" si="441"/>
        <v>0</v>
      </c>
      <c r="AT1690" s="34">
        <f t="shared" si="442"/>
        <v>9812.004409273999</v>
      </c>
      <c r="AU1690" s="34">
        <f t="shared" si="443"/>
        <v>9455.6957982450949</v>
      </c>
      <c r="AV1690" s="34">
        <f t="shared" si="444"/>
        <v>9698.4441305451983</v>
      </c>
      <c r="AW1690" s="34">
        <f t="shared" si="445"/>
        <v>9821.6966815769993</v>
      </c>
      <c r="AX1690" s="34">
        <f t="shared" si="446"/>
        <v>9316.9512412513814</v>
      </c>
    </row>
    <row r="1691" spans="1:50" ht="16.5" customHeight="1" x14ac:dyDescent="0.2">
      <c r="A1691" s="25">
        <v>1690</v>
      </c>
      <c r="B1691" s="26">
        <v>45100</v>
      </c>
      <c r="C1691" s="35">
        <v>9306</v>
      </c>
      <c r="D1691" s="27">
        <v>4371.1549999999997</v>
      </c>
      <c r="E1691" s="27">
        <v>259000</v>
      </c>
      <c r="F1691" s="27">
        <v>2611432.57142857</v>
      </c>
      <c r="G1691" s="27">
        <v>70.405000000000001</v>
      </c>
      <c r="H1691" s="27">
        <v>75.257999999999996</v>
      </c>
      <c r="I1691" s="27">
        <v>3.577</v>
      </c>
      <c r="J1691" s="27">
        <v>27216.445</v>
      </c>
      <c r="K1691" s="27">
        <v>527213</v>
      </c>
      <c r="L1691" s="27">
        <v>752</v>
      </c>
      <c r="M1691" s="27">
        <v>15.930999999999999</v>
      </c>
      <c r="N1691" s="27">
        <v>267308</v>
      </c>
      <c r="O1691" s="27">
        <v>18641.8</v>
      </c>
      <c r="P1691" s="27">
        <v>4909164</v>
      </c>
      <c r="Q1691" s="27">
        <v>630000</v>
      </c>
      <c r="R1691" s="27">
        <v>10582</v>
      </c>
      <c r="S1691" s="27">
        <v>17.047000000000001</v>
      </c>
      <c r="T1691" s="27">
        <v>157.30000000000001</v>
      </c>
      <c r="U1691" s="27">
        <v>11</v>
      </c>
      <c r="V1691" s="27">
        <v>87.7</v>
      </c>
      <c r="W1691" s="27">
        <v>118.9148</v>
      </c>
      <c r="X1691" s="27">
        <v>2.5</v>
      </c>
      <c r="Y1691" s="27">
        <v>4.0670676231384304</v>
      </c>
      <c r="Z1691" s="27">
        <v>78.779312133789105</v>
      </c>
      <c r="AA1691" s="27">
        <v>334350</v>
      </c>
      <c r="AB1691" s="28">
        <v>28.3</v>
      </c>
      <c r="AC1691" s="29">
        <v>0</v>
      </c>
      <c r="AD1691" s="30">
        <v>0.8</v>
      </c>
      <c r="AE1691" s="30">
        <v>50</v>
      </c>
      <c r="AF1691" s="31">
        <v>14.581200000000001</v>
      </c>
      <c r="AG1691">
        <f t="shared" si="432"/>
        <v>9287.81566822276</v>
      </c>
      <c r="AH1691">
        <f>A1691*'Simple Linear Regression'!$B$18+'Simple Linear Regression'!$B$17</f>
        <v>9326.9690187384585</v>
      </c>
      <c r="AI1691">
        <f t="shared" si="433"/>
        <v>9105.0973293000006</v>
      </c>
      <c r="AJ1691">
        <f t="shared" si="434"/>
        <v>9105.0973292999988</v>
      </c>
      <c r="AK1691" s="32">
        <f t="shared" si="448"/>
        <v>9051.1841053597309</v>
      </c>
      <c r="AL1691">
        <f t="shared" si="435"/>
        <v>9038.4623719901174</v>
      </c>
      <c r="AM1691" s="32">
        <f t="shared" si="436"/>
        <v>9318.2776860659997</v>
      </c>
      <c r="AN1691" s="33">
        <f t="shared" si="447"/>
        <v>9084.4584718763326</v>
      </c>
      <c r="AO1691" s="33">
        <f t="shared" si="437"/>
        <v>9115.2266329159975</v>
      </c>
      <c r="AP1691" s="33">
        <f t="shared" si="438"/>
        <v>9229.7975303999992</v>
      </c>
      <c r="AQ1691" s="34">
        <f t="shared" si="439"/>
        <v>956160.71600000001</v>
      </c>
      <c r="AR1691" s="34">
        <f t="shared" si="440"/>
        <v>926443</v>
      </c>
      <c r="AS1691" s="34">
        <f t="shared" si="441"/>
        <v>0</v>
      </c>
      <c r="AT1691" s="34">
        <f t="shared" si="442"/>
        <v>9779.3589727990002</v>
      </c>
      <c r="AU1691" s="34">
        <f t="shared" si="443"/>
        <v>9441.1271034773672</v>
      </c>
      <c r="AV1691" s="34">
        <f t="shared" si="444"/>
        <v>9667.9790341136795</v>
      </c>
      <c r="AW1691" s="34">
        <f t="shared" si="445"/>
        <v>9789.096900995999</v>
      </c>
      <c r="AX1691" s="34">
        <f t="shared" si="446"/>
        <v>9308.9810693157106</v>
      </c>
    </row>
    <row r="1692" spans="1:50" ht="16.5" customHeight="1" x14ac:dyDescent="0.2">
      <c r="A1692" s="25">
        <v>1691</v>
      </c>
      <c r="B1692" s="26">
        <v>45107</v>
      </c>
      <c r="C1692" s="35">
        <v>9599</v>
      </c>
      <c r="D1692" s="27">
        <v>4386.1819999999998</v>
      </c>
      <c r="E1692" s="27">
        <v>236000</v>
      </c>
      <c r="F1692" s="27">
        <v>2641103.57142857</v>
      </c>
      <c r="G1692" s="27">
        <v>69.364000000000004</v>
      </c>
      <c r="H1692" s="27">
        <v>73.55</v>
      </c>
      <c r="I1692" s="27">
        <v>3.5710000000000002</v>
      </c>
      <c r="J1692" s="27">
        <v>27216.445</v>
      </c>
      <c r="K1692" s="27">
        <v>527213</v>
      </c>
      <c r="L1692" s="27">
        <v>752</v>
      </c>
      <c r="M1692" s="27">
        <v>15.930999999999999</v>
      </c>
      <c r="N1692" s="27">
        <v>267308</v>
      </c>
      <c r="O1692" s="27">
        <v>18641.8</v>
      </c>
      <c r="P1692" s="27">
        <v>4909164</v>
      </c>
      <c r="Q1692" s="27">
        <v>630000</v>
      </c>
      <c r="R1692" s="27">
        <v>10582</v>
      </c>
      <c r="S1692" s="27">
        <v>17.047000000000001</v>
      </c>
      <c r="T1692" s="27">
        <v>157.30000000000001</v>
      </c>
      <c r="U1692" s="27">
        <v>11</v>
      </c>
      <c r="V1692" s="27">
        <v>87.7</v>
      </c>
      <c r="W1692" s="27">
        <v>118.89305</v>
      </c>
      <c r="X1692" s="27">
        <v>2.5</v>
      </c>
      <c r="Y1692" s="27">
        <v>4.0670676231384304</v>
      </c>
      <c r="Z1692" s="27">
        <v>78.779312133789105</v>
      </c>
      <c r="AA1692" s="27">
        <v>334350</v>
      </c>
      <c r="AB1692" s="28">
        <v>28.3</v>
      </c>
      <c r="AC1692" s="29">
        <v>0</v>
      </c>
      <c r="AD1692" s="30">
        <v>0</v>
      </c>
      <c r="AE1692" s="30">
        <v>71.099999999999994</v>
      </c>
      <c r="AF1692" s="31">
        <v>14.561</v>
      </c>
      <c r="AG1692">
        <f t="shared" si="432"/>
        <v>9303.3037712154819</v>
      </c>
      <c r="AH1692">
        <f>A1692*'Simple Linear Regression'!$B$18+'Simple Linear Regression'!$B$17</f>
        <v>9327.822055822362</v>
      </c>
      <c r="AI1692">
        <f t="shared" si="433"/>
        <v>9118.6279993000007</v>
      </c>
      <c r="AJ1692">
        <f t="shared" si="434"/>
        <v>9118.6279992999989</v>
      </c>
      <c r="AK1692" s="32">
        <f t="shared" si="448"/>
        <v>9024.0877276281281</v>
      </c>
      <c r="AL1692">
        <f t="shared" si="435"/>
        <v>9056.6954732007598</v>
      </c>
      <c r="AM1692" s="32">
        <f t="shared" si="436"/>
        <v>9334.8878623791406</v>
      </c>
      <c r="AN1692" s="33">
        <f t="shared" si="447"/>
        <v>8899.1811397285928</v>
      </c>
      <c r="AO1692" s="33">
        <f t="shared" si="437"/>
        <v>9175.4924794679973</v>
      </c>
      <c r="AP1692" s="33">
        <f t="shared" si="438"/>
        <v>9271.5181545999985</v>
      </c>
      <c r="AQ1692" s="34">
        <f t="shared" si="439"/>
        <v>954556.86800000002</v>
      </c>
      <c r="AR1692" s="34">
        <f t="shared" si="440"/>
        <v>842756</v>
      </c>
      <c r="AS1692" s="34">
        <f t="shared" si="441"/>
        <v>0</v>
      </c>
      <c r="AT1692" s="34">
        <f t="shared" si="442"/>
        <v>9721.2044005649987</v>
      </c>
      <c r="AU1692" s="34">
        <f t="shared" si="443"/>
        <v>9420.8007433431267</v>
      </c>
      <c r="AV1692" s="34">
        <f t="shared" si="444"/>
        <v>9572.85912407656</v>
      </c>
      <c r="AW1692" s="34">
        <f t="shared" si="445"/>
        <v>9730.450751204</v>
      </c>
      <c r="AX1692" s="34">
        <f t="shared" si="446"/>
        <v>9298.2242067724837</v>
      </c>
    </row>
    <row r="1693" spans="1:50" ht="16.5" customHeight="1" x14ac:dyDescent="0.2">
      <c r="A1693" s="25">
        <v>1692</v>
      </c>
      <c r="B1693" s="26">
        <v>45114</v>
      </c>
      <c r="C1693" s="35">
        <v>8756</v>
      </c>
      <c r="D1693" s="27">
        <v>4428.2375000000002</v>
      </c>
      <c r="E1693" s="27">
        <v>248000</v>
      </c>
      <c r="F1693" s="27">
        <v>2428901.57142857</v>
      </c>
      <c r="G1693" s="27">
        <v>71.790000000000006</v>
      </c>
      <c r="H1693" s="27">
        <v>76.596000000000004</v>
      </c>
      <c r="I1693" s="27">
        <v>3.5270000000000001</v>
      </c>
      <c r="J1693" s="27">
        <v>27216.445</v>
      </c>
      <c r="K1693" s="27">
        <v>527213</v>
      </c>
      <c r="L1693" s="27">
        <v>728</v>
      </c>
      <c r="M1693" s="27">
        <v>15.930999999999999</v>
      </c>
      <c r="N1693" s="27">
        <v>267308</v>
      </c>
      <c r="O1693" s="27">
        <v>18664.599999999999</v>
      </c>
      <c r="P1693" s="27">
        <v>4909164</v>
      </c>
      <c r="Q1693" s="27">
        <v>990000</v>
      </c>
      <c r="R1693" s="27">
        <v>10582</v>
      </c>
      <c r="S1693" s="27">
        <v>17.047000000000001</v>
      </c>
      <c r="T1693" s="27">
        <v>157.30000000000001</v>
      </c>
      <c r="U1693" s="27">
        <v>11</v>
      </c>
      <c r="V1693" s="27">
        <v>90.1</v>
      </c>
      <c r="W1693" s="27">
        <v>119.23936</v>
      </c>
      <c r="X1693" s="27">
        <v>2.5</v>
      </c>
      <c r="Y1693" s="27">
        <v>4.0670676231384304</v>
      </c>
      <c r="Z1693" s="27">
        <v>78.779312133789105</v>
      </c>
      <c r="AA1693" s="27">
        <v>334350</v>
      </c>
      <c r="AB1693" s="28">
        <v>28.29</v>
      </c>
      <c r="AC1693" s="29">
        <v>1</v>
      </c>
      <c r="AD1693" s="30">
        <v>0</v>
      </c>
      <c r="AE1693" s="30">
        <v>74.3</v>
      </c>
      <c r="AF1693" s="31">
        <v>14.4979</v>
      </c>
      <c r="AG1693">
        <f t="shared" si="432"/>
        <v>9240.3573708207605</v>
      </c>
      <c r="AH1693">
        <f>A1693*'Simple Linear Regression'!$B$18+'Simple Linear Regression'!$B$17</f>
        <v>9328.6750929062655</v>
      </c>
      <c r="AI1693">
        <f t="shared" si="433"/>
        <v>9021.8449992999995</v>
      </c>
      <c r="AJ1693">
        <f t="shared" si="434"/>
        <v>9021.8449992999995</v>
      </c>
      <c r="AK1693" s="32">
        <f t="shared" si="448"/>
        <v>9036.9507415074713</v>
      </c>
      <c r="AL1693">
        <f t="shared" si="435"/>
        <v>9018.8556514121192</v>
      </c>
      <c r="AM1693" s="32">
        <f t="shared" si="436"/>
        <v>9197.7486172876197</v>
      </c>
      <c r="AN1693" s="33">
        <f t="shared" si="447"/>
        <v>8979.6305604958288</v>
      </c>
      <c r="AO1693" s="33">
        <f t="shared" si="437"/>
        <v>9019.4515475159988</v>
      </c>
      <c r="AP1693" s="33">
        <f t="shared" si="438"/>
        <v>9139.358769299999</v>
      </c>
      <c r="AQ1693" s="34">
        <f t="shared" si="439"/>
        <v>942795.31599999999</v>
      </c>
      <c r="AR1693" s="34">
        <f t="shared" si="440"/>
        <v>874696</v>
      </c>
      <c r="AS1693" s="34">
        <f t="shared" si="441"/>
        <v>14.4979</v>
      </c>
      <c r="AT1693" s="34">
        <f t="shared" si="442"/>
        <v>9608.0730540200002</v>
      </c>
      <c r="AU1693" s="34">
        <f t="shared" si="443"/>
        <v>9329.1754152376907</v>
      </c>
      <c r="AV1693" s="34">
        <f t="shared" si="444"/>
        <v>9485.1688789449599</v>
      </c>
      <c r="AW1693" s="34">
        <f t="shared" si="445"/>
        <v>9563.1168222013002</v>
      </c>
      <c r="AX1693" s="34">
        <f t="shared" si="446"/>
        <v>9177.2078511915024</v>
      </c>
    </row>
    <row r="1694" spans="1:50" ht="16.5" customHeight="1" x14ac:dyDescent="0.2">
      <c r="A1694" s="25">
        <v>1693</v>
      </c>
      <c r="B1694" s="26">
        <v>45121</v>
      </c>
      <c r="C1694" s="35">
        <v>8855</v>
      </c>
      <c r="D1694" s="27">
        <v>4467.2820000000002</v>
      </c>
      <c r="E1694" s="27">
        <v>230000</v>
      </c>
      <c r="F1694" s="27">
        <v>2581278.57142857</v>
      </c>
      <c r="G1694" s="27">
        <v>75.197999999999993</v>
      </c>
      <c r="H1694" s="27">
        <v>79.786000000000001</v>
      </c>
      <c r="I1694" s="27">
        <v>3.5459999999999998</v>
      </c>
      <c r="J1694" s="27">
        <v>27216.445</v>
      </c>
      <c r="K1694" s="27">
        <v>611155</v>
      </c>
      <c r="L1694" s="27">
        <v>728</v>
      </c>
      <c r="M1694" s="27">
        <v>15.930999999999999</v>
      </c>
      <c r="N1694" s="27">
        <v>267308</v>
      </c>
      <c r="O1694" s="27">
        <v>18664.599999999999</v>
      </c>
      <c r="P1694" s="27">
        <v>4909164</v>
      </c>
      <c r="Q1694" s="27">
        <v>990000</v>
      </c>
      <c r="R1694" s="27">
        <v>10582</v>
      </c>
      <c r="S1694" s="27">
        <v>17.047000000000001</v>
      </c>
      <c r="T1694" s="27">
        <v>157.30000000000001</v>
      </c>
      <c r="U1694" s="27">
        <v>11</v>
      </c>
      <c r="V1694" s="27">
        <v>90.1</v>
      </c>
      <c r="W1694" s="27">
        <v>119.3639</v>
      </c>
      <c r="X1694" s="27">
        <v>2.5</v>
      </c>
      <c r="Y1694" s="27">
        <v>4.0670676231384304</v>
      </c>
      <c r="Z1694" s="27">
        <v>78.779312133789105</v>
      </c>
      <c r="AA1694" s="27">
        <v>334350</v>
      </c>
      <c r="AB1694" s="28">
        <v>28.29</v>
      </c>
      <c r="AC1694" s="29">
        <v>0</v>
      </c>
      <c r="AD1694" s="30">
        <v>0</v>
      </c>
      <c r="AE1694" s="30">
        <v>81.2</v>
      </c>
      <c r="AF1694" s="31">
        <v>14.3941</v>
      </c>
      <c r="AG1694">
        <f t="shared" si="432"/>
        <v>9252.4870530104799</v>
      </c>
      <c r="AH1694">
        <f>A1694*'Simple Linear Regression'!$B$18+'Simple Linear Regression'!$B$17</f>
        <v>9329.5281299901708</v>
      </c>
      <c r="AI1694">
        <f t="shared" si="433"/>
        <v>9032.4342193000011</v>
      </c>
      <c r="AJ1694">
        <f t="shared" si="434"/>
        <v>9032.4342192999993</v>
      </c>
      <c r="AK1694" s="32">
        <f t="shared" si="448"/>
        <v>9023.2358491113719</v>
      </c>
      <c r="AL1694">
        <f t="shared" si="435"/>
        <v>9028.3474259117611</v>
      </c>
      <c r="AM1694" s="32">
        <f t="shared" si="436"/>
        <v>9339.6605741616804</v>
      </c>
      <c r="AN1694" s="33">
        <f t="shared" si="447"/>
        <v>8842.678395630337</v>
      </c>
      <c r="AO1694" s="33">
        <f t="shared" si="437"/>
        <v>9164.4102417679987</v>
      </c>
      <c r="AP1694" s="33">
        <f t="shared" si="438"/>
        <v>9274.7705162999991</v>
      </c>
      <c r="AQ1694" s="34">
        <f t="shared" si="439"/>
        <v>947874.16799999995</v>
      </c>
      <c r="AR1694" s="34">
        <f t="shared" si="440"/>
        <v>815580</v>
      </c>
      <c r="AS1694" s="34">
        <f t="shared" si="441"/>
        <v>0</v>
      </c>
      <c r="AT1694" s="34">
        <f t="shared" si="442"/>
        <v>9646.4948243730014</v>
      </c>
      <c r="AU1694" s="34">
        <f t="shared" si="443"/>
        <v>9373.5357009297895</v>
      </c>
      <c r="AV1694" s="34">
        <f t="shared" si="444"/>
        <v>9494.3144523747997</v>
      </c>
      <c r="AW1694" s="34">
        <f t="shared" si="445"/>
        <v>9655.0815105089987</v>
      </c>
      <c r="AX1694" s="34">
        <f t="shared" si="446"/>
        <v>9252.5873923093841</v>
      </c>
    </row>
    <row r="1695" spans="1:50" ht="16.5" customHeight="1" x14ac:dyDescent="0.2">
      <c r="A1695" s="25">
        <v>1694</v>
      </c>
      <c r="B1695" s="26">
        <v>45128</v>
      </c>
      <c r="C1695" s="35">
        <v>8939</v>
      </c>
      <c r="D1695" s="27">
        <v>4542.9399999999996</v>
      </c>
      <c r="E1695" s="27">
        <v>229000</v>
      </c>
      <c r="F1695" s="27">
        <v>2634636.2857142901</v>
      </c>
      <c r="G1695" s="27">
        <v>75.608000000000004</v>
      </c>
      <c r="H1695" s="27">
        <v>79.48</v>
      </c>
      <c r="I1695" s="27">
        <v>3.5590000000000002</v>
      </c>
      <c r="J1695" s="27">
        <v>27216.445</v>
      </c>
      <c r="K1695" s="27">
        <v>611155</v>
      </c>
      <c r="L1695" s="27">
        <v>728</v>
      </c>
      <c r="M1695" s="27">
        <v>16.606000000000002</v>
      </c>
      <c r="N1695" s="27">
        <v>288661</v>
      </c>
      <c r="O1695" s="27">
        <v>18664.599999999999</v>
      </c>
      <c r="P1695" s="27">
        <v>4909164</v>
      </c>
      <c r="Q1695" s="27">
        <v>990000</v>
      </c>
      <c r="R1695" s="27">
        <v>10582</v>
      </c>
      <c r="S1695" s="27">
        <v>17.047000000000001</v>
      </c>
      <c r="T1695" s="27">
        <v>157.30000000000001</v>
      </c>
      <c r="U1695" s="27">
        <v>11</v>
      </c>
      <c r="V1695" s="27">
        <v>90.1</v>
      </c>
      <c r="W1695" s="27">
        <v>117.91142000000001</v>
      </c>
      <c r="X1695" s="27">
        <v>2.5</v>
      </c>
      <c r="Y1695" s="27">
        <v>3.8254413604736301</v>
      </c>
      <c r="Z1695" s="27">
        <v>78.779312133789105</v>
      </c>
      <c r="AA1695" s="27">
        <v>334350</v>
      </c>
      <c r="AB1695" s="28">
        <v>28.29</v>
      </c>
      <c r="AC1695" s="29">
        <v>0</v>
      </c>
      <c r="AD1695" s="30">
        <v>0</v>
      </c>
      <c r="AE1695" s="30">
        <v>91.1</v>
      </c>
      <c r="AF1695" s="31">
        <v>14.2531</v>
      </c>
      <c r="AG1695">
        <f t="shared" si="432"/>
        <v>9520.6267238229211</v>
      </c>
      <c r="AH1695">
        <f>A1695*'Simple Linear Regression'!$B$18+'Simple Linear Regression'!$B$17</f>
        <v>9330.3811670740743</v>
      </c>
      <c r="AI1695">
        <f t="shared" si="433"/>
        <v>9363.598657999999</v>
      </c>
      <c r="AJ1695">
        <f t="shared" si="434"/>
        <v>9363.598657999999</v>
      </c>
      <c r="AK1695" s="32">
        <f t="shared" si="448"/>
        <v>9019.7013431342693</v>
      </c>
      <c r="AL1695">
        <f t="shared" si="435"/>
        <v>8970.4059565499265</v>
      </c>
      <c r="AM1695" s="32">
        <f t="shared" si="436"/>
        <v>9639.5270075207391</v>
      </c>
      <c r="AN1695" s="33">
        <f t="shared" si="447"/>
        <v>8855.4805477871087</v>
      </c>
      <c r="AO1695" s="33">
        <f t="shared" si="437"/>
        <v>9082.0560535489985</v>
      </c>
      <c r="AP1695" s="33">
        <f t="shared" si="438"/>
        <v>9262.8732779999991</v>
      </c>
      <c r="AQ1695" s="34">
        <f t="shared" si="439"/>
        <v>1027344.4990000001</v>
      </c>
      <c r="AR1695" s="34">
        <f t="shared" si="440"/>
        <v>815011</v>
      </c>
      <c r="AS1695" s="34">
        <f t="shared" si="441"/>
        <v>0</v>
      </c>
      <c r="AT1695" s="34">
        <f t="shared" si="442"/>
        <v>9992.1979643190007</v>
      </c>
      <c r="AU1695" s="34">
        <f t="shared" si="443"/>
        <v>9383.1779648191841</v>
      </c>
      <c r="AV1695" s="34">
        <f t="shared" si="444"/>
        <v>9842.9045562943611</v>
      </c>
      <c r="AW1695" s="34">
        <f t="shared" si="445"/>
        <v>10000.058155256998</v>
      </c>
      <c r="AX1695" s="34">
        <f t="shared" si="446"/>
        <v>9217.4950694215859</v>
      </c>
    </row>
    <row r="1696" spans="1:50" ht="16.5" customHeight="1" x14ac:dyDescent="0.2">
      <c r="A1696" s="25">
        <v>1695</v>
      </c>
      <c r="B1696" s="26">
        <v>45135</v>
      </c>
      <c r="C1696" s="35">
        <v>8838</v>
      </c>
      <c r="D1696" s="27">
        <v>4561.6980000000003</v>
      </c>
      <c r="E1696" s="27">
        <v>231000</v>
      </c>
      <c r="F1696" s="27">
        <v>2623218.7142857099</v>
      </c>
      <c r="G1696" s="27">
        <v>79.680000000000007</v>
      </c>
      <c r="H1696" s="27">
        <v>83.548000000000002</v>
      </c>
      <c r="I1696" s="27">
        <v>3.5960000000000001</v>
      </c>
      <c r="J1696" s="27">
        <v>27216.445</v>
      </c>
      <c r="K1696" s="27">
        <v>611155</v>
      </c>
      <c r="L1696" s="27">
        <v>728</v>
      </c>
      <c r="M1696" s="27">
        <v>16.606000000000002</v>
      </c>
      <c r="N1696" s="27">
        <v>288661</v>
      </c>
      <c r="O1696" s="27">
        <v>18664.599999999999</v>
      </c>
      <c r="P1696" s="27">
        <v>4909164</v>
      </c>
      <c r="Q1696" s="27">
        <v>990000</v>
      </c>
      <c r="R1696" s="27">
        <v>10582</v>
      </c>
      <c r="S1696" s="27">
        <v>17.047000000000001</v>
      </c>
      <c r="T1696" s="27">
        <v>157.30000000000001</v>
      </c>
      <c r="U1696" s="27">
        <v>11</v>
      </c>
      <c r="V1696" s="27">
        <v>90.1</v>
      </c>
      <c r="W1696" s="27">
        <v>117.40716</v>
      </c>
      <c r="X1696" s="27">
        <v>2.5</v>
      </c>
      <c r="Y1696" s="27">
        <v>3.8254413604736301</v>
      </c>
      <c r="Z1696" s="27">
        <v>78.779312133789105</v>
      </c>
      <c r="AA1696" s="27">
        <v>334350</v>
      </c>
      <c r="AB1696" s="28">
        <v>28.29</v>
      </c>
      <c r="AC1696" s="29">
        <v>0</v>
      </c>
      <c r="AD1696" s="30">
        <v>0</v>
      </c>
      <c r="AE1696" s="30">
        <v>97</v>
      </c>
      <c r="AF1696" s="31">
        <v>14.079000000000001</v>
      </c>
      <c r="AG1696">
        <f t="shared" si="432"/>
        <v>9519.2931070344821</v>
      </c>
      <c r="AH1696">
        <f>A1696*'Simple Linear Regression'!$B$18+'Simple Linear Regression'!$B$17</f>
        <v>9331.2342041579795</v>
      </c>
      <c r="AI1696">
        <f t="shared" si="433"/>
        <v>9362.4220779999978</v>
      </c>
      <c r="AJ1696">
        <f t="shared" si="434"/>
        <v>9362.4220779999996</v>
      </c>
      <c r="AK1696" s="32">
        <f t="shared" si="448"/>
        <v>9022.6284523738796</v>
      </c>
      <c r="AL1696">
        <f t="shared" si="435"/>
        <v>8953.8533989869193</v>
      </c>
      <c r="AM1696" s="32">
        <f t="shared" si="436"/>
        <v>9648.6140078949993</v>
      </c>
      <c r="AN1696" s="33">
        <f t="shared" si="447"/>
        <v>8883.9803193648386</v>
      </c>
      <c r="AO1696" s="33">
        <f t="shared" si="437"/>
        <v>9074.8165941560019</v>
      </c>
      <c r="AP1696" s="33">
        <f t="shared" si="438"/>
        <v>9239.2358148999974</v>
      </c>
      <c r="AQ1696" s="34">
        <f t="shared" si="439"/>
        <v>1038024.956</v>
      </c>
      <c r="AR1696" s="34">
        <f t="shared" si="440"/>
        <v>830676</v>
      </c>
      <c r="AS1696" s="34">
        <f t="shared" si="441"/>
        <v>0</v>
      </c>
      <c r="AT1696" s="34">
        <f t="shared" si="442"/>
        <v>9942.124466317</v>
      </c>
      <c r="AU1696" s="34">
        <f t="shared" si="443"/>
        <v>9332.5802619595725</v>
      </c>
      <c r="AV1696" s="34">
        <f t="shared" si="444"/>
        <v>9787.2854520987621</v>
      </c>
      <c r="AW1696" s="34">
        <f t="shared" si="445"/>
        <v>9949.2261769459983</v>
      </c>
      <c r="AX1696" s="34">
        <f t="shared" si="446"/>
        <v>9166.8196303638288</v>
      </c>
    </row>
    <row r="1697" spans="1:50" ht="16.5" customHeight="1" x14ac:dyDescent="0.2">
      <c r="A1697" s="25">
        <v>1696</v>
      </c>
      <c r="B1697" s="26">
        <v>45142</v>
      </c>
      <c r="C1697" s="35">
        <v>9302</v>
      </c>
      <c r="D1697" s="27">
        <v>4531.8</v>
      </c>
      <c r="E1697" s="27">
        <v>238000</v>
      </c>
      <c r="F1697" s="27">
        <v>2590827.42857143</v>
      </c>
      <c r="G1697" s="27">
        <v>81.397999999999996</v>
      </c>
      <c r="H1697" s="27">
        <v>85.628</v>
      </c>
      <c r="I1697" s="27">
        <v>3.7570000000000001</v>
      </c>
      <c r="J1697" s="27">
        <v>27216.445</v>
      </c>
      <c r="K1697" s="27">
        <v>611155</v>
      </c>
      <c r="L1697" s="27">
        <v>728</v>
      </c>
      <c r="M1697" s="27">
        <v>16.606000000000002</v>
      </c>
      <c r="N1697" s="27">
        <v>288661</v>
      </c>
      <c r="O1697" s="27">
        <v>18664.599999999999</v>
      </c>
      <c r="P1697" s="27">
        <v>4909164</v>
      </c>
      <c r="Q1697" s="27">
        <v>990000</v>
      </c>
      <c r="R1697" s="27">
        <v>10582</v>
      </c>
      <c r="S1697" s="27">
        <v>17.047000000000001</v>
      </c>
      <c r="T1697" s="27">
        <v>157.30000000000001</v>
      </c>
      <c r="U1697" s="27">
        <v>11</v>
      </c>
      <c r="V1697" s="27">
        <v>90.1</v>
      </c>
      <c r="W1697" s="27">
        <v>117.82214</v>
      </c>
      <c r="X1697" s="27">
        <v>2.5</v>
      </c>
      <c r="Y1697" s="27">
        <v>3.8254413604736301</v>
      </c>
      <c r="Z1697" s="27">
        <v>78.779312133789105</v>
      </c>
      <c r="AA1697" s="27">
        <v>334350</v>
      </c>
      <c r="AB1697" s="28">
        <v>28.29</v>
      </c>
      <c r="AC1697" s="29">
        <v>0</v>
      </c>
      <c r="AD1697" s="30">
        <v>0</v>
      </c>
      <c r="AE1697" s="30">
        <v>89.6</v>
      </c>
      <c r="AF1697" s="31">
        <v>13.8764</v>
      </c>
      <c r="AG1697">
        <f t="shared" si="432"/>
        <v>9514.6368250631622</v>
      </c>
      <c r="AH1697">
        <f>A1697*'Simple Linear Regression'!$B$18+'Simple Linear Regression'!$B$17</f>
        <v>9332.087241241883</v>
      </c>
      <c r="AI1697">
        <f t="shared" si="433"/>
        <v>9358.3040479999981</v>
      </c>
      <c r="AJ1697">
        <f t="shared" si="434"/>
        <v>9358.304048</v>
      </c>
      <c r="AK1697" s="32">
        <f t="shared" si="448"/>
        <v>9015.9599959532297</v>
      </c>
      <c r="AL1697">
        <f t="shared" si="435"/>
        <v>8883.0876538613884</v>
      </c>
      <c r="AM1697" s="32">
        <f t="shared" si="436"/>
        <v>9662.5336334342392</v>
      </c>
      <c r="AN1697" s="33">
        <f t="shared" si="447"/>
        <v>8994.4275086625294</v>
      </c>
      <c r="AO1697" s="33">
        <f t="shared" si="437"/>
        <v>8982.8640365269985</v>
      </c>
      <c r="AP1697" s="33">
        <f t="shared" si="438"/>
        <v>9150.2680286999966</v>
      </c>
      <c r="AQ1697" s="34">
        <f t="shared" si="439"/>
        <v>1084499.3770000001</v>
      </c>
      <c r="AR1697" s="34">
        <f t="shared" si="440"/>
        <v>894166</v>
      </c>
      <c r="AS1697" s="34">
        <f t="shared" si="441"/>
        <v>0</v>
      </c>
      <c r="AT1697" s="34">
        <f t="shared" si="442"/>
        <v>9936.9638515420011</v>
      </c>
      <c r="AU1697" s="34">
        <f t="shared" si="443"/>
        <v>9253.9899573820549</v>
      </c>
      <c r="AV1697" s="34">
        <f t="shared" si="444"/>
        <v>9775.407096565159</v>
      </c>
      <c r="AW1697" s="34">
        <f t="shared" si="445"/>
        <v>9943.4617568379999</v>
      </c>
      <c r="AX1697" s="34">
        <f t="shared" si="446"/>
        <v>9067.7937045891995</v>
      </c>
    </row>
    <row r="1698" spans="1:50" ht="16.5" customHeight="1" x14ac:dyDescent="0.2">
      <c r="A1698" s="25">
        <v>1697</v>
      </c>
      <c r="B1698" s="26">
        <v>45149</v>
      </c>
      <c r="C1698" s="35">
        <v>8851</v>
      </c>
      <c r="D1698" s="27">
        <v>4483.6819999999998</v>
      </c>
      <c r="E1698" s="27">
        <v>258000</v>
      </c>
      <c r="F1698" s="27">
        <v>2549701.8571428601</v>
      </c>
      <c r="G1698" s="27">
        <v>83.042000000000002</v>
      </c>
      <c r="H1698" s="27">
        <v>87.83</v>
      </c>
      <c r="I1698" s="27">
        <v>3.8279999999999998</v>
      </c>
      <c r="J1698" s="27">
        <v>27530.055</v>
      </c>
      <c r="K1698" s="27">
        <v>575920</v>
      </c>
      <c r="L1698" s="27">
        <v>687</v>
      </c>
      <c r="M1698" s="27">
        <v>16.606000000000002</v>
      </c>
      <c r="N1698" s="27">
        <v>288661</v>
      </c>
      <c r="O1698" s="27">
        <v>18773</v>
      </c>
      <c r="P1698" s="27">
        <v>4909164</v>
      </c>
      <c r="Q1698" s="27">
        <v>990000</v>
      </c>
      <c r="R1698" s="27">
        <v>10582</v>
      </c>
      <c r="S1698" s="27">
        <v>17.047000000000001</v>
      </c>
      <c r="T1698" s="27">
        <v>159</v>
      </c>
      <c r="U1698" s="27">
        <v>11</v>
      </c>
      <c r="V1698" s="27">
        <v>91.7</v>
      </c>
      <c r="W1698" s="27">
        <v>118.7484</v>
      </c>
      <c r="X1698" s="27">
        <v>2.5</v>
      </c>
      <c r="Y1698" s="27">
        <v>3.8254413604736301</v>
      </c>
      <c r="Z1698" s="27">
        <v>78.779312133789105</v>
      </c>
      <c r="AA1698" s="27">
        <v>334350</v>
      </c>
      <c r="AB1698" s="28">
        <v>30.83</v>
      </c>
      <c r="AC1698" s="29">
        <v>0</v>
      </c>
      <c r="AD1698" s="30">
        <v>0</v>
      </c>
      <c r="AE1698" s="30">
        <v>86.6</v>
      </c>
      <c r="AF1698" s="31">
        <v>13.6501</v>
      </c>
      <c r="AG1698">
        <f t="shared" si="432"/>
        <v>9464.6269153106405</v>
      </c>
      <c r="AH1698">
        <f>A1698*'Simple Linear Regression'!$B$18+'Simple Linear Regression'!$B$17</f>
        <v>9332.9402783257865</v>
      </c>
      <c r="AI1698">
        <f t="shared" si="433"/>
        <v>9279.0813180000005</v>
      </c>
      <c r="AJ1698">
        <f t="shared" si="434"/>
        <v>9279.0813180000005</v>
      </c>
      <c r="AK1698" s="32">
        <f t="shared" si="448"/>
        <v>9024.436548285481</v>
      </c>
      <c r="AL1698">
        <f t="shared" si="435"/>
        <v>8814.1425983215559</v>
      </c>
      <c r="AM1698" s="32">
        <f t="shared" si="436"/>
        <v>9668.8761180212405</v>
      </c>
      <c r="AN1698" s="33">
        <f t="shared" si="447"/>
        <v>9177.7388112001227</v>
      </c>
      <c r="AO1698" s="33">
        <f t="shared" si="437"/>
        <v>8902.486303908001</v>
      </c>
      <c r="AP1698" s="33">
        <f t="shared" si="438"/>
        <v>9075.9379881999994</v>
      </c>
      <c r="AQ1698" s="34">
        <f t="shared" si="439"/>
        <v>1104994.308</v>
      </c>
      <c r="AR1698" s="34">
        <f t="shared" si="440"/>
        <v>987624</v>
      </c>
      <c r="AS1698" s="34">
        <f t="shared" si="441"/>
        <v>0</v>
      </c>
      <c r="AT1698" s="34">
        <f t="shared" si="442"/>
        <v>9888.6527952860015</v>
      </c>
      <c r="AU1698" s="34">
        <f t="shared" si="443"/>
        <v>9176.438058065778</v>
      </c>
      <c r="AV1698" s="34">
        <f t="shared" si="444"/>
        <v>9752.4768804972391</v>
      </c>
      <c r="AW1698" s="34">
        <f t="shared" si="445"/>
        <v>9894.5051014349992</v>
      </c>
      <c r="AX1698" s="34">
        <f t="shared" si="446"/>
        <v>8978.988552546205</v>
      </c>
    </row>
    <row r="1699" spans="1:50" ht="16.5" customHeight="1" x14ac:dyDescent="0.2">
      <c r="A1699" s="25">
        <v>1698</v>
      </c>
      <c r="B1699" s="26">
        <v>45156</v>
      </c>
      <c r="C1699" s="35">
        <v>8910</v>
      </c>
      <c r="D1699" s="27">
        <v>4414.3959999999997</v>
      </c>
      <c r="E1699" s="27">
        <v>248000</v>
      </c>
      <c r="F1699" s="27">
        <v>2474505.57142857</v>
      </c>
      <c r="G1699" s="27">
        <v>80.927999999999997</v>
      </c>
      <c r="H1699" s="27">
        <v>85.866</v>
      </c>
      <c r="I1699" s="27">
        <v>3.85</v>
      </c>
      <c r="J1699" s="27">
        <v>27530.055</v>
      </c>
      <c r="K1699" s="27">
        <v>575920</v>
      </c>
      <c r="L1699" s="27">
        <v>687</v>
      </c>
      <c r="M1699" s="27">
        <v>16.321000000000002</v>
      </c>
      <c r="N1699" s="27">
        <v>284123</v>
      </c>
      <c r="O1699" s="27">
        <v>18773</v>
      </c>
      <c r="P1699" s="27">
        <v>4909164</v>
      </c>
      <c r="Q1699" s="27">
        <v>990000</v>
      </c>
      <c r="R1699" s="27">
        <v>10582</v>
      </c>
      <c r="S1699" s="27">
        <v>17.047000000000001</v>
      </c>
      <c r="T1699" s="27">
        <v>159</v>
      </c>
      <c r="U1699" s="27">
        <v>11</v>
      </c>
      <c r="V1699" s="27">
        <v>91.7</v>
      </c>
      <c r="W1699" s="27">
        <v>119.3965</v>
      </c>
      <c r="X1699" s="27">
        <v>2.5</v>
      </c>
      <c r="Y1699" s="27">
        <v>3.5469179153442401</v>
      </c>
      <c r="Z1699" s="27">
        <v>78.779312133789105</v>
      </c>
      <c r="AA1699" s="27">
        <v>334350</v>
      </c>
      <c r="AB1699" s="28">
        <v>30.83</v>
      </c>
      <c r="AC1699" s="29">
        <v>0</v>
      </c>
      <c r="AD1699" s="30">
        <v>0</v>
      </c>
      <c r="AE1699" s="30">
        <v>83.6</v>
      </c>
      <c r="AF1699" s="31">
        <v>13.4047</v>
      </c>
      <c r="AG1699">
        <f t="shared" si="432"/>
        <v>9414.528089024001</v>
      </c>
      <c r="AH1699">
        <f>A1699*'Simple Linear Regression'!$B$18+'Simple Linear Regression'!$B$17</f>
        <v>9333.7933154096918</v>
      </c>
      <c r="AI1699">
        <f t="shared" si="433"/>
        <v>9206.9803293000004</v>
      </c>
      <c r="AJ1699">
        <f t="shared" si="434"/>
        <v>9206.9803293000004</v>
      </c>
      <c r="AK1699" s="32">
        <f t="shared" si="448"/>
        <v>9058.2843833816696</v>
      </c>
      <c r="AL1699">
        <f t="shared" si="435"/>
        <v>8837.219791798494</v>
      </c>
      <c r="AM1699" s="32">
        <f t="shared" si="436"/>
        <v>9607.4761628434389</v>
      </c>
      <c r="AN1699" s="33">
        <f t="shared" si="447"/>
        <v>9102.0654135884979</v>
      </c>
      <c r="AO1699" s="33">
        <f t="shared" si="437"/>
        <v>8930.5947450499989</v>
      </c>
      <c r="AP1699" s="33">
        <f t="shared" si="438"/>
        <v>9048.8867250000003</v>
      </c>
      <c r="AQ1699" s="34">
        <f t="shared" si="439"/>
        <v>1093873.55</v>
      </c>
      <c r="AR1699" s="34">
        <f t="shared" si="440"/>
        <v>954800</v>
      </c>
      <c r="AS1699" s="34">
        <f t="shared" si="441"/>
        <v>0</v>
      </c>
      <c r="AT1699" s="34">
        <f t="shared" si="442"/>
        <v>9774.3173333880004</v>
      </c>
      <c r="AU1699" s="34">
        <f t="shared" si="443"/>
        <v>9144.1704163284121</v>
      </c>
      <c r="AV1699" s="34">
        <f t="shared" si="444"/>
        <v>9617.7359227730012</v>
      </c>
      <c r="AW1699" s="34">
        <f t="shared" si="445"/>
        <v>9779.2781723570006</v>
      </c>
      <c r="AX1699" s="34">
        <f t="shared" si="446"/>
        <v>8956.7649575741489</v>
      </c>
    </row>
    <row r="1700" spans="1:50" ht="16.5" customHeight="1" x14ac:dyDescent="0.2">
      <c r="A1700" s="25">
        <v>1699</v>
      </c>
      <c r="B1700" s="26">
        <v>45163</v>
      </c>
      <c r="C1700" s="35">
        <v>9068</v>
      </c>
      <c r="D1700" s="27">
        <v>4401.07</v>
      </c>
      <c r="E1700" s="27">
        <v>240000</v>
      </c>
      <c r="F1700" s="27">
        <v>2365382.8571428601</v>
      </c>
      <c r="G1700" s="27">
        <v>79.971999999999994</v>
      </c>
      <c r="H1700" s="27">
        <v>84.713999999999999</v>
      </c>
      <c r="I1700" s="27">
        <v>3.8679999999999999</v>
      </c>
      <c r="J1700" s="27">
        <v>27530.055</v>
      </c>
      <c r="K1700" s="27">
        <v>575920</v>
      </c>
      <c r="L1700" s="27">
        <v>687</v>
      </c>
      <c r="M1700" s="27">
        <v>16.321000000000002</v>
      </c>
      <c r="N1700" s="27">
        <v>284123</v>
      </c>
      <c r="O1700" s="27">
        <v>18773</v>
      </c>
      <c r="P1700" s="27">
        <v>4909164</v>
      </c>
      <c r="Q1700" s="27">
        <v>990000</v>
      </c>
      <c r="R1700" s="27">
        <v>10582</v>
      </c>
      <c r="S1700" s="27">
        <v>17.062999999999999</v>
      </c>
      <c r="T1700" s="27">
        <v>159</v>
      </c>
      <c r="U1700" s="27">
        <v>12</v>
      </c>
      <c r="V1700" s="27">
        <v>91.7</v>
      </c>
      <c r="W1700" s="27">
        <v>120.31932</v>
      </c>
      <c r="X1700" s="27">
        <v>2.5</v>
      </c>
      <c r="Y1700" s="27">
        <v>3.5469179153442401</v>
      </c>
      <c r="Z1700" s="27">
        <v>78.779312133789105</v>
      </c>
      <c r="AA1700" s="27">
        <v>334350</v>
      </c>
      <c r="AB1700" s="28">
        <v>30.83</v>
      </c>
      <c r="AC1700" s="29">
        <v>0</v>
      </c>
      <c r="AD1700" s="30">
        <v>0</v>
      </c>
      <c r="AE1700" s="30">
        <v>92.7</v>
      </c>
      <c r="AF1700" s="31">
        <v>13.144299999999999</v>
      </c>
      <c r="AG1700">
        <f t="shared" si="432"/>
        <v>9419.9225100458389</v>
      </c>
      <c r="AH1700">
        <f>A1700*'Simple Linear Regression'!$B$18+'Simple Linear Regression'!$B$17</f>
        <v>9334.6463524935953</v>
      </c>
      <c r="AI1700">
        <f t="shared" si="433"/>
        <v>9211.6866493000016</v>
      </c>
      <c r="AJ1700">
        <f t="shared" si="434"/>
        <v>9211.6866493000016</v>
      </c>
      <c r="AK1700" s="32">
        <f t="shared" si="448"/>
        <v>9066.7609357139208</v>
      </c>
      <c r="AL1700">
        <f t="shared" si="435"/>
        <v>8836.5955259034763</v>
      </c>
      <c r="AM1700" s="32">
        <f t="shared" si="436"/>
        <v>9616.7229382061796</v>
      </c>
      <c r="AN1700" s="33">
        <f t="shared" si="447"/>
        <v>9044.4430300317199</v>
      </c>
      <c r="AO1700" s="33">
        <f t="shared" si="437"/>
        <v>8946.8156845639987</v>
      </c>
      <c r="AP1700" s="33">
        <f t="shared" si="438"/>
        <v>9033.7756813999986</v>
      </c>
      <c r="AQ1700" s="34">
        <f t="shared" si="439"/>
        <v>1098987.764</v>
      </c>
      <c r="AR1700" s="34">
        <f t="shared" si="440"/>
        <v>928320</v>
      </c>
      <c r="AS1700" s="34">
        <f t="shared" si="441"/>
        <v>0</v>
      </c>
      <c r="AT1700" s="34">
        <f t="shared" si="442"/>
        <v>9702.3114642</v>
      </c>
      <c r="AU1700" s="34">
        <f t="shared" si="443"/>
        <v>9089.3474246440546</v>
      </c>
      <c r="AV1700" s="34">
        <f t="shared" si="444"/>
        <v>9525.8520055942008</v>
      </c>
      <c r="AW1700" s="34">
        <f t="shared" si="445"/>
        <v>9706.1074382029983</v>
      </c>
      <c r="AX1700" s="34">
        <f t="shared" si="446"/>
        <v>8906.0316234475304</v>
      </c>
    </row>
    <row r="1701" spans="1:50" ht="16.5" customHeight="1" x14ac:dyDescent="0.2">
      <c r="A1701" s="25">
        <v>1700</v>
      </c>
      <c r="B1701" s="26">
        <v>45170</v>
      </c>
      <c r="C1701" s="35">
        <v>9321</v>
      </c>
      <c r="D1701" s="27">
        <v>4493.848</v>
      </c>
      <c r="E1701" s="27">
        <v>234000</v>
      </c>
      <c r="F1701" s="27">
        <v>2316695</v>
      </c>
      <c r="G1701" s="27">
        <v>82.5</v>
      </c>
      <c r="H1701" s="27">
        <v>87.564999999999998</v>
      </c>
      <c r="I1701" s="27">
        <v>3.8130000000000002</v>
      </c>
      <c r="J1701" s="27">
        <v>27530.055</v>
      </c>
      <c r="K1701" s="27">
        <v>575920</v>
      </c>
      <c r="L1701" s="27">
        <v>687</v>
      </c>
      <c r="M1701" s="27">
        <v>16.321000000000002</v>
      </c>
      <c r="N1701" s="27">
        <v>284123</v>
      </c>
      <c r="O1701" s="27">
        <v>18773</v>
      </c>
      <c r="P1701" s="27">
        <v>4909164</v>
      </c>
      <c r="Q1701" s="27">
        <v>990000</v>
      </c>
      <c r="R1701" s="27">
        <v>10582</v>
      </c>
      <c r="S1701" s="27">
        <v>17.062999999999999</v>
      </c>
      <c r="T1701" s="27">
        <v>159</v>
      </c>
      <c r="U1701" s="27">
        <v>12</v>
      </c>
      <c r="V1701" s="27">
        <v>91.7</v>
      </c>
      <c r="W1701" s="27">
        <v>120.31958</v>
      </c>
      <c r="X1701" s="27">
        <v>2.5</v>
      </c>
      <c r="Y1701" s="27">
        <v>3.5469179153442401</v>
      </c>
      <c r="Z1701" s="27">
        <v>78.779312133789105</v>
      </c>
      <c r="AA1701" s="27">
        <v>334350</v>
      </c>
      <c r="AB1701" s="28">
        <v>30.83</v>
      </c>
      <c r="AC1701" s="29">
        <v>0</v>
      </c>
      <c r="AD1701" s="30">
        <v>0.4</v>
      </c>
      <c r="AE1701" s="30">
        <v>77.2</v>
      </c>
      <c r="AF1701" s="31">
        <v>12.8726</v>
      </c>
      <c r="AG1701">
        <f t="shared" si="432"/>
        <v>9423.9435858124398</v>
      </c>
      <c r="AH1701">
        <f>A1701*'Simple Linear Regression'!$B$18+'Simple Linear Regression'!$B$17</f>
        <v>9335.4993895774987</v>
      </c>
      <c r="AI1701">
        <f t="shared" si="433"/>
        <v>9215.2163892999997</v>
      </c>
      <c r="AJ1701">
        <f t="shared" si="434"/>
        <v>9215.2163892999997</v>
      </c>
      <c r="AK1701" s="32">
        <f t="shared" si="448"/>
        <v>9060.8369034582884</v>
      </c>
      <c r="AL1701">
        <f t="shared" si="435"/>
        <v>8861.0363388049245</v>
      </c>
      <c r="AM1701" s="32">
        <f t="shared" si="436"/>
        <v>9597.5034576732796</v>
      </c>
      <c r="AN1701" s="33">
        <f t="shared" si="447"/>
        <v>8977.9623620107704</v>
      </c>
      <c r="AO1701" s="33">
        <f t="shared" si="437"/>
        <v>8944.1208210489967</v>
      </c>
      <c r="AP1701" s="33">
        <f t="shared" si="438"/>
        <v>9013.5777463000013</v>
      </c>
      <c r="AQ1701" s="34">
        <f t="shared" si="439"/>
        <v>1083360.9990000001</v>
      </c>
      <c r="AR1701" s="34">
        <f t="shared" si="440"/>
        <v>892242</v>
      </c>
      <c r="AS1701" s="34">
        <f t="shared" si="441"/>
        <v>0</v>
      </c>
      <c r="AT1701" s="34">
        <f t="shared" si="442"/>
        <v>9699.5896418539996</v>
      </c>
      <c r="AU1701" s="34">
        <f t="shared" si="443"/>
        <v>9093.1339674804876</v>
      </c>
      <c r="AV1701" s="34">
        <f t="shared" si="444"/>
        <v>9523.19968810092</v>
      </c>
      <c r="AW1701" s="34">
        <f t="shared" si="445"/>
        <v>9702.609974007999</v>
      </c>
      <c r="AX1701" s="34">
        <f t="shared" si="446"/>
        <v>8910.9699769860781</v>
      </c>
    </row>
    <row r="1702" spans="1:50" ht="16.5" customHeight="1" x14ac:dyDescent="0.2">
      <c r="A1702" s="25">
        <v>1701</v>
      </c>
      <c r="B1702" s="26">
        <v>45177</v>
      </c>
      <c r="C1702" s="35">
        <v>8307</v>
      </c>
      <c r="D1702" s="27">
        <v>4467.7349999999997</v>
      </c>
      <c r="E1702" s="27">
        <v>225000</v>
      </c>
      <c r="F1702" s="27">
        <v>2245196.42857143</v>
      </c>
      <c r="G1702" s="27">
        <v>87.167500000000004</v>
      </c>
      <c r="H1702" s="27">
        <v>91.293999999999997</v>
      </c>
      <c r="I1702" s="27">
        <v>3.8069999999999999</v>
      </c>
      <c r="J1702" s="27">
        <v>27530.055</v>
      </c>
      <c r="K1702" s="27">
        <v>575920</v>
      </c>
      <c r="L1702" s="27">
        <v>672</v>
      </c>
      <c r="M1702" s="27">
        <v>16.321000000000002</v>
      </c>
      <c r="N1702" s="27">
        <v>284123</v>
      </c>
      <c r="O1702" s="27">
        <v>18884.2</v>
      </c>
      <c r="P1702" s="27">
        <v>4909164</v>
      </c>
      <c r="Q1702" s="27">
        <v>990000</v>
      </c>
      <c r="R1702" s="27">
        <v>10582</v>
      </c>
      <c r="S1702" s="27">
        <v>17.062999999999999</v>
      </c>
      <c r="T1702" s="27">
        <v>159</v>
      </c>
      <c r="U1702" s="27">
        <v>12</v>
      </c>
      <c r="V1702" s="27">
        <v>93.1</v>
      </c>
      <c r="W1702" s="27">
        <v>120.27202</v>
      </c>
      <c r="X1702" s="27">
        <v>2.5</v>
      </c>
      <c r="Y1702" s="27">
        <v>3.5469179153442401</v>
      </c>
      <c r="Z1702" s="27">
        <v>78.779312133789105</v>
      </c>
      <c r="AA1702" s="27">
        <v>334350</v>
      </c>
      <c r="AB1702" s="28">
        <v>30.67</v>
      </c>
      <c r="AC1702" s="29">
        <v>1</v>
      </c>
      <c r="AD1702" s="30">
        <v>0.2</v>
      </c>
      <c r="AE1702" s="30">
        <v>91.2</v>
      </c>
      <c r="AF1702" s="31">
        <v>12.5929</v>
      </c>
      <c r="AG1702">
        <f t="shared" si="432"/>
        <v>9398.0077952171596</v>
      </c>
      <c r="AH1702">
        <f>A1702*'Simple Linear Regression'!$B$18+'Simple Linear Regression'!$B$17</f>
        <v>9336.352426661404</v>
      </c>
      <c r="AI1702">
        <f t="shared" si="433"/>
        <v>9167.8666292999987</v>
      </c>
      <c r="AJ1702">
        <f t="shared" si="434"/>
        <v>9167.8666292999987</v>
      </c>
      <c r="AK1702" s="32">
        <f t="shared" si="448"/>
        <v>9087.1536605882793</v>
      </c>
      <c r="AL1702">
        <f t="shared" si="435"/>
        <v>8847.8122441032683</v>
      </c>
      <c r="AM1702" s="32">
        <f t="shared" si="436"/>
        <v>9473.6184102502793</v>
      </c>
      <c r="AN1702" s="33">
        <f t="shared" si="447"/>
        <v>8904.0993183870305</v>
      </c>
      <c r="AO1702" s="33">
        <f t="shared" si="437"/>
        <v>8835.0705312109985</v>
      </c>
      <c r="AP1702" s="33">
        <f t="shared" si="438"/>
        <v>8871.8914128000015</v>
      </c>
      <c r="AQ1702" s="34">
        <f t="shared" si="439"/>
        <v>1081656.2609999999</v>
      </c>
      <c r="AR1702" s="34">
        <f t="shared" si="440"/>
        <v>856575</v>
      </c>
      <c r="AS1702" s="34">
        <f t="shared" si="441"/>
        <v>12.5929</v>
      </c>
      <c r="AT1702" s="34">
        <f t="shared" si="442"/>
        <v>9532.3528764250004</v>
      </c>
      <c r="AU1702" s="34">
        <f t="shared" si="443"/>
        <v>8966.1136917816057</v>
      </c>
      <c r="AV1702" s="34">
        <f t="shared" si="444"/>
        <v>9340.5040666589994</v>
      </c>
      <c r="AW1702" s="34">
        <f t="shared" si="445"/>
        <v>9517.9559028463009</v>
      </c>
      <c r="AX1702" s="34">
        <f t="shared" si="446"/>
        <v>8759.9794946462862</v>
      </c>
    </row>
    <row r="1703" spans="1:50" ht="16.5" customHeight="1" x14ac:dyDescent="0.2">
      <c r="A1703" s="25">
        <v>1702</v>
      </c>
      <c r="B1703" s="26">
        <v>45184</v>
      </c>
      <c r="C1703" s="35">
        <v>8410</v>
      </c>
      <c r="D1703" s="27">
        <v>4474.4440000000004</v>
      </c>
      <c r="E1703" s="27">
        <v>225000</v>
      </c>
      <c r="F1703" s="27">
        <v>2322358</v>
      </c>
      <c r="G1703" s="27">
        <v>89.144000000000005</v>
      </c>
      <c r="H1703" s="27">
        <v>93.867999999999995</v>
      </c>
      <c r="I1703" s="27">
        <v>3.8220000000000001</v>
      </c>
      <c r="J1703" s="27">
        <v>27530.055</v>
      </c>
      <c r="K1703" s="27">
        <v>627026</v>
      </c>
      <c r="L1703" s="27">
        <v>672</v>
      </c>
      <c r="M1703" s="27">
        <v>16.321000000000002</v>
      </c>
      <c r="N1703" s="27">
        <v>287583</v>
      </c>
      <c r="O1703" s="27">
        <v>18884.2</v>
      </c>
      <c r="P1703" s="27">
        <v>4948991</v>
      </c>
      <c r="Q1703" s="27">
        <v>990000</v>
      </c>
      <c r="R1703" s="27">
        <v>10582</v>
      </c>
      <c r="S1703" s="27">
        <v>17.062999999999999</v>
      </c>
      <c r="T1703" s="27">
        <v>159</v>
      </c>
      <c r="U1703" s="27">
        <v>12</v>
      </c>
      <c r="V1703" s="27">
        <v>93.1</v>
      </c>
      <c r="W1703" s="27">
        <v>121.80047500000001</v>
      </c>
      <c r="X1703" s="27">
        <v>2.5</v>
      </c>
      <c r="Y1703" s="27">
        <v>3.5469179153442401</v>
      </c>
      <c r="Z1703" s="27">
        <v>79.7110595703125</v>
      </c>
      <c r="AA1703" s="27">
        <v>334350</v>
      </c>
      <c r="AB1703" s="28">
        <v>30.67</v>
      </c>
      <c r="AC1703" s="29">
        <v>0</v>
      </c>
      <c r="AD1703" s="30">
        <v>3.5</v>
      </c>
      <c r="AE1703" s="30">
        <v>58.7</v>
      </c>
      <c r="AF1703" s="31">
        <v>12.308</v>
      </c>
      <c r="AG1703">
        <f t="shared" si="432"/>
        <v>9441.3521693353596</v>
      </c>
      <c r="AH1703">
        <f>A1703*'Simple Linear Regression'!$B$18+'Simple Linear Regression'!$B$17</f>
        <v>9337.2054637453075</v>
      </c>
      <c r="AI1703">
        <f t="shared" si="433"/>
        <v>9215.4603133000019</v>
      </c>
      <c r="AJ1703">
        <f t="shared" si="434"/>
        <v>9215.4603132999982</v>
      </c>
      <c r="AK1703" s="32">
        <f t="shared" si="448"/>
        <v>9087.5128297791907</v>
      </c>
      <c r="AL1703">
        <f t="shared" si="435"/>
        <v>8824.5061833458203</v>
      </c>
      <c r="AM1703" s="32">
        <f t="shared" si="436"/>
        <v>9627.4980015288802</v>
      </c>
      <c r="AN1703" s="33">
        <f t="shared" si="447"/>
        <v>8911.8435781563785</v>
      </c>
      <c r="AO1703" s="33">
        <f t="shared" si="437"/>
        <v>8859.4280039259975</v>
      </c>
      <c r="AP1703" s="33">
        <f t="shared" si="438"/>
        <v>8926.5354721000003</v>
      </c>
      <c r="AQ1703" s="34">
        <f t="shared" si="439"/>
        <v>1099142.226</v>
      </c>
      <c r="AR1703" s="34">
        <f t="shared" si="440"/>
        <v>859950</v>
      </c>
      <c r="AS1703" s="34">
        <f t="shared" si="441"/>
        <v>0</v>
      </c>
      <c r="AT1703" s="34">
        <f t="shared" si="442"/>
        <v>9720.1741218930001</v>
      </c>
      <c r="AU1703" s="34">
        <f t="shared" si="443"/>
        <v>9034.3897769118084</v>
      </c>
      <c r="AV1703" s="34">
        <f t="shared" si="444"/>
        <v>9536.9689179150009</v>
      </c>
      <c r="AW1703" s="34">
        <f t="shared" si="445"/>
        <v>9721.4319049360001</v>
      </c>
      <c r="AX1703" s="34">
        <f t="shared" si="446"/>
        <v>8833.6088902073334</v>
      </c>
    </row>
    <row r="1704" spans="1:50" ht="16.5" customHeight="1" x14ac:dyDescent="0.2">
      <c r="A1704" s="25">
        <v>1703</v>
      </c>
      <c r="B1704" s="26">
        <v>45191</v>
      </c>
      <c r="C1704" s="35">
        <v>8619</v>
      </c>
      <c r="D1704" s="27">
        <v>4389.9480000000003</v>
      </c>
      <c r="E1704" s="27">
        <v>211000</v>
      </c>
      <c r="F1704" s="27">
        <v>2379818.7142857099</v>
      </c>
      <c r="G1704" s="27">
        <v>90.278000000000006</v>
      </c>
      <c r="H1704" s="27">
        <v>94.861999999999995</v>
      </c>
      <c r="I1704" s="27">
        <v>3.8780000000000001</v>
      </c>
      <c r="J1704" s="27">
        <v>27530.055</v>
      </c>
      <c r="K1704" s="27">
        <v>627026</v>
      </c>
      <c r="L1704" s="27">
        <v>672</v>
      </c>
      <c r="M1704" s="27">
        <v>16.071000000000002</v>
      </c>
      <c r="N1704" s="27">
        <v>287583</v>
      </c>
      <c r="O1704" s="27">
        <v>18884.2</v>
      </c>
      <c r="P1704" s="27">
        <v>4948991</v>
      </c>
      <c r="Q1704" s="27">
        <v>990000</v>
      </c>
      <c r="R1704" s="27">
        <v>10582</v>
      </c>
      <c r="S1704" s="27">
        <v>17.062999999999999</v>
      </c>
      <c r="T1704" s="27">
        <v>159</v>
      </c>
      <c r="U1704" s="27">
        <v>12</v>
      </c>
      <c r="V1704" s="27">
        <v>93.1</v>
      </c>
      <c r="W1704" s="27">
        <v>121.22466</v>
      </c>
      <c r="X1704" s="27">
        <v>2.5</v>
      </c>
      <c r="Y1704" s="27">
        <v>3.6321160793304399</v>
      </c>
      <c r="Z1704" s="27">
        <v>79.7110595703125</v>
      </c>
      <c r="AA1704" s="27">
        <v>334350</v>
      </c>
      <c r="AB1704" s="28">
        <v>30.67</v>
      </c>
      <c r="AC1704" s="29">
        <v>0</v>
      </c>
      <c r="AD1704" s="30">
        <v>4.8</v>
      </c>
      <c r="AE1704" s="30">
        <v>34.6</v>
      </c>
      <c r="AF1704" s="31">
        <v>12.0206</v>
      </c>
      <c r="AG1704">
        <f t="shared" si="432"/>
        <v>9450.8012547366397</v>
      </c>
      <c r="AH1704">
        <f>A1704*'Simple Linear Regression'!$B$18+'Simple Linear Regression'!$B$17</f>
        <v>9338.058500829211</v>
      </c>
      <c r="AI1704">
        <f t="shared" si="433"/>
        <v>9210.0455983000029</v>
      </c>
      <c r="AJ1704">
        <f t="shared" si="434"/>
        <v>9210.0455982999993</v>
      </c>
      <c r="AK1704" s="32">
        <f t="shared" si="448"/>
        <v>9059.0036758495407</v>
      </c>
      <c r="AL1704">
        <f t="shared" si="435"/>
        <v>8812.6377911911786</v>
      </c>
      <c r="AM1704" s="32">
        <f t="shared" si="436"/>
        <v>9614.0440144780387</v>
      </c>
      <c r="AN1704" s="33">
        <f t="shared" si="447"/>
        <v>8819.3250648686189</v>
      </c>
      <c r="AO1704" s="33">
        <f t="shared" si="437"/>
        <v>8799.2779681739958</v>
      </c>
      <c r="AP1704" s="33">
        <f t="shared" si="438"/>
        <v>8855.8135154999982</v>
      </c>
      <c r="AQ1704" s="34">
        <f t="shared" si="439"/>
        <v>1115246.8740000001</v>
      </c>
      <c r="AR1704" s="34">
        <f t="shared" si="440"/>
        <v>818258</v>
      </c>
      <c r="AS1704" s="34">
        <f t="shared" si="441"/>
        <v>0</v>
      </c>
      <c r="AT1704" s="34">
        <f t="shared" si="442"/>
        <v>9758.3013160090013</v>
      </c>
      <c r="AU1704" s="34">
        <f t="shared" si="443"/>
        <v>9022.0260415514094</v>
      </c>
      <c r="AV1704" s="34">
        <f t="shared" si="444"/>
        <v>9554.1569894570803</v>
      </c>
      <c r="AW1704" s="34">
        <f t="shared" si="445"/>
        <v>9758.8669205179995</v>
      </c>
      <c r="AX1704" s="34">
        <f t="shared" si="446"/>
        <v>8805.2748005989597</v>
      </c>
    </row>
    <row r="1705" spans="1:50" ht="16.5" customHeight="1" x14ac:dyDescent="0.2">
      <c r="A1705" s="25">
        <v>1704</v>
      </c>
      <c r="B1705" s="26">
        <v>45198</v>
      </c>
      <c r="C1705" s="35">
        <v>8014</v>
      </c>
      <c r="D1705" s="27">
        <v>4294.6459999999997</v>
      </c>
      <c r="E1705" s="27">
        <v>216000</v>
      </c>
      <c r="F1705" s="27">
        <v>2385491.1428571399</v>
      </c>
      <c r="G1705" s="27">
        <v>91.44</v>
      </c>
      <c r="H1705" s="27">
        <v>95.614000000000004</v>
      </c>
      <c r="I1705" s="27">
        <v>3.8370000000000002</v>
      </c>
      <c r="J1705" s="27">
        <v>27530.055</v>
      </c>
      <c r="K1705" s="27">
        <v>627026</v>
      </c>
      <c r="L1705" s="27">
        <v>672</v>
      </c>
      <c r="M1705" s="27">
        <v>16.071000000000002</v>
      </c>
      <c r="N1705" s="27">
        <v>287583</v>
      </c>
      <c r="O1705" s="27">
        <v>18884.2</v>
      </c>
      <c r="P1705" s="27">
        <v>4948991</v>
      </c>
      <c r="Q1705" s="27">
        <v>990000</v>
      </c>
      <c r="R1705" s="27">
        <v>10582</v>
      </c>
      <c r="S1705" s="27">
        <v>17.062999999999999</v>
      </c>
      <c r="T1705" s="27">
        <v>159</v>
      </c>
      <c r="U1705" s="27">
        <v>12</v>
      </c>
      <c r="V1705" s="27">
        <v>93.1</v>
      </c>
      <c r="W1705" s="27">
        <v>121.2813</v>
      </c>
      <c r="X1705" s="27">
        <v>2.5</v>
      </c>
      <c r="Y1705" s="27">
        <v>3.6321160793304399</v>
      </c>
      <c r="Z1705" s="27">
        <v>79.7110595703125</v>
      </c>
      <c r="AA1705" s="27">
        <v>334350</v>
      </c>
      <c r="AB1705" s="28">
        <v>30.67</v>
      </c>
      <c r="AC1705" s="29">
        <v>0</v>
      </c>
      <c r="AD1705" s="30">
        <v>9.1</v>
      </c>
      <c r="AE1705" s="30">
        <v>34.6</v>
      </c>
      <c r="AF1705" s="31">
        <v>11.733000000000001</v>
      </c>
      <c r="AG1705">
        <f t="shared" si="432"/>
        <v>9447.4189968535593</v>
      </c>
      <c r="AH1705">
        <f>A1705*'Simple Linear Regression'!$B$18+'Simple Linear Regression'!$B$17</f>
        <v>9338.9115379131163</v>
      </c>
      <c r="AI1705">
        <f t="shared" si="433"/>
        <v>9207.1041483000008</v>
      </c>
      <c r="AJ1705">
        <f t="shared" si="434"/>
        <v>9207.1041483000008</v>
      </c>
      <c r="AK1705" s="32">
        <f t="shared" si="448"/>
        <v>9044.5427165205419</v>
      </c>
      <c r="AL1705">
        <f t="shared" si="435"/>
        <v>8825.2129162329657</v>
      </c>
      <c r="AM1705" s="32">
        <f t="shared" si="436"/>
        <v>9603.6819950139397</v>
      </c>
      <c r="AN1705" s="33">
        <f t="shared" si="447"/>
        <v>8845.2353985257287</v>
      </c>
      <c r="AO1705" s="33">
        <f t="shared" si="437"/>
        <v>8807.3570654209943</v>
      </c>
      <c r="AP1705" s="33">
        <f t="shared" si="438"/>
        <v>8837.1055710999972</v>
      </c>
      <c r="AQ1705" s="34">
        <f t="shared" si="439"/>
        <v>1103455.9710000001</v>
      </c>
      <c r="AR1705" s="34">
        <f t="shared" si="440"/>
        <v>828792</v>
      </c>
      <c r="AS1705" s="34">
        <f t="shared" si="441"/>
        <v>0</v>
      </c>
      <c r="AT1705" s="34">
        <f t="shared" si="442"/>
        <v>9702.7104407379993</v>
      </c>
      <c r="AU1705" s="34">
        <f t="shared" si="443"/>
        <v>8990.7991817294878</v>
      </c>
      <c r="AV1705" s="34">
        <f t="shared" si="444"/>
        <v>9508.5189579029193</v>
      </c>
      <c r="AW1705" s="34">
        <f t="shared" si="445"/>
        <v>9702.1452464860013</v>
      </c>
      <c r="AX1705" s="34">
        <f t="shared" si="446"/>
        <v>8780.5874406575258</v>
      </c>
    </row>
    <row r="1706" spans="1:50" ht="16.5" customHeight="1" x14ac:dyDescent="0.2">
      <c r="A1706" s="25">
        <v>1705</v>
      </c>
      <c r="B1706" s="26">
        <v>45205</v>
      </c>
      <c r="C1706" s="35">
        <v>8581</v>
      </c>
      <c r="D1706" s="27">
        <v>4269.6559999999999</v>
      </c>
      <c r="E1706" s="27">
        <v>216000</v>
      </c>
      <c r="F1706" s="27">
        <v>2424576.1428571399</v>
      </c>
      <c r="G1706" s="27">
        <v>85.504000000000005</v>
      </c>
      <c r="H1706" s="27">
        <v>90.328000000000003</v>
      </c>
      <c r="I1706" s="27">
        <v>3.798</v>
      </c>
      <c r="J1706" s="27">
        <v>27530.055</v>
      </c>
      <c r="K1706" s="27">
        <v>627026</v>
      </c>
      <c r="L1706" s="27">
        <v>647</v>
      </c>
      <c r="M1706" s="27">
        <v>16.071000000000002</v>
      </c>
      <c r="N1706" s="27">
        <v>287583</v>
      </c>
      <c r="O1706" s="27">
        <v>18953.3</v>
      </c>
      <c r="P1706" s="27">
        <v>4948991</v>
      </c>
      <c r="Q1706" s="27">
        <v>990000</v>
      </c>
      <c r="R1706" s="27">
        <v>10582</v>
      </c>
      <c r="S1706" s="27">
        <v>17.062999999999999</v>
      </c>
      <c r="T1706" s="27">
        <v>159</v>
      </c>
      <c r="U1706" s="27">
        <v>12</v>
      </c>
      <c r="V1706" s="27">
        <v>93.8</v>
      </c>
      <c r="W1706" s="27">
        <v>122.48398</v>
      </c>
      <c r="X1706" s="27">
        <v>2.5</v>
      </c>
      <c r="Y1706" s="27">
        <v>3.6321160793304399</v>
      </c>
      <c r="Z1706" s="27">
        <v>79.7110595703125</v>
      </c>
      <c r="AA1706" s="27">
        <v>334350</v>
      </c>
      <c r="AB1706" s="28">
        <v>29.36</v>
      </c>
      <c r="AC1706" s="29">
        <v>0</v>
      </c>
      <c r="AD1706" s="30">
        <v>4.5</v>
      </c>
      <c r="AE1706" s="30">
        <v>43.1</v>
      </c>
      <c r="AF1706" s="31">
        <v>11.4476</v>
      </c>
      <c r="AG1706">
        <f t="shared" si="432"/>
        <v>9431.40739451224</v>
      </c>
      <c r="AH1706">
        <f>A1706*'Simple Linear Regression'!$B$18+'Simple Linear Regression'!$B$17</f>
        <v>9339.7645749970197</v>
      </c>
      <c r="AI1706">
        <f t="shared" si="433"/>
        <v>9175.4330883000002</v>
      </c>
      <c r="AJ1706">
        <f t="shared" si="434"/>
        <v>9175.4330883000002</v>
      </c>
      <c r="AK1706" s="32">
        <f t="shared" si="448"/>
        <v>9048.009594245741</v>
      </c>
      <c r="AL1706">
        <f t="shared" si="435"/>
        <v>8829.6612171263823</v>
      </c>
      <c r="AM1706" s="32">
        <f t="shared" si="436"/>
        <v>9611.2374893328415</v>
      </c>
      <c r="AN1706" s="33">
        <f t="shared" si="447"/>
        <v>8831.92883382742</v>
      </c>
      <c r="AO1706" s="33">
        <f t="shared" si="437"/>
        <v>8834.9362135339998</v>
      </c>
      <c r="AP1706" s="33">
        <f t="shared" si="438"/>
        <v>8836.1984020999989</v>
      </c>
      <c r="AQ1706" s="34">
        <f t="shared" si="439"/>
        <v>1092240.2339999999</v>
      </c>
      <c r="AR1706" s="34">
        <f t="shared" si="440"/>
        <v>820368</v>
      </c>
      <c r="AS1706" s="34">
        <f t="shared" si="441"/>
        <v>0</v>
      </c>
      <c r="AT1706" s="34">
        <f t="shared" si="442"/>
        <v>9607.4607848890009</v>
      </c>
      <c r="AU1706" s="34">
        <f t="shared" si="443"/>
        <v>8937.0602152511256</v>
      </c>
      <c r="AV1706" s="34">
        <f t="shared" si="444"/>
        <v>9413.2616490906785</v>
      </c>
      <c r="AW1706" s="34">
        <f t="shared" si="445"/>
        <v>9605.7511513379995</v>
      </c>
      <c r="AX1706" s="34">
        <f t="shared" si="446"/>
        <v>8737.052802378641</v>
      </c>
    </row>
    <row r="1707" spans="1:50" ht="16.5" customHeight="1" x14ac:dyDescent="0.2">
      <c r="A1707" s="25">
        <v>1706</v>
      </c>
      <c r="B1707" s="26">
        <v>45212</v>
      </c>
      <c r="C1707" s="35">
        <v>8943</v>
      </c>
      <c r="D1707" s="27">
        <v>4349.6480000000001</v>
      </c>
      <c r="E1707" s="27">
        <v>210000</v>
      </c>
      <c r="F1707" s="27">
        <v>2523041.7142857099</v>
      </c>
      <c r="G1707" s="27">
        <v>85.032499999999999</v>
      </c>
      <c r="H1707" s="27">
        <v>90.475999999999999</v>
      </c>
      <c r="I1707" s="27">
        <v>3.6840000000000002</v>
      </c>
      <c r="J1707" s="27">
        <v>27530.055</v>
      </c>
      <c r="K1707" s="27">
        <v>591068</v>
      </c>
      <c r="L1707" s="27">
        <v>647</v>
      </c>
      <c r="M1707" s="27">
        <v>16.071000000000002</v>
      </c>
      <c r="N1707" s="27">
        <v>287583</v>
      </c>
      <c r="O1707" s="27">
        <v>18953.3</v>
      </c>
      <c r="P1707" s="27">
        <v>4948991</v>
      </c>
      <c r="Q1707" s="27">
        <v>990000</v>
      </c>
      <c r="R1707" s="27">
        <v>10582</v>
      </c>
      <c r="S1707" s="27">
        <v>17.062999999999999</v>
      </c>
      <c r="T1707" s="27">
        <v>159</v>
      </c>
      <c r="U1707" s="27">
        <v>12</v>
      </c>
      <c r="V1707" s="27">
        <v>93.8</v>
      </c>
      <c r="W1707" s="27">
        <v>123.53789999999999</v>
      </c>
      <c r="X1707" s="27">
        <v>2.5</v>
      </c>
      <c r="Y1707" s="27">
        <v>3.6321160793304399</v>
      </c>
      <c r="Z1707" s="27">
        <v>79.7110595703125</v>
      </c>
      <c r="AA1707" s="27">
        <v>334350</v>
      </c>
      <c r="AB1707" s="28">
        <v>29.36</v>
      </c>
      <c r="AC1707" s="29">
        <v>0</v>
      </c>
      <c r="AD1707" s="30">
        <v>37.700000000000003</v>
      </c>
      <c r="AE1707" s="30">
        <v>13.8</v>
      </c>
      <c r="AF1707" s="31">
        <v>11.167</v>
      </c>
      <c r="AG1707">
        <f t="shared" si="432"/>
        <v>9435.4071613739216</v>
      </c>
      <c r="AH1707">
        <f>A1707*'Simple Linear Regression'!$B$18+'Simple Linear Regression'!$B$17</f>
        <v>9340.617612080925</v>
      </c>
      <c r="AI1707">
        <f t="shared" si="433"/>
        <v>9178.962828300002</v>
      </c>
      <c r="AJ1707">
        <f t="shared" si="434"/>
        <v>9178.9628282999984</v>
      </c>
      <c r="AK1707" s="32">
        <f t="shared" si="448"/>
        <v>9060.0545496578616</v>
      </c>
      <c r="AL1707">
        <f t="shared" si="435"/>
        <v>8879.3569095840357</v>
      </c>
      <c r="AM1707" s="32">
        <f t="shared" si="436"/>
        <v>9533.2598526062193</v>
      </c>
      <c r="AN1707" s="33">
        <f t="shared" si="447"/>
        <v>8745.4106630203587</v>
      </c>
      <c r="AO1707" s="33">
        <f t="shared" si="437"/>
        <v>8789.5121441720057</v>
      </c>
      <c r="AP1707" s="33">
        <f t="shared" si="438"/>
        <v>8790.8461050999977</v>
      </c>
      <c r="AQ1707" s="34">
        <f t="shared" si="439"/>
        <v>1059455.7720000001</v>
      </c>
      <c r="AR1707" s="34">
        <f t="shared" si="440"/>
        <v>773640</v>
      </c>
      <c r="AS1707" s="34">
        <f t="shared" si="441"/>
        <v>0</v>
      </c>
      <c r="AT1707" s="34">
        <f t="shared" si="442"/>
        <v>9688.8654771389993</v>
      </c>
      <c r="AU1707" s="34">
        <f t="shared" si="443"/>
        <v>9013.3415762303703</v>
      </c>
      <c r="AV1707" s="34">
        <f t="shared" si="444"/>
        <v>9511.850371439401</v>
      </c>
      <c r="AW1707" s="34">
        <f t="shared" si="445"/>
        <v>9686.2540179299995</v>
      </c>
      <c r="AX1707" s="34">
        <f t="shared" si="446"/>
        <v>8807.6072777728405</v>
      </c>
    </row>
    <row r="1708" spans="1:50" ht="16.5" customHeight="1" x14ac:dyDescent="0.2">
      <c r="A1708" s="25">
        <v>1707</v>
      </c>
      <c r="B1708" s="26">
        <v>45219</v>
      </c>
      <c r="C1708" s="35">
        <v>8864</v>
      </c>
      <c r="D1708" s="27">
        <v>4312.7179999999998</v>
      </c>
      <c r="E1708" s="27">
        <v>200000</v>
      </c>
      <c r="F1708" s="27">
        <v>2509465.57142857</v>
      </c>
      <c r="G1708" s="27">
        <v>88.025999999999996</v>
      </c>
      <c r="H1708" s="27">
        <v>92.468000000000004</v>
      </c>
      <c r="I1708" s="27">
        <v>3.5760000000000001</v>
      </c>
      <c r="J1708" s="27">
        <v>27530.055</v>
      </c>
      <c r="K1708" s="27">
        <v>591068</v>
      </c>
      <c r="L1708" s="27">
        <v>647</v>
      </c>
      <c r="M1708" s="27">
        <v>16.209</v>
      </c>
      <c r="N1708" s="27">
        <v>288849</v>
      </c>
      <c r="O1708" s="27">
        <v>18953.3</v>
      </c>
      <c r="P1708" s="27">
        <v>4948991</v>
      </c>
      <c r="Q1708" s="27">
        <v>990000</v>
      </c>
      <c r="R1708" s="27">
        <v>10582</v>
      </c>
      <c r="S1708" s="27">
        <v>17.062999999999999</v>
      </c>
      <c r="T1708" s="27">
        <v>159</v>
      </c>
      <c r="U1708" s="27">
        <v>12</v>
      </c>
      <c r="V1708" s="27">
        <v>93.8</v>
      </c>
      <c r="W1708" s="27">
        <v>123.12585</v>
      </c>
      <c r="X1708" s="27">
        <v>2.5</v>
      </c>
      <c r="Y1708" s="27">
        <v>3.6734571456909202</v>
      </c>
      <c r="Z1708" s="27">
        <v>79.7110595703125</v>
      </c>
      <c r="AA1708" s="27">
        <v>334350</v>
      </c>
      <c r="AB1708" s="28">
        <v>29.36</v>
      </c>
      <c r="AC1708" s="29">
        <v>0</v>
      </c>
      <c r="AD1708" s="30">
        <v>46.9</v>
      </c>
      <c r="AE1708" s="30">
        <v>13.7</v>
      </c>
      <c r="AF1708" s="31">
        <v>10.8939</v>
      </c>
      <c r="AG1708">
        <f t="shared" si="432"/>
        <v>9457.9606041028801</v>
      </c>
      <c r="AH1708">
        <f>A1708*'Simple Linear Regression'!$B$18+'Simple Linear Regression'!$B$17</f>
        <v>9341.4706491648285</v>
      </c>
      <c r="AI1708">
        <f t="shared" si="433"/>
        <v>9209.7952925000009</v>
      </c>
      <c r="AJ1708">
        <f t="shared" si="434"/>
        <v>9209.7952924999991</v>
      </c>
      <c r="AK1708" s="32">
        <f t="shared" si="448"/>
        <v>9010.0904863395881</v>
      </c>
      <c r="AL1708">
        <f t="shared" si="435"/>
        <v>8926.1002141416775</v>
      </c>
      <c r="AM1708" s="32">
        <f t="shared" si="436"/>
        <v>9525.7671566884801</v>
      </c>
      <c r="AN1708" s="33">
        <f t="shared" si="447"/>
        <v>8630.0320611010411</v>
      </c>
      <c r="AO1708" s="33">
        <f t="shared" si="437"/>
        <v>8826.0016558240004</v>
      </c>
      <c r="AP1708" s="33">
        <f t="shared" si="438"/>
        <v>8806.1584031999992</v>
      </c>
      <c r="AQ1708" s="34">
        <f t="shared" si="439"/>
        <v>1032924.024</v>
      </c>
      <c r="AR1708" s="34">
        <f t="shared" si="440"/>
        <v>715200</v>
      </c>
      <c r="AS1708" s="34">
        <f t="shared" si="441"/>
        <v>0</v>
      </c>
      <c r="AT1708" s="34">
        <f t="shared" si="442"/>
        <v>9670.9508073260004</v>
      </c>
      <c r="AU1708" s="34">
        <f t="shared" si="443"/>
        <v>9024.6600294249438</v>
      </c>
      <c r="AV1708" s="34">
        <f t="shared" si="444"/>
        <v>9493.535980714998</v>
      </c>
      <c r="AW1708" s="34">
        <f t="shared" si="445"/>
        <v>9667.1782005229979</v>
      </c>
      <c r="AX1708" s="34">
        <f t="shared" si="446"/>
        <v>8828.3907561069173</v>
      </c>
    </row>
    <row r="1709" spans="1:50" ht="16.5" customHeight="1" x14ac:dyDescent="0.2">
      <c r="A1709" s="25">
        <v>1708</v>
      </c>
      <c r="B1709" s="26">
        <v>45226</v>
      </c>
      <c r="C1709" s="35">
        <v>8697</v>
      </c>
      <c r="D1709" s="27">
        <v>4181.2179999999998</v>
      </c>
      <c r="E1709" s="27">
        <v>214000</v>
      </c>
      <c r="F1709" s="27">
        <v>2453646.7142857099</v>
      </c>
      <c r="G1709" s="27">
        <v>85.195999999999998</v>
      </c>
      <c r="H1709" s="27">
        <v>89.84</v>
      </c>
      <c r="I1709" s="27">
        <v>3.5329999999999999</v>
      </c>
      <c r="J1709" s="27">
        <v>27530.055</v>
      </c>
      <c r="K1709" s="27">
        <v>591068</v>
      </c>
      <c r="L1709" s="27">
        <v>647</v>
      </c>
      <c r="M1709" s="27">
        <v>16.209</v>
      </c>
      <c r="N1709" s="27">
        <v>288849</v>
      </c>
      <c r="O1709" s="27">
        <v>18953.3</v>
      </c>
      <c r="P1709" s="27">
        <v>4948991</v>
      </c>
      <c r="Q1709" s="27">
        <v>990000</v>
      </c>
      <c r="R1709" s="27">
        <v>10582</v>
      </c>
      <c r="S1709" s="27">
        <v>17.062999999999999</v>
      </c>
      <c r="T1709" s="27">
        <v>159</v>
      </c>
      <c r="U1709" s="27">
        <v>12</v>
      </c>
      <c r="V1709" s="27">
        <v>93.8</v>
      </c>
      <c r="W1709" s="27">
        <v>123.53270000000001</v>
      </c>
      <c r="X1709" s="27">
        <v>2.5</v>
      </c>
      <c r="Y1709" s="27">
        <v>3.6734571456909202</v>
      </c>
      <c r="Z1709" s="27">
        <v>79.7110595703125</v>
      </c>
      <c r="AA1709" s="27">
        <v>334350</v>
      </c>
      <c r="AB1709" s="28">
        <v>29.36</v>
      </c>
      <c r="AC1709" s="29">
        <v>0</v>
      </c>
      <c r="AD1709" s="30">
        <v>27.2</v>
      </c>
      <c r="AE1709" s="30">
        <v>19.3</v>
      </c>
      <c r="AF1709" s="31">
        <v>10.6317</v>
      </c>
      <c r="AG1709">
        <f t="shared" si="432"/>
        <v>9448.5162138840406</v>
      </c>
      <c r="AH1709">
        <f>A1709*'Simple Linear Regression'!$B$18+'Simple Linear Regression'!$B$17</f>
        <v>9342.323686248732</v>
      </c>
      <c r="AI1709">
        <f t="shared" si="433"/>
        <v>9201.5592324999998</v>
      </c>
      <c r="AJ1709">
        <f t="shared" si="434"/>
        <v>9201.5592324999998</v>
      </c>
      <c r="AK1709" s="32">
        <f t="shared" si="448"/>
        <v>9028.0118594066898</v>
      </c>
      <c r="AL1709">
        <f t="shared" si="435"/>
        <v>8933.3324756511884</v>
      </c>
      <c r="AM1709" s="32">
        <f t="shared" si="436"/>
        <v>9549.40100549622</v>
      </c>
      <c r="AN1709" s="33">
        <f t="shared" si="447"/>
        <v>8726.9656173755702</v>
      </c>
      <c r="AO1709" s="33">
        <f t="shared" si="437"/>
        <v>8871.6664876669984</v>
      </c>
      <c r="AP1709" s="33">
        <f t="shared" si="438"/>
        <v>8816.7495841999989</v>
      </c>
      <c r="AQ1709" s="34">
        <f t="shared" si="439"/>
        <v>1020503.517</v>
      </c>
      <c r="AR1709" s="34">
        <f t="shared" si="440"/>
        <v>756062</v>
      </c>
      <c r="AS1709" s="34">
        <f t="shared" si="441"/>
        <v>0</v>
      </c>
      <c r="AT1709" s="34">
        <f t="shared" si="442"/>
        <v>9561.9532210710004</v>
      </c>
      <c r="AU1709" s="34">
        <f t="shared" si="443"/>
        <v>8960.3749329158454</v>
      </c>
      <c r="AV1709" s="34">
        <f t="shared" si="444"/>
        <v>9400.8131914861187</v>
      </c>
      <c r="AW1709" s="34">
        <f t="shared" si="445"/>
        <v>9557.3062878769997</v>
      </c>
      <c r="AX1709" s="34">
        <f t="shared" si="446"/>
        <v>8779.4103047410244</v>
      </c>
    </row>
    <row r="1710" spans="1:50" ht="16.5" customHeight="1" x14ac:dyDescent="0.2">
      <c r="A1710" s="25">
        <v>1709</v>
      </c>
      <c r="B1710" s="26">
        <v>45233</v>
      </c>
      <c r="C1710" s="35">
        <v>9492</v>
      </c>
      <c r="D1710" s="27">
        <v>4254.92</v>
      </c>
      <c r="E1710" s="27">
        <v>217000</v>
      </c>
      <c r="F1710" s="27">
        <v>2224296.1428571399</v>
      </c>
      <c r="G1710" s="27">
        <v>81.99</v>
      </c>
      <c r="H1710" s="27">
        <v>88.207999999999998</v>
      </c>
      <c r="I1710" s="27">
        <v>3.4729999999999999</v>
      </c>
      <c r="J1710" s="27">
        <v>27530.055</v>
      </c>
      <c r="K1710" s="27">
        <v>591068</v>
      </c>
      <c r="L1710" s="27">
        <v>647</v>
      </c>
      <c r="M1710" s="27">
        <v>16.209</v>
      </c>
      <c r="N1710" s="27">
        <v>288849</v>
      </c>
      <c r="O1710" s="27">
        <v>18953.3</v>
      </c>
      <c r="P1710" s="27">
        <v>4948991</v>
      </c>
      <c r="Q1710" s="27">
        <v>990000</v>
      </c>
      <c r="R1710" s="27">
        <v>10582</v>
      </c>
      <c r="S1710" s="27">
        <v>17.062999999999999</v>
      </c>
      <c r="T1710" s="27">
        <v>159</v>
      </c>
      <c r="U1710" s="27">
        <v>12</v>
      </c>
      <c r="V1710" s="27">
        <v>93.8</v>
      </c>
      <c r="W1710" s="27">
        <v>123.66794</v>
      </c>
      <c r="X1710" s="27">
        <v>2.5</v>
      </c>
      <c r="Y1710" s="27">
        <v>3.6734571456909202</v>
      </c>
      <c r="Z1710" s="27">
        <v>79.7110595703125</v>
      </c>
      <c r="AA1710" s="27">
        <v>334350</v>
      </c>
      <c r="AB1710" s="28">
        <v>29.36</v>
      </c>
      <c r="AC1710" s="29">
        <v>0</v>
      </c>
      <c r="AD1710" s="30">
        <v>86.5</v>
      </c>
      <c r="AE1710" s="30">
        <v>8.6</v>
      </c>
      <c r="AF1710" s="31">
        <v>10.383900000000001</v>
      </c>
      <c r="AG1710">
        <f t="shared" si="432"/>
        <v>9446.4740738112414</v>
      </c>
      <c r="AH1710">
        <f>A1710*'Simple Linear Regression'!$B$18+'Simple Linear Regression'!$B$17</f>
        <v>9343.1767233326373</v>
      </c>
      <c r="AI1710">
        <f t="shared" si="433"/>
        <v>9199.7943625000007</v>
      </c>
      <c r="AJ1710">
        <f t="shared" si="434"/>
        <v>9199.7943625000007</v>
      </c>
      <c r="AK1710" s="32">
        <f t="shared" si="448"/>
        <v>9034.9804063395877</v>
      </c>
      <c r="AL1710">
        <f t="shared" si="435"/>
        <v>8955.6622313853895</v>
      </c>
      <c r="AM1710" s="32">
        <f t="shared" si="436"/>
        <v>9459.905773668539</v>
      </c>
      <c r="AN1710" s="33">
        <f t="shared" si="447"/>
        <v>8730.4893158981704</v>
      </c>
      <c r="AO1710" s="33">
        <f t="shared" si="437"/>
        <v>8795.2194437270027</v>
      </c>
      <c r="AP1710" s="33">
        <f t="shared" si="438"/>
        <v>8741.5990168000026</v>
      </c>
      <c r="AQ1710" s="34">
        <f t="shared" si="439"/>
        <v>1003172.5769999999</v>
      </c>
      <c r="AR1710" s="34">
        <f t="shared" si="440"/>
        <v>753641</v>
      </c>
      <c r="AS1710" s="34">
        <f t="shared" si="441"/>
        <v>0</v>
      </c>
      <c r="AT1710" s="34">
        <f t="shared" si="442"/>
        <v>9626.5013505869993</v>
      </c>
      <c r="AU1710" s="34">
        <f t="shared" si="443"/>
        <v>9012.4191733684984</v>
      </c>
      <c r="AV1710" s="34">
        <f t="shared" si="444"/>
        <v>9483.4349451191574</v>
      </c>
      <c r="AW1710" s="34">
        <f t="shared" si="445"/>
        <v>9620.5024604070004</v>
      </c>
      <c r="AX1710" s="34">
        <f t="shared" si="446"/>
        <v>8821.8616057448053</v>
      </c>
    </row>
    <row r="1711" spans="1:50" ht="16.5" customHeight="1" x14ac:dyDescent="0.2">
      <c r="A1711" s="25">
        <v>1710</v>
      </c>
      <c r="B1711" s="26">
        <v>45240</v>
      </c>
      <c r="C1711" s="35">
        <v>8949</v>
      </c>
      <c r="D1711" s="27">
        <v>4377.9459999999999</v>
      </c>
      <c r="E1711" s="27">
        <v>216000</v>
      </c>
      <c r="F1711" s="27">
        <v>2383703.42857143</v>
      </c>
      <c r="G1711" s="27">
        <v>77.922499999999999</v>
      </c>
      <c r="H1711" s="27">
        <v>83.52</v>
      </c>
      <c r="I1711" s="27">
        <v>3.3959999999999999</v>
      </c>
      <c r="J1711" s="27">
        <v>28074.846000000001</v>
      </c>
      <c r="K1711" s="27">
        <v>562975</v>
      </c>
      <c r="L1711" s="27">
        <v>631</v>
      </c>
      <c r="M1711" s="27">
        <v>16.209</v>
      </c>
      <c r="N1711" s="27">
        <v>288849</v>
      </c>
      <c r="O1711" s="27">
        <v>19048.099999999999</v>
      </c>
      <c r="P1711" s="27">
        <v>4948991</v>
      </c>
      <c r="Q1711" s="27">
        <v>990000</v>
      </c>
      <c r="R1711" s="27">
        <v>10582</v>
      </c>
      <c r="S1711" s="27">
        <v>17.062999999999999</v>
      </c>
      <c r="T1711" s="27">
        <v>160.69999999999999</v>
      </c>
      <c r="U1711" s="27">
        <v>12</v>
      </c>
      <c r="V1711" s="27">
        <v>94.1</v>
      </c>
      <c r="W1711" s="27">
        <v>123.13488</v>
      </c>
      <c r="X1711" s="27">
        <v>2.5</v>
      </c>
      <c r="Y1711" s="27">
        <v>3.6734571456909202</v>
      </c>
      <c r="Z1711" s="27">
        <v>79.7110595703125</v>
      </c>
      <c r="AA1711" s="27">
        <v>334350</v>
      </c>
      <c r="AB1711" s="28">
        <v>28.05</v>
      </c>
      <c r="AC1711" s="29">
        <v>0</v>
      </c>
      <c r="AD1711" s="30">
        <v>58.4</v>
      </c>
      <c r="AE1711" s="30">
        <v>8.5</v>
      </c>
      <c r="AF1711" s="31">
        <v>10.1546</v>
      </c>
      <c r="AG1711">
        <f t="shared" si="432"/>
        <v>9440.2636752584804</v>
      </c>
      <c r="AH1711">
        <f>A1711*'Simple Linear Regression'!$B$18+'Simple Linear Regression'!$B$17</f>
        <v>9344.0297604165407</v>
      </c>
      <c r="AI1711">
        <f t="shared" si="433"/>
        <v>9185.193762500001</v>
      </c>
      <c r="AJ1711">
        <f t="shared" si="434"/>
        <v>9185.1937624999991</v>
      </c>
      <c r="AK1711" s="32">
        <f t="shared" si="448"/>
        <v>9014.7694351451428</v>
      </c>
      <c r="AL1711">
        <f t="shared" si="435"/>
        <v>8983.1797693442786</v>
      </c>
      <c r="AM1711" s="32">
        <f t="shared" si="436"/>
        <v>9485.4393684338993</v>
      </c>
      <c r="AN1711" s="33">
        <f t="shared" si="447"/>
        <v>8696.3454070668413</v>
      </c>
      <c r="AO1711" s="33">
        <f t="shared" si="437"/>
        <v>8864.1269540040012</v>
      </c>
      <c r="AP1711" s="33">
        <f t="shared" si="438"/>
        <v>8781.4350341000008</v>
      </c>
      <c r="AQ1711" s="34">
        <f t="shared" si="439"/>
        <v>980931.20400000003</v>
      </c>
      <c r="AR1711" s="34">
        <f t="shared" si="440"/>
        <v>733536</v>
      </c>
      <c r="AS1711" s="34">
        <f t="shared" si="441"/>
        <v>0</v>
      </c>
      <c r="AT1711" s="34">
        <f t="shared" si="442"/>
        <v>9535.1098102270007</v>
      </c>
      <c r="AU1711" s="34">
        <f t="shared" si="443"/>
        <v>8975.548235209897</v>
      </c>
      <c r="AV1711" s="34">
        <f t="shared" si="444"/>
        <v>9395.9894792663599</v>
      </c>
      <c r="AW1711" s="34">
        <f t="shared" si="445"/>
        <v>9528.5373735680005</v>
      </c>
      <c r="AX1711" s="34">
        <f t="shared" si="446"/>
        <v>8802.0061672462489</v>
      </c>
    </row>
    <row r="1712" spans="1:50" ht="16.5" customHeight="1" x14ac:dyDescent="0.2">
      <c r="A1712" s="25">
        <v>1711</v>
      </c>
      <c r="B1712" s="26">
        <v>45247</v>
      </c>
      <c r="C1712" s="35">
        <v>8480</v>
      </c>
      <c r="D1712" s="27">
        <v>4486.4780000000001</v>
      </c>
      <c r="E1712" s="27">
        <v>230000</v>
      </c>
      <c r="F1712" s="27">
        <v>2392212.1428571399</v>
      </c>
      <c r="G1712" s="27">
        <v>76.975999999999999</v>
      </c>
      <c r="H1712" s="27">
        <v>81.927999999999997</v>
      </c>
      <c r="I1712" s="27">
        <v>3.3490000000000002</v>
      </c>
      <c r="J1712" s="27">
        <v>28074.846000000001</v>
      </c>
      <c r="K1712" s="27">
        <v>562975</v>
      </c>
      <c r="L1712" s="27">
        <v>631</v>
      </c>
      <c r="M1712" s="27">
        <v>15.738</v>
      </c>
      <c r="N1712" s="27">
        <v>273125</v>
      </c>
      <c r="O1712" s="27">
        <v>19048.099999999999</v>
      </c>
      <c r="P1712" s="27">
        <v>4948991</v>
      </c>
      <c r="Q1712" s="27">
        <v>990000</v>
      </c>
      <c r="R1712" s="27">
        <v>10582</v>
      </c>
      <c r="S1712" s="27">
        <v>17.062999999999999</v>
      </c>
      <c r="T1712" s="27">
        <v>160.69999999999999</v>
      </c>
      <c r="U1712" s="27">
        <v>12</v>
      </c>
      <c r="V1712" s="27">
        <v>94.1</v>
      </c>
      <c r="W1712" s="27">
        <v>121.9867</v>
      </c>
      <c r="X1712" s="27">
        <v>2.5</v>
      </c>
      <c r="Y1712" s="27">
        <v>3.5724170207977299</v>
      </c>
      <c r="Z1712" s="27">
        <v>79.7110595703125</v>
      </c>
      <c r="AA1712" s="27">
        <v>334350</v>
      </c>
      <c r="AB1712" s="28">
        <v>28.05</v>
      </c>
      <c r="AC1712" s="29">
        <v>0</v>
      </c>
      <c r="AD1712" s="30">
        <v>78.3</v>
      </c>
      <c r="AE1712" s="30">
        <v>0.4</v>
      </c>
      <c r="AF1712" s="31">
        <v>9.9482999999999997</v>
      </c>
      <c r="AG1712">
        <f t="shared" si="432"/>
        <v>9233.86357632812</v>
      </c>
      <c r="AH1712">
        <f>A1712*'Simple Linear Regression'!$B$18+'Simple Linear Regression'!$B$17</f>
        <v>9344.882797500446</v>
      </c>
      <c r="AI1712">
        <f t="shared" si="433"/>
        <v>8934.9497327999998</v>
      </c>
      <c r="AJ1712">
        <f t="shared" si="434"/>
        <v>8934.9497327999998</v>
      </c>
      <c r="AK1712" s="32">
        <f t="shared" si="448"/>
        <v>9052.5621147002894</v>
      </c>
      <c r="AL1712">
        <f t="shared" si="435"/>
        <v>9001.5158253187456</v>
      </c>
      <c r="AM1712" s="32">
        <f t="shared" si="436"/>
        <v>9234.6332561160598</v>
      </c>
      <c r="AN1712" s="33">
        <f t="shared" si="447"/>
        <v>8779.8776342162128</v>
      </c>
      <c r="AO1712" s="33">
        <f t="shared" si="437"/>
        <v>8868.1025143750048</v>
      </c>
      <c r="AP1712" s="33">
        <f t="shared" si="438"/>
        <v>8746.5265268000003</v>
      </c>
      <c r="AQ1712" s="34">
        <f t="shared" si="439"/>
        <v>914695.625</v>
      </c>
      <c r="AR1712" s="34">
        <f t="shared" si="440"/>
        <v>770270</v>
      </c>
      <c r="AS1712" s="34">
        <f t="shared" si="441"/>
        <v>0</v>
      </c>
      <c r="AT1712" s="34">
        <f t="shared" si="442"/>
        <v>9240.5547784910013</v>
      </c>
      <c r="AU1712" s="34">
        <f t="shared" si="443"/>
        <v>8915.7166086313773</v>
      </c>
      <c r="AV1712" s="34">
        <f t="shared" si="444"/>
        <v>9117.2062681482003</v>
      </c>
      <c r="AW1712" s="34">
        <f t="shared" si="445"/>
        <v>9233.1734580929988</v>
      </c>
      <c r="AX1712" s="34">
        <f t="shared" si="446"/>
        <v>8773.4992805696274</v>
      </c>
    </row>
    <row r="1713" spans="1:50" ht="16.5" customHeight="1" x14ac:dyDescent="0.2">
      <c r="A1713" s="25">
        <v>1712</v>
      </c>
      <c r="B1713" s="26">
        <v>45254</v>
      </c>
      <c r="C1713" s="35">
        <v>8206</v>
      </c>
      <c r="D1713" s="27">
        <v>4550.3824999999997</v>
      </c>
      <c r="E1713" s="27">
        <v>213000</v>
      </c>
      <c r="F1713" s="27">
        <v>2379493</v>
      </c>
      <c r="G1713" s="27">
        <v>77.02</v>
      </c>
      <c r="H1713" s="27">
        <v>81.62</v>
      </c>
      <c r="I1713" s="27">
        <v>3.2890000000000001</v>
      </c>
      <c r="J1713" s="27">
        <v>28074.846000000001</v>
      </c>
      <c r="K1713" s="27">
        <v>562975</v>
      </c>
      <c r="L1713" s="27">
        <v>631</v>
      </c>
      <c r="M1713" s="27">
        <v>15.738</v>
      </c>
      <c r="N1713" s="27">
        <v>273125</v>
      </c>
      <c r="O1713" s="27">
        <v>19048.099999999999</v>
      </c>
      <c r="P1713" s="27">
        <v>4948991</v>
      </c>
      <c r="Q1713" s="27">
        <v>990000</v>
      </c>
      <c r="R1713" s="27">
        <v>10582</v>
      </c>
      <c r="S1713" s="27">
        <v>17.291</v>
      </c>
      <c r="T1713" s="27">
        <v>160.69999999999999</v>
      </c>
      <c r="U1713" s="27">
        <v>12</v>
      </c>
      <c r="V1713" s="27">
        <v>94.1</v>
      </c>
      <c r="W1713" s="27">
        <v>121.37488</v>
      </c>
      <c r="X1713" s="27">
        <v>2.5</v>
      </c>
      <c r="Y1713" s="27">
        <v>3.5724170207977299</v>
      </c>
      <c r="Z1713" s="27">
        <v>79.7110595703125</v>
      </c>
      <c r="AA1713" s="27">
        <v>334350</v>
      </c>
      <c r="AB1713" s="28">
        <v>28.05</v>
      </c>
      <c r="AC1713" s="29">
        <v>1</v>
      </c>
      <c r="AD1713" s="30">
        <v>99.4</v>
      </c>
      <c r="AE1713" s="30">
        <v>1.4</v>
      </c>
      <c r="AF1713" s="31">
        <v>9.7698999999999998</v>
      </c>
      <c r="AG1713">
        <f t="shared" si="432"/>
        <v>9245.2912362553197</v>
      </c>
      <c r="AH1713">
        <f>A1713*'Simple Linear Regression'!$B$18+'Simple Linear Regression'!$B$17</f>
        <v>9345.7358345843495</v>
      </c>
      <c r="AI1713">
        <f t="shared" si="433"/>
        <v>8944.9506627999981</v>
      </c>
      <c r="AJ1713">
        <f t="shared" si="434"/>
        <v>8944.9506627999981</v>
      </c>
      <c r="AK1713" s="32">
        <f t="shared" si="448"/>
        <v>9068.8643816331896</v>
      </c>
      <c r="AL1713">
        <f t="shared" si="435"/>
        <v>9029.558522693751</v>
      </c>
      <c r="AM1713" s="32">
        <f t="shared" si="436"/>
        <v>9067.5480484181608</v>
      </c>
      <c r="AN1713" s="33">
        <f t="shared" si="447"/>
        <v>8624.0625327388116</v>
      </c>
      <c r="AO1713" s="33">
        <f t="shared" si="437"/>
        <v>8749.7394918749997</v>
      </c>
      <c r="AP1713" s="33">
        <f t="shared" si="438"/>
        <v>8614.0175676000017</v>
      </c>
      <c r="AQ1713" s="34">
        <f t="shared" si="439"/>
        <v>898308.125</v>
      </c>
      <c r="AR1713" s="34">
        <f t="shared" si="440"/>
        <v>700557</v>
      </c>
      <c r="AS1713" s="34">
        <f t="shared" si="441"/>
        <v>9.7698999999999998</v>
      </c>
      <c r="AT1713" s="34">
        <f t="shared" si="442"/>
        <v>9172.1857536790012</v>
      </c>
      <c r="AU1713" s="34">
        <f t="shared" si="443"/>
        <v>8869.1122323608761</v>
      </c>
      <c r="AV1713" s="34">
        <f t="shared" si="444"/>
        <v>9038.9435577453187</v>
      </c>
      <c r="AW1713" s="34">
        <f t="shared" si="445"/>
        <v>9203.8396756972998</v>
      </c>
      <c r="AX1713" s="34">
        <f t="shared" si="446"/>
        <v>8699.588181080122</v>
      </c>
    </row>
    <row r="1714" spans="1:50" ht="16.5" customHeight="1" x14ac:dyDescent="0.2">
      <c r="A1714" s="25">
        <v>1713</v>
      </c>
      <c r="B1714" s="26">
        <v>45261</v>
      </c>
      <c r="C1714" s="35">
        <v>8466</v>
      </c>
      <c r="D1714" s="27">
        <v>4563.6660000000002</v>
      </c>
      <c r="E1714" s="27">
        <v>213000</v>
      </c>
      <c r="F1714" s="27">
        <v>2407562.1428571399</v>
      </c>
      <c r="G1714" s="27">
        <v>75.494</v>
      </c>
      <c r="H1714" s="27">
        <v>80.914000000000001</v>
      </c>
      <c r="I1714" s="27">
        <v>3.238</v>
      </c>
      <c r="J1714" s="27">
        <v>28074.846000000001</v>
      </c>
      <c r="K1714" s="27">
        <v>562975</v>
      </c>
      <c r="L1714" s="27">
        <v>631</v>
      </c>
      <c r="M1714" s="27">
        <v>15.738</v>
      </c>
      <c r="N1714" s="27">
        <v>273125</v>
      </c>
      <c r="O1714" s="27">
        <v>19048.099999999999</v>
      </c>
      <c r="P1714" s="27">
        <v>4948991</v>
      </c>
      <c r="Q1714" s="27">
        <v>990000</v>
      </c>
      <c r="R1714" s="27">
        <v>10582</v>
      </c>
      <c r="S1714" s="27">
        <v>17.291</v>
      </c>
      <c r="T1714" s="27">
        <v>160.69999999999999</v>
      </c>
      <c r="U1714" s="27">
        <v>12</v>
      </c>
      <c r="V1714" s="27">
        <v>94.1</v>
      </c>
      <c r="W1714" s="27">
        <v>120.34202500000001</v>
      </c>
      <c r="X1714" s="27">
        <v>2.5</v>
      </c>
      <c r="Y1714" s="27">
        <v>3.5724170207977299</v>
      </c>
      <c r="Z1714" s="27">
        <v>79.7110595703125</v>
      </c>
      <c r="AA1714" s="27">
        <v>334350</v>
      </c>
      <c r="AB1714" s="28">
        <v>28.05</v>
      </c>
      <c r="AC1714" s="29">
        <v>0</v>
      </c>
      <c r="AD1714" s="30">
        <v>142.6</v>
      </c>
      <c r="AE1714" s="30">
        <v>0.7</v>
      </c>
      <c r="AF1714" s="31">
        <v>9.6237999999999992</v>
      </c>
      <c r="AG1714">
        <f t="shared" si="432"/>
        <v>9245.2728166934412</v>
      </c>
      <c r="AH1714">
        <f>A1714*'Simple Linear Regression'!$B$18+'Simple Linear Regression'!$B$17</f>
        <v>9346.588871668253</v>
      </c>
      <c r="AI1714">
        <f t="shared" si="433"/>
        <v>8944.9506627999981</v>
      </c>
      <c r="AJ1714">
        <f t="shared" si="434"/>
        <v>8944.9506627999981</v>
      </c>
      <c r="AK1714" s="32">
        <f t="shared" si="448"/>
        <v>9074.6773131539721</v>
      </c>
      <c r="AL1714">
        <f t="shared" si="435"/>
        <v>9042.6997057624976</v>
      </c>
      <c r="AM1714" s="32">
        <f t="shared" si="436"/>
        <v>9141.2047559535804</v>
      </c>
      <c r="AN1714" s="33">
        <f t="shared" si="447"/>
        <v>8606.7419794830239</v>
      </c>
      <c r="AO1714" s="33">
        <f t="shared" si="437"/>
        <v>8825.1996062499966</v>
      </c>
      <c r="AP1714" s="33">
        <f t="shared" si="438"/>
        <v>8707.2793757000018</v>
      </c>
      <c r="AQ1714" s="34">
        <f t="shared" si="439"/>
        <v>884378.75</v>
      </c>
      <c r="AR1714" s="34">
        <f t="shared" si="440"/>
        <v>689694</v>
      </c>
      <c r="AS1714" s="34">
        <f t="shared" si="441"/>
        <v>0</v>
      </c>
      <c r="AT1714" s="34">
        <f t="shared" si="442"/>
        <v>9270.8226763529983</v>
      </c>
      <c r="AU1714" s="34">
        <f t="shared" si="443"/>
        <v>8959.2363307672531</v>
      </c>
      <c r="AV1714" s="34">
        <f t="shared" si="444"/>
        <v>9145.3029178164397</v>
      </c>
      <c r="AW1714" s="34">
        <f t="shared" si="445"/>
        <v>9261.5059319159991</v>
      </c>
      <c r="AX1714" s="34">
        <f t="shared" si="446"/>
        <v>8814.7564323857532</v>
      </c>
    </row>
    <row r="1715" spans="1:50" ht="16.5" customHeight="1" x14ac:dyDescent="0.2">
      <c r="A1715" s="25">
        <v>1714</v>
      </c>
      <c r="B1715" s="26">
        <v>45268</v>
      </c>
      <c r="C1715" s="35">
        <v>8859</v>
      </c>
      <c r="D1715" s="27">
        <v>4575.2520000000004</v>
      </c>
      <c r="E1715" s="27">
        <v>215000</v>
      </c>
      <c r="F1715" s="27">
        <v>2157600</v>
      </c>
      <c r="G1715" s="27">
        <v>70.706000000000003</v>
      </c>
      <c r="H1715" s="27">
        <v>75.981999999999999</v>
      </c>
      <c r="I1715" s="27">
        <v>3.2309999999999999</v>
      </c>
      <c r="J1715" s="27">
        <v>28074.846000000001</v>
      </c>
      <c r="K1715" s="27">
        <v>562975</v>
      </c>
      <c r="L1715" s="27">
        <v>623</v>
      </c>
      <c r="M1715" s="27">
        <v>15.738</v>
      </c>
      <c r="N1715" s="27">
        <v>273125</v>
      </c>
      <c r="O1715" s="27">
        <v>19109.400000000001</v>
      </c>
      <c r="P1715" s="27">
        <v>4948991</v>
      </c>
      <c r="Q1715" s="27">
        <v>990000</v>
      </c>
      <c r="R1715" s="27">
        <v>10582</v>
      </c>
      <c r="S1715" s="27">
        <v>17.291</v>
      </c>
      <c r="T1715" s="27">
        <v>160.69999999999999</v>
      </c>
      <c r="U1715" s="27">
        <v>12</v>
      </c>
      <c r="V1715" s="27">
        <v>91.5</v>
      </c>
      <c r="W1715" s="27">
        <v>119.95302</v>
      </c>
      <c r="X1715" s="27">
        <v>2.5</v>
      </c>
      <c r="Y1715" s="27">
        <v>3.5724170207977299</v>
      </c>
      <c r="Z1715" s="27">
        <v>79.7110595703125</v>
      </c>
      <c r="AA1715" s="27">
        <v>334350</v>
      </c>
      <c r="AB1715" s="28">
        <v>28.53</v>
      </c>
      <c r="AC1715" s="29">
        <v>0</v>
      </c>
      <c r="AD1715" s="30">
        <v>109.1</v>
      </c>
      <c r="AE1715" s="30">
        <v>0.8</v>
      </c>
      <c r="AF1715" s="31">
        <v>9.5145</v>
      </c>
      <c r="AG1715">
        <f t="shared" si="432"/>
        <v>9303.3426566102808</v>
      </c>
      <c r="AH1715">
        <f>A1715*'Simple Linear Regression'!$B$18+'Simple Linear Regression'!$B$17</f>
        <v>9347.4419087521583</v>
      </c>
      <c r="AI1715">
        <f t="shared" si="433"/>
        <v>9030.5824627999991</v>
      </c>
      <c r="AJ1715">
        <f t="shared" si="434"/>
        <v>9030.5824627999991</v>
      </c>
      <c r="AK1715" s="32">
        <f t="shared" si="448"/>
        <v>9085.1057010371496</v>
      </c>
      <c r="AL1715">
        <f t="shared" si="435"/>
        <v>9084.0050855562476</v>
      </c>
      <c r="AM1715" s="32">
        <f t="shared" si="436"/>
        <v>9182.1656576482201</v>
      </c>
      <c r="AN1715" s="33">
        <f t="shared" si="447"/>
        <v>8620.5267185279918</v>
      </c>
      <c r="AO1715" s="33">
        <f t="shared" si="437"/>
        <v>8915.0754531250004</v>
      </c>
      <c r="AP1715" s="33">
        <f t="shared" si="438"/>
        <v>8724.3322549999975</v>
      </c>
      <c r="AQ1715" s="34">
        <f t="shared" si="439"/>
        <v>882466.875</v>
      </c>
      <c r="AR1715" s="34">
        <f t="shared" si="440"/>
        <v>694665</v>
      </c>
      <c r="AS1715" s="34">
        <f t="shared" si="441"/>
        <v>0</v>
      </c>
      <c r="AT1715" s="34">
        <f t="shared" si="442"/>
        <v>9213.0198769029994</v>
      </c>
      <c r="AU1715" s="34">
        <f t="shared" si="443"/>
        <v>8924.6609567481246</v>
      </c>
      <c r="AV1715" s="34">
        <f t="shared" si="444"/>
        <v>9078.8484352653995</v>
      </c>
      <c r="AW1715" s="34">
        <f t="shared" si="445"/>
        <v>9203.4456439469996</v>
      </c>
      <c r="AX1715" s="34">
        <f t="shared" si="446"/>
        <v>8796.942895202872</v>
      </c>
    </row>
    <row r="1716" spans="1:50" ht="16.5" customHeight="1" x14ac:dyDescent="0.2">
      <c r="A1716" s="25">
        <v>1715</v>
      </c>
      <c r="B1716" s="26">
        <v>45275</v>
      </c>
      <c r="C1716" s="35">
        <v>8754</v>
      </c>
      <c r="D1716" s="27">
        <v>4682.3940000000002</v>
      </c>
      <c r="E1716" s="27">
        <v>203000</v>
      </c>
      <c r="F1716" s="27">
        <v>2273987</v>
      </c>
      <c r="G1716" s="27">
        <v>70.114000000000004</v>
      </c>
      <c r="H1716" s="27">
        <v>75.578000000000003</v>
      </c>
      <c r="I1716" s="27">
        <v>3.1360000000000001</v>
      </c>
      <c r="J1716" s="27">
        <v>28074.846000000001</v>
      </c>
      <c r="K1716" s="27">
        <v>612854</v>
      </c>
      <c r="L1716" s="27">
        <v>623</v>
      </c>
      <c r="M1716" s="27">
        <v>15.738</v>
      </c>
      <c r="N1716" s="27">
        <v>273125</v>
      </c>
      <c r="O1716" s="27">
        <v>19109.400000000001</v>
      </c>
      <c r="P1716" s="27">
        <v>4955830</v>
      </c>
      <c r="Q1716" s="27">
        <v>990000</v>
      </c>
      <c r="R1716" s="27">
        <v>10582</v>
      </c>
      <c r="S1716" s="27">
        <v>17.291</v>
      </c>
      <c r="T1716" s="27">
        <v>160.69999999999999</v>
      </c>
      <c r="U1716" s="27">
        <v>12</v>
      </c>
      <c r="V1716" s="27">
        <v>91.5</v>
      </c>
      <c r="W1716" s="27">
        <v>120.63188</v>
      </c>
      <c r="X1716" s="27">
        <v>2.5</v>
      </c>
      <c r="Y1716" s="27">
        <v>3.5724170207977299</v>
      </c>
      <c r="Z1716" s="27">
        <v>79.7110595703125</v>
      </c>
      <c r="AA1716" s="27">
        <v>334350</v>
      </c>
      <c r="AB1716" s="28">
        <v>28.53</v>
      </c>
      <c r="AC1716" s="29">
        <v>0</v>
      </c>
      <c r="AD1716" s="30">
        <v>126.8</v>
      </c>
      <c r="AE1716" s="30">
        <v>1.3</v>
      </c>
      <c r="AF1716" s="31">
        <v>9.4454999999999991</v>
      </c>
      <c r="AG1716">
        <f t="shared" si="432"/>
        <v>9311.3902256616802</v>
      </c>
      <c r="AH1716">
        <f>A1716*'Simple Linear Regression'!$B$18+'Simple Linear Regression'!$B$17</f>
        <v>9348.2949458360617</v>
      </c>
      <c r="AI1716">
        <f t="shared" si="433"/>
        <v>9037.641942799999</v>
      </c>
      <c r="AJ1716">
        <f t="shared" si="434"/>
        <v>9037.641942799999</v>
      </c>
      <c r="AK1716" s="32">
        <f t="shared" si="448"/>
        <v>9013.3757154642117</v>
      </c>
      <c r="AL1716">
        <f t="shared" si="435"/>
        <v>9117.3655119000014</v>
      </c>
      <c r="AM1716" s="32">
        <f t="shared" si="436"/>
        <v>9148.9043774378206</v>
      </c>
      <c r="AN1716" s="33">
        <f t="shared" si="447"/>
        <v>8492.659662855438</v>
      </c>
      <c r="AO1716" s="33">
        <f t="shared" si="437"/>
        <v>8927.8772550000012</v>
      </c>
      <c r="AP1716" s="33">
        <f t="shared" si="438"/>
        <v>8743.5284879999999</v>
      </c>
      <c r="AQ1716" s="34">
        <f t="shared" si="439"/>
        <v>856520</v>
      </c>
      <c r="AR1716" s="34">
        <f t="shared" si="440"/>
        <v>636608</v>
      </c>
      <c r="AS1716" s="34">
        <f t="shared" si="441"/>
        <v>0</v>
      </c>
      <c r="AT1716" s="34">
        <f t="shared" si="442"/>
        <v>9222.8786430780001</v>
      </c>
      <c r="AU1716" s="34">
        <f t="shared" si="443"/>
        <v>8957.3374228569992</v>
      </c>
      <c r="AV1716" s="34">
        <f t="shared" si="444"/>
        <v>9090.0181619390805</v>
      </c>
      <c r="AW1716" s="34">
        <f t="shared" si="445"/>
        <v>9212.819619287</v>
      </c>
      <c r="AX1716" s="34">
        <f t="shared" si="446"/>
        <v>8834.9778300329999</v>
      </c>
    </row>
    <row r="1717" spans="1:50" ht="16.5" customHeight="1" x14ac:dyDescent="0.2">
      <c r="A1717" s="25">
        <v>1716</v>
      </c>
      <c r="B1717" s="26">
        <v>45282</v>
      </c>
      <c r="C1717" s="35">
        <v>9168</v>
      </c>
      <c r="D1717" s="27">
        <v>4741.732</v>
      </c>
      <c r="E1717" s="27">
        <v>209000</v>
      </c>
      <c r="F1717" s="27">
        <v>2478060</v>
      </c>
      <c r="G1717" s="27">
        <v>73.227999999999994</v>
      </c>
      <c r="H1717" s="27">
        <v>80.153999999999996</v>
      </c>
      <c r="I1717" s="27">
        <v>3.0529999999999999</v>
      </c>
      <c r="J1717" s="27">
        <v>28074.846000000001</v>
      </c>
      <c r="K1717" s="27">
        <v>612854</v>
      </c>
      <c r="L1717" s="27">
        <v>623</v>
      </c>
      <c r="M1717" s="27">
        <v>15.782</v>
      </c>
      <c r="N1717" s="27">
        <v>280549</v>
      </c>
      <c r="O1717" s="27">
        <v>19109.400000000001</v>
      </c>
      <c r="P1717" s="27">
        <v>4955830</v>
      </c>
      <c r="Q1717" s="27">
        <v>990000</v>
      </c>
      <c r="R1717" s="27">
        <v>10582</v>
      </c>
      <c r="S1717" s="27">
        <v>17.291</v>
      </c>
      <c r="T1717" s="27">
        <v>160.69999999999999</v>
      </c>
      <c r="U1717" s="27">
        <v>12</v>
      </c>
      <c r="V1717" s="27">
        <v>91.5</v>
      </c>
      <c r="W1717" s="27">
        <v>120.41464000000001</v>
      </c>
      <c r="X1717" s="27">
        <v>2.5</v>
      </c>
      <c r="Y1717" s="27">
        <v>3.35837650299072</v>
      </c>
      <c r="Z1717" s="27">
        <v>79.7110595703125</v>
      </c>
      <c r="AA1717" s="27">
        <v>334350</v>
      </c>
      <c r="AB1717" s="28">
        <v>28.53</v>
      </c>
      <c r="AC1717" s="29">
        <v>0</v>
      </c>
      <c r="AD1717" s="30">
        <v>129</v>
      </c>
      <c r="AE1717" s="30">
        <v>0</v>
      </c>
      <c r="AF1717" s="31">
        <v>9.4190000000000005</v>
      </c>
      <c r="AG1717">
        <f t="shared" si="432"/>
        <v>9400.3101797676391</v>
      </c>
      <c r="AH1717">
        <f>A1717*'Simple Linear Regression'!$B$18+'Simple Linear Regression'!$B$17</f>
        <v>9349.147982919967</v>
      </c>
      <c r="AI1717">
        <f t="shared" si="433"/>
        <v>9138.6348287999972</v>
      </c>
      <c r="AJ1717">
        <f t="shared" si="434"/>
        <v>9138.6348288000008</v>
      </c>
      <c r="AK1717" s="32">
        <f t="shared" si="448"/>
        <v>8985.6475877836929</v>
      </c>
      <c r="AL1717">
        <f t="shared" si="435"/>
        <v>9151.0142182317886</v>
      </c>
      <c r="AM1717" s="32">
        <f t="shared" si="436"/>
        <v>9236.0642039426002</v>
      </c>
      <c r="AN1717" s="33">
        <f t="shared" si="447"/>
        <v>8517.9589188383652</v>
      </c>
      <c r="AO1717" s="33">
        <f t="shared" si="437"/>
        <v>8947.8853812469988</v>
      </c>
      <c r="AP1717" s="33">
        <f t="shared" si="438"/>
        <v>8761.7514636999986</v>
      </c>
      <c r="AQ1717" s="34">
        <f t="shared" si="439"/>
        <v>856516.09699999995</v>
      </c>
      <c r="AR1717" s="34">
        <f t="shared" si="440"/>
        <v>638077</v>
      </c>
      <c r="AS1717" s="34">
        <f t="shared" si="441"/>
        <v>0</v>
      </c>
      <c r="AT1717" s="34">
        <f t="shared" si="442"/>
        <v>9353.7852966800001</v>
      </c>
      <c r="AU1717" s="34">
        <f t="shared" si="443"/>
        <v>9019.2456781114797</v>
      </c>
      <c r="AV1717" s="34">
        <f t="shared" si="444"/>
        <v>9241.0434848505192</v>
      </c>
      <c r="AW1717" s="34">
        <f t="shared" si="445"/>
        <v>9343.6235544320007</v>
      </c>
      <c r="AX1717" s="34">
        <f t="shared" si="446"/>
        <v>8892.3780613505605</v>
      </c>
    </row>
    <row r="1718" spans="1:50" ht="16.5" customHeight="1" x14ac:dyDescent="0.2">
      <c r="A1718" s="25">
        <v>1717</v>
      </c>
      <c r="B1718" s="26">
        <v>45289</v>
      </c>
      <c r="C1718" s="35">
        <v>7954</v>
      </c>
      <c r="D1718" s="27">
        <v>4777.3774999999996</v>
      </c>
      <c r="E1718" s="27">
        <v>212000</v>
      </c>
      <c r="F1718" s="27">
        <v>2457938.8571428601</v>
      </c>
      <c r="G1718" s="27">
        <v>73.515000000000001</v>
      </c>
      <c r="H1718" s="27">
        <v>79.233333333333306</v>
      </c>
      <c r="I1718" s="27">
        <v>3.1160000000000001</v>
      </c>
      <c r="J1718" s="27">
        <v>28074.846000000001</v>
      </c>
      <c r="K1718" s="27">
        <v>612854</v>
      </c>
      <c r="L1718" s="27">
        <v>623</v>
      </c>
      <c r="M1718" s="27">
        <v>15.782</v>
      </c>
      <c r="N1718" s="27">
        <v>280549</v>
      </c>
      <c r="O1718" s="27">
        <v>19109.400000000001</v>
      </c>
      <c r="P1718" s="27">
        <v>4955830</v>
      </c>
      <c r="Q1718" s="27">
        <v>990000</v>
      </c>
      <c r="R1718" s="27">
        <v>10582</v>
      </c>
      <c r="S1718" s="27">
        <v>17.291</v>
      </c>
      <c r="T1718" s="27">
        <v>160.69999999999999</v>
      </c>
      <c r="U1718" s="27">
        <v>12</v>
      </c>
      <c r="V1718" s="27">
        <v>91.5</v>
      </c>
      <c r="W1718" s="27">
        <v>119.45923999999999</v>
      </c>
      <c r="X1718" s="27">
        <v>2.5</v>
      </c>
      <c r="Y1718" s="27">
        <v>3.35837650299072</v>
      </c>
      <c r="Z1718" s="27">
        <v>79.7110595703125</v>
      </c>
      <c r="AA1718" s="27">
        <v>334350</v>
      </c>
      <c r="AB1718" s="28">
        <v>28.53</v>
      </c>
      <c r="AC1718" s="29">
        <v>1</v>
      </c>
      <c r="AD1718" s="30">
        <v>113.1</v>
      </c>
      <c r="AE1718" s="30">
        <v>0.1</v>
      </c>
      <c r="AF1718" s="31">
        <v>9.4361999999999995</v>
      </c>
      <c r="AG1718">
        <f t="shared" si="432"/>
        <v>9398.3124633440802</v>
      </c>
      <c r="AH1718">
        <f>A1718*'Simple Linear Regression'!$B$18+'Simple Linear Regression'!$B$17</f>
        <v>9350.0010200038705</v>
      </c>
      <c r="AI1718">
        <f t="shared" si="433"/>
        <v>9136.8699587999981</v>
      </c>
      <c r="AJ1718">
        <f t="shared" si="434"/>
        <v>9136.8699588000018</v>
      </c>
      <c r="AK1718" s="32">
        <f t="shared" si="448"/>
        <v>9018.8299293555501</v>
      </c>
      <c r="AL1718">
        <f t="shared" si="435"/>
        <v>9128.0541817078793</v>
      </c>
      <c r="AM1718" s="32">
        <f t="shared" si="436"/>
        <v>9129.3941948404408</v>
      </c>
      <c r="AN1718" s="33">
        <f t="shared" si="447"/>
        <v>8563.2557163896363</v>
      </c>
      <c r="AO1718" s="33">
        <f t="shared" si="437"/>
        <v>8823.0092494839955</v>
      </c>
      <c r="AP1718" s="33">
        <f t="shared" si="438"/>
        <v>8623.0522912999986</v>
      </c>
      <c r="AQ1718" s="34">
        <f t="shared" si="439"/>
        <v>874190.68400000001</v>
      </c>
      <c r="AR1718" s="34">
        <f t="shared" si="440"/>
        <v>660592</v>
      </c>
      <c r="AS1718" s="34">
        <f t="shared" si="441"/>
        <v>9.4361999999999995</v>
      </c>
      <c r="AT1718" s="34">
        <f t="shared" si="442"/>
        <v>9270.6894461350003</v>
      </c>
      <c r="AU1718" s="34">
        <f t="shared" si="443"/>
        <v>8926.7982588385166</v>
      </c>
      <c r="AV1718" s="34">
        <f t="shared" si="444"/>
        <v>9152.7419526389203</v>
      </c>
      <c r="AW1718" s="34">
        <f t="shared" si="445"/>
        <v>9307.3898848013996</v>
      </c>
      <c r="AX1718" s="34">
        <f t="shared" si="446"/>
        <v>8767.5443657054893</v>
      </c>
    </row>
    <row r="1719" spans="1:50" ht="16.5" customHeight="1" x14ac:dyDescent="0.2">
      <c r="A1719" s="25">
        <v>1718</v>
      </c>
      <c r="B1719" s="26">
        <v>45296</v>
      </c>
      <c r="C1719" s="35">
        <v>8325</v>
      </c>
      <c r="D1719" s="27">
        <v>4708.3900000000003</v>
      </c>
      <c r="E1719" s="27">
        <v>200000</v>
      </c>
      <c r="F1719" s="27">
        <v>2359891.7142857099</v>
      </c>
      <c r="G1719" s="27">
        <v>72.492500000000007</v>
      </c>
      <c r="H1719" s="27">
        <v>76.88</v>
      </c>
      <c r="I1719" s="27">
        <v>3.089</v>
      </c>
      <c r="J1719" s="27">
        <v>28074.846000000001</v>
      </c>
      <c r="K1719" s="27">
        <v>612854</v>
      </c>
      <c r="L1719" s="27">
        <v>619</v>
      </c>
      <c r="M1719" s="27">
        <v>15.782</v>
      </c>
      <c r="N1719" s="27">
        <v>280549</v>
      </c>
      <c r="O1719" s="27">
        <v>19178.900000000001</v>
      </c>
      <c r="P1719" s="27">
        <v>4955830</v>
      </c>
      <c r="Q1719" s="27">
        <v>990000</v>
      </c>
      <c r="R1719" s="27">
        <v>10582</v>
      </c>
      <c r="S1719" s="27">
        <v>17.291</v>
      </c>
      <c r="T1719" s="27">
        <v>160.69999999999999</v>
      </c>
      <c r="U1719" s="27">
        <v>12</v>
      </c>
      <c r="V1719" s="27">
        <v>86.7</v>
      </c>
      <c r="W1719" s="27">
        <v>118.5479</v>
      </c>
      <c r="X1719" s="27">
        <v>2.5</v>
      </c>
      <c r="Y1719" s="27">
        <v>3.35837650299072</v>
      </c>
      <c r="Z1719" s="27">
        <v>79.7110595703125</v>
      </c>
      <c r="AA1719" s="27">
        <v>334350</v>
      </c>
      <c r="AB1719" s="28">
        <v>29.49</v>
      </c>
      <c r="AC1719" s="29">
        <v>1</v>
      </c>
      <c r="AD1719" s="30">
        <v>164.6</v>
      </c>
      <c r="AE1719" s="30">
        <v>0</v>
      </c>
      <c r="AF1719" s="31">
        <v>9.4962</v>
      </c>
      <c r="AG1719">
        <f t="shared" si="432"/>
        <v>9516.0818498273202</v>
      </c>
      <c r="AH1719">
        <f>A1719*'Simple Linear Regression'!$B$18+'Simple Linear Regression'!$B$17</f>
        <v>9350.854057087774</v>
      </c>
      <c r="AI1719">
        <f t="shared" si="433"/>
        <v>9307.4826787999991</v>
      </c>
      <c r="AJ1719">
        <f t="shared" si="434"/>
        <v>9307.4826788000009</v>
      </c>
      <c r="AK1719" s="32">
        <f t="shared" si="448"/>
        <v>9007.2583442243085</v>
      </c>
      <c r="AL1719">
        <f t="shared" si="435"/>
        <v>9221.4833730752653</v>
      </c>
      <c r="AM1719" s="32">
        <f t="shared" si="436"/>
        <v>9061.8567966789997</v>
      </c>
      <c r="AN1719" s="33">
        <f t="shared" si="447"/>
        <v>8458.9040053568078</v>
      </c>
      <c r="AO1719" s="33">
        <f t="shared" si="437"/>
        <v>8851.9428888109996</v>
      </c>
      <c r="AP1719" s="33">
        <f t="shared" si="438"/>
        <v>8565.0359561000005</v>
      </c>
      <c r="AQ1719" s="34">
        <f t="shared" si="439"/>
        <v>866615.86100000003</v>
      </c>
      <c r="AR1719" s="34">
        <f t="shared" si="440"/>
        <v>617800</v>
      </c>
      <c r="AS1719" s="34">
        <f t="shared" si="441"/>
        <v>9.4962</v>
      </c>
      <c r="AT1719" s="34">
        <f t="shared" si="442"/>
        <v>9385.9600801239994</v>
      </c>
      <c r="AU1719" s="34">
        <f t="shared" si="443"/>
        <v>9026.2596489689276</v>
      </c>
      <c r="AV1719" s="34">
        <f t="shared" si="444"/>
        <v>9253.1124681489982</v>
      </c>
      <c r="AW1719" s="34">
        <f t="shared" si="445"/>
        <v>9420.8085565274014</v>
      </c>
      <c r="AX1719" s="34">
        <f t="shared" si="446"/>
        <v>8869.4118285990899</v>
      </c>
    </row>
    <row r="1720" spans="1:50" ht="16.5" customHeight="1" x14ac:dyDescent="0.2">
      <c r="A1720" s="25">
        <v>1719</v>
      </c>
      <c r="B1720" s="26">
        <v>45303</v>
      </c>
      <c r="C1720" s="35">
        <v>8269</v>
      </c>
      <c r="D1720" s="27">
        <v>4773.5119999999997</v>
      </c>
      <c r="E1720" s="27">
        <v>201000</v>
      </c>
      <c r="F1720" s="27">
        <v>2158452.2857142901</v>
      </c>
      <c r="G1720" s="27">
        <v>72.03</v>
      </c>
      <c r="H1720" s="27">
        <v>78.400000000000006</v>
      </c>
      <c r="I1720" s="27">
        <v>3.073</v>
      </c>
      <c r="J1720" s="27">
        <v>28074.846000000001</v>
      </c>
      <c r="K1720" s="27">
        <v>631532</v>
      </c>
      <c r="L1720" s="27">
        <v>619</v>
      </c>
      <c r="M1720" s="27">
        <v>15.782</v>
      </c>
      <c r="N1720" s="27">
        <v>280549</v>
      </c>
      <c r="O1720" s="27">
        <v>19178.900000000001</v>
      </c>
      <c r="P1720" s="27">
        <v>4955830</v>
      </c>
      <c r="Q1720" s="27">
        <v>990000</v>
      </c>
      <c r="R1720" s="27">
        <v>10582</v>
      </c>
      <c r="S1720" s="27">
        <v>17.291</v>
      </c>
      <c r="T1720" s="27">
        <v>160.69999999999999</v>
      </c>
      <c r="U1720" s="27">
        <v>12</v>
      </c>
      <c r="V1720" s="27">
        <v>86.7</v>
      </c>
      <c r="W1720" s="27">
        <v>119.4933</v>
      </c>
      <c r="X1720" s="27">
        <v>2.5</v>
      </c>
      <c r="Y1720" s="27">
        <v>3.35837650299072</v>
      </c>
      <c r="Z1720" s="27">
        <v>79.7110595703125</v>
      </c>
      <c r="AA1720" s="27">
        <v>334350</v>
      </c>
      <c r="AB1720" s="28">
        <v>29.49</v>
      </c>
      <c r="AC1720" s="29">
        <v>0</v>
      </c>
      <c r="AD1720" s="30">
        <v>154</v>
      </c>
      <c r="AE1720" s="30">
        <v>0</v>
      </c>
      <c r="AF1720" s="31">
        <v>9.5972000000000008</v>
      </c>
      <c r="AG1720">
        <f t="shared" si="432"/>
        <v>9515.4025811412412</v>
      </c>
      <c r="AH1720">
        <f>A1720*'Simple Linear Regression'!$B$18+'Simple Linear Regression'!$B$17</f>
        <v>9351.7070941716793</v>
      </c>
      <c r="AI1720">
        <f t="shared" si="433"/>
        <v>9306.8943887999994</v>
      </c>
      <c r="AJ1720">
        <f t="shared" si="434"/>
        <v>9306.8943888000013</v>
      </c>
      <c r="AK1720" s="32">
        <f t="shared" si="448"/>
        <v>9031.9641334639182</v>
      </c>
      <c r="AL1720">
        <f t="shared" si="435"/>
        <v>9226.0104267003881</v>
      </c>
      <c r="AM1720" s="32">
        <f t="shared" si="436"/>
        <v>9207.3578098515991</v>
      </c>
      <c r="AN1720" s="33">
        <f t="shared" si="447"/>
        <v>8461.4370462961706</v>
      </c>
      <c r="AO1720" s="33">
        <f t="shared" si="437"/>
        <v>8993.1249632269992</v>
      </c>
      <c r="AP1720" s="33">
        <f t="shared" si="438"/>
        <v>8720.9927518999993</v>
      </c>
      <c r="AQ1720" s="34">
        <f t="shared" si="439"/>
        <v>862127.07699999993</v>
      </c>
      <c r="AR1720" s="34">
        <f t="shared" si="440"/>
        <v>617673</v>
      </c>
      <c r="AS1720" s="34">
        <f t="shared" si="441"/>
        <v>0</v>
      </c>
      <c r="AT1720" s="34">
        <f t="shared" si="442"/>
        <v>9454.9552737659997</v>
      </c>
      <c r="AU1720" s="34">
        <f t="shared" si="443"/>
        <v>9096.9040846153985</v>
      </c>
      <c r="AV1720" s="34">
        <f t="shared" si="444"/>
        <v>9323.7316309394791</v>
      </c>
      <c r="AW1720" s="34">
        <f t="shared" si="445"/>
        <v>9444.8645011419994</v>
      </c>
      <c r="AX1720" s="34">
        <f t="shared" si="446"/>
        <v>8972.883184319302</v>
      </c>
    </row>
    <row r="1721" spans="1:50" ht="16.5" customHeight="1" x14ac:dyDescent="0.2">
      <c r="A1721" s="25">
        <v>1720</v>
      </c>
      <c r="B1721" s="26">
        <v>45310</v>
      </c>
      <c r="C1721" s="35">
        <v>7880</v>
      </c>
      <c r="D1721" s="27">
        <v>4781.4849999999997</v>
      </c>
      <c r="E1721" s="27">
        <v>195000</v>
      </c>
      <c r="F1721" s="27">
        <v>2023724.2857142901</v>
      </c>
      <c r="G1721" s="27">
        <v>73.357500000000002</v>
      </c>
      <c r="H1721" s="27">
        <v>80.108000000000004</v>
      </c>
      <c r="I1721" s="27">
        <v>3.0579999999999998</v>
      </c>
      <c r="J1721" s="27">
        <v>28074.846000000001</v>
      </c>
      <c r="K1721" s="27">
        <v>631532</v>
      </c>
      <c r="L1721" s="27">
        <v>619</v>
      </c>
      <c r="M1721" s="27">
        <v>16.321000000000002</v>
      </c>
      <c r="N1721" s="27">
        <v>260292</v>
      </c>
      <c r="O1721" s="27">
        <v>19178.900000000001</v>
      </c>
      <c r="P1721" s="27">
        <v>4955830</v>
      </c>
      <c r="Q1721" s="27">
        <v>990000</v>
      </c>
      <c r="R1721" s="27">
        <v>10582</v>
      </c>
      <c r="S1721" s="27">
        <v>17.291</v>
      </c>
      <c r="T1721" s="27">
        <v>160.69999999999999</v>
      </c>
      <c r="U1721" s="27">
        <v>12</v>
      </c>
      <c r="V1721" s="27">
        <v>86.7</v>
      </c>
      <c r="W1721" s="27">
        <v>119.62084</v>
      </c>
      <c r="X1721" s="27">
        <v>2.5</v>
      </c>
      <c r="Y1721" s="27">
        <v>3.0102660655975302</v>
      </c>
      <c r="Z1721" s="27">
        <v>78.954002380371094</v>
      </c>
      <c r="AA1721" s="27">
        <v>334350</v>
      </c>
      <c r="AB1721" s="28">
        <v>29.49</v>
      </c>
      <c r="AC1721" s="29">
        <v>0</v>
      </c>
      <c r="AD1721" s="30">
        <v>227.9</v>
      </c>
      <c r="AE1721" s="30">
        <v>0</v>
      </c>
      <c r="AF1721" s="31">
        <v>9.7356999999999996</v>
      </c>
      <c r="AG1721">
        <f t="shared" si="432"/>
        <v>9265.7047961530407</v>
      </c>
      <c r="AH1721">
        <f>A1721*'Simple Linear Regression'!$B$18+'Simple Linear Regression'!$B$17</f>
        <v>9352.5601312555827</v>
      </c>
      <c r="AI1721">
        <f t="shared" si="433"/>
        <v>9061.2120619000016</v>
      </c>
      <c r="AJ1721">
        <f t="shared" si="434"/>
        <v>9061.2120618999998</v>
      </c>
      <c r="AK1721" s="32">
        <f t="shared" si="448"/>
        <v>9028.3397521586812</v>
      </c>
      <c r="AL1721">
        <f t="shared" si="435"/>
        <v>9190.7897883455171</v>
      </c>
      <c r="AM1721" s="32">
        <f t="shared" si="436"/>
        <v>8837.7604520538989</v>
      </c>
      <c r="AN1721" s="33">
        <f t="shared" si="447"/>
        <v>8393.0264921968192</v>
      </c>
      <c r="AO1721" s="33">
        <f t="shared" si="437"/>
        <v>8883.8355761359999</v>
      </c>
      <c r="AP1721" s="33">
        <f t="shared" si="438"/>
        <v>8672.2350922999976</v>
      </c>
      <c r="AQ1721" s="34">
        <f t="shared" si="439"/>
        <v>795972.93599999999</v>
      </c>
      <c r="AR1721" s="34">
        <f t="shared" si="440"/>
        <v>596310</v>
      </c>
      <c r="AS1721" s="34">
        <f t="shared" si="441"/>
        <v>0</v>
      </c>
      <c r="AT1721" s="34">
        <f t="shared" si="442"/>
        <v>9207.9049461930008</v>
      </c>
      <c r="AU1721" s="34">
        <f t="shared" si="443"/>
        <v>9060.8914708918928</v>
      </c>
      <c r="AV1721" s="34">
        <f t="shared" si="444"/>
        <v>9071.6904320695994</v>
      </c>
      <c r="AW1721" s="34">
        <f t="shared" si="445"/>
        <v>9197.5895959189984</v>
      </c>
      <c r="AX1721" s="34">
        <f t="shared" si="446"/>
        <v>8952.1624536505697</v>
      </c>
    </row>
    <row r="1722" spans="1:50" ht="16.5" customHeight="1" x14ac:dyDescent="0.2">
      <c r="A1722" s="25">
        <v>1721</v>
      </c>
      <c r="B1722" s="26">
        <v>45317</v>
      </c>
      <c r="C1722" s="35">
        <v>8144</v>
      </c>
      <c r="D1722" s="27">
        <v>4873.7420000000002</v>
      </c>
      <c r="E1722" s="27">
        <v>224000</v>
      </c>
      <c r="F1722" s="27">
        <v>1998209.1428571399</v>
      </c>
      <c r="G1722" s="27">
        <v>76.364000000000004</v>
      </c>
      <c r="H1722" s="27">
        <v>82.311999999999998</v>
      </c>
      <c r="I1722" s="27">
        <v>3.0619999999999998</v>
      </c>
      <c r="J1722" s="27">
        <v>28074.846000000001</v>
      </c>
      <c r="K1722" s="27">
        <v>631532</v>
      </c>
      <c r="L1722" s="27">
        <v>619</v>
      </c>
      <c r="M1722" s="27">
        <v>16.321000000000002</v>
      </c>
      <c r="N1722" s="27">
        <v>260292</v>
      </c>
      <c r="O1722" s="27">
        <v>19178.900000000001</v>
      </c>
      <c r="P1722" s="27">
        <v>4955830</v>
      </c>
      <c r="Q1722" s="27">
        <v>990000</v>
      </c>
      <c r="R1722" s="27">
        <v>10582</v>
      </c>
      <c r="S1722" s="27">
        <v>17.291</v>
      </c>
      <c r="T1722" s="27">
        <v>160.69999999999999</v>
      </c>
      <c r="U1722" s="27">
        <v>12</v>
      </c>
      <c r="V1722" s="27">
        <v>86.7</v>
      </c>
      <c r="W1722" s="27">
        <v>120.78745000000001</v>
      </c>
      <c r="X1722" s="27">
        <v>2.5</v>
      </c>
      <c r="Y1722" s="27">
        <v>3.0102660655975302</v>
      </c>
      <c r="Z1722" s="27">
        <v>78.954002380371094</v>
      </c>
      <c r="AA1722" s="27">
        <v>334350</v>
      </c>
      <c r="AB1722" s="28">
        <v>29.49</v>
      </c>
      <c r="AC1722" s="29">
        <v>0</v>
      </c>
      <c r="AD1722" s="30">
        <v>159</v>
      </c>
      <c r="AE1722" s="30">
        <v>0</v>
      </c>
      <c r="AF1722" s="31">
        <v>9.9076000000000004</v>
      </c>
      <c r="AG1722">
        <f t="shared" si="432"/>
        <v>9246.175030824561</v>
      </c>
      <c r="AH1722">
        <f>A1722*'Simple Linear Regression'!$B$18+'Simple Linear Regression'!$B$17</f>
        <v>9353.413168339488</v>
      </c>
      <c r="AI1722">
        <f t="shared" si="433"/>
        <v>9044.1516518999997</v>
      </c>
      <c r="AJ1722">
        <f t="shared" si="434"/>
        <v>9044.1516518999997</v>
      </c>
      <c r="AK1722" s="32">
        <f t="shared" si="448"/>
        <v>9012.6216205740475</v>
      </c>
      <c r="AL1722">
        <f t="shared" si="435"/>
        <v>9168.7894535472806</v>
      </c>
      <c r="AM1722" s="32">
        <f t="shared" si="436"/>
        <v>8924.0916918894</v>
      </c>
      <c r="AN1722" s="33">
        <f t="shared" si="447"/>
        <v>8625.4262269619776</v>
      </c>
      <c r="AO1722" s="33">
        <f t="shared" si="437"/>
        <v>8954.3609409040018</v>
      </c>
      <c r="AP1722" s="33">
        <f t="shared" si="438"/>
        <v>8739.2463127999981</v>
      </c>
      <c r="AQ1722" s="34">
        <f t="shared" si="439"/>
        <v>797014.10399999993</v>
      </c>
      <c r="AR1722" s="34">
        <f t="shared" si="440"/>
        <v>685888</v>
      </c>
      <c r="AS1722" s="34">
        <f t="shared" si="441"/>
        <v>0</v>
      </c>
      <c r="AT1722" s="34">
        <f t="shared" si="442"/>
        <v>9123.6997833020014</v>
      </c>
      <c r="AU1722" s="34">
        <f t="shared" si="443"/>
        <v>9001.6370719450788</v>
      </c>
      <c r="AV1722" s="34">
        <f t="shared" si="444"/>
        <v>9006.9292106348785</v>
      </c>
      <c r="AW1722" s="34">
        <f t="shared" si="445"/>
        <v>9114.7919591219979</v>
      </c>
      <c r="AX1722" s="34">
        <f t="shared" si="446"/>
        <v>8908.7723392589505</v>
      </c>
    </row>
    <row r="1723" spans="1:50" ht="16.5" customHeight="1" x14ac:dyDescent="0.2">
      <c r="A1723" s="25">
        <v>1722</v>
      </c>
      <c r="B1723" s="26">
        <v>45324</v>
      </c>
      <c r="C1723" s="35">
        <v>8807</v>
      </c>
      <c r="D1723" s="27">
        <v>4912.67</v>
      </c>
      <c r="E1723" s="27">
        <v>226000</v>
      </c>
      <c r="F1723" s="27">
        <v>1994009.8571428601</v>
      </c>
      <c r="G1723" s="27">
        <v>75.781999999999996</v>
      </c>
      <c r="H1723" s="27">
        <v>82.57</v>
      </c>
      <c r="I1723" s="27">
        <v>3.0950000000000002</v>
      </c>
      <c r="J1723" s="27">
        <v>28074.846000000001</v>
      </c>
      <c r="K1723" s="27">
        <v>631532</v>
      </c>
      <c r="L1723" s="27">
        <v>619</v>
      </c>
      <c r="M1723" s="27">
        <v>16.321000000000002</v>
      </c>
      <c r="N1723" s="27">
        <v>260292</v>
      </c>
      <c r="O1723" s="27">
        <v>19178.900000000001</v>
      </c>
      <c r="P1723" s="27">
        <v>4955830</v>
      </c>
      <c r="Q1723" s="27">
        <v>990000</v>
      </c>
      <c r="R1723" s="27">
        <v>10582</v>
      </c>
      <c r="S1723" s="27">
        <v>17.291</v>
      </c>
      <c r="T1723" s="27">
        <v>160.69999999999999</v>
      </c>
      <c r="U1723" s="27">
        <v>12</v>
      </c>
      <c r="V1723" s="27">
        <v>86.7</v>
      </c>
      <c r="W1723" s="27">
        <v>120.73157999999999</v>
      </c>
      <c r="X1723" s="27">
        <v>2.5</v>
      </c>
      <c r="Y1723" s="27">
        <v>3.0102660655975302</v>
      </c>
      <c r="Z1723" s="27">
        <v>78.954002380371094</v>
      </c>
      <c r="AA1723" s="27">
        <v>334350</v>
      </c>
      <c r="AB1723" s="28">
        <v>29.49</v>
      </c>
      <c r="AC1723" s="29">
        <v>0</v>
      </c>
      <c r="AD1723" s="30">
        <v>132.30000000000001</v>
      </c>
      <c r="AE1723" s="30">
        <v>0</v>
      </c>
      <c r="AF1723" s="31">
        <v>10.1083</v>
      </c>
      <c r="AG1723">
        <f t="shared" si="432"/>
        <v>9244.8399693646006</v>
      </c>
      <c r="AH1723">
        <f>A1723*'Simple Linear Regression'!$B$18+'Simple Linear Regression'!$B$17</f>
        <v>9354.2662054233915</v>
      </c>
      <c r="AI1723">
        <f t="shared" si="433"/>
        <v>9042.9750719000003</v>
      </c>
      <c r="AJ1723">
        <f t="shared" si="434"/>
        <v>9042.9750718999985</v>
      </c>
      <c r="AK1723" s="32">
        <f t="shared" si="448"/>
        <v>8994.0147297694202</v>
      </c>
      <c r="AL1723">
        <f t="shared" si="435"/>
        <v>9162.8863299617988</v>
      </c>
      <c r="AM1723" s="32">
        <f t="shared" si="436"/>
        <v>8961.3855143390992</v>
      </c>
      <c r="AN1723" s="33">
        <f t="shared" si="447"/>
        <v>8652.5675237745472</v>
      </c>
      <c r="AO1723" s="33">
        <f t="shared" si="437"/>
        <v>8984.7940027399964</v>
      </c>
      <c r="AP1723" s="33">
        <f t="shared" si="438"/>
        <v>8775.059552499999</v>
      </c>
      <c r="AQ1723" s="34">
        <f t="shared" si="439"/>
        <v>805603.74000000011</v>
      </c>
      <c r="AR1723" s="34">
        <f t="shared" si="440"/>
        <v>699470</v>
      </c>
      <c r="AS1723" s="34">
        <f t="shared" si="441"/>
        <v>0</v>
      </c>
      <c r="AT1723" s="34">
        <f t="shared" si="442"/>
        <v>9125.4147980420003</v>
      </c>
      <c r="AU1723" s="34">
        <f t="shared" si="443"/>
        <v>9003.6851864601085</v>
      </c>
      <c r="AV1723" s="34">
        <f t="shared" si="444"/>
        <v>9006.1716264272</v>
      </c>
      <c r="AW1723" s="34">
        <f t="shared" si="445"/>
        <v>9117.5475563829987</v>
      </c>
      <c r="AX1723" s="34">
        <f t="shared" si="446"/>
        <v>8912.8768887746191</v>
      </c>
    </row>
    <row r="1724" spans="1:50" ht="16.5" customHeight="1" x14ac:dyDescent="0.2">
      <c r="A1724" s="25">
        <v>1723</v>
      </c>
      <c r="B1724" s="26">
        <v>45331</v>
      </c>
      <c r="C1724" s="35">
        <v>8168</v>
      </c>
      <c r="D1724" s="27">
        <v>4983.3239999999996</v>
      </c>
      <c r="E1724" s="27">
        <v>213000</v>
      </c>
      <c r="F1724" s="27">
        <v>2063586.7142857099</v>
      </c>
      <c r="G1724" s="27">
        <v>75.046000000000006</v>
      </c>
      <c r="H1724" s="27">
        <v>81.506</v>
      </c>
      <c r="I1724" s="27">
        <v>3.1360000000000001</v>
      </c>
      <c r="J1724" s="27">
        <v>28424.722000000002</v>
      </c>
      <c r="K1724" s="27">
        <v>659414</v>
      </c>
      <c r="L1724" s="27">
        <v>623</v>
      </c>
      <c r="M1724" s="27">
        <v>16.321000000000002</v>
      </c>
      <c r="N1724" s="27">
        <v>260292</v>
      </c>
      <c r="O1724" s="27">
        <v>19283.5</v>
      </c>
      <c r="P1724" s="27">
        <v>4955830</v>
      </c>
      <c r="Q1724" s="27">
        <v>990000</v>
      </c>
      <c r="R1724" s="27">
        <v>10582</v>
      </c>
      <c r="S1724" s="27">
        <v>17.291</v>
      </c>
      <c r="T1724" s="27">
        <v>162.19999999999999</v>
      </c>
      <c r="U1724" s="27">
        <v>12</v>
      </c>
      <c r="V1724" s="27">
        <v>89.9</v>
      </c>
      <c r="W1724" s="27">
        <v>120.62497999999999</v>
      </c>
      <c r="X1724" s="27">
        <v>2.5</v>
      </c>
      <c r="Y1724" s="27">
        <v>3.0102660655975302</v>
      </c>
      <c r="Z1724" s="27">
        <v>78.954002380371094</v>
      </c>
      <c r="AA1724" s="27">
        <v>334350</v>
      </c>
      <c r="AB1724" s="28">
        <v>28.88</v>
      </c>
      <c r="AC1724" s="29">
        <v>0</v>
      </c>
      <c r="AD1724" s="30">
        <v>135.4</v>
      </c>
      <c r="AE1724" s="30">
        <v>0.9</v>
      </c>
      <c r="AF1724" s="31">
        <v>10.333</v>
      </c>
      <c r="AG1724">
        <f t="shared" si="432"/>
        <v>9180.4786419036809</v>
      </c>
      <c r="AH1724">
        <f>A1724*'Simple Linear Regression'!$B$18+'Simple Linear Regression'!$B$17</f>
        <v>9355.119242507295</v>
      </c>
      <c r="AI1724">
        <f t="shared" si="433"/>
        <v>8941.9948818999983</v>
      </c>
      <c r="AJ1724">
        <f t="shared" si="434"/>
        <v>8941.9948818999983</v>
      </c>
      <c r="AK1724" s="32">
        <f t="shared" si="448"/>
        <v>8998.4083896162101</v>
      </c>
      <c r="AL1724">
        <f t="shared" si="435"/>
        <v>9116.5738347798415</v>
      </c>
      <c r="AM1724" s="32">
        <f t="shared" si="436"/>
        <v>8963.2250385458592</v>
      </c>
      <c r="AN1724" s="33">
        <f t="shared" si="447"/>
        <v>8562.6408210294394</v>
      </c>
      <c r="AO1724" s="33">
        <f t="shared" si="437"/>
        <v>8933.5344241119983</v>
      </c>
      <c r="AP1724" s="33">
        <f t="shared" si="438"/>
        <v>8807.4636929999997</v>
      </c>
      <c r="AQ1724" s="34">
        <f t="shared" si="439"/>
        <v>816275.71200000006</v>
      </c>
      <c r="AR1724" s="34">
        <f t="shared" si="440"/>
        <v>667968</v>
      </c>
      <c r="AS1724" s="34">
        <f t="shared" si="441"/>
        <v>0</v>
      </c>
      <c r="AT1724" s="34">
        <f t="shared" si="442"/>
        <v>9165.5933146159987</v>
      </c>
      <c r="AU1724" s="34">
        <f t="shared" si="443"/>
        <v>9028.9664420195113</v>
      </c>
      <c r="AV1724" s="34">
        <f t="shared" si="444"/>
        <v>9040.9444718896812</v>
      </c>
      <c r="AW1724" s="34">
        <f t="shared" si="445"/>
        <v>9158.7375765899997</v>
      </c>
      <c r="AX1724" s="34">
        <f t="shared" si="446"/>
        <v>8923.4217298970543</v>
      </c>
    </row>
    <row r="1725" spans="1:50" ht="16.5" customHeight="1" x14ac:dyDescent="0.2">
      <c r="A1725" s="25">
        <v>1724</v>
      </c>
      <c r="B1725" s="26">
        <v>45338</v>
      </c>
      <c r="C1725" s="35">
        <v>8200</v>
      </c>
      <c r="D1725" s="27">
        <v>5002.1859999999997</v>
      </c>
      <c r="E1725" s="27">
        <v>213000</v>
      </c>
      <c r="F1725" s="27">
        <v>2181515</v>
      </c>
      <c r="G1725" s="27">
        <v>78.165999999999997</v>
      </c>
      <c r="H1725" s="27">
        <v>84.444000000000003</v>
      </c>
      <c r="I1725" s="27">
        <v>3.1920000000000002</v>
      </c>
      <c r="J1725" s="27">
        <v>28424.722000000002</v>
      </c>
      <c r="K1725" s="27">
        <v>659414</v>
      </c>
      <c r="L1725" s="27">
        <v>623</v>
      </c>
      <c r="M1725" s="27">
        <v>15.558</v>
      </c>
      <c r="N1725" s="27">
        <v>258680</v>
      </c>
      <c r="O1725" s="27">
        <v>19283.5</v>
      </c>
      <c r="P1725" s="27">
        <v>4955830</v>
      </c>
      <c r="Q1725" s="27">
        <v>990000</v>
      </c>
      <c r="R1725" s="27">
        <v>10582</v>
      </c>
      <c r="S1725" s="27">
        <v>17.291</v>
      </c>
      <c r="T1725" s="27">
        <v>162.19999999999999</v>
      </c>
      <c r="U1725" s="27">
        <v>12</v>
      </c>
      <c r="V1725" s="27">
        <v>89.9</v>
      </c>
      <c r="W1725" s="27">
        <v>121.0663</v>
      </c>
      <c r="X1725" s="27">
        <v>2.5</v>
      </c>
      <c r="Y1725" s="27">
        <v>3</v>
      </c>
      <c r="Z1725" s="27">
        <v>78.954002380371094</v>
      </c>
      <c r="AA1725" s="27">
        <v>334350</v>
      </c>
      <c r="AB1725" s="28">
        <v>28.88</v>
      </c>
      <c r="AC1725" s="29">
        <v>0</v>
      </c>
      <c r="AD1725" s="30">
        <v>132.69999999999999</v>
      </c>
      <c r="AE1725" s="30">
        <v>1</v>
      </c>
      <c r="AF1725" s="31">
        <v>10.577199999999999</v>
      </c>
      <c r="AG1725">
        <f t="shared" si="432"/>
        <v>9160.3074227849593</v>
      </c>
      <c r="AH1725">
        <f>A1725*'Simple Linear Regression'!$B$18+'Simple Linear Regression'!$B$17</f>
        <v>9355.9722795912003</v>
      </c>
      <c r="AI1725">
        <f t="shared" si="433"/>
        <v>8878.1590117999986</v>
      </c>
      <c r="AJ1725">
        <f t="shared" si="434"/>
        <v>8878.1590118000004</v>
      </c>
      <c r="AK1725" s="32">
        <f t="shared" si="448"/>
        <v>8927.225638024478</v>
      </c>
      <c r="AL1725">
        <f t="shared" si="435"/>
        <v>9107.6005308591957</v>
      </c>
      <c r="AM1725" s="32">
        <f t="shared" si="436"/>
        <v>8951.563023397699</v>
      </c>
      <c r="AN1725" s="33">
        <f t="shared" si="447"/>
        <v>8580.4248530616787</v>
      </c>
      <c r="AO1725" s="33">
        <f t="shared" si="437"/>
        <v>8930.6787085600008</v>
      </c>
      <c r="AP1725" s="33">
        <f t="shared" si="438"/>
        <v>8814.7468203999997</v>
      </c>
      <c r="AQ1725" s="34">
        <f t="shared" si="439"/>
        <v>825706.56</v>
      </c>
      <c r="AR1725" s="34">
        <f t="shared" si="440"/>
        <v>679896</v>
      </c>
      <c r="AS1725" s="34">
        <f t="shared" si="441"/>
        <v>0</v>
      </c>
      <c r="AT1725" s="34">
        <f t="shared" si="442"/>
        <v>9182.6013664719976</v>
      </c>
      <c r="AU1725" s="34">
        <f t="shared" si="443"/>
        <v>9050.6788209791557</v>
      </c>
      <c r="AV1725" s="34">
        <f t="shared" si="444"/>
        <v>9052.4637288269605</v>
      </c>
      <c r="AW1725" s="34">
        <f t="shared" si="445"/>
        <v>9176.7059985239976</v>
      </c>
      <c r="AX1725" s="34">
        <f t="shared" si="446"/>
        <v>8942.1053308452811</v>
      </c>
    </row>
    <row r="1726" spans="1:50" ht="16.5" customHeight="1" x14ac:dyDescent="0.2">
      <c r="A1726" s="25">
        <v>1725</v>
      </c>
      <c r="B1726" s="26">
        <v>45345</v>
      </c>
      <c r="C1726" s="35">
        <v>8467</v>
      </c>
      <c r="D1726" s="27">
        <v>5033.2849999999999</v>
      </c>
      <c r="E1726" s="27">
        <v>202000</v>
      </c>
      <c r="F1726" s="27">
        <v>2382634.7142857099</v>
      </c>
      <c r="G1726" s="27">
        <v>78.712500000000006</v>
      </c>
      <c r="H1726" s="27">
        <v>85.018000000000001</v>
      </c>
      <c r="I1726" s="27">
        <v>3.2690000000000001</v>
      </c>
      <c r="J1726" s="27">
        <v>28424.722000000002</v>
      </c>
      <c r="K1726" s="27">
        <v>659414</v>
      </c>
      <c r="L1726" s="27">
        <v>623</v>
      </c>
      <c r="M1726" s="27">
        <v>15.558</v>
      </c>
      <c r="N1726" s="27">
        <v>258680</v>
      </c>
      <c r="O1726" s="27">
        <v>19283.5</v>
      </c>
      <c r="P1726" s="27">
        <v>4955830</v>
      </c>
      <c r="Q1726" s="27">
        <v>990000</v>
      </c>
      <c r="R1726" s="27">
        <v>10582</v>
      </c>
      <c r="S1726" s="27">
        <v>17.503</v>
      </c>
      <c r="T1726" s="27">
        <v>162.19999999999999</v>
      </c>
      <c r="U1726" s="27">
        <v>12</v>
      </c>
      <c r="V1726" s="27">
        <v>89.9</v>
      </c>
      <c r="W1726" s="27">
        <v>121.24415999999999</v>
      </c>
      <c r="X1726" s="27">
        <v>2.5</v>
      </c>
      <c r="Y1726" s="27">
        <v>3</v>
      </c>
      <c r="Z1726" s="27">
        <v>78.954002380371094</v>
      </c>
      <c r="AA1726" s="27">
        <v>334350</v>
      </c>
      <c r="AB1726" s="28">
        <v>28.88</v>
      </c>
      <c r="AC1726" s="29">
        <v>0</v>
      </c>
      <c r="AD1726" s="30">
        <v>141.80000000000001</v>
      </c>
      <c r="AE1726" s="30">
        <v>0.6</v>
      </c>
      <c r="AF1726" s="31">
        <v>10.8367</v>
      </c>
      <c r="AG1726">
        <f t="shared" si="432"/>
        <v>9167.7436227117196</v>
      </c>
      <c r="AH1726">
        <f>A1726*'Simple Linear Regression'!$B$18+'Simple Linear Regression'!$B$17</f>
        <v>9356.8253166751037</v>
      </c>
      <c r="AI1726">
        <f t="shared" si="433"/>
        <v>8884.6302017999988</v>
      </c>
      <c r="AJ1726">
        <f t="shared" si="434"/>
        <v>8884.6302018000006</v>
      </c>
      <c r="AK1726" s="32">
        <f t="shared" si="448"/>
        <v>8927.1684795324891</v>
      </c>
      <c r="AL1726">
        <f t="shared" si="435"/>
        <v>9106.6181225443943</v>
      </c>
      <c r="AM1726" s="32">
        <f t="shared" si="436"/>
        <v>8949.3143173666394</v>
      </c>
      <c r="AN1726" s="33">
        <f t="shared" si="447"/>
        <v>8518.9391522910082</v>
      </c>
      <c r="AO1726" s="33">
        <f t="shared" si="437"/>
        <v>8917.1239189199987</v>
      </c>
      <c r="AP1726" s="33">
        <f t="shared" si="438"/>
        <v>8810.3189836999991</v>
      </c>
      <c r="AQ1726" s="34">
        <f t="shared" si="439"/>
        <v>845624.92</v>
      </c>
      <c r="AR1726" s="34">
        <f t="shared" si="440"/>
        <v>660338</v>
      </c>
      <c r="AS1726" s="34">
        <f t="shared" si="441"/>
        <v>0</v>
      </c>
      <c r="AT1726" s="34">
        <f t="shared" si="442"/>
        <v>9260.3745354080002</v>
      </c>
      <c r="AU1726" s="34">
        <f t="shared" si="443"/>
        <v>9102.8450596828661</v>
      </c>
      <c r="AV1726" s="34">
        <f t="shared" si="444"/>
        <v>9113.2359534808802</v>
      </c>
      <c r="AW1726" s="34">
        <f t="shared" si="445"/>
        <v>9255.3673507329986</v>
      </c>
      <c r="AX1726" s="34">
        <f t="shared" si="446"/>
        <v>8983.1746683339607</v>
      </c>
    </row>
    <row r="1727" spans="1:50" ht="16.5" customHeight="1" x14ac:dyDescent="0.2">
      <c r="A1727" s="25">
        <v>1726</v>
      </c>
      <c r="B1727" s="26">
        <v>45352</v>
      </c>
      <c r="C1727" s="35">
        <v>9013</v>
      </c>
      <c r="D1727" s="27">
        <v>5090.1639999999998</v>
      </c>
      <c r="E1727" s="27">
        <v>212000</v>
      </c>
      <c r="F1727" s="27">
        <v>2329098</v>
      </c>
      <c r="G1727" s="27">
        <v>79.578000000000003</v>
      </c>
      <c r="H1727" s="27">
        <v>84.256</v>
      </c>
      <c r="I1727" s="27">
        <v>3.2490000000000001</v>
      </c>
      <c r="J1727" s="27">
        <v>28424.722000000002</v>
      </c>
      <c r="K1727" s="27">
        <v>659414</v>
      </c>
      <c r="L1727" s="27">
        <v>623</v>
      </c>
      <c r="M1727" s="27">
        <v>15.558</v>
      </c>
      <c r="N1727" s="27">
        <v>258680</v>
      </c>
      <c r="O1727" s="27">
        <v>19283.5</v>
      </c>
      <c r="P1727" s="27">
        <v>4955830</v>
      </c>
      <c r="Q1727" s="27">
        <v>990000</v>
      </c>
      <c r="R1727" s="27">
        <v>10582</v>
      </c>
      <c r="S1727" s="27">
        <v>17.503</v>
      </c>
      <c r="T1727" s="27">
        <v>162.19999999999999</v>
      </c>
      <c r="U1727" s="27">
        <v>12</v>
      </c>
      <c r="V1727" s="27">
        <v>89.9</v>
      </c>
      <c r="W1727" s="27">
        <v>121.04917500000001</v>
      </c>
      <c r="X1727" s="27">
        <v>2.5</v>
      </c>
      <c r="Y1727" s="27">
        <v>3</v>
      </c>
      <c r="Z1727" s="27">
        <v>78.954002380371094</v>
      </c>
      <c r="AA1727" s="27">
        <v>337087</v>
      </c>
      <c r="AB1727" s="28">
        <v>28.88</v>
      </c>
      <c r="AC1727" s="29">
        <v>0</v>
      </c>
      <c r="AD1727" s="30">
        <v>111.2</v>
      </c>
      <c r="AE1727" s="30">
        <v>2.6</v>
      </c>
      <c r="AF1727" s="31">
        <v>11.107699999999999</v>
      </c>
      <c r="AG1727">
        <f t="shared" si="432"/>
        <v>9172.1632864241201</v>
      </c>
      <c r="AH1727">
        <f>A1727*'Simple Linear Regression'!$B$18+'Simple Linear Regression'!$B$17</f>
        <v>9357.678353759009</v>
      </c>
      <c r="AI1727">
        <f t="shared" si="433"/>
        <v>8878.7473018000001</v>
      </c>
      <c r="AJ1727">
        <f t="shared" si="434"/>
        <v>8878.7473018000001</v>
      </c>
      <c r="AK1727" s="32">
        <f t="shared" si="448"/>
        <v>8940.4801510915804</v>
      </c>
      <c r="AL1727">
        <f t="shared" si="435"/>
        <v>9107.1263886123998</v>
      </c>
      <c r="AM1727" s="32">
        <f t="shared" si="436"/>
        <v>8986.5471581732381</v>
      </c>
      <c r="AN1727" s="33">
        <f t="shared" si="447"/>
        <v>8808.5560609152108</v>
      </c>
      <c r="AO1727" s="33">
        <f t="shared" si="437"/>
        <v>8957.1184853199957</v>
      </c>
      <c r="AP1727" s="33">
        <f t="shared" si="438"/>
        <v>8870.3238686999994</v>
      </c>
      <c r="AQ1727" s="34">
        <f t="shared" si="439"/>
        <v>840451.32000000007</v>
      </c>
      <c r="AR1727" s="34">
        <f t="shared" si="440"/>
        <v>688788</v>
      </c>
      <c r="AS1727" s="34">
        <f t="shared" si="441"/>
        <v>0</v>
      </c>
      <c r="AT1727" s="34">
        <f t="shared" si="442"/>
        <v>9253.6346477179995</v>
      </c>
      <c r="AU1727" s="34">
        <f t="shared" si="443"/>
        <v>9107.3843575517476</v>
      </c>
      <c r="AV1727" s="34">
        <f t="shared" si="444"/>
        <v>9118.2557435728777</v>
      </c>
      <c r="AW1727" s="34">
        <f t="shared" si="445"/>
        <v>9249.9475806029986</v>
      </c>
      <c r="AX1727" s="34">
        <f t="shared" si="446"/>
        <v>8995.5270613211542</v>
      </c>
    </row>
    <row r="1728" spans="1:50" ht="16.5" customHeight="1" x14ac:dyDescent="0.2">
      <c r="A1728" s="25">
        <v>1727</v>
      </c>
      <c r="B1728" s="26">
        <v>45359</v>
      </c>
      <c r="C1728" s="35">
        <v>9044</v>
      </c>
      <c r="D1728" s="27">
        <v>5119.0820000000003</v>
      </c>
      <c r="E1728" s="27">
        <v>213000</v>
      </c>
      <c r="F1728" s="27">
        <v>2371221.7142857099</v>
      </c>
      <c r="G1728" s="27">
        <v>79.525999999999996</v>
      </c>
      <c r="H1728" s="27">
        <v>85.632000000000005</v>
      </c>
      <c r="I1728" s="27">
        <v>3.35</v>
      </c>
      <c r="J1728" s="27">
        <v>28424.722000000002</v>
      </c>
      <c r="K1728" s="27">
        <v>659414</v>
      </c>
      <c r="L1728" s="27">
        <v>620</v>
      </c>
      <c r="M1728" s="27">
        <v>15.558</v>
      </c>
      <c r="N1728" s="27">
        <v>258680</v>
      </c>
      <c r="O1728" s="27">
        <v>19303.3</v>
      </c>
      <c r="P1728" s="27">
        <v>4955830</v>
      </c>
      <c r="Q1728" s="27">
        <v>990000</v>
      </c>
      <c r="R1728" s="27">
        <v>11655</v>
      </c>
      <c r="S1728" s="27">
        <v>17.503</v>
      </c>
      <c r="T1728" s="27">
        <v>162.19999999999999</v>
      </c>
      <c r="U1728" s="27">
        <v>12</v>
      </c>
      <c r="V1728" s="27">
        <v>93.1</v>
      </c>
      <c r="W1728" s="27">
        <v>121.06908</v>
      </c>
      <c r="X1728" s="27">
        <v>2.5</v>
      </c>
      <c r="Y1728" s="27">
        <v>3</v>
      </c>
      <c r="Z1728" s="27">
        <v>78.954002380371094</v>
      </c>
      <c r="AA1728" s="27">
        <v>337087</v>
      </c>
      <c r="AB1728" s="28">
        <v>27.79</v>
      </c>
      <c r="AC1728" s="29">
        <v>0</v>
      </c>
      <c r="AD1728" s="30">
        <v>82.7</v>
      </c>
      <c r="AE1728" s="30">
        <v>5.0999999999999996</v>
      </c>
      <c r="AF1728" s="31">
        <v>11.386900000000001</v>
      </c>
      <c r="AG1728">
        <f t="shared" si="432"/>
        <v>9098.3947690360001</v>
      </c>
      <c r="AH1728">
        <f>A1728*'Simple Linear Regression'!$B$18+'Simple Linear Regression'!$B$17</f>
        <v>9358.5313908429125</v>
      </c>
      <c r="AI1728">
        <f t="shared" si="433"/>
        <v>8767.3915017999989</v>
      </c>
      <c r="AJ1728">
        <f t="shared" si="434"/>
        <v>8767.3915018000007</v>
      </c>
      <c r="AK1728" s="32">
        <f t="shared" si="448"/>
        <v>8924.7472179534598</v>
      </c>
      <c r="AL1728">
        <f t="shared" si="435"/>
        <v>9043.9790196800004</v>
      </c>
      <c r="AM1728" s="32">
        <f t="shared" si="436"/>
        <v>9036.3206683714398</v>
      </c>
      <c r="AN1728" s="33">
        <f t="shared" si="447"/>
        <v>8850.5436396475015</v>
      </c>
      <c r="AO1728" s="33">
        <f t="shared" si="437"/>
        <v>8934.4695579999971</v>
      </c>
      <c r="AP1728" s="33">
        <f t="shared" si="438"/>
        <v>8898.3132327000003</v>
      </c>
      <c r="AQ1728" s="34">
        <f t="shared" si="439"/>
        <v>866578</v>
      </c>
      <c r="AR1728" s="34">
        <f t="shared" si="440"/>
        <v>713550</v>
      </c>
      <c r="AS1728" s="34">
        <f t="shared" si="441"/>
        <v>0</v>
      </c>
      <c r="AT1728" s="34">
        <f t="shared" si="442"/>
        <v>9250.1652603069997</v>
      </c>
      <c r="AU1728" s="34">
        <f t="shared" si="443"/>
        <v>9094.9586924586038</v>
      </c>
      <c r="AV1728" s="34">
        <f t="shared" si="444"/>
        <v>9111.4224070419987</v>
      </c>
      <c r="AW1728" s="34">
        <f t="shared" si="445"/>
        <v>9248.0224460849986</v>
      </c>
      <c r="AX1728" s="34">
        <f t="shared" si="446"/>
        <v>8972.1968755439993</v>
      </c>
    </row>
    <row r="1729" spans="1:50" ht="16.5" customHeight="1" x14ac:dyDescent="0.2">
      <c r="A1729" s="25">
        <v>1728</v>
      </c>
      <c r="B1729" s="26">
        <v>45366</v>
      </c>
      <c r="C1729" s="35">
        <v>8809</v>
      </c>
      <c r="D1729" s="27">
        <v>5145.2179999999998</v>
      </c>
      <c r="E1729" s="27">
        <v>213000</v>
      </c>
      <c r="F1729" s="27">
        <v>2500637.42857143</v>
      </c>
      <c r="G1729" s="27">
        <v>80.430000000000007</v>
      </c>
      <c r="H1729" s="27">
        <v>84.52</v>
      </c>
      <c r="I1729" s="27">
        <v>3.3759999999999999</v>
      </c>
      <c r="J1729" s="27">
        <v>28424.722000000002</v>
      </c>
      <c r="K1729" s="27">
        <v>614770</v>
      </c>
      <c r="L1729" s="27">
        <v>620</v>
      </c>
      <c r="M1729" s="27">
        <v>15.558</v>
      </c>
      <c r="N1729" s="27">
        <v>258680</v>
      </c>
      <c r="O1729" s="27">
        <v>19303.3</v>
      </c>
      <c r="P1729" s="27">
        <v>4955830</v>
      </c>
      <c r="Q1729" s="27">
        <v>990000</v>
      </c>
      <c r="R1729" s="27">
        <v>11655</v>
      </c>
      <c r="S1729" s="27">
        <v>17.503</v>
      </c>
      <c r="T1729" s="27">
        <v>162.19999999999999</v>
      </c>
      <c r="U1729" s="27">
        <v>12</v>
      </c>
      <c r="V1729" s="27">
        <v>93.1</v>
      </c>
      <c r="W1729" s="27">
        <v>120.47748</v>
      </c>
      <c r="X1729" s="27">
        <v>2.5</v>
      </c>
      <c r="Y1729" s="27">
        <v>3</v>
      </c>
      <c r="Z1729" s="27">
        <v>78.954002380371094</v>
      </c>
      <c r="AA1729" s="27">
        <v>337087</v>
      </c>
      <c r="AB1729" s="28">
        <v>27.79</v>
      </c>
      <c r="AC1729" s="29">
        <v>0</v>
      </c>
      <c r="AD1729" s="30">
        <v>84.7</v>
      </c>
      <c r="AE1729" s="30">
        <v>4.5999999999999996</v>
      </c>
      <c r="AF1729" s="31">
        <v>11.6715</v>
      </c>
      <c r="AG1729">
        <f t="shared" si="432"/>
        <v>9098.4041594008795</v>
      </c>
      <c r="AH1729">
        <f>A1729*'Simple Linear Regression'!$B$18+'Simple Linear Regression'!$B$17</f>
        <v>9359.384427926816</v>
      </c>
      <c r="AI1729">
        <f t="shared" si="433"/>
        <v>8767.3915017999989</v>
      </c>
      <c r="AJ1729">
        <f t="shared" si="434"/>
        <v>8767.3915018000007</v>
      </c>
      <c r="AK1729" s="32">
        <f t="shared" si="448"/>
        <v>8886.7475053281814</v>
      </c>
      <c r="AL1729">
        <f t="shared" si="435"/>
        <v>9040.8981836775984</v>
      </c>
      <c r="AM1729" s="32">
        <f t="shared" si="436"/>
        <v>9036.6151739419402</v>
      </c>
      <c r="AN1729" s="33">
        <f t="shared" si="447"/>
        <v>8859.3737256210406</v>
      </c>
      <c r="AO1729" s="33">
        <f t="shared" si="437"/>
        <v>8927.7003296799994</v>
      </c>
      <c r="AP1729" s="33">
        <f t="shared" si="438"/>
        <v>8912.2438241</v>
      </c>
      <c r="AQ1729" s="34">
        <f t="shared" si="439"/>
        <v>873303.67999999993</v>
      </c>
      <c r="AR1729" s="34">
        <f t="shared" si="440"/>
        <v>719088</v>
      </c>
      <c r="AS1729" s="34">
        <f t="shared" si="441"/>
        <v>0</v>
      </c>
      <c r="AT1729" s="34">
        <f t="shared" si="442"/>
        <v>9311.2363887730007</v>
      </c>
      <c r="AU1729" s="34">
        <f t="shared" si="443"/>
        <v>9140.1634484152582</v>
      </c>
      <c r="AV1729" s="34">
        <f t="shared" si="444"/>
        <v>9172.5850598788784</v>
      </c>
      <c r="AW1729" s="34">
        <f t="shared" si="445"/>
        <v>9310.1657922569993</v>
      </c>
      <c r="AX1729" s="34">
        <f t="shared" si="446"/>
        <v>9012.1645488118429</v>
      </c>
    </row>
    <row r="1730" spans="1:50" ht="16.5" customHeight="1" x14ac:dyDescent="0.2">
      <c r="A1730" s="25">
        <v>1729</v>
      </c>
      <c r="B1730" s="26">
        <v>45373</v>
      </c>
      <c r="C1730" s="35">
        <v>8715</v>
      </c>
      <c r="D1730" s="27">
        <v>5205.652</v>
      </c>
      <c r="E1730" s="27">
        <v>213000</v>
      </c>
      <c r="F1730" s="27">
        <v>2538439.8571428601</v>
      </c>
      <c r="G1730" s="27">
        <v>82.79</v>
      </c>
      <c r="H1730" s="27">
        <v>85.878</v>
      </c>
      <c r="I1730" s="27">
        <v>3.4529999999999998</v>
      </c>
      <c r="J1730" s="27">
        <v>28424.722000000002</v>
      </c>
      <c r="K1730" s="27">
        <v>614770</v>
      </c>
      <c r="L1730" s="27">
        <v>620</v>
      </c>
      <c r="M1730" s="27">
        <v>16.254999999999999</v>
      </c>
      <c r="N1730" s="27">
        <v>247678</v>
      </c>
      <c r="O1730" s="27">
        <v>19303.3</v>
      </c>
      <c r="P1730" s="27">
        <v>4988226</v>
      </c>
      <c r="Q1730" s="27">
        <v>990000</v>
      </c>
      <c r="R1730" s="27">
        <v>11655</v>
      </c>
      <c r="S1730" s="27">
        <v>17.503</v>
      </c>
      <c r="T1730" s="27">
        <v>162.19999999999999</v>
      </c>
      <c r="U1730" s="27">
        <v>12</v>
      </c>
      <c r="V1730" s="27">
        <v>93.1</v>
      </c>
      <c r="W1730" s="27">
        <v>120.16234</v>
      </c>
      <c r="X1730" s="27">
        <v>2.5</v>
      </c>
      <c r="Y1730" s="27">
        <v>3.0403854846954399</v>
      </c>
      <c r="Z1730" s="27">
        <v>78.954002380371094</v>
      </c>
      <c r="AA1730" s="27">
        <v>337087</v>
      </c>
      <c r="AB1730" s="28">
        <v>27.79</v>
      </c>
      <c r="AC1730" s="29">
        <v>0</v>
      </c>
      <c r="AD1730" s="30">
        <v>105.6</v>
      </c>
      <c r="AE1730" s="30">
        <v>2.1</v>
      </c>
      <c r="AF1730" s="31">
        <v>11.9589</v>
      </c>
      <c r="AG1730">
        <f t="shared" ref="AG1730:AG1793" si="449">6753.47943187+0.36116788*I1730+0.01252571*N1730-22.85359542*V1730+0.00407811*AA1730-0.00067349*E1730</f>
        <v>8960.624107907639</v>
      </c>
      <c r="AH1730">
        <f>A1730*'Simple Linear Regression'!$B$18+'Simple Linear Regression'!$B$17</f>
        <v>9360.2374650107213</v>
      </c>
      <c r="AI1730">
        <f t="shared" ref="AI1730:AI1793" si="450">7491.3971+0.0137554*N1730-0.00058829*E1730-34.3283*V1730+0.30565*L1730+54.6031*M1730</f>
        <v>8654.1129517000008</v>
      </c>
      <c r="AJ1730">
        <f t="shared" ref="AJ1730:AJ1793" si="451">7491.3971-0.00058829*E1730+0.30565*L1730+54.6031*M1730+0.0137554*N1730-34.3283*V1730</f>
        <v>8654.1129517000008</v>
      </c>
      <c r="AK1730" s="32">
        <f t="shared" si="448"/>
        <v>8894.2208299416016</v>
      </c>
      <c r="AL1730">
        <f t="shared" ref="AL1730:AL1793" si="452">2192.59+2373.87*I1730+0.0316653*N1730-15.7623*V1730+0.00202406*AA1730-0.000740146*E1730-0.00963493*(I1730*N1730)</f>
        <v>9049.422623779381</v>
      </c>
      <c r="AM1730" s="32">
        <f t="shared" ref="AM1730:AM1793" si="453">5205.907083+122.0638992*I1730+13.609808*(N1730/1000)-1.245906883*AD1730+0.7746840854*AE1730-134.2474226*AC1730-1547.125689*IF(AND(B1730&gt;=DATE(2020,3,20),B1730&lt;=DATE(2020,6,26)),1,0)</f>
        <v>8868.3028224961399</v>
      </c>
      <c r="AN1730" s="33">
        <f t="shared" si="447"/>
        <v>8877.0980430703712</v>
      </c>
      <c r="AO1730" s="33">
        <f t="shared" ref="AO1730:AO1793" si="454">IF(N1730="","",2190.39 + 2739.06*I1730 + 0.034693*N1730 - 16.722*V1730 - 0.000802*E1730 - 1.3691*AD1730 + 1.8691*AE1730 - 121.7*AC1730 + 209.88*IF(AND(B1730&gt;=DATE(2020,3,20),B1730&lt;=DATE(2020,6,26)),1,0) - 0.011049*(I1730*N1730))</f>
        <v>8923.3011354339978</v>
      </c>
      <c r="AP1730" s="33">
        <f t="shared" ref="AP1730:AP1793" si="455">IF(B1730&lt;DATE(2008,1,1),"",3929.06 + 1212.53*I1730 - 0.0003097*N1730 + 59.426*V1730 - 0.0006734*E1730 - 1.036*AD1730 + 1.2076*AE1730 + 94.923*AF1730 - 131.43*AC1730 - 759.61*IF(AND(B1730&gt;=DATE(2020,3,20),B1730&lt;=DATE(2020,6,26)),1,0) - 17.324*(I1730*V1730))</f>
        <v>8887.4348648999985</v>
      </c>
      <c r="AQ1730" s="34">
        <f t="shared" ref="AQ1730:AQ1793" si="456">IF(N1730="","",I1730*N1730)</f>
        <v>855232.13399999996</v>
      </c>
      <c r="AR1730" s="34">
        <f t="shared" ref="AR1730:AR1793" si="457">I1730*E1730</f>
        <v>735489</v>
      </c>
      <c r="AS1730" s="34">
        <f t="shared" ref="AS1730:AS1793" si="458">AC1730*AF1730</f>
        <v>0</v>
      </c>
      <c r="AT1730" s="34">
        <f t="shared" ref="AT1730:AT1793" si="459">IF(N1730="","",2413.3773+89.103503*I1730+0.018847679*N1730-5.0917058*V1730-0.00064564578*E1730+1.4315076*AD1730-3.1976817*AE1730-66.972905*AC1730-217.08397*IF(AND(B1730&gt;=DATE(2020,3,20),B1730&lt;=DATE(2020,6,26)),1,0)+190.76803*AF1730)</f>
        <v>9203.4746390580003</v>
      </c>
      <c r="AU1730" s="34">
        <f t="shared" ref="AU1730:AU1793" si="460">IF(N1730="","",-480.76297+2186.3009*I1730+0.033368804*N1730-5.3903106*V1730-0.00073731439*E1730+0.93396876*AD1730-1.6242981*AE1730-61.304389*AC1730-95.472727*IF(AND(B1730&gt;=DATE(2020,3,20),B1730&lt;=DATE(2020,6,26)),1,0)+156.04851*AF1730-0.0087322858*AQ1730)</f>
        <v>9167.6199747351002</v>
      </c>
      <c r="AV1730" s="34">
        <f t="shared" ref="AV1730:AV1793" si="461">IF(N1730="","",2518.0489-204.66184*I1730+0.019354281*N1730-2.3328708*V1730-0.0022533804*E1730+1.5259709*AD1730-3.5842757*AE1730-65.580099*AC1730-62.828483*IF(AND(B1730&gt;=DATE(2020,3,20),B1730&lt;=DATE(2020,6,26)),1,0)+200.94286*AF1730+0.00080379976*AR1730)</f>
        <v>9055.6778775246403</v>
      </c>
      <c r="AW1730" s="34">
        <f t="shared" ref="AW1730:AW1793" si="462">IF(N1730="","",2361.7153+89.223162*I1730+0.018847054*N1730-5.0210815*V1730-0.0006437347*E1730+1.4213619*AD1730-3.2156123*AE1730+167.41121*AC1730-224.35191*IF(AND(B1730&gt;=DATE(2020,3,20),B1730&lt;=DATE(2020,6,26)),1,0)+194.56435*AF1730-19.897843*AS1730)</f>
        <v>9203.3439762729977</v>
      </c>
      <c r="AX1730" s="34">
        <f t="shared" ref="AX1730:AX1793" si="463">IF(N1730="","",-654.03928+2464.5589*I1730+0.035956453*N1730-8.0754527*V1730-0.00069441316*E1730+0.69511606*AD1730-1.1669613*AE1730-90.724569*AC1730-211.24919*IF(AND(B1730&gt;=DATE(2020,3,20),B1730&lt;=DATE(2020,6,26)),1,0)+147.22132*AF1730-0.010108087*AQ1730)</f>
        <v>9048.7681836703414</v>
      </c>
    </row>
    <row r="1731" spans="1:50" ht="16.5" customHeight="1" x14ac:dyDescent="0.2">
      <c r="A1731" s="25">
        <v>1730</v>
      </c>
      <c r="B1731" s="26">
        <v>45380</v>
      </c>
      <c r="C1731" s="35">
        <v>9236</v>
      </c>
      <c r="D1731" s="27">
        <v>5231.1525000000001</v>
      </c>
      <c r="E1731" s="27">
        <v>214000</v>
      </c>
      <c r="F1731" s="27">
        <v>2567283.2857142901</v>
      </c>
      <c r="G1731" s="27">
        <v>82.732500000000002</v>
      </c>
      <c r="H1731" s="27">
        <v>85.8</v>
      </c>
      <c r="I1731" s="27">
        <v>3.5230000000000001</v>
      </c>
      <c r="J1731" s="27">
        <v>28424.722000000002</v>
      </c>
      <c r="K1731" s="27">
        <v>614770</v>
      </c>
      <c r="L1731" s="27">
        <v>620</v>
      </c>
      <c r="M1731" s="27">
        <v>16.254999999999999</v>
      </c>
      <c r="N1731" s="27">
        <v>247678</v>
      </c>
      <c r="O1731" s="27">
        <v>19303.3</v>
      </c>
      <c r="P1731" s="27">
        <v>4988226</v>
      </c>
      <c r="Q1731" s="27">
        <v>990000</v>
      </c>
      <c r="R1731" s="27">
        <v>11655</v>
      </c>
      <c r="S1731" s="27">
        <v>17.503</v>
      </c>
      <c r="T1731" s="27">
        <v>162.19999999999999</v>
      </c>
      <c r="U1731" s="27">
        <v>12</v>
      </c>
      <c r="V1731" s="27">
        <v>93.1</v>
      </c>
      <c r="W1731" s="27">
        <v>120.88602</v>
      </c>
      <c r="X1731" s="27">
        <v>2.5</v>
      </c>
      <c r="Y1731" s="27">
        <v>3.0403854846954399</v>
      </c>
      <c r="Z1731" s="27">
        <v>78.954002380371094</v>
      </c>
      <c r="AA1731" s="27">
        <v>337087</v>
      </c>
      <c r="AB1731" s="28">
        <v>27.79</v>
      </c>
      <c r="AC1731" s="29">
        <v>0</v>
      </c>
      <c r="AD1731" s="30">
        <v>101.6</v>
      </c>
      <c r="AE1731" s="30">
        <v>1.2</v>
      </c>
      <c r="AF1731" s="31">
        <v>12.246600000000001</v>
      </c>
      <c r="AG1731">
        <f t="shared" si="449"/>
        <v>8959.9758996592391</v>
      </c>
      <c r="AH1731">
        <f>A1731*'Simple Linear Regression'!$B$18+'Simple Linear Regression'!$B$17</f>
        <v>9361.0905020946248</v>
      </c>
      <c r="AI1731">
        <f t="shared" si="450"/>
        <v>8653.5246617000012</v>
      </c>
      <c r="AJ1731">
        <f t="shared" si="451"/>
        <v>8653.5246617000012</v>
      </c>
      <c r="AK1731" s="32">
        <f t="shared" si="448"/>
        <v>8911.4532945677911</v>
      </c>
      <c r="AL1731">
        <f t="shared" si="452"/>
        <v>9047.8081643015776</v>
      </c>
      <c r="AM1731" s="32">
        <f t="shared" si="453"/>
        <v>8881.1337072952792</v>
      </c>
      <c r="AN1731" s="33">
        <f t="shared" si="447"/>
        <v>8908.8382914606718</v>
      </c>
      <c r="AO1731" s="33">
        <f t="shared" si="454"/>
        <v>8926.465949894</v>
      </c>
      <c r="AP1731" s="33">
        <f t="shared" si="455"/>
        <v>8889.1045639999975</v>
      </c>
      <c r="AQ1731" s="34">
        <f t="shared" si="456"/>
        <v>872569.59400000004</v>
      </c>
      <c r="AR1731" s="34">
        <f t="shared" si="457"/>
        <v>753922</v>
      </c>
      <c r="AS1731" s="34">
        <f t="shared" si="458"/>
        <v>0</v>
      </c>
      <c r="AT1731" s="34">
        <f t="shared" si="459"/>
        <v>9261.1020838490003</v>
      </c>
      <c r="AU1731" s="34">
        <f t="shared" si="460"/>
        <v>9211.1492171560312</v>
      </c>
      <c r="AV1731" s="34">
        <f t="shared" si="461"/>
        <v>9108.8478346527208</v>
      </c>
      <c r="AW1731" s="34">
        <f t="shared" si="462"/>
        <v>9262.130629878</v>
      </c>
      <c r="AX1731" s="34">
        <f t="shared" si="463"/>
        <v>9085.9697141653214</v>
      </c>
    </row>
    <row r="1732" spans="1:50" ht="16.5" customHeight="1" x14ac:dyDescent="0.2">
      <c r="A1732" s="25">
        <v>1731</v>
      </c>
      <c r="B1732" s="26">
        <v>45387</v>
      </c>
      <c r="C1732" s="35">
        <v>8612</v>
      </c>
      <c r="D1732" s="27">
        <v>5202.5240000000003</v>
      </c>
      <c r="E1732" s="27">
        <v>223000</v>
      </c>
      <c r="F1732" s="27">
        <v>2492208.7142857099</v>
      </c>
      <c r="G1732" s="27">
        <v>86.353999999999999</v>
      </c>
      <c r="H1732" s="27">
        <v>90.34</v>
      </c>
      <c r="I1732" s="27">
        <v>3.5169999999999999</v>
      </c>
      <c r="J1732" s="27">
        <v>28424.722000000002</v>
      </c>
      <c r="K1732" s="27">
        <v>614770</v>
      </c>
      <c r="L1732" s="27">
        <v>622</v>
      </c>
      <c r="M1732" s="27">
        <v>16.254999999999999</v>
      </c>
      <c r="N1732" s="27">
        <v>247678</v>
      </c>
      <c r="O1732" s="27">
        <v>19446.5</v>
      </c>
      <c r="P1732" s="27">
        <v>4988226</v>
      </c>
      <c r="Q1732" s="27">
        <v>990000</v>
      </c>
      <c r="R1732" s="27">
        <v>11655</v>
      </c>
      <c r="S1732" s="27">
        <v>17.503</v>
      </c>
      <c r="T1732" s="27">
        <v>162.19999999999999</v>
      </c>
      <c r="U1732" s="27">
        <v>12</v>
      </c>
      <c r="V1732" s="27">
        <v>93.1</v>
      </c>
      <c r="W1732" s="27">
        <v>121.03904</v>
      </c>
      <c r="X1732" s="27">
        <v>2.5</v>
      </c>
      <c r="Y1732" s="27">
        <v>3.0403854846954399</v>
      </c>
      <c r="Z1732" s="27">
        <v>78.954002380371094</v>
      </c>
      <c r="AA1732" s="27">
        <v>337087</v>
      </c>
      <c r="AB1732" s="28">
        <v>27.48</v>
      </c>
      <c r="AC1732" s="29">
        <v>0</v>
      </c>
      <c r="AD1732" s="30">
        <v>88.1</v>
      </c>
      <c r="AE1732" s="30">
        <v>8.1</v>
      </c>
      <c r="AF1732" s="31">
        <v>12.5322</v>
      </c>
      <c r="AG1732">
        <f t="shared" si="449"/>
        <v>8953.9123226519587</v>
      </c>
      <c r="AH1732">
        <f>A1732*'Simple Linear Regression'!$B$18+'Simple Linear Regression'!$B$17</f>
        <v>9361.9435391785282</v>
      </c>
      <c r="AI1732">
        <f t="shared" si="450"/>
        <v>8648.8413517000026</v>
      </c>
      <c r="AJ1732">
        <f t="shared" si="451"/>
        <v>8648.8413517000008</v>
      </c>
      <c r="AK1732" s="32">
        <f t="shared" si="448"/>
        <v>8898.9248585045807</v>
      </c>
      <c r="AL1732">
        <f t="shared" si="452"/>
        <v>9041.2217914568209</v>
      </c>
      <c r="AM1732" s="32">
        <f t="shared" si="453"/>
        <v>8902.5663870098397</v>
      </c>
      <c r="AN1732" s="33">
        <f t="shared" si="447"/>
        <v>8978.5030393129273</v>
      </c>
      <c r="AO1732" s="33">
        <f t="shared" si="454"/>
        <v>8950.6127952259958</v>
      </c>
      <c r="AP1732" s="33">
        <f t="shared" si="455"/>
        <v>8934.8744191999976</v>
      </c>
      <c r="AQ1732" s="34">
        <f t="shared" si="456"/>
        <v>871083.52599999995</v>
      </c>
      <c r="AR1732" s="34">
        <f t="shared" si="457"/>
        <v>784291</v>
      </c>
      <c r="AS1732" s="34">
        <f t="shared" si="458"/>
        <v>0</v>
      </c>
      <c r="AT1732" s="34">
        <f t="shared" si="459"/>
        <v>9267.8506438490003</v>
      </c>
      <c r="AU1732" s="34">
        <f t="shared" si="460"/>
        <v>9225.1235720462682</v>
      </c>
      <c r="AV1732" s="34">
        <f t="shared" si="461"/>
        <v>9126.2631483401601</v>
      </c>
      <c r="AW1732" s="34">
        <f t="shared" si="462"/>
        <v>9269.9931464459987</v>
      </c>
      <c r="AX1732" s="34">
        <f t="shared" si="463"/>
        <v>9104.5642561692403</v>
      </c>
    </row>
    <row r="1733" spans="1:50" ht="16.5" customHeight="1" x14ac:dyDescent="0.2">
      <c r="A1733" s="25">
        <v>1732</v>
      </c>
      <c r="B1733" s="26">
        <v>45394</v>
      </c>
      <c r="C1733" s="35">
        <v>8662</v>
      </c>
      <c r="D1733" s="27">
        <v>5179.0820000000003</v>
      </c>
      <c r="E1733" s="27">
        <v>213000</v>
      </c>
      <c r="F1733" s="27">
        <v>2481987.7142857099</v>
      </c>
      <c r="G1733" s="27">
        <v>86.501999999999995</v>
      </c>
      <c r="H1733" s="27">
        <v>92.007999999999996</v>
      </c>
      <c r="I1733" s="27">
        <v>3.5910000000000002</v>
      </c>
      <c r="J1733" s="27">
        <v>28424.722000000002</v>
      </c>
      <c r="K1733" s="27">
        <v>587067</v>
      </c>
      <c r="L1733" s="27">
        <v>622</v>
      </c>
      <c r="M1733" s="27">
        <v>16.254999999999999</v>
      </c>
      <c r="N1733" s="27">
        <v>247678</v>
      </c>
      <c r="O1733" s="27">
        <v>19446.5</v>
      </c>
      <c r="P1733" s="27">
        <v>4988226</v>
      </c>
      <c r="Q1733" s="27">
        <v>990000</v>
      </c>
      <c r="R1733" s="27">
        <v>11655</v>
      </c>
      <c r="S1733" s="27">
        <v>17.503</v>
      </c>
      <c r="T1733" s="27">
        <v>162.19999999999999</v>
      </c>
      <c r="U1733" s="27">
        <v>12</v>
      </c>
      <c r="V1733" s="27">
        <v>86.1</v>
      </c>
      <c r="W1733" s="27">
        <v>121.11286</v>
      </c>
      <c r="X1733" s="27">
        <v>2.5</v>
      </c>
      <c r="Y1733" s="27">
        <v>3.0403854846954399</v>
      </c>
      <c r="Z1733" s="27">
        <v>78.954002380371094</v>
      </c>
      <c r="AA1733" s="27">
        <v>337087</v>
      </c>
      <c r="AB1733" s="28">
        <v>27.48</v>
      </c>
      <c r="AC1733" s="29">
        <v>0</v>
      </c>
      <c r="AD1733" s="30">
        <v>60.2</v>
      </c>
      <c r="AE1733" s="30">
        <v>7.6</v>
      </c>
      <c r="AF1733" s="31">
        <v>12.8132</v>
      </c>
      <c r="AG1733">
        <f t="shared" si="449"/>
        <v>9120.6491170150803</v>
      </c>
      <c r="AH1733">
        <f>A1733*'Simple Linear Regression'!$B$18+'Simple Linear Regression'!$B$17</f>
        <v>9362.7965762624335</v>
      </c>
      <c r="AI1733">
        <f t="shared" si="450"/>
        <v>8895.0223517000013</v>
      </c>
      <c r="AJ1733">
        <f t="shared" si="451"/>
        <v>8895.0223517000013</v>
      </c>
      <c r="AK1733" s="32">
        <f t="shared" si="448"/>
        <v>8897.8581446515509</v>
      </c>
      <c r="AL1733">
        <f t="shared" si="452"/>
        <v>9158.0350772088605</v>
      </c>
      <c r="AM1733" s="32">
        <f t="shared" si="453"/>
        <v>8945.9725755436393</v>
      </c>
      <c r="AN1733" s="33">
        <f t="shared" si="447"/>
        <v>8924.5797798483909</v>
      </c>
      <c r="AO1733" s="33">
        <f t="shared" si="454"/>
        <v>9113.1326027980012</v>
      </c>
      <c r="AP1733" s="33">
        <f t="shared" si="455"/>
        <v>8986.4490246000023</v>
      </c>
      <c r="AQ1733" s="34">
        <f t="shared" si="456"/>
        <v>889411.69800000009</v>
      </c>
      <c r="AR1733" s="34">
        <f t="shared" si="457"/>
        <v>764883</v>
      </c>
      <c r="AS1733" s="34">
        <f t="shared" si="458"/>
        <v>0</v>
      </c>
      <c r="AT1733" s="34">
        <f t="shared" si="459"/>
        <v>9331.8082967110004</v>
      </c>
      <c r="AU1733" s="34">
        <f t="shared" si="460"/>
        <v>9290.5723726067135</v>
      </c>
      <c r="AV1733" s="34">
        <f t="shared" si="461"/>
        <v>9150.0644194380802</v>
      </c>
      <c r="AW1733" s="34">
        <f t="shared" si="462"/>
        <v>9334.8049694239999</v>
      </c>
      <c r="AX1733" s="34">
        <f t="shared" si="463"/>
        <v>9187.7100916382733</v>
      </c>
    </row>
    <row r="1734" spans="1:50" ht="16.5" customHeight="1" x14ac:dyDescent="0.2">
      <c r="A1734" s="25">
        <v>1733</v>
      </c>
      <c r="B1734" s="26">
        <v>45401</v>
      </c>
      <c r="C1734" s="35">
        <v>8423</v>
      </c>
      <c r="D1734" s="27">
        <v>5022.7579999999998</v>
      </c>
      <c r="E1734" s="27">
        <v>212000</v>
      </c>
      <c r="F1734" s="27">
        <v>2474398</v>
      </c>
      <c r="G1734" s="27">
        <v>84.646000000000001</v>
      </c>
      <c r="H1734" s="27">
        <v>89.593999999999994</v>
      </c>
      <c r="I1734" s="27">
        <v>3.6280000000000001</v>
      </c>
      <c r="J1734" s="27">
        <v>28424.722000000002</v>
      </c>
      <c r="K1734" s="27">
        <v>587067</v>
      </c>
      <c r="L1734" s="27">
        <v>622</v>
      </c>
      <c r="M1734" s="27">
        <v>16.21</v>
      </c>
      <c r="N1734" s="27">
        <v>242287</v>
      </c>
      <c r="O1734" s="27">
        <v>19446.5</v>
      </c>
      <c r="P1734" s="27">
        <v>4988226</v>
      </c>
      <c r="Q1734" s="27">
        <v>990000</v>
      </c>
      <c r="R1734" s="27">
        <v>11655</v>
      </c>
      <c r="S1734" s="27">
        <v>17.503</v>
      </c>
      <c r="T1734" s="27">
        <v>162.19999999999999</v>
      </c>
      <c r="U1734" s="27">
        <v>12</v>
      </c>
      <c r="V1734" s="27">
        <v>86.1</v>
      </c>
      <c r="W1734" s="27">
        <v>121.38200000000001</v>
      </c>
      <c r="X1734" s="27">
        <v>2.5</v>
      </c>
      <c r="Y1734" s="27">
        <v>3</v>
      </c>
      <c r="Z1734" s="27">
        <v>78.954002380371094</v>
      </c>
      <c r="AA1734" s="27">
        <v>337087</v>
      </c>
      <c r="AB1734" s="28">
        <v>27.48</v>
      </c>
      <c r="AC1734" s="29">
        <v>0</v>
      </c>
      <c r="AD1734" s="30">
        <v>41.5</v>
      </c>
      <c r="AE1734" s="30">
        <v>16.100000000000001</v>
      </c>
      <c r="AF1734" s="31">
        <v>13.0869</v>
      </c>
      <c r="AG1734">
        <f t="shared" si="449"/>
        <v>9053.8098676166392</v>
      </c>
      <c r="AH1734">
        <f>A1734*'Simple Linear Regression'!$B$18+'Simple Linear Regression'!$B$17</f>
        <v>9363.649613346337</v>
      </c>
      <c r="AI1734">
        <f t="shared" si="450"/>
        <v>8818.9981408000021</v>
      </c>
      <c r="AJ1734">
        <f t="shared" si="451"/>
        <v>8818.9981407999985</v>
      </c>
      <c r="AK1734" s="32">
        <f t="shared" si="448"/>
        <v>9027.7565444064403</v>
      </c>
      <c r="AL1734">
        <f t="shared" si="452"/>
        <v>9176.0506946665228</v>
      </c>
      <c r="AM1734" s="32">
        <f t="shared" si="453"/>
        <v>8907.0017383240393</v>
      </c>
      <c r="AN1734" s="33">
        <f t="shared" si="447"/>
        <v>8925.0498184361186</v>
      </c>
      <c r="AO1734" s="33">
        <f t="shared" si="454"/>
        <v>9184.5877904359932</v>
      </c>
      <c r="AP1734" s="33">
        <f t="shared" si="455"/>
        <v>9034.0847855999964</v>
      </c>
      <c r="AQ1734" s="34">
        <f t="shared" si="456"/>
        <v>879017.23600000003</v>
      </c>
      <c r="AR1734" s="34">
        <f t="shared" si="457"/>
        <v>769136</v>
      </c>
      <c r="AS1734" s="34">
        <f t="shared" si="458"/>
        <v>0</v>
      </c>
      <c r="AT1734" s="34">
        <f t="shared" si="459"/>
        <v>9232.4066578540005</v>
      </c>
      <c r="AU1734" s="34">
        <f t="shared" si="460"/>
        <v>9294.5177383789523</v>
      </c>
      <c r="AV1734" s="34">
        <f t="shared" si="461"/>
        <v>9039.8210047683606</v>
      </c>
      <c r="AW1734" s="34">
        <f t="shared" si="462"/>
        <v>9236.4855835189992</v>
      </c>
      <c r="AX1734" s="34">
        <f t="shared" si="463"/>
        <v>9208.1967061014657</v>
      </c>
    </row>
    <row r="1735" spans="1:50" ht="16.5" customHeight="1" x14ac:dyDescent="0.2">
      <c r="A1735" s="25">
        <v>1734</v>
      </c>
      <c r="B1735" s="26">
        <v>45408</v>
      </c>
      <c r="C1735" s="35">
        <v>8618</v>
      </c>
      <c r="D1735" s="27">
        <v>5060.232</v>
      </c>
      <c r="E1735" s="27">
        <v>209000</v>
      </c>
      <c r="F1735" s="27">
        <v>2481831.7142857099</v>
      </c>
      <c r="G1735" s="27">
        <v>84.475999999999999</v>
      </c>
      <c r="H1735" s="27">
        <v>88.531999999999996</v>
      </c>
      <c r="I1735" s="27">
        <v>3.6680000000000001</v>
      </c>
      <c r="J1735" s="27">
        <v>28424.722000000002</v>
      </c>
      <c r="K1735" s="27">
        <v>587067</v>
      </c>
      <c r="L1735" s="27">
        <v>622</v>
      </c>
      <c r="M1735" s="27">
        <v>16.21</v>
      </c>
      <c r="N1735" s="27">
        <v>242287</v>
      </c>
      <c r="O1735" s="27">
        <v>19446.5</v>
      </c>
      <c r="P1735" s="27">
        <v>4988226</v>
      </c>
      <c r="Q1735" s="27">
        <v>990000</v>
      </c>
      <c r="R1735" s="27">
        <v>11655</v>
      </c>
      <c r="S1735" s="27">
        <v>17.503</v>
      </c>
      <c r="T1735" s="27">
        <v>162.19999999999999</v>
      </c>
      <c r="U1735" s="27">
        <v>12</v>
      </c>
      <c r="V1735" s="27">
        <v>86.1</v>
      </c>
      <c r="W1735" s="27">
        <v>122.93566</v>
      </c>
      <c r="X1735" s="27">
        <v>2.5</v>
      </c>
      <c r="Y1735" s="27">
        <v>3</v>
      </c>
      <c r="Z1735" s="27">
        <v>78.954002380371094</v>
      </c>
      <c r="AA1735" s="27">
        <v>337087</v>
      </c>
      <c r="AB1735" s="28">
        <v>27.48</v>
      </c>
      <c r="AC1735" s="29">
        <v>0</v>
      </c>
      <c r="AD1735" s="30">
        <v>66.099999999999994</v>
      </c>
      <c r="AE1735" s="30">
        <v>8.6</v>
      </c>
      <c r="AF1735" s="31">
        <v>13.35</v>
      </c>
      <c r="AG1735">
        <f t="shared" si="449"/>
        <v>9055.8447843318409</v>
      </c>
      <c r="AH1735">
        <f>A1735*'Simple Linear Regression'!$B$18+'Simple Linear Regression'!$B$17</f>
        <v>9364.5026504302405</v>
      </c>
      <c r="AI1735">
        <f t="shared" si="450"/>
        <v>8820.7630108000012</v>
      </c>
      <c r="AJ1735">
        <f t="shared" si="451"/>
        <v>8820.7630108000012</v>
      </c>
      <c r="AK1735" s="32">
        <f t="shared" si="448"/>
        <v>9048.1986944830605</v>
      </c>
      <c r="AL1735">
        <f t="shared" si="452"/>
        <v>9179.849201270119</v>
      </c>
      <c r="AM1735" s="32">
        <f t="shared" si="453"/>
        <v>8875.4248543297399</v>
      </c>
      <c r="AN1735" s="33">
        <f t="shared" si="447"/>
        <v>8914.7337460877206</v>
      </c>
      <c r="AO1735" s="33">
        <f t="shared" si="454"/>
        <v>9141.7769179160005</v>
      </c>
      <c r="AP1735" s="33">
        <f t="shared" si="455"/>
        <v>9015.3739708999983</v>
      </c>
      <c r="AQ1735" s="34">
        <f t="shared" si="456"/>
        <v>888708.71600000001</v>
      </c>
      <c r="AR1735" s="34">
        <f t="shared" si="457"/>
        <v>766612</v>
      </c>
      <c r="AS1735" s="34">
        <f t="shared" si="458"/>
        <v>0</v>
      </c>
      <c r="AT1735" s="34">
        <f t="shared" si="459"/>
        <v>9347.2965037169997</v>
      </c>
      <c r="AU1735" s="34">
        <f t="shared" si="460"/>
        <v>9375.7671745909684</v>
      </c>
      <c r="AV1735" s="34">
        <f t="shared" si="461"/>
        <v>9153.6549001301191</v>
      </c>
      <c r="AW1735" s="34">
        <f t="shared" si="462"/>
        <v>9352.2581895739986</v>
      </c>
      <c r="AX1735" s="34">
        <f t="shared" si="463"/>
        <v>9275.485972700706</v>
      </c>
    </row>
    <row r="1736" spans="1:50" ht="16.5" customHeight="1" x14ac:dyDescent="0.2">
      <c r="A1736" s="25">
        <v>1735</v>
      </c>
      <c r="B1736" s="26">
        <v>45415</v>
      </c>
      <c r="C1736" s="35">
        <v>8797</v>
      </c>
      <c r="D1736" s="27">
        <v>5072.4480000000003</v>
      </c>
      <c r="E1736" s="27">
        <v>207000</v>
      </c>
      <c r="F1736" s="27">
        <v>2446624.8571428601</v>
      </c>
      <c r="G1736" s="27">
        <v>81.738</v>
      </c>
      <c r="H1736" s="27">
        <v>85.725999999999999</v>
      </c>
      <c r="I1736" s="27">
        <v>3.653</v>
      </c>
      <c r="J1736" s="27">
        <v>28424.722000000002</v>
      </c>
      <c r="K1736" s="27">
        <v>587067</v>
      </c>
      <c r="L1736" s="27">
        <v>622</v>
      </c>
      <c r="M1736" s="27">
        <v>16.21</v>
      </c>
      <c r="N1736" s="27">
        <v>242287</v>
      </c>
      <c r="O1736" s="27">
        <v>19446.5</v>
      </c>
      <c r="P1736" s="27">
        <v>4988226</v>
      </c>
      <c r="Q1736" s="27">
        <v>990000</v>
      </c>
      <c r="R1736" s="27">
        <v>11655</v>
      </c>
      <c r="S1736" s="27">
        <v>17.503</v>
      </c>
      <c r="T1736" s="27">
        <v>162.19999999999999</v>
      </c>
      <c r="U1736" s="27">
        <v>12</v>
      </c>
      <c r="V1736" s="27">
        <v>86.1</v>
      </c>
      <c r="W1736" s="27">
        <v>122.89182</v>
      </c>
      <c r="X1736" s="27">
        <v>2.5</v>
      </c>
      <c r="Y1736" s="27">
        <v>3</v>
      </c>
      <c r="Z1736" s="27">
        <v>78.954002380371094</v>
      </c>
      <c r="AA1736" s="27">
        <v>337087</v>
      </c>
      <c r="AB1736" s="28">
        <v>27.48</v>
      </c>
      <c r="AC1736" s="29">
        <v>0</v>
      </c>
      <c r="AD1736" s="30">
        <v>15</v>
      </c>
      <c r="AE1736" s="30">
        <v>20.9</v>
      </c>
      <c r="AF1736" s="31">
        <v>13.599</v>
      </c>
      <c r="AG1736">
        <f t="shared" si="449"/>
        <v>9057.1863468136398</v>
      </c>
      <c r="AH1736">
        <f>A1736*'Simple Linear Regression'!$B$18+'Simple Linear Regression'!$B$17</f>
        <v>9365.3556875141458</v>
      </c>
      <c r="AI1736">
        <f t="shared" si="450"/>
        <v>8821.9395908000006</v>
      </c>
      <c r="AJ1736">
        <f t="shared" si="451"/>
        <v>8821.9395908000006</v>
      </c>
      <c r="AK1736" s="32">
        <f t="shared" si="448"/>
        <v>9060.9262306938817</v>
      </c>
      <c r="AL1736">
        <f t="shared" si="452"/>
        <v>9180.7377175437668</v>
      </c>
      <c r="AM1736" s="32">
        <f t="shared" si="453"/>
        <v>8946.7883518134604</v>
      </c>
      <c r="AN1736" s="33">
        <f t="shared" si="447"/>
        <v>8893.7055857183714</v>
      </c>
      <c r="AO1736" s="33">
        <f t="shared" si="454"/>
        <v>9235.4013938610005</v>
      </c>
      <c r="AP1736" s="33">
        <f t="shared" si="455"/>
        <v>9112.3356738999973</v>
      </c>
      <c r="AQ1736" s="34">
        <f t="shared" si="456"/>
        <v>885074.41099999996</v>
      </c>
      <c r="AR1736" s="34">
        <f t="shared" si="457"/>
        <v>756171</v>
      </c>
      <c r="AS1736" s="34">
        <f t="shared" si="458"/>
        <v>0</v>
      </c>
      <c r="AT1736" s="34">
        <f t="shared" si="459"/>
        <v>9282.2709589320002</v>
      </c>
      <c r="AU1736" s="34">
        <f t="shared" si="460"/>
        <v>9347.3344885393381</v>
      </c>
      <c r="AV1736" s="34">
        <f t="shared" si="461"/>
        <v>9080.8101832759621</v>
      </c>
      <c r="AW1736" s="34">
        <f t="shared" si="462"/>
        <v>9288.4702103140007</v>
      </c>
      <c r="AX1736" s="34">
        <f t="shared" si="463"/>
        <v>9263.4263406692426</v>
      </c>
    </row>
    <row r="1737" spans="1:50" ht="16.5" customHeight="1" x14ac:dyDescent="0.2">
      <c r="A1737" s="25">
        <v>1736</v>
      </c>
      <c r="B1737" s="26">
        <v>45422</v>
      </c>
      <c r="C1737" s="35">
        <v>8875</v>
      </c>
      <c r="D1737" s="27">
        <v>5198.5739999999996</v>
      </c>
      <c r="E1737" s="27">
        <v>230000</v>
      </c>
      <c r="F1737" s="27">
        <v>2546420.42857143</v>
      </c>
      <c r="G1737" s="27">
        <v>80.262</v>
      </c>
      <c r="H1737" s="27">
        <v>82.947500000000005</v>
      </c>
      <c r="I1737" s="27">
        <v>3.6429999999999998</v>
      </c>
      <c r="J1737" s="27">
        <v>28708.161</v>
      </c>
      <c r="K1737" s="27">
        <v>587067</v>
      </c>
      <c r="L1737" s="27">
        <v>625</v>
      </c>
      <c r="M1737" s="27">
        <v>16.21</v>
      </c>
      <c r="N1737" s="27">
        <v>242287</v>
      </c>
      <c r="O1737" s="27">
        <v>19581.8</v>
      </c>
      <c r="P1737" s="27">
        <v>4988226</v>
      </c>
      <c r="Q1737" s="27">
        <v>990000</v>
      </c>
      <c r="R1737" s="27">
        <v>11655</v>
      </c>
      <c r="S1737" s="27">
        <v>17.503</v>
      </c>
      <c r="T1737" s="27">
        <v>163.9</v>
      </c>
      <c r="U1737" s="27">
        <v>12</v>
      </c>
      <c r="V1737" s="27">
        <v>82.7</v>
      </c>
      <c r="W1737" s="27">
        <v>122.62457999999999</v>
      </c>
      <c r="X1737" s="27">
        <v>2.5</v>
      </c>
      <c r="Y1737" s="27">
        <v>3</v>
      </c>
      <c r="Z1737" s="27">
        <v>78.954002380371094</v>
      </c>
      <c r="AA1737" s="27">
        <v>337087</v>
      </c>
      <c r="AB1737" s="28">
        <v>27.1</v>
      </c>
      <c r="AC1737" s="29">
        <v>0</v>
      </c>
      <c r="AD1737" s="30">
        <v>25.5</v>
      </c>
      <c r="AE1737" s="30">
        <v>30.7</v>
      </c>
      <c r="AF1737" s="31">
        <v>13.829700000000001</v>
      </c>
      <c r="AG1737">
        <f t="shared" si="449"/>
        <v>9119.3946895628378</v>
      </c>
      <c r="AH1737">
        <f>A1737*'Simple Linear Regression'!$B$18+'Simple Linear Regression'!$B$17</f>
        <v>9366.2087245980492</v>
      </c>
      <c r="AI1737">
        <f t="shared" si="450"/>
        <v>8926.0420908000015</v>
      </c>
      <c r="AJ1737">
        <f t="shared" si="451"/>
        <v>8926.0420907999996</v>
      </c>
      <c r="AK1737" s="32">
        <f t="shared" si="448"/>
        <v>9054.4704003627521</v>
      </c>
      <c r="AL1737">
        <f t="shared" si="452"/>
        <v>9216.9116623928676</v>
      </c>
      <c r="AM1737" s="32">
        <f t="shared" si="453"/>
        <v>8940.0775945868809</v>
      </c>
      <c r="AN1737" s="33">
        <f t="shared" si="447"/>
        <v>9073.8474209614687</v>
      </c>
      <c r="AO1737" s="33">
        <f t="shared" si="454"/>
        <v>9277.1315144909968</v>
      </c>
      <c r="AP1737" s="33">
        <f t="shared" si="455"/>
        <v>9135.0234827999993</v>
      </c>
      <c r="AQ1737" s="34">
        <f t="shared" si="456"/>
        <v>882651.54099999997</v>
      </c>
      <c r="AR1737" s="34">
        <f t="shared" si="457"/>
        <v>837890</v>
      </c>
      <c r="AS1737" s="34">
        <f t="shared" si="458"/>
        <v>0</v>
      </c>
      <c r="AT1737" s="34">
        <f t="shared" si="459"/>
        <v>9311.5456043430022</v>
      </c>
      <c r="AU1737" s="34">
        <f t="shared" si="460"/>
        <v>9377.8864397625821</v>
      </c>
      <c r="AV1737" s="34">
        <f t="shared" si="461"/>
        <v>9131.9008361753986</v>
      </c>
      <c r="AW1737" s="34">
        <f t="shared" si="462"/>
        <v>9318.1410526489999</v>
      </c>
      <c r="AX1737" s="34">
        <f t="shared" si="463"/>
        <v>9304.5828253329291</v>
      </c>
    </row>
    <row r="1738" spans="1:50" ht="16.5" customHeight="1" x14ac:dyDescent="0.2">
      <c r="A1738" s="25">
        <v>1737</v>
      </c>
      <c r="B1738" s="26">
        <v>45429</v>
      </c>
      <c r="C1738" s="35">
        <v>9315</v>
      </c>
      <c r="D1738" s="27">
        <v>5275.3239999999996</v>
      </c>
      <c r="E1738" s="27">
        <v>222000</v>
      </c>
      <c r="F1738" s="27">
        <v>2594322</v>
      </c>
      <c r="G1738" s="27">
        <v>80.614000000000004</v>
      </c>
      <c r="H1738" s="27">
        <v>81.61</v>
      </c>
      <c r="I1738" s="27">
        <v>3.6080000000000001</v>
      </c>
      <c r="J1738" s="27">
        <v>28708.161</v>
      </c>
      <c r="K1738" s="27">
        <v>597906</v>
      </c>
      <c r="L1738" s="27">
        <v>625</v>
      </c>
      <c r="M1738" s="27">
        <v>16.457999999999998</v>
      </c>
      <c r="N1738" s="27">
        <v>275803</v>
      </c>
      <c r="O1738" s="27">
        <v>19581.8</v>
      </c>
      <c r="P1738" s="27">
        <v>4988226</v>
      </c>
      <c r="Q1738" s="27">
        <v>990000</v>
      </c>
      <c r="R1738" s="27">
        <v>11655</v>
      </c>
      <c r="S1738" s="27">
        <v>17.503</v>
      </c>
      <c r="T1738" s="27">
        <v>163.9</v>
      </c>
      <c r="U1738" s="27">
        <v>12</v>
      </c>
      <c r="V1738" s="27">
        <v>82.7</v>
      </c>
      <c r="W1738" s="27">
        <v>122.07086</v>
      </c>
      <c r="X1738" s="27">
        <v>2.5</v>
      </c>
      <c r="Y1738" s="27">
        <v>3.25979399681091</v>
      </c>
      <c r="Z1738" s="27">
        <v>83.629104614257798</v>
      </c>
      <c r="AA1738" s="27">
        <v>337087</v>
      </c>
      <c r="AB1738" s="28">
        <v>27.1</v>
      </c>
      <c r="AC1738" s="29">
        <v>0</v>
      </c>
      <c r="AD1738" s="30">
        <v>24.2</v>
      </c>
      <c r="AE1738" s="30">
        <v>17.2</v>
      </c>
      <c r="AF1738" s="31">
        <v>14.037800000000001</v>
      </c>
      <c r="AG1738">
        <f t="shared" si="449"/>
        <v>9544.5816650470406</v>
      </c>
      <c r="AH1738">
        <f>A1738*'Simple Linear Regression'!$B$18+'Simple Linear Regression'!$B$17</f>
        <v>9367.0617616819545</v>
      </c>
      <c r="AI1738">
        <f t="shared" si="450"/>
        <v>9405.3159660000019</v>
      </c>
      <c r="AJ1738">
        <f t="shared" si="451"/>
        <v>9405.3159660000001</v>
      </c>
      <c r="AK1738" s="32">
        <f t="shared" si="448"/>
        <v>9050.9248997817122</v>
      </c>
      <c r="AL1738">
        <f t="shared" si="452"/>
        <v>9117.6352906856791</v>
      </c>
      <c r="AM1738" s="32">
        <f t="shared" si="453"/>
        <v>9383.1131268378813</v>
      </c>
      <c r="AN1738" s="33">
        <f t="shared" si="447"/>
        <v>9023.8948160063192</v>
      </c>
      <c r="AO1738" s="33">
        <f t="shared" si="454"/>
        <v>9084.585631023996</v>
      </c>
      <c r="AP1738" s="33">
        <f t="shared" si="455"/>
        <v>9142.5342219000013</v>
      </c>
      <c r="AQ1738" s="34">
        <f t="shared" si="456"/>
        <v>995097.22400000005</v>
      </c>
      <c r="AR1738" s="34">
        <f t="shared" si="457"/>
        <v>800976</v>
      </c>
      <c r="AS1738" s="34">
        <f t="shared" si="458"/>
        <v>0</v>
      </c>
      <c r="AT1738" s="34">
        <f t="shared" si="459"/>
        <v>10026.297527455001</v>
      </c>
      <c r="AU1738" s="34">
        <f t="shared" si="460"/>
        <v>9496.9329772073816</v>
      </c>
      <c r="AV1738" s="34">
        <f t="shared" si="461"/>
        <v>9864.3178303767618</v>
      </c>
      <c r="AW1738" s="34">
        <f t="shared" si="462"/>
        <v>10033.897818257999</v>
      </c>
      <c r="AX1738" s="34">
        <f t="shared" si="463"/>
        <v>9337.8713846865066</v>
      </c>
    </row>
    <row r="1739" spans="1:50" ht="16.5" customHeight="1" x14ac:dyDescent="0.2">
      <c r="A1739" s="25">
        <v>1738</v>
      </c>
      <c r="B1739" s="26">
        <v>45436</v>
      </c>
      <c r="C1739" s="35">
        <v>9148</v>
      </c>
      <c r="D1739" s="27">
        <v>5301.8220000000001</v>
      </c>
      <c r="E1739" s="27">
        <v>216000</v>
      </c>
      <c r="F1739" s="27">
        <v>2691950.1428571399</v>
      </c>
      <c r="G1739" s="27">
        <v>79.430000000000007</v>
      </c>
      <c r="H1739" s="27">
        <v>80.239999999999995</v>
      </c>
      <c r="I1739" s="27">
        <v>3.5840000000000001</v>
      </c>
      <c r="J1739" s="27">
        <v>28708.161</v>
      </c>
      <c r="K1739" s="27">
        <v>597906</v>
      </c>
      <c r="L1739" s="27">
        <v>625</v>
      </c>
      <c r="M1739" s="27">
        <v>16.457999999999998</v>
      </c>
      <c r="N1739" s="27">
        <v>275803</v>
      </c>
      <c r="O1739" s="27">
        <v>19581.8</v>
      </c>
      <c r="P1739" s="27">
        <v>4988226</v>
      </c>
      <c r="Q1739" s="27">
        <v>990000</v>
      </c>
      <c r="R1739" s="27">
        <v>11655</v>
      </c>
      <c r="S1739" s="27">
        <v>17.687000000000001</v>
      </c>
      <c r="T1739" s="27">
        <v>163.9</v>
      </c>
      <c r="U1739" s="27">
        <v>12</v>
      </c>
      <c r="V1739" s="27">
        <v>82.7</v>
      </c>
      <c r="W1739" s="27">
        <v>121.553</v>
      </c>
      <c r="X1739" s="27">
        <v>2.5</v>
      </c>
      <c r="Y1739" s="27">
        <v>3.25979399681091</v>
      </c>
      <c r="Z1739" s="27">
        <v>83.629104614257798</v>
      </c>
      <c r="AA1739" s="27">
        <v>337087</v>
      </c>
      <c r="AB1739" s="28">
        <v>27.1</v>
      </c>
      <c r="AC1739" s="29">
        <v>0</v>
      </c>
      <c r="AD1739" s="30">
        <v>6.8</v>
      </c>
      <c r="AE1739" s="30">
        <v>42.9</v>
      </c>
      <c r="AF1739" s="31">
        <v>14.218400000000001</v>
      </c>
      <c r="AG1739">
        <f t="shared" si="449"/>
        <v>9548.6139370179208</v>
      </c>
      <c r="AH1739">
        <f>A1739*'Simple Linear Regression'!$B$18+'Simple Linear Regression'!$B$17</f>
        <v>9367.914798765858</v>
      </c>
      <c r="AI1739">
        <f t="shared" si="450"/>
        <v>9408.8457060000019</v>
      </c>
      <c r="AJ1739">
        <f t="shared" si="451"/>
        <v>9408.8457060000019</v>
      </c>
      <c r="AK1739" s="32">
        <f t="shared" si="448"/>
        <v>9056.1917666635309</v>
      </c>
      <c r="AL1739">
        <f t="shared" si="452"/>
        <v>9128.8795090566382</v>
      </c>
      <c r="AM1739" s="32">
        <f t="shared" si="453"/>
        <v>9421.7717540160593</v>
      </c>
      <c r="AN1739" s="33">
        <f t="shared" si="447"/>
        <v>8967.9423274153596</v>
      </c>
      <c r="AO1739" s="33">
        <f t="shared" si="454"/>
        <v>9168.6547373519988</v>
      </c>
      <c r="AP1739" s="33">
        <f t="shared" si="455"/>
        <v>9218.0633908999953</v>
      </c>
      <c r="AQ1739" s="34">
        <f t="shared" si="456"/>
        <v>988477.95200000005</v>
      </c>
      <c r="AR1739" s="34">
        <f t="shared" si="457"/>
        <v>774144</v>
      </c>
      <c r="AS1739" s="34">
        <f t="shared" si="458"/>
        <v>0</v>
      </c>
      <c r="AT1739" s="34">
        <f t="shared" si="459"/>
        <v>9955.3969723509999</v>
      </c>
      <c r="AU1739" s="34">
        <f t="shared" si="460"/>
        <v>9476.8738601513178</v>
      </c>
      <c r="AV1739" s="34">
        <f t="shared" si="461"/>
        <v>9778.8049431424406</v>
      </c>
      <c r="AW1739" s="34">
        <f t="shared" si="462"/>
        <v>9963.3842590099994</v>
      </c>
      <c r="AX1739" s="34">
        <f t="shared" si="463"/>
        <v>9334.2988728371765</v>
      </c>
    </row>
    <row r="1740" spans="1:50" ht="16.5" customHeight="1" x14ac:dyDescent="0.2">
      <c r="A1740" s="25">
        <v>1739</v>
      </c>
      <c r="B1740" s="26">
        <v>45443</v>
      </c>
      <c r="C1740" s="35">
        <v>8946</v>
      </c>
      <c r="D1740" s="27">
        <v>5271.4949999999999</v>
      </c>
      <c r="E1740" s="27">
        <v>220000</v>
      </c>
      <c r="F1740" s="27">
        <v>2577834</v>
      </c>
      <c r="G1740" s="27">
        <v>79.517499999999998</v>
      </c>
      <c r="H1740" s="27">
        <v>80.917500000000004</v>
      </c>
      <c r="I1740" s="27">
        <v>3.577</v>
      </c>
      <c r="J1740" s="27">
        <v>28708.161</v>
      </c>
      <c r="K1740" s="27">
        <v>597906</v>
      </c>
      <c r="L1740" s="27">
        <v>625</v>
      </c>
      <c r="M1740" s="27">
        <v>16.457999999999998</v>
      </c>
      <c r="N1740" s="27">
        <v>275803</v>
      </c>
      <c r="O1740" s="27">
        <v>19581.8</v>
      </c>
      <c r="P1740" s="27">
        <v>4988226</v>
      </c>
      <c r="Q1740" s="27">
        <v>990000</v>
      </c>
      <c r="R1740" s="27">
        <v>11655</v>
      </c>
      <c r="S1740" s="27">
        <v>17.687000000000001</v>
      </c>
      <c r="T1740" s="27">
        <v>163.9</v>
      </c>
      <c r="U1740" s="27">
        <v>12</v>
      </c>
      <c r="V1740" s="27">
        <v>82.7</v>
      </c>
      <c r="W1740" s="27">
        <v>121.50386</v>
      </c>
      <c r="X1740" s="27">
        <v>2.5</v>
      </c>
      <c r="Y1740" s="27">
        <v>3.25979399681091</v>
      </c>
      <c r="Z1740" s="27">
        <v>83.629104614257798</v>
      </c>
      <c r="AA1740" s="27">
        <v>337087</v>
      </c>
      <c r="AB1740" s="28">
        <v>27.1</v>
      </c>
      <c r="AC1740" s="29">
        <v>1</v>
      </c>
      <c r="AD1740" s="30">
        <v>9.8000000000000007</v>
      </c>
      <c r="AE1740" s="30">
        <v>37</v>
      </c>
      <c r="AF1740" s="31">
        <v>14.366899999999999</v>
      </c>
      <c r="AG1740">
        <f t="shared" si="449"/>
        <v>9545.9174488427598</v>
      </c>
      <c r="AH1740">
        <f>A1740*'Simple Linear Regression'!$B$18+'Simple Linear Regression'!$B$17</f>
        <v>9368.7678358497615</v>
      </c>
      <c r="AI1740">
        <f t="shared" si="450"/>
        <v>9406.4925460000013</v>
      </c>
      <c r="AJ1740">
        <f t="shared" si="451"/>
        <v>9406.4925459999995</v>
      </c>
      <c r="AK1740" s="32">
        <f t="shared" si="448"/>
        <v>9044.7246189574707</v>
      </c>
      <c r="AL1740">
        <f t="shared" si="452"/>
        <v>9127.9032332481693</v>
      </c>
      <c r="AM1740" s="32">
        <f t="shared" si="453"/>
        <v>9278.361527368801</v>
      </c>
      <c r="AN1740" s="33">
        <f t="shared" si="447"/>
        <v>8997.4327565763306</v>
      </c>
      <c r="AO1740" s="33">
        <f t="shared" si="454"/>
        <v>9030.7697587809998</v>
      </c>
      <c r="AP1740" s="33">
        <f t="shared" si="455"/>
        <v>9089.3441700000003</v>
      </c>
      <c r="AQ1740" s="34">
        <f t="shared" si="456"/>
        <v>986547.33100000001</v>
      </c>
      <c r="AR1740" s="34">
        <f t="shared" si="457"/>
        <v>786940</v>
      </c>
      <c r="AS1740" s="34">
        <f t="shared" si="458"/>
        <v>14.366899999999999</v>
      </c>
      <c r="AT1740" s="34">
        <f t="shared" si="459"/>
        <v>9936.7076569950004</v>
      </c>
      <c r="AU1740" s="34">
        <f t="shared" si="460"/>
        <v>9449.7333104397949</v>
      </c>
      <c r="AV1740" s="34">
        <f t="shared" si="461"/>
        <v>9771.4945311913998</v>
      </c>
      <c r="AW1740" s="34">
        <f t="shared" si="462"/>
        <v>9893.8546517243012</v>
      </c>
      <c r="AX1740" s="34">
        <f t="shared" si="463"/>
        <v>9273.8924097992021</v>
      </c>
    </row>
    <row r="1741" spans="1:50" ht="16.5" customHeight="1" x14ac:dyDescent="0.2">
      <c r="A1741" s="25">
        <v>1740</v>
      </c>
      <c r="B1741" s="26">
        <v>45450</v>
      </c>
      <c r="C1741" s="35">
        <v>9040</v>
      </c>
      <c r="D1741" s="27">
        <v>5325.7439999999997</v>
      </c>
      <c r="E1741" s="27">
        <v>227000</v>
      </c>
      <c r="F1741" s="27">
        <v>2653829.8571428601</v>
      </c>
      <c r="G1741" s="27">
        <v>75.531999999999996</v>
      </c>
      <c r="H1741" s="27">
        <v>76.585999999999999</v>
      </c>
      <c r="I1741" s="27">
        <v>3.516</v>
      </c>
      <c r="J1741" s="27">
        <v>28708.161</v>
      </c>
      <c r="K1741" s="27">
        <v>597906</v>
      </c>
      <c r="L1741" s="27">
        <v>617</v>
      </c>
      <c r="M1741" s="27">
        <v>16.457999999999998</v>
      </c>
      <c r="N1741" s="27">
        <v>275803</v>
      </c>
      <c r="O1741" s="27">
        <v>19665.7</v>
      </c>
      <c r="P1741" s="27">
        <v>4988226</v>
      </c>
      <c r="Q1741" s="27">
        <v>990000</v>
      </c>
      <c r="R1741" s="27">
        <v>11655</v>
      </c>
      <c r="S1741" s="27">
        <v>17.687000000000001</v>
      </c>
      <c r="T1741" s="27">
        <v>163.9</v>
      </c>
      <c r="U1741" s="27">
        <v>12</v>
      </c>
      <c r="V1741" s="27">
        <v>88.7</v>
      </c>
      <c r="W1741" s="27">
        <v>121.91305</v>
      </c>
      <c r="X1741" s="27">
        <v>3.8461538461538498</v>
      </c>
      <c r="Y1741" s="27">
        <v>3.25979399681091</v>
      </c>
      <c r="Z1741" s="27">
        <v>83.629104614257798</v>
      </c>
      <c r="AA1741" s="27">
        <v>337087</v>
      </c>
      <c r="AB1741" s="28">
        <v>26.63</v>
      </c>
      <c r="AC1741" s="29">
        <v>0</v>
      </c>
      <c r="AD1741" s="30">
        <v>1.6</v>
      </c>
      <c r="AE1741" s="30">
        <v>50.3</v>
      </c>
      <c r="AF1741" s="31">
        <v>14.478999999999999</v>
      </c>
      <c r="AG1741">
        <f t="shared" si="449"/>
        <v>9404.0594150820798</v>
      </c>
      <c r="AH1741">
        <f>A1741*'Simple Linear Regression'!$B$18+'Simple Linear Regression'!$B$17</f>
        <v>9369.6208729336668</v>
      </c>
      <c r="AI1741">
        <f t="shared" si="450"/>
        <v>9193.9595160000008</v>
      </c>
      <c r="AJ1741">
        <f t="shared" si="451"/>
        <v>9193.959515999999</v>
      </c>
      <c r="AK1741" s="32">
        <f t="shared" si="448"/>
        <v>9041.1583999444611</v>
      </c>
      <c r="AL1741">
        <f t="shared" si="452"/>
        <v>9045.4402397743579</v>
      </c>
      <c r="AM1741" s="32">
        <f t="shared" si="453"/>
        <v>9425.6827868940181</v>
      </c>
      <c r="AN1741" s="33">
        <f t="shared" si="447"/>
        <v>9031.9580043676397</v>
      </c>
      <c r="AO1741" s="33">
        <f t="shared" si="454"/>
        <v>9101.4149369480001</v>
      </c>
      <c r="AP1741" s="33">
        <f t="shared" si="455"/>
        <v>9255.7764670999968</v>
      </c>
      <c r="AQ1741" s="34">
        <f t="shared" si="456"/>
        <v>969723.348</v>
      </c>
      <c r="AR1741" s="34">
        <f t="shared" si="457"/>
        <v>798132</v>
      </c>
      <c r="AS1741" s="34">
        <f t="shared" si="458"/>
        <v>0</v>
      </c>
      <c r="AT1741" s="34">
        <f t="shared" si="459"/>
        <v>9930.293060285001</v>
      </c>
      <c r="AU1741" s="34">
        <f t="shared" si="460"/>
        <v>9475.3134374691454</v>
      </c>
      <c r="AV1741" s="34">
        <f t="shared" si="461"/>
        <v>9791.1261081613193</v>
      </c>
      <c r="AW1741" s="34">
        <f t="shared" si="462"/>
        <v>9939.6263700039999</v>
      </c>
      <c r="AX1741" s="34">
        <f t="shared" si="463"/>
        <v>9326.3065344197257</v>
      </c>
    </row>
    <row r="1742" spans="1:50" ht="16.5" customHeight="1" x14ac:dyDescent="0.2">
      <c r="A1742" s="25">
        <v>1741</v>
      </c>
      <c r="B1742" s="26">
        <v>45457</v>
      </c>
      <c r="C1742" s="35">
        <v>9386</v>
      </c>
      <c r="D1742" s="27">
        <v>5404.4960000000001</v>
      </c>
      <c r="E1742" s="27">
        <v>240000</v>
      </c>
      <c r="F1742" s="27">
        <v>2729456.1428571399</v>
      </c>
      <c r="G1742" s="27">
        <v>79.242000000000004</v>
      </c>
      <c r="H1742" s="27">
        <v>80.638000000000005</v>
      </c>
      <c r="I1742" s="27">
        <v>3.4289999999999998</v>
      </c>
      <c r="J1742" s="27">
        <v>28708.161</v>
      </c>
      <c r="K1742" s="27">
        <v>606182</v>
      </c>
      <c r="L1742" s="27">
        <v>617</v>
      </c>
      <c r="M1742" s="27">
        <v>16.457999999999998</v>
      </c>
      <c r="N1742" s="27">
        <v>275803</v>
      </c>
      <c r="O1742" s="27">
        <v>19665.7</v>
      </c>
      <c r="P1742" s="27">
        <v>4988226</v>
      </c>
      <c r="Q1742" s="27">
        <v>990000</v>
      </c>
      <c r="R1742" s="27">
        <v>11655</v>
      </c>
      <c r="S1742" s="27">
        <v>17.687000000000001</v>
      </c>
      <c r="T1742" s="27">
        <v>163.9</v>
      </c>
      <c r="U1742" s="27">
        <v>12</v>
      </c>
      <c r="V1742" s="27">
        <v>88.7</v>
      </c>
      <c r="W1742" s="27">
        <v>122.70614</v>
      </c>
      <c r="X1742" s="27">
        <v>3.8461538461538498</v>
      </c>
      <c r="Y1742" s="27">
        <v>3.25979399681091</v>
      </c>
      <c r="Z1742" s="27">
        <v>83.629104614257798</v>
      </c>
      <c r="AA1742" s="27">
        <v>337087</v>
      </c>
      <c r="AB1742" s="28">
        <v>26.63</v>
      </c>
      <c r="AC1742" s="29">
        <v>0</v>
      </c>
      <c r="AD1742" s="30">
        <v>2.4</v>
      </c>
      <c r="AE1742" s="30">
        <v>54</v>
      </c>
      <c r="AF1742" s="31">
        <v>14.551</v>
      </c>
      <c r="AG1742">
        <f t="shared" si="449"/>
        <v>9395.2726234765196</v>
      </c>
      <c r="AH1742">
        <f>A1742*'Simple Linear Regression'!$B$18+'Simple Linear Regression'!$B$17</f>
        <v>9370.4739100175702</v>
      </c>
      <c r="AI1742">
        <f t="shared" si="450"/>
        <v>9186.3117460000012</v>
      </c>
      <c r="AJ1742">
        <f t="shared" si="451"/>
        <v>9186.3117459999994</v>
      </c>
      <c r="AK1742" s="32">
        <f t="shared" si="448"/>
        <v>9063.7537665007785</v>
      </c>
      <c r="AL1742">
        <f t="shared" si="452"/>
        <v>9060.4804578690892</v>
      </c>
      <c r="AM1742" s="32">
        <f t="shared" si="453"/>
        <v>9416.9328332732002</v>
      </c>
      <c r="AN1742" s="33">
        <f t="shared" si="447"/>
        <v>9105.9813982254072</v>
      </c>
      <c r="AO1742" s="33">
        <f t="shared" si="454"/>
        <v>9123.6303261370012</v>
      </c>
      <c r="AP1742" s="33">
        <f t="shared" si="455"/>
        <v>9285.6935086999983</v>
      </c>
      <c r="AQ1742" s="34">
        <f t="shared" si="456"/>
        <v>945728.48699999996</v>
      </c>
      <c r="AR1742" s="34">
        <f t="shared" si="457"/>
        <v>822960</v>
      </c>
      <c r="AS1742" s="34">
        <f t="shared" si="458"/>
        <v>0</v>
      </c>
      <c r="AT1742" s="34">
        <f t="shared" si="459"/>
        <v>9917.1967423339993</v>
      </c>
      <c r="AU1742" s="34">
        <f t="shared" si="460"/>
        <v>9491.0229208404144</v>
      </c>
      <c r="AV1742" s="34">
        <f t="shared" si="461"/>
        <v>9802.0213260326018</v>
      </c>
      <c r="AW1742" s="34">
        <f t="shared" si="462"/>
        <v>9926.7433610200005</v>
      </c>
      <c r="AX1742" s="34">
        <f t="shared" si="463"/>
        <v>9352.2429526586257</v>
      </c>
    </row>
    <row r="1743" spans="1:50" ht="16.5" customHeight="1" x14ac:dyDescent="0.2">
      <c r="A1743" s="25">
        <v>1742</v>
      </c>
      <c r="B1743" s="26">
        <v>45464</v>
      </c>
      <c r="C1743" s="35">
        <v>8969</v>
      </c>
      <c r="D1743" s="27">
        <v>5474.5124999999998</v>
      </c>
      <c r="E1743" s="27">
        <v>236000</v>
      </c>
      <c r="F1743" s="27">
        <v>2742677.42857143</v>
      </c>
      <c r="G1743" s="27">
        <v>82.262500000000003</v>
      </c>
      <c r="H1743" s="27">
        <v>85.043999999999997</v>
      </c>
      <c r="I1743" s="27">
        <v>3.4350000000000001</v>
      </c>
      <c r="J1743" s="27">
        <v>28708.161</v>
      </c>
      <c r="K1743" s="27">
        <v>606182</v>
      </c>
      <c r="L1743" s="27">
        <v>617</v>
      </c>
      <c r="M1743" s="27">
        <v>16.361000000000001</v>
      </c>
      <c r="N1743" s="27">
        <v>274470</v>
      </c>
      <c r="O1743" s="27">
        <v>19665.7</v>
      </c>
      <c r="P1743" s="27">
        <v>5014898</v>
      </c>
      <c r="Q1743" s="27">
        <v>990000</v>
      </c>
      <c r="R1743" s="27">
        <v>11655</v>
      </c>
      <c r="S1743" s="27">
        <v>17.687000000000001</v>
      </c>
      <c r="T1743" s="27">
        <v>163.9</v>
      </c>
      <c r="U1743" s="27">
        <v>12</v>
      </c>
      <c r="V1743" s="27">
        <v>88.7</v>
      </c>
      <c r="W1743" s="27">
        <v>123.99396</v>
      </c>
      <c r="X1743" s="27">
        <v>3.8461538461538498</v>
      </c>
      <c r="Y1743" s="27">
        <v>3.1717479228973402</v>
      </c>
      <c r="Z1743" s="27">
        <v>83.629104614257798</v>
      </c>
      <c r="AA1743" s="27">
        <v>337087</v>
      </c>
      <c r="AB1743" s="28">
        <v>26.63</v>
      </c>
      <c r="AC1743" s="29">
        <v>0</v>
      </c>
      <c r="AD1743" s="30">
        <v>0</v>
      </c>
      <c r="AE1743" s="30">
        <v>86.6</v>
      </c>
      <c r="AF1743" s="31">
        <v>14.580500000000001</v>
      </c>
      <c r="AG1743">
        <f t="shared" si="449"/>
        <v>9381.2719790538013</v>
      </c>
      <c r="AH1743">
        <f>A1743*'Simple Linear Regression'!$B$18+'Simple Linear Regression'!$B$17</f>
        <v>9371.3269471014755</v>
      </c>
      <c r="AI1743">
        <f t="shared" si="450"/>
        <v>9165.0324571000001</v>
      </c>
      <c r="AJ1743">
        <f t="shared" si="451"/>
        <v>9165.0324570999983</v>
      </c>
      <c r="AK1743" s="32">
        <f t="shared" si="448"/>
        <v>9045.25458572762</v>
      </c>
      <c r="AL1743">
        <f t="shared" si="452"/>
        <v>9063.6473087814975</v>
      </c>
      <c r="AM1743" s="32">
        <f t="shared" si="453"/>
        <v>9427.7682203076401</v>
      </c>
      <c r="AN1743" s="33">
        <f t="shared" ref="AN1743:AN1806" si="464">-20867.61854817+339.61869129*I1743+0.00076589*N1743-0.08776534*V1743+0.07918885*AA1743+0.00796694*E1743</f>
        <v>9075.1304190031478</v>
      </c>
      <c r="AO1743" s="33">
        <f t="shared" si="454"/>
        <v>9193.5531019499977</v>
      </c>
      <c r="AP1743" s="33">
        <f t="shared" si="455"/>
        <v>9331.5096744999973</v>
      </c>
      <c r="AQ1743" s="34">
        <f t="shared" si="456"/>
        <v>942804.45000000007</v>
      </c>
      <c r="AR1743" s="34">
        <f t="shared" si="457"/>
        <v>810660</v>
      </c>
      <c r="AS1743" s="34">
        <f t="shared" si="458"/>
        <v>0</v>
      </c>
      <c r="AT1743" s="34">
        <f t="shared" si="459"/>
        <v>9793.13760559</v>
      </c>
      <c r="AU1743" s="34">
        <f t="shared" si="460"/>
        <v>9437.5526828031943</v>
      </c>
      <c r="AV1743" s="34">
        <f t="shared" si="461"/>
        <v>9659.5389793615996</v>
      </c>
      <c r="AW1743" s="34">
        <f t="shared" si="462"/>
        <v>9802.2299345949996</v>
      </c>
      <c r="AX1743" s="34">
        <f t="shared" si="463"/>
        <v>9316.0662392528502</v>
      </c>
    </row>
    <row r="1744" spans="1:50" ht="16.5" customHeight="1" x14ac:dyDescent="0.2">
      <c r="A1744" s="25">
        <v>1743</v>
      </c>
      <c r="B1744" s="26">
        <v>45471</v>
      </c>
      <c r="C1744" s="35">
        <v>9424</v>
      </c>
      <c r="D1744" s="27">
        <v>5467.6840000000002</v>
      </c>
      <c r="E1744" s="27">
        <v>233000</v>
      </c>
      <c r="F1744" s="27">
        <v>2822837.2857142901</v>
      </c>
      <c r="G1744" s="27">
        <v>82.531999999999996</v>
      </c>
      <c r="H1744" s="27">
        <v>86.715999999999994</v>
      </c>
      <c r="I1744" s="27">
        <v>3.4380000000000002</v>
      </c>
      <c r="J1744" s="27">
        <v>28708.161</v>
      </c>
      <c r="K1744" s="27">
        <v>606182</v>
      </c>
      <c r="L1744" s="27">
        <v>617</v>
      </c>
      <c r="M1744" s="27">
        <v>16.361000000000001</v>
      </c>
      <c r="N1744" s="27">
        <v>274470</v>
      </c>
      <c r="O1744" s="27">
        <v>19665.7</v>
      </c>
      <c r="P1744" s="27">
        <v>5014898</v>
      </c>
      <c r="Q1744" s="27">
        <v>990000</v>
      </c>
      <c r="R1744" s="27">
        <v>11655</v>
      </c>
      <c r="S1744" s="27">
        <v>17.687000000000001</v>
      </c>
      <c r="T1744" s="27">
        <v>163.9</v>
      </c>
      <c r="U1744" s="27">
        <v>12</v>
      </c>
      <c r="V1744" s="27">
        <v>88.7</v>
      </c>
      <c r="W1744" s="27">
        <v>124.1293</v>
      </c>
      <c r="X1744" s="27">
        <v>3.8461538461538498</v>
      </c>
      <c r="Y1744" s="27">
        <v>3.1717479228973402</v>
      </c>
      <c r="Z1744" s="27">
        <v>83.629104614257798</v>
      </c>
      <c r="AA1744" s="27">
        <v>337087</v>
      </c>
      <c r="AB1744" s="28">
        <v>26.63</v>
      </c>
      <c r="AC1744" s="29">
        <v>0</v>
      </c>
      <c r="AD1744" s="30">
        <v>0.1</v>
      </c>
      <c r="AE1744" s="30">
        <v>97.1</v>
      </c>
      <c r="AF1744" s="31">
        <v>14.5665</v>
      </c>
      <c r="AG1744">
        <f t="shared" si="449"/>
        <v>9383.2935325574381</v>
      </c>
      <c r="AH1744">
        <f>A1744*'Simple Linear Regression'!$B$18+'Simple Linear Regression'!$B$17</f>
        <v>9372.179984185379</v>
      </c>
      <c r="AI1744">
        <f t="shared" si="450"/>
        <v>9166.7973270999992</v>
      </c>
      <c r="AJ1744">
        <f t="shared" si="451"/>
        <v>9166.797327100001</v>
      </c>
      <c r="AK1744" s="32">
        <f t="shared" si="448"/>
        <v>9038.8066880087881</v>
      </c>
      <c r="AL1744">
        <f t="shared" si="452"/>
        <v>9065.0558590702003</v>
      </c>
      <c r="AM1744" s="32">
        <f t="shared" si="453"/>
        <v>9436.1440042136401</v>
      </c>
      <c r="AN1744" s="33">
        <f t="shared" si="464"/>
        <v>9052.2484550770187</v>
      </c>
      <c r="AO1744" s="33">
        <f t="shared" si="454"/>
        <v>9214.5670648600026</v>
      </c>
      <c r="AP1744" s="33">
        <f t="shared" si="455"/>
        <v>9343.8048261000004</v>
      </c>
      <c r="AQ1744" s="34">
        <f t="shared" si="456"/>
        <v>943627.8600000001</v>
      </c>
      <c r="AR1744" s="34">
        <f t="shared" si="457"/>
        <v>801054</v>
      </c>
      <c r="AS1744" s="34">
        <f t="shared" si="458"/>
        <v>0</v>
      </c>
      <c r="AT1744" s="34">
        <f t="shared" si="459"/>
        <v>9759.2385939289998</v>
      </c>
      <c r="AU1744" s="34">
        <f t="shared" si="460"/>
        <v>9419.9868649086129</v>
      </c>
      <c r="AV1744" s="34">
        <f t="shared" si="461"/>
        <v>9617.6683367470396</v>
      </c>
      <c r="AW1744" s="34">
        <f t="shared" si="462"/>
        <v>9768.0831143209998</v>
      </c>
      <c r="AX1744" s="34">
        <f t="shared" si="463"/>
        <v>9302.9753749921838</v>
      </c>
    </row>
    <row r="1745" spans="1:50" ht="16.5" customHeight="1" x14ac:dyDescent="0.2">
      <c r="A1745" s="25">
        <v>1744</v>
      </c>
      <c r="B1745" s="26">
        <v>45478</v>
      </c>
      <c r="C1745" s="35">
        <v>9398</v>
      </c>
      <c r="D1745" s="27">
        <v>5522.0775000000003</v>
      </c>
      <c r="E1745" s="27">
        <v>238000</v>
      </c>
      <c r="F1745" s="27">
        <v>2602339.42857143</v>
      </c>
      <c r="G1745" s="27">
        <v>84.605000000000004</v>
      </c>
      <c r="H1745" s="27">
        <v>88.02</v>
      </c>
      <c r="I1745" s="27">
        <v>3.4790000000000001</v>
      </c>
      <c r="J1745" s="27">
        <v>28708.161</v>
      </c>
      <c r="K1745" s="27">
        <v>606182</v>
      </c>
      <c r="L1745" s="27">
        <v>617</v>
      </c>
      <c r="M1745" s="27">
        <v>16.361000000000001</v>
      </c>
      <c r="N1745" s="27">
        <v>274470</v>
      </c>
      <c r="O1745" s="27">
        <v>19665.7</v>
      </c>
      <c r="P1745" s="27">
        <v>5014898</v>
      </c>
      <c r="Q1745" s="27">
        <v>1390000</v>
      </c>
      <c r="R1745" s="27">
        <v>11655</v>
      </c>
      <c r="S1745" s="27">
        <v>17.687000000000001</v>
      </c>
      <c r="T1745" s="27">
        <v>163.9</v>
      </c>
      <c r="U1745" s="27">
        <v>12</v>
      </c>
      <c r="V1745" s="27">
        <v>89.5</v>
      </c>
      <c r="W1745" s="27">
        <v>124.09247999999999</v>
      </c>
      <c r="X1745" s="27">
        <v>3.8461538461538498</v>
      </c>
      <c r="Y1745" s="27">
        <v>3.1717479228973402</v>
      </c>
      <c r="Z1745" s="27">
        <v>83.629104614257798</v>
      </c>
      <c r="AA1745" s="27">
        <v>337087</v>
      </c>
      <c r="AB1745" s="28">
        <v>26.63</v>
      </c>
      <c r="AC1745" s="29">
        <v>1</v>
      </c>
      <c r="AD1745" s="30">
        <v>0.8</v>
      </c>
      <c r="AE1745" s="30">
        <v>89</v>
      </c>
      <c r="AF1745" s="31">
        <v>14.509499999999999</v>
      </c>
      <c r="AG1745">
        <f t="shared" si="449"/>
        <v>9361.6580141045197</v>
      </c>
      <c r="AH1745">
        <f>A1745*'Simple Linear Regression'!$B$18+'Simple Linear Regression'!$B$17</f>
        <v>9373.0330212692825</v>
      </c>
      <c r="AI1745">
        <f t="shared" si="450"/>
        <v>9136.3932370999992</v>
      </c>
      <c r="AJ1745">
        <f t="shared" si="451"/>
        <v>9136.3932370999992</v>
      </c>
      <c r="AK1745" s="32">
        <f t="shared" si="448"/>
        <v>9033.8449636698515</v>
      </c>
      <c r="AL1745">
        <f t="shared" si="452"/>
        <v>9037.6494903490984</v>
      </c>
      <c r="AM1745" s="32">
        <f t="shared" si="453"/>
        <v>9299.7541255710003</v>
      </c>
      <c r="AN1745" s="33">
        <f t="shared" si="464"/>
        <v>9105.9373091479083</v>
      </c>
      <c r="AO1745" s="33">
        <f t="shared" si="454"/>
        <v>9047.3454646299997</v>
      </c>
      <c r="AP1745" s="33">
        <f t="shared" si="455"/>
        <v>9179.1266374999996</v>
      </c>
      <c r="AQ1745" s="34">
        <f t="shared" si="456"/>
        <v>954881.13</v>
      </c>
      <c r="AR1745" s="34">
        <f t="shared" si="457"/>
        <v>828002</v>
      </c>
      <c r="AS1745" s="34">
        <f t="shared" si="458"/>
        <v>14.509499999999999</v>
      </c>
      <c r="AT1745" s="34">
        <f t="shared" si="459"/>
        <v>9704.6468383920001</v>
      </c>
      <c r="AU1745" s="34">
        <f t="shared" si="460"/>
        <v>9346.9710502260459</v>
      </c>
      <c r="AV1745" s="34">
        <f t="shared" si="461"/>
        <v>9570.8717693795206</v>
      </c>
      <c r="AW1745" s="34">
        <f t="shared" si="462"/>
        <v>9659.1604272644981</v>
      </c>
      <c r="AX1745" s="34">
        <f t="shared" si="463"/>
        <v>9191.1636132696876</v>
      </c>
    </row>
    <row r="1746" spans="1:50" ht="16.5" customHeight="1" x14ac:dyDescent="0.2">
      <c r="A1746" s="25">
        <v>1745</v>
      </c>
      <c r="B1746" s="26">
        <v>45485</v>
      </c>
      <c r="C1746" s="35">
        <v>8783</v>
      </c>
      <c r="D1746" s="27">
        <v>5596.7259999999997</v>
      </c>
      <c r="E1746" s="27">
        <v>223000</v>
      </c>
      <c r="F1746" s="27">
        <v>2756093.57142857</v>
      </c>
      <c r="G1746" s="27">
        <v>83.441999999999993</v>
      </c>
      <c r="H1746" s="27">
        <v>86.804000000000002</v>
      </c>
      <c r="I1746" s="27">
        <v>3.4889999999999999</v>
      </c>
      <c r="J1746" s="27">
        <v>28708.161</v>
      </c>
      <c r="K1746" s="27">
        <v>648846</v>
      </c>
      <c r="L1746" s="27">
        <v>602</v>
      </c>
      <c r="M1746" s="27">
        <v>16.361000000000001</v>
      </c>
      <c r="N1746" s="27">
        <v>274470</v>
      </c>
      <c r="O1746" s="27">
        <v>19758</v>
      </c>
      <c r="P1746" s="27">
        <v>5014898</v>
      </c>
      <c r="Q1746" s="27">
        <v>1390000</v>
      </c>
      <c r="R1746" s="27">
        <v>11655</v>
      </c>
      <c r="S1746" s="27">
        <v>17.687000000000001</v>
      </c>
      <c r="T1746" s="27">
        <v>163.9</v>
      </c>
      <c r="U1746" s="27">
        <v>12</v>
      </c>
      <c r="V1746" s="27">
        <v>89.5</v>
      </c>
      <c r="W1746" s="27">
        <v>124.00285</v>
      </c>
      <c r="X1746" s="27">
        <v>3.8461538461538498</v>
      </c>
      <c r="Y1746" s="27">
        <v>3.1717479228973402</v>
      </c>
      <c r="Z1746" s="27">
        <v>83.629104614257798</v>
      </c>
      <c r="AA1746" s="27">
        <v>337087</v>
      </c>
      <c r="AB1746" s="28">
        <v>28.55</v>
      </c>
      <c r="AC1746" s="29">
        <v>0</v>
      </c>
      <c r="AD1746" s="30">
        <v>0</v>
      </c>
      <c r="AE1746" s="30">
        <v>86.3</v>
      </c>
      <c r="AF1746" s="31">
        <v>14.411300000000001</v>
      </c>
      <c r="AG1746">
        <f t="shared" si="449"/>
        <v>9371.7639757833185</v>
      </c>
      <c r="AH1746">
        <f>A1746*'Simple Linear Regression'!$B$18+'Simple Linear Regression'!$B$17</f>
        <v>9373.8860583531878</v>
      </c>
      <c r="AI1746">
        <f t="shared" si="450"/>
        <v>9140.6328371</v>
      </c>
      <c r="AJ1746">
        <f t="shared" si="451"/>
        <v>9140.6328371</v>
      </c>
      <c r="AK1746" s="32">
        <f t="shared" si="448"/>
        <v>9021.08568439193</v>
      </c>
      <c r="AL1746">
        <f t="shared" si="452"/>
        <v>9046.0453879781016</v>
      </c>
      <c r="AM1746" s="32">
        <f t="shared" si="453"/>
        <v>9434.127265638821</v>
      </c>
      <c r="AN1746" s="33">
        <f t="shared" si="464"/>
        <v>8989.8293960608098</v>
      </c>
      <c r="AO1746" s="33">
        <f t="shared" si="454"/>
        <v>9174.188584329997</v>
      </c>
      <c r="AP1746" s="33">
        <f t="shared" si="455"/>
        <v>9305.5247989</v>
      </c>
      <c r="AQ1746" s="34">
        <f t="shared" si="456"/>
        <v>957625.83</v>
      </c>
      <c r="AR1746" s="34">
        <f t="shared" si="457"/>
        <v>778047</v>
      </c>
      <c r="AS1746" s="34">
        <f t="shared" si="458"/>
        <v>0</v>
      </c>
      <c r="AT1746" s="34">
        <f t="shared" si="459"/>
        <v>9770.9505790860003</v>
      </c>
      <c r="AU1746" s="34">
        <f t="shared" si="460"/>
        <v>9405.5451254207856</v>
      </c>
      <c r="AV1746" s="34">
        <f t="shared" si="461"/>
        <v>9616.77631778672</v>
      </c>
      <c r="AW1746" s="34">
        <f t="shared" si="462"/>
        <v>9779.4440669129999</v>
      </c>
      <c r="AX1746" s="34">
        <f t="shared" si="463"/>
        <v>9277.3438713187898</v>
      </c>
    </row>
    <row r="1747" spans="1:50" ht="16.5" customHeight="1" x14ac:dyDescent="0.2">
      <c r="A1747" s="25">
        <v>1746</v>
      </c>
      <c r="B1747" s="26">
        <v>45492</v>
      </c>
      <c r="C1747" s="35">
        <v>9456</v>
      </c>
      <c r="D1747" s="27">
        <v>5587.2560000000003</v>
      </c>
      <c r="E1747" s="27">
        <v>241000</v>
      </c>
      <c r="F1747" s="27">
        <v>2747734</v>
      </c>
      <c r="G1747" s="27">
        <v>82.98</v>
      </c>
      <c r="H1747" s="27">
        <v>86.046000000000006</v>
      </c>
      <c r="I1747" s="27">
        <v>3.496</v>
      </c>
      <c r="J1747" s="27">
        <v>28708.161</v>
      </c>
      <c r="K1747" s="27">
        <v>648846</v>
      </c>
      <c r="L1747" s="27">
        <v>602</v>
      </c>
      <c r="M1747" s="27">
        <v>15.79</v>
      </c>
      <c r="N1747" s="27">
        <v>293754</v>
      </c>
      <c r="O1747" s="27">
        <v>19758</v>
      </c>
      <c r="P1747" s="27">
        <v>5014898</v>
      </c>
      <c r="Q1747" s="27">
        <v>1390000</v>
      </c>
      <c r="R1747" s="27">
        <v>11655</v>
      </c>
      <c r="S1747" s="27">
        <v>17.687000000000001</v>
      </c>
      <c r="T1747" s="27">
        <v>163.9</v>
      </c>
      <c r="U1747" s="27">
        <v>12</v>
      </c>
      <c r="V1747" s="27">
        <v>89.5</v>
      </c>
      <c r="W1747" s="27">
        <v>123.03272</v>
      </c>
      <c r="X1747" s="27">
        <v>3.8461538461538498</v>
      </c>
      <c r="Y1747" s="27">
        <v>3.02400898933411</v>
      </c>
      <c r="Z1747" s="27">
        <v>83.629104614257798</v>
      </c>
      <c r="AA1747" s="27">
        <v>337087</v>
      </c>
      <c r="AB1747" s="28">
        <v>28.55</v>
      </c>
      <c r="AC1747" s="29">
        <v>0</v>
      </c>
      <c r="AD1747" s="30">
        <v>0</v>
      </c>
      <c r="AE1747" s="30">
        <v>88.1</v>
      </c>
      <c r="AF1747" s="31">
        <v>14.275399999999999</v>
      </c>
      <c r="AG1747">
        <f t="shared" si="449"/>
        <v>9601.1894755984813</v>
      </c>
      <c r="AH1747">
        <f>A1747*'Simple Linear Regression'!$B$18+'Simple Linear Regression'!$B$17</f>
        <v>9374.7390954370912</v>
      </c>
      <c r="AI1747">
        <f t="shared" si="450"/>
        <v>9364.1243806000002</v>
      </c>
      <c r="AJ1747">
        <f t="shared" si="451"/>
        <v>9364.1243805999984</v>
      </c>
      <c r="AK1747" s="32">
        <f t="shared" si="448"/>
        <v>9034.7877098969511</v>
      </c>
      <c r="AL1747">
        <f t="shared" si="452"/>
        <v>8991.9052350588827</v>
      </c>
      <c r="AM1747" s="32">
        <f t="shared" si="453"/>
        <v>9698.8276817589394</v>
      </c>
      <c r="AN1747" s="33">
        <f t="shared" si="464"/>
        <v>9150.3810696598412</v>
      </c>
      <c r="AO1747" s="33">
        <f t="shared" si="454"/>
        <v>9085.1929327840026</v>
      </c>
      <c r="AP1747" s="33">
        <f t="shared" si="455"/>
        <v>9274.3392124000002</v>
      </c>
      <c r="AQ1747" s="34">
        <f t="shared" si="456"/>
        <v>1026963.9840000001</v>
      </c>
      <c r="AR1747" s="34">
        <f t="shared" si="457"/>
        <v>842536</v>
      </c>
      <c r="AS1747" s="34">
        <f t="shared" si="458"/>
        <v>0</v>
      </c>
      <c r="AT1747" s="34">
        <f t="shared" si="459"/>
        <v>10091.730119066</v>
      </c>
      <c r="AU1747" s="34">
        <f t="shared" si="460"/>
        <v>9421.4502823753719</v>
      </c>
      <c r="AV1747" s="34">
        <f t="shared" si="461"/>
        <v>9966.0872042993597</v>
      </c>
      <c r="AW1747" s="34">
        <f t="shared" si="462"/>
        <v>10099.698596478</v>
      </c>
      <c r="AX1747" s="34">
        <f t="shared" si="463"/>
        <v>9252.4965856113886</v>
      </c>
    </row>
    <row r="1748" spans="1:50" ht="16.5" customHeight="1" x14ac:dyDescent="0.2">
      <c r="A1748" s="25">
        <v>1747</v>
      </c>
      <c r="B1748" s="26">
        <v>45499</v>
      </c>
      <c r="C1748" s="35">
        <v>9250</v>
      </c>
      <c r="D1748" s="27">
        <v>5481.12</v>
      </c>
      <c r="E1748" s="27">
        <v>237000</v>
      </c>
      <c r="F1748" s="27">
        <v>2786292</v>
      </c>
      <c r="G1748" s="27">
        <v>79.256</v>
      </c>
      <c r="H1748" s="27">
        <v>82.516000000000005</v>
      </c>
      <c r="I1748" s="27">
        <v>3.4710000000000001</v>
      </c>
      <c r="J1748" s="27">
        <v>28708.161</v>
      </c>
      <c r="K1748" s="27">
        <v>648846</v>
      </c>
      <c r="L1748" s="27">
        <v>602</v>
      </c>
      <c r="M1748" s="27">
        <v>15.79</v>
      </c>
      <c r="N1748" s="27">
        <v>293754</v>
      </c>
      <c r="O1748" s="27">
        <v>19758</v>
      </c>
      <c r="P1748" s="27">
        <v>5014898</v>
      </c>
      <c r="Q1748" s="27">
        <v>1390000</v>
      </c>
      <c r="R1748" s="27">
        <v>11655</v>
      </c>
      <c r="S1748" s="27">
        <v>17.687000000000001</v>
      </c>
      <c r="T1748" s="27">
        <v>163.9</v>
      </c>
      <c r="U1748" s="27">
        <v>12</v>
      </c>
      <c r="V1748" s="27">
        <v>89.5</v>
      </c>
      <c r="W1748" s="27">
        <v>122.7634</v>
      </c>
      <c r="X1748" s="27">
        <v>3.8461538461538498</v>
      </c>
      <c r="Y1748" s="27">
        <v>3.02400898933411</v>
      </c>
      <c r="Z1748" s="27">
        <v>83.629104614257798</v>
      </c>
      <c r="AA1748" s="27">
        <v>337087</v>
      </c>
      <c r="AB1748" s="28">
        <v>28.55</v>
      </c>
      <c r="AC1748" s="29">
        <v>0</v>
      </c>
      <c r="AD1748" s="30">
        <v>0</v>
      </c>
      <c r="AE1748" s="30">
        <v>72.400000000000006</v>
      </c>
      <c r="AF1748" s="31">
        <v>14.105700000000001</v>
      </c>
      <c r="AG1748">
        <f t="shared" si="449"/>
        <v>9603.8744064014791</v>
      </c>
      <c r="AH1748">
        <f>A1748*'Simple Linear Regression'!$B$18+'Simple Linear Regression'!$B$17</f>
        <v>9375.5921325209965</v>
      </c>
      <c r="AI1748">
        <f t="shared" si="450"/>
        <v>9366.477540599999</v>
      </c>
      <c r="AJ1748">
        <f t="shared" si="451"/>
        <v>9366.477540599999</v>
      </c>
      <c r="AK1748" s="32">
        <f t="shared" si="448"/>
        <v>9058.1474253218385</v>
      </c>
      <c r="AL1748">
        <f t="shared" si="452"/>
        <v>9006.2765497393775</v>
      </c>
      <c r="AM1748" s="32">
        <f t="shared" si="453"/>
        <v>9683.6135441381593</v>
      </c>
      <c r="AN1748" s="33">
        <f t="shared" si="464"/>
        <v>9110.0228423775879</v>
      </c>
      <c r="AO1748" s="33">
        <f t="shared" si="454"/>
        <v>9071.7217614339988</v>
      </c>
      <c r="AP1748" s="33">
        <f t="shared" si="455"/>
        <v>9250.4142593000015</v>
      </c>
      <c r="AQ1748" s="34">
        <f t="shared" si="456"/>
        <v>1019620.1340000001</v>
      </c>
      <c r="AR1748" s="34">
        <f t="shared" si="457"/>
        <v>822627</v>
      </c>
      <c r="AS1748" s="34">
        <f t="shared" si="458"/>
        <v>0</v>
      </c>
      <c r="AT1748" s="34">
        <f t="shared" si="459"/>
        <v>10109.915382609999</v>
      </c>
      <c r="AU1748" s="34">
        <f t="shared" si="460"/>
        <v>9432.8906625307027</v>
      </c>
      <c r="AV1748" s="34">
        <f t="shared" si="461"/>
        <v>9986.3875476255198</v>
      </c>
      <c r="AW1748" s="34">
        <f t="shared" si="462"/>
        <v>10117.510499143</v>
      </c>
      <c r="AX1748" s="34">
        <f t="shared" si="463"/>
        <v>9261.2303748723407</v>
      </c>
    </row>
    <row r="1749" spans="1:50" ht="16.5" customHeight="1" x14ac:dyDescent="0.2">
      <c r="A1749" s="25">
        <v>1748</v>
      </c>
      <c r="B1749" s="26">
        <v>45506</v>
      </c>
      <c r="C1749" s="35">
        <v>8967</v>
      </c>
      <c r="D1749" s="27">
        <v>5443.1040000000003</v>
      </c>
      <c r="E1749" s="27">
        <v>248000</v>
      </c>
      <c r="F1749" s="27">
        <v>2718822</v>
      </c>
      <c r="G1749" s="27">
        <v>77.105999999999995</v>
      </c>
      <c r="H1749" s="27">
        <v>80.262</v>
      </c>
      <c r="I1749" s="27">
        <v>3.484</v>
      </c>
      <c r="J1749" s="27">
        <v>28708.161</v>
      </c>
      <c r="K1749" s="27">
        <v>648846</v>
      </c>
      <c r="L1749" s="27">
        <v>602</v>
      </c>
      <c r="M1749" s="27">
        <v>15.79</v>
      </c>
      <c r="N1749" s="27">
        <v>293754</v>
      </c>
      <c r="O1749" s="27">
        <v>19758</v>
      </c>
      <c r="P1749" s="27">
        <v>5014898</v>
      </c>
      <c r="Q1749" s="27">
        <v>1390000</v>
      </c>
      <c r="R1749" s="27">
        <v>11655</v>
      </c>
      <c r="S1749" s="27">
        <v>17.687000000000001</v>
      </c>
      <c r="T1749" s="27">
        <v>163.9</v>
      </c>
      <c r="U1749" s="27">
        <v>12</v>
      </c>
      <c r="V1749" s="27">
        <v>89.5</v>
      </c>
      <c r="W1749" s="27">
        <v>123.47192</v>
      </c>
      <c r="X1749" s="27">
        <v>3.8461538461538498</v>
      </c>
      <c r="Y1749" s="27">
        <v>3.02400898933411</v>
      </c>
      <c r="Z1749" s="27">
        <v>83.629104614257798</v>
      </c>
      <c r="AA1749" s="27">
        <v>337087</v>
      </c>
      <c r="AB1749" s="28">
        <v>28.55</v>
      </c>
      <c r="AC1749" s="29">
        <v>0</v>
      </c>
      <c r="AD1749" s="30">
        <v>0</v>
      </c>
      <c r="AE1749" s="30">
        <v>85.4</v>
      </c>
      <c r="AF1749" s="31">
        <v>13.9069</v>
      </c>
      <c r="AG1749">
        <f t="shared" si="449"/>
        <v>9596.470711583921</v>
      </c>
      <c r="AH1749">
        <f>A1749*'Simple Linear Regression'!$B$18+'Simple Linear Regression'!$B$17</f>
        <v>9376.4451696049</v>
      </c>
      <c r="AI1749">
        <f t="shared" si="450"/>
        <v>9360.0063505999988</v>
      </c>
      <c r="AJ1749">
        <f t="shared" si="451"/>
        <v>9360.0063505999988</v>
      </c>
      <c r="AK1749" s="32">
        <f t="shared" si="448"/>
        <v>9059.1665245742206</v>
      </c>
      <c r="AL1749">
        <f t="shared" si="452"/>
        <v>8992.2013637855216</v>
      </c>
      <c r="AM1749" s="32">
        <f t="shared" si="453"/>
        <v>9695.2712679379583</v>
      </c>
      <c r="AN1749" s="33">
        <f t="shared" si="464"/>
        <v>9202.0742253643584</v>
      </c>
      <c r="AO1749" s="33">
        <f t="shared" si="454"/>
        <v>9080.6118981359978</v>
      </c>
      <c r="AP1749" s="33">
        <f t="shared" si="455"/>
        <v>9235.4413829000005</v>
      </c>
      <c r="AQ1749" s="34">
        <f t="shared" si="456"/>
        <v>1023438.936</v>
      </c>
      <c r="AR1749" s="34">
        <f t="shared" si="457"/>
        <v>864032</v>
      </c>
      <c r="AS1749" s="34">
        <f t="shared" si="458"/>
        <v>0</v>
      </c>
      <c r="AT1749" s="34">
        <f t="shared" si="459"/>
        <v>10024.477078105001</v>
      </c>
      <c r="AU1749" s="34">
        <f t="shared" si="460"/>
        <v>9367.7169263750948</v>
      </c>
      <c r="AV1749" s="34">
        <f t="shared" si="461"/>
        <v>9905.6780637003212</v>
      </c>
      <c r="AW1749" s="34">
        <f t="shared" si="462"/>
        <v>10031.106965868999</v>
      </c>
      <c r="AX1749" s="34">
        <f t="shared" si="463"/>
        <v>9202.5922176445674</v>
      </c>
    </row>
    <row r="1750" spans="1:50" ht="16.5" customHeight="1" x14ac:dyDescent="0.2">
      <c r="A1750" s="25">
        <v>1749</v>
      </c>
      <c r="B1750" s="26">
        <v>45513</v>
      </c>
      <c r="C1750" s="35">
        <v>9045</v>
      </c>
      <c r="D1750" s="27">
        <v>5257.866</v>
      </c>
      <c r="E1750" s="27">
        <v>234000</v>
      </c>
      <c r="F1750" s="27">
        <v>2656038</v>
      </c>
      <c r="G1750" s="27">
        <v>76.331999999999994</v>
      </c>
      <c r="H1750" s="27">
        <v>78.843999999999994</v>
      </c>
      <c r="I1750" s="27">
        <v>3.448</v>
      </c>
      <c r="J1750" s="27">
        <v>29147.044000000002</v>
      </c>
      <c r="K1750" s="27">
        <v>661106</v>
      </c>
      <c r="L1750" s="27">
        <v>588</v>
      </c>
      <c r="M1750" s="27">
        <v>15.79</v>
      </c>
      <c r="N1750" s="27">
        <v>293754</v>
      </c>
      <c r="O1750" s="27">
        <v>19844.5</v>
      </c>
      <c r="P1750" s="27">
        <v>5014898</v>
      </c>
      <c r="Q1750" s="27">
        <v>1390000</v>
      </c>
      <c r="R1750" s="27">
        <v>11655</v>
      </c>
      <c r="S1750" s="27">
        <v>17.687000000000001</v>
      </c>
      <c r="T1750" s="27">
        <v>165.4</v>
      </c>
      <c r="U1750" s="27">
        <v>12</v>
      </c>
      <c r="V1750" s="27">
        <v>93.5</v>
      </c>
      <c r="W1750" s="27">
        <v>123.87988</v>
      </c>
      <c r="X1750" s="27">
        <v>3.8461538461538498</v>
      </c>
      <c r="Y1750" s="27">
        <v>3.02400898933411</v>
      </c>
      <c r="Z1750" s="27">
        <v>83.629104614257798</v>
      </c>
      <c r="AA1750" s="27">
        <v>337087</v>
      </c>
      <c r="AB1750" s="28">
        <v>29.49</v>
      </c>
      <c r="AC1750" s="29">
        <v>0</v>
      </c>
      <c r="AD1750" s="30">
        <v>0</v>
      </c>
      <c r="AE1750" s="30">
        <v>89.6</v>
      </c>
      <c r="AF1750" s="31">
        <v>13.6837</v>
      </c>
      <c r="AG1750">
        <f t="shared" si="449"/>
        <v>9514.4721878602395</v>
      </c>
      <c r="AH1750">
        <f>A1750*'Simple Linear Regression'!$B$18+'Simple Linear Regression'!$B$17</f>
        <v>9377.2982066888035</v>
      </c>
      <c r="AI1750">
        <f t="shared" si="450"/>
        <v>9226.6501105999996</v>
      </c>
      <c r="AJ1750">
        <f t="shared" si="451"/>
        <v>9226.6501105999996</v>
      </c>
      <c r="AK1750" s="32">
        <f t="shared" si="448"/>
        <v>9063.5298847992199</v>
      </c>
      <c r="AL1750">
        <f t="shared" si="452"/>
        <v>8955.9456599654386</v>
      </c>
      <c r="AM1750" s="32">
        <f t="shared" si="453"/>
        <v>9694.1306407254397</v>
      </c>
      <c r="AN1750" s="33">
        <f t="shared" si="464"/>
        <v>9077.9597311179168</v>
      </c>
      <c r="AO1750" s="33">
        <f t="shared" si="454"/>
        <v>9051.0407241919984</v>
      </c>
      <c r="AP1750" s="33">
        <f t="shared" si="455"/>
        <v>9239.6923292999982</v>
      </c>
      <c r="AQ1750" s="34">
        <f t="shared" si="456"/>
        <v>1012863.792</v>
      </c>
      <c r="AR1750" s="34">
        <f t="shared" si="457"/>
        <v>806832</v>
      </c>
      <c r="AS1750" s="34">
        <f t="shared" si="458"/>
        <v>0</v>
      </c>
      <c r="AT1750" s="34">
        <f t="shared" si="459"/>
        <v>9953.9318822810001</v>
      </c>
      <c r="AU1750" s="34">
        <f t="shared" si="460"/>
        <v>9328.4643533672443</v>
      </c>
      <c r="AV1750" s="34">
        <f t="shared" si="461"/>
        <v>9829.3799817763193</v>
      </c>
      <c r="AW1750" s="34">
        <f t="shared" si="462"/>
        <v>9959.8905572570002</v>
      </c>
      <c r="AX1750" s="34">
        <f t="shared" si="463"/>
        <v>9160.4215101900918</v>
      </c>
    </row>
    <row r="1751" spans="1:50" ht="16.5" customHeight="1" x14ac:dyDescent="0.2">
      <c r="A1751" s="25">
        <v>1750</v>
      </c>
      <c r="B1751" s="26">
        <v>45520</v>
      </c>
      <c r="C1751" s="35">
        <v>9193</v>
      </c>
      <c r="D1751" s="27">
        <v>5466.3</v>
      </c>
      <c r="E1751" s="27">
        <v>228000</v>
      </c>
      <c r="F1751" s="27">
        <v>2594200.8571428601</v>
      </c>
      <c r="G1751" s="27">
        <v>79.488</v>
      </c>
      <c r="H1751" s="27">
        <v>82.474000000000004</v>
      </c>
      <c r="I1751" s="27">
        <v>3.4140000000000001</v>
      </c>
      <c r="J1751" s="27">
        <v>29147.044000000002</v>
      </c>
      <c r="K1751" s="27">
        <v>661106</v>
      </c>
      <c r="L1751" s="27">
        <v>588</v>
      </c>
      <c r="M1751" s="27">
        <v>16.337</v>
      </c>
      <c r="N1751" s="27">
        <v>284250</v>
      </c>
      <c r="O1751" s="27">
        <v>19844.5</v>
      </c>
      <c r="P1751" s="27">
        <v>5014898</v>
      </c>
      <c r="Q1751" s="27">
        <v>1390000</v>
      </c>
      <c r="R1751" s="27">
        <v>11655</v>
      </c>
      <c r="S1751" s="27">
        <v>17.687000000000001</v>
      </c>
      <c r="T1751" s="27">
        <v>165.4</v>
      </c>
      <c r="U1751" s="27">
        <v>11</v>
      </c>
      <c r="V1751" s="27">
        <v>93.5</v>
      </c>
      <c r="W1751" s="27">
        <v>123.43518</v>
      </c>
      <c r="X1751" s="27">
        <v>3.8461538461538498</v>
      </c>
      <c r="Y1751" s="27">
        <v>2.9736700057983398</v>
      </c>
      <c r="Z1751" s="27">
        <v>83.629104614257798</v>
      </c>
      <c r="AA1751" s="27">
        <v>337087</v>
      </c>
      <c r="AB1751" s="28">
        <v>29.49</v>
      </c>
      <c r="AC1751" s="29">
        <v>0</v>
      </c>
      <c r="AD1751" s="30">
        <v>0</v>
      </c>
      <c r="AE1751" s="30">
        <v>83.8</v>
      </c>
      <c r="AF1751" s="31">
        <v>13.4407</v>
      </c>
      <c r="AG1751">
        <f t="shared" si="449"/>
        <v>9399.4565003123171</v>
      </c>
      <c r="AH1751">
        <f>A1751*'Simple Linear Regression'!$B$18+'Simple Linear Regression'!$B$17</f>
        <v>9378.1512437727088</v>
      </c>
      <c r="AI1751">
        <f t="shared" si="450"/>
        <v>9129.3164246999986</v>
      </c>
      <c r="AJ1751">
        <f t="shared" si="451"/>
        <v>9129.3164246999986</v>
      </c>
      <c r="AK1751" s="32">
        <f t="shared" si="448"/>
        <v>9080.7928922809115</v>
      </c>
      <c r="AL1751">
        <f t="shared" si="452"/>
        <v>8987.5793777849995</v>
      </c>
      <c r="AM1751" s="32">
        <f t="shared" si="453"/>
        <v>9556.1396852253201</v>
      </c>
      <c r="AN1751" s="33">
        <f t="shared" si="464"/>
        <v>9011.3320370540587</v>
      </c>
      <c r="AO1751" s="33">
        <f t="shared" si="454"/>
        <v>9091.0181244999985</v>
      </c>
      <c r="AP1751" s="33">
        <f t="shared" si="455"/>
        <v>9230.4527251</v>
      </c>
      <c r="AQ1751" s="34">
        <f t="shared" si="456"/>
        <v>970429.5</v>
      </c>
      <c r="AR1751" s="34">
        <f t="shared" si="457"/>
        <v>778392</v>
      </c>
      <c r="AS1751" s="34">
        <f t="shared" si="458"/>
        <v>0</v>
      </c>
      <c r="AT1751" s="34">
        <f t="shared" si="459"/>
        <v>9747.8378192129985</v>
      </c>
      <c r="AU1751" s="34">
        <f t="shared" si="460"/>
        <v>9283.466402405902</v>
      </c>
      <c r="AV1751" s="34">
        <f t="shared" si="461"/>
        <v>9615.0152990179195</v>
      </c>
      <c r="AW1751" s="34">
        <f t="shared" si="462"/>
        <v>9752.9683910229996</v>
      </c>
      <c r="AX1751" s="34">
        <f t="shared" si="463"/>
        <v>9138.9859673375013</v>
      </c>
    </row>
    <row r="1752" spans="1:50" ht="16.5" customHeight="1" x14ac:dyDescent="0.2">
      <c r="A1752" s="25">
        <v>1751</v>
      </c>
      <c r="B1752" s="26">
        <v>45527</v>
      </c>
      <c r="C1752" s="35">
        <v>9307</v>
      </c>
      <c r="D1752" s="27">
        <v>5606.2939999999999</v>
      </c>
      <c r="E1752" s="27">
        <v>232000</v>
      </c>
      <c r="F1752" s="27">
        <v>2529286.57142857</v>
      </c>
      <c r="G1752" s="27">
        <v>74.677999999999997</v>
      </c>
      <c r="H1752" s="27">
        <v>79.569999999999993</v>
      </c>
      <c r="I1752" s="27">
        <v>3.3820000000000001</v>
      </c>
      <c r="J1752" s="27">
        <v>29147.044000000002</v>
      </c>
      <c r="K1752" s="27">
        <v>661106</v>
      </c>
      <c r="L1752" s="27">
        <v>588</v>
      </c>
      <c r="M1752" s="27">
        <v>16.337</v>
      </c>
      <c r="N1752" s="27">
        <v>284250</v>
      </c>
      <c r="O1752" s="27">
        <v>19844.5</v>
      </c>
      <c r="P1752" s="27">
        <v>5014898</v>
      </c>
      <c r="Q1752" s="27">
        <v>1390000</v>
      </c>
      <c r="R1752" s="27">
        <v>11655</v>
      </c>
      <c r="S1752" s="27">
        <v>17.795999999999999</v>
      </c>
      <c r="T1752" s="27">
        <v>165.4</v>
      </c>
      <c r="U1752" s="27">
        <v>11</v>
      </c>
      <c r="V1752" s="27">
        <v>93.5</v>
      </c>
      <c r="W1752" s="27">
        <v>122.72926</v>
      </c>
      <c r="X1752" s="27">
        <v>3.8461538461538498</v>
      </c>
      <c r="Y1752" s="27">
        <v>2.9736700057983398</v>
      </c>
      <c r="Z1752" s="27">
        <v>83.629104614257798</v>
      </c>
      <c r="AA1752" s="27">
        <v>337087</v>
      </c>
      <c r="AB1752" s="28">
        <v>29.49</v>
      </c>
      <c r="AC1752" s="29">
        <v>0</v>
      </c>
      <c r="AD1752" s="30">
        <v>0.4</v>
      </c>
      <c r="AE1752" s="30">
        <v>65.5</v>
      </c>
      <c r="AF1752" s="31">
        <v>13.1822</v>
      </c>
      <c r="AG1752">
        <f t="shared" si="449"/>
        <v>9396.750982940157</v>
      </c>
      <c r="AH1752">
        <f>A1752*'Simple Linear Regression'!$B$18+'Simple Linear Regression'!$B$17</f>
        <v>9379.0042808566122</v>
      </c>
      <c r="AI1752">
        <f t="shared" si="450"/>
        <v>9126.963264699998</v>
      </c>
      <c r="AJ1752">
        <f t="shared" si="451"/>
        <v>9126.963264699998</v>
      </c>
      <c r="AK1752" s="32">
        <f t="shared" ref="AK1752:AK1815" si="465">11611.58410651-152.38769329*I1026+0.00324611*N1026-2.92151591*V1026-0.00770426*AA1026-0.00077781*E1026</f>
        <v>9068.8209668943309</v>
      </c>
      <c r="AL1752">
        <f t="shared" si="452"/>
        <v>8996.2942770649988</v>
      </c>
      <c r="AM1752" s="32">
        <f t="shared" si="453"/>
        <v>9537.5585589348993</v>
      </c>
      <c r="AN1752" s="33">
        <f t="shared" si="464"/>
        <v>9032.3319989327792</v>
      </c>
      <c r="AO1752" s="33">
        <f t="shared" si="454"/>
        <v>9065.9097384999968</v>
      </c>
      <c r="AP1752" s="33">
        <f t="shared" si="455"/>
        <v>9193.7404975999998</v>
      </c>
      <c r="AQ1752" s="34">
        <f t="shared" si="456"/>
        <v>961333.5</v>
      </c>
      <c r="AR1752" s="34">
        <f t="shared" si="457"/>
        <v>784624</v>
      </c>
      <c r="AS1752" s="34">
        <f t="shared" si="458"/>
        <v>0</v>
      </c>
      <c r="AT1752" s="34">
        <f t="shared" si="459"/>
        <v>9752.1805663919986</v>
      </c>
      <c r="AU1752" s="34">
        <f t="shared" si="460"/>
        <v>9279.7440905817002</v>
      </c>
      <c r="AV1752" s="34">
        <f t="shared" si="461"/>
        <v>9631.8191407622398</v>
      </c>
      <c r="AW1752" s="34">
        <f t="shared" si="462"/>
        <v>9756.6576764139991</v>
      </c>
      <c r="AX1752" s="34">
        <f t="shared" si="463"/>
        <v>9132.8623162434978</v>
      </c>
    </row>
    <row r="1753" spans="1:50" ht="16.5" customHeight="1" x14ac:dyDescent="0.2">
      <c r="A1753" s="25">
        <v>1752</v>
      </c>
      <c r="B1753" s="26">
        <v>45534</v>
      </c>
      <c r="C1753" s="35">
        <v>8938</v>
      </c>
      <c r="D1753" s="27">
        <v>5615.0360000000001</v>
      </c>
      <c r="E1753" s="27">
        <v>232000</v>
      </c>
      <c r="F1753" s="27">
        <v>2458973.7142857099</v>
      </c>
      <c r="G1753" s="27">
        <v>76.361999999999995</v>
      </c>
      <c r="H1753" s="27">
        <v>80.825000000000003</v>
      </c>
      <c r="I1753" s="27">
        <v>3.3130000000000002</v>
      </c>
      <c r="J1753" s="27">
        <v>29147.044000000002</v>
      </c>
      <c r="K1753" s="27">
        <v>661106</v>
      </c>
      <c r="L1753" s="27">
        <v>588</v>
      </c>
      <c r="M1753" s="27">
        <v>16.337</v>
      </c>
      <c r="N1753" s="27">
        <v>284250</v>
      </c>
      <c r="O1753" s="27">
        <v>19844.5</v>
      </c>
      <c r="P1753" s="27">
        <v>5014898</v>
      </c>
      <c r="Q1753" s="27">
        <v>1390000</v>
      </c>
      <c r="R1753" s="27">
        <v>11655</v>
      </c>
      <c r="S1753" s="27">
        <v>17.795999999999999</v>
      </c>
      <c r="T1753" s="27">
        <v>165.4</v>
      </c>
      <c r="U1753" s="27">
        <v>11</v>
      </c>
      <c r="V1753" s="27">
        <v>93.5</v>
      </c>
      <c r="W1753" s="27">
        <v>121.86548000000001</v>
      </c>
      <c r="X1753" s="27">
        <v>3.8461538461538498</v>
      </c>
      <c r="Y1753" s="27">
        <v>2.9736700057983398</v>
      </c>
      <c r="Z1753" s="27">
        <v>83.629104614257798</v>
      </c>
      <c r="AA1753" s="27">
        <v>337087</v>
      </c>
      <c r="AB1753" s="28">
        <v>29.49</v>
      </c>
      <c r="AC1753" s="29">
        <v>0</v>
      </c>
      <c r="AD1753" s="30">
        <v>0</v>
      </c>
      <c r="AE1753" s="30">
        <v>81.7</v>
      </c>
      <c r="AF1753" s="31">
        <v>12.911899999999999</v>
      </c>
      <c r="AG1753">
        <f t="shared" si="449"/>
        <v>9396.7260623564398</v>
      </c>
      <c r="AH1753">
        <f>A1753*'Simple Linear Regression'!$B$18+'Simple Linear Regression'!$B$17</f>
        <v>9379.8573179405175</v>
      </c>
      <c r="AI1753">
        <f t="shared" si="450"/>
        <v>9126.963264699998</v>
      </c>
      <c r="AJ1753">
        <f t="shared" si="451"/>
        <v>9126.963264699998</v>
      </c>
      <c r="AK1753" s="32">
        <f t="shared" si="465"/>
        <v>9073.2402099997416</v>
      </c>
      <c r="AL1753">
        <f t="shared" si="452"/>
        <v>9021.4695378875003</v>
      </c>
      <c r="AM1753" s="32">
        <f t="shared" si="453"/>
        <v>9542.1843948267797</v>
      </c>
      <c r="AN1753" s="33">
        <f t="shared" si="464"/>
        <v>9008.8983092337694</v>
      </c>
      <c r="AO1753" s="33">
        <f t="shared" si="454"/>
        <v>9124.448457749997</v>
      </c>
      <c r="AP1753" s="33">
        <f t="shared" si="455"/>
        <v>9216.1615466999992</v>
      </c>
      <c r="AQ1753" s="34">
        <f t="shared" si="456"/>
        <v>941720.25</v>
      </c>
      <c r="AR1753" s="34">
        <f t="shared" si="457"/>
        <v>768616</v>
      </c>
      <c r="AS1753" s="34">
        <f t="shared" si="458"/>
        <v>0</v>
      </c>
      <c r="AT1753" s="34">
        <f t="shared" si="459"/>
        <v>9642.0927795959997</v>
      </c>
      <c r="AU1753" s="34">
        <f t="shared" si="460"/>
        <v>9231.2907039715501</v>
      </c>
      <c r="AV1753" s="34">
        <f t="shared" si="461"/>
        <v>9520.0830714061613</v>
      </c>
      <c r="AW1753" s="34">
        <f t="shared" si="462"/>
        <v>9645.2490704109987</v>
      </c>
      <c r="AX1753" s="34">
        <f t="shared" si="463"/>
        <v>9102.0834472162496</v>
      </c>
    </row>
    <row r="1754" spans="1:50" ht="16.5" customHeight="1" x14ac:dyDescent="0.2">
      <c r="A1754" s="25">
        <v>1753</v>
      </c>
      <c r="B1754" s="26">
        <v>45541</v>
      </c>
      <c r="C1754" s="35">
        <v>8478</v>
      </c>
      <c r="D1754" s="27">
        <v>5490.2075000000004</v>
      </c>
      <c r="E1754" s="27">
        <v>227000</v>
      </c>
      <c r="F1754" s="27">
        <v>2293063.57142857</v>
      </c>
      <c r="G1754" s="27">
        <v>70.015000000000001</v>
      </c>
      <c r="H1754" s="27">
        <v>75.248000000000005</v>
      </c>
      <c r="I1754" s="27">
        <v>3.2890000000000001</v>
      </c>
      <c r="J1754" s="27">
        <v>29147.044000000002</v>
      </c>
      <c r="K1754" s="27">
        <v>661106</v>
      </c>
      <c r="L1754" s="27">
        <v>586</v>
      </c>
      <c r="M1754" s="27">
        <v>16.337</v>
      </c>
      <c r="N1754" s="27">
        <v>284250</v>
      </c>
      <c r="O1754" s="27">
        <v>19949.5</v>
      </c>
      <c r="P1754" s="27">
        <v>5014898</v>
      </c>
      <c r="Q1754" s="27">
        <v>1390000</v>
      </c>
      <c r="R1754" s="27">
        <v>11655</v>
      </c>
      <c r="S1754" s="27">
        <v>17.795999999999999</v>
      </c>
      <c r="T1754" s="27">
        <v>165.4</v>
      </c>
      <c r="U1754" s="27">
        <v>11</v>
      </c>
      <c r="V1754" s="27">
        <v>94.2</v>
      </c>
      <c r="W1754" s="27">
        <v>122.00306</v>
      </c>
      <c r="X1754" s="27">
        <v>3.8461538461538498</v>
      </c>
      <c r="Y1754" s="27">
        <v>2.9736700057983398</v>
      </c>
      <c r="Z1754" s="27">
        <v>83.629104614257798</v>
      </c>
      <c r="AA1754" s="27">
        <v>337087</v>
      </c>
      <c r="AB1754" s="28">
        <v>27.44</v>
      </c>
      <c r="AC1754" s="29">
        <v>1</v>
      </c>
      <c r="AD1754" s="30">
        <v>0.2</v>
      </c>
      <c r="AE1754" s="30">
        <v>65.8</v>
      </c>
      <c r="AF1754" s="31">
        <v>12.6332</v>
      </c>
      <c r="AG1754">
        <f t="shared" si="449"/>
        <v>9384.0873275333197</v>
      </c>
      <c r="AH1754">
        <f>A1754*'Simple Linear Regression'!$B$18+'Simple Linear Regression'!$B$17</f>
        <v>9380.710355024421</v>
      </c>
      <c r="AI1754">
        <f t="shared" si="450"/>
        <v>9105.2636046999978</v>
      </c>
      <c r="AJ1754">
        <f t="shared" si="451"/>
        <v>9105.2636046999978</v>
      </c>
      <c r="AK1754" s="32">
        <f t="shared" si="465"/>
        <v>9076.1002496997207</v>
      </c>
      <c r="AL1754">
        <f t="shared" si="452"/>
        <v>9022.8932703475002</v>
      </c>
      <c r="AM1754" s="32">
        <f t="shared" si="453"/>
        <v>9392.4407803115209</v>
      </c>
      <c r="AN1754" s="33">
        <f t="shared" si="464"/>
        <v>8960.8513249048083</v>
      </c>
      <c r="AO1754" s="33">
        <f t="shared" si="454"/>
        <v>8974.6993857500001</v>
      </c>
      <c r="AP1754" s="33">
        <f t="shared" si="455"/>
        <v>9053.7229573999994</v>
      </c>
      <c r="AQ1754" s="34">
        <f t="shared" si="456"/>
        <v>934898.25</v>
      </c>
      <c r="AR1754" s="34">
        <f t="shared" si="457"/>
        <v>746603</v>
      </c>
      <c r="AS1754" s="34">
        <f t="shared" si="458"/>
        <v>12.6332</v>
      </c>
      <c r="AT1754" s="34">
        <f t="shared" si="459"/>
        <v>9570.6078159530007</v>
      </c>
      <c r="AU1754" s="34">
        <f t="shared" si="460"/>
        <v>9159.5225154341515</v>
      </c>
      <c r="AV1754" s="34">
        <f t="shared" si="461"/>
        <v>9452.647107617282</v>
      </c>
      <c r="AW1754" s="34">
        <f t="shared" si="462"/>
        <v>9556.0368343904011</v>
      </c>
      <c r="AX1754" s="34">
        <f t="shared" si="463"/>
        <v>8996.6492090382508</v>
      </c>
    </row>
    <row r="1755" spans="1:50" ht="16.5" customHeight="1" x14ac:dyDescent="0.2">
      <c r="A1755" s="25">
        <v>1754</v>
      </c>
      <c r="B1755" s="26">
        <v>45548</v>
      </c>
      <c r="C1755" s="35">
        <v>8776</v>
      </c>
      <c r="D1755" s="27">
        <v>5548.4960000000001</v>
      </c>
      <c r="E1755" s="27">
        <v>227000</v>
      </c>
      <c r="F1755" s="27">
        <v>2319209.8571428601</v>
      </c>
      <c r="G1755" s="27">
        <v>68.822000000000003</v>
      </c>
      <c r="H1755" s="27">
        <v>72.102000000000004</v>
      </c>
      <c r="I1755" s="27">
        <v>3.2360000000000002</v>
      </c>
      <c r="J1755" s="27">
        <v>29147.044000000002</v>
      </c>
      <c r="K1755" s="27">
        <v>684142</v>
      </c>
      <c r="L1755" s="27">
        <v>586</v>
      </c>
      <c r="M1755" s="27">
        <v>16.337</v>
      </c>
      <c r="N1755" s="27">
        <v>284250</v>
      </c>
      <c r="O1755" s="27">
        <v>19949.5</v>
      </c>
      <c r="P1755" s="27">
        <v>5014898</v>
      </c>
      <c r="Q1755" s="27">
        <v>1390000</v>
      </c>
      <c r="R1755" s="27">
        <v>11655</v>
      </c>
      <c r="S1755" s="27">
        <v>17.795999999999999</v>
      </c>
      <c r="T1755" s="27">
        <v>165.4</v>
      </c>
      <c r="U1755" s="27">
        <v>11</v>
      </c>
      <c r="V1755" s="27">
        <v>94.2</v>
      </c>
      <c r="W1755" s="27">
        <v>122.561975</v>
      </c>
      <c r="X1755" s="27">
        <v>3.8461538461538498</v>
      </c>
      <c r="Y1755" s="27">
        <v>2.9736700057983398</v>
      </c>
      <c r="Z1755" s="27">
        <v>83.629104614257798</v>
      </c>
      <c r="AA1755" s="27">
        <v>337087</v>
      </c>
      <c r="AB1755" s="28">
        <v>27.44</v>
      </c>
      <c r="AC1755" s="29">
        <v>0</v>
      </c>
      <c r="AD1755" s="30">
        <v>3.7</v>
      </c>
      <c r="AE1755" s="30">
        <v>53.3</v>
      </c>
      <c r="AF1755" s="31">
        <v>12.3489</v>
      </c>
      <c r="AG1755">
        <f t="shared" si="449"/>
        <v>9384.0681856356787</v>
      </c>
      <c r="AH1755">
        <f>A1755*'Simple Linear Regression'!$B$18+'Simple Linear Regression'!$B$17</f>
        <v>9381.5633921083245</v>
      </c>
      <c r="AI1755">
        <f t="shared" si="450"/>
        <v>9105.2636046999978</v>
      </c>
      <c r="AJ1755">
        <f t="shared" si="451"/>
        <v>9105.2636046999978</v>
      </c>
      <c r="AK1755" s="32">
        <f t="shared" si="465"/>
        <v>9052.7309903834903</v>
      </c>
      <c r="AL1755">
        <f t="shared" si="452"/>
        <v>9042.23078953</v>
      </c>
      <c r="AM1755" s="32">
        <f t="shared" si="453"/>
        <v>9506.1745910959198</v>
      </c>
      <c r="AN1755" s="33">
        <f t="shared" si="464"/>
        <v>8942.8515342664396</v>
      </c>
      <c r="AO1755" s="33">
        <f t="shared" si="454"/>
        <v>9089.5295529999967</v>
      </c>
      <c r="AP1755" s="33">
        <f t="shared" si="455"/>
        <v>9161.6730609000006</v>
      </c>
      <c r="AQ1755" s="34">
        <f t="shared" si="456"/>
        <v>919833.00000000012</v>
      </c>
      <c r="AR1755" s="34">
        <f t="shared" si="457"/>
        <v>734572</v>
      </c>
      <c r="AS1755" s="34">
        <f t="shared" si="458"/>
        <v>0</v>
      </c>
      <c r="AT1755" s="34">
        <f t="shared" si="459"/>
        <v>9623.604182215</v>
      </c>
      <c r="AU1755" s="34">
        <f t="shared" si="460"/>
        <v>9215.7150508996001</v>
      </c>
      <c r="AV1755" s="34">
        <f t="shared" si="461"/>
        <v>9512.4200585267208</v>
      </c>
      <c r="AW1755" s="34">
        <f t="shared" si="462"/>
        <v>9625.1255026869985</v>
      </c>
      <c r="AX1755" s="34">
        <f t="shared" si="463"/>
        <v>9084.1979151990035</v>
      </c>
    </row>
    <row r="1756" spans="1:50" ht="16.5" customHeight="1" x14ac:dyDescent="0.2">
      <c r="A1756" s="25">
        <v>1755</v>
      </c>
      <c r="B1756" s="26">
        <v>45555</v>
      </c>
      <c r="C1756" s="35">
        <v>9205</v>
      </c>
      <c r="D1756" s="27">
        <v>5660.424</v>
      </c>
      <c r="E1756" s="27">
        <v>223000</v>
      </c>
      <c r="F1756" s="27">
        <v>2439794.8571428601</v>
      </c>
      <c r="G1756" s="27">
        <v>72.141999999999996</v>
      </c>
      <c r="H1756" s="27">
        <v>74.983999999999995</v>
      </c>
      <c r="I1756" s="27">
        <v>3.18</v>
      </c>
      <c r="J1756" s="27">
        <v>29147.044000000002</v>
      </c>
      <c r="K1756" s="27">
        <v>684142</v>
      </c>
      <c r="L1756" s="27">
        <v>586</v>
      </c>
      <c r="M1756" s="27">
        <v>15.978</v>
      </c>
      <c r="N1756" s="27">
        <v>292266</v>
      </c>
      <c r="O1756" s="27">
        <v>19949.5</v>
      </c>
      <c r="P1756" s="27">
        <v>5026363</v>
      </c>
      <c r="Q1756" s="27">
        <v>1390000</v>
      </c>
      <c r="R1756" s="27">
        <v>11655</v>
      </c>
      <c r="S1756" s="27">
        <v>17.795999999999999</v>
      </c>
      <c r="T1756" s="27">
        <v>165.4</v>
      </c>
      <c r="U1756" s="27">
        <v>11</v>
      </c>
      <c r="V1756" s="27">
        <v>94.2</v>
      </c>
      <c r="W1756" s="27">
        <v>122.51909999999999</v>
      </c>
      <c r="X1756" s="27">
        <v>3.8461538461538498</v>
      </c>
      <c r="Y1756" s="27">
        <v>3</v>
      </c>
      <c r="Z1756" s="27">
        <v>85.191001892089801</v>
      </c>
      <c r="AA1756" s="27">
        <v>337087</v>
      </c>
      <c r="AB1756" s="28">
        <v>27.44</v>
      </c>
      <c r="AC1756" s="29">
        <v>0</v>
      </c>
      <c r="AD1756" s="30">
        <v>0</v>
      </c>
      <c r="AE1756" s="30">
        <v>57.4</v>
      </c>
      <c r="AF1756" s="31">
        <v>12.0617</v>
      </c>
      <c r="AG1756">
        <f t="shared" si="449"/>
        <v>9487.1480115943996</v>
      </c>
      <c r="AH1756">
        <f>A1756*'Simple Linear Regression'!$B$18+'Simple Linear Regression'!$B$17</f>
        <v>9382.4164291922298</v>
      </c>
      <c r="AI1756">
        <f t="shared" si="450"/>
        <v>9198.2775382</v>
      </c>
      <c r="AJ1756">
        <f t="shared" si="451"/>
        <v>9198.2775382</v>
      </c>
      <c r="AK1756" s="32">
        <f t="shared" si="465"/>
        <v>9057.3145744041394</v>
      </c>
      <c r="AL1756">
        <f t="shared" si="452"/>
        <v>9073.8496696316051</v>
      </c>
      <c r="AM1756" s="32">
        <f t="shared" si="453"/>
        <v>9616.2212938859593</v>
      </c>
      <c r="AN1756" s="33">
        <f t="shared" si="464"/>
        <v>8898.1045017941979</v>
      </c>
      <c r="AO1756" s="33">
        <f t="shared" si="454"/>
        <v>9124.4075098799985</v>
      </c>
      <c r="AP1756" s="33">
        <f t="shared" si="455"/>
        <v>9166.8924648999982</v>
      </c>
      <c r="AQ1756" s="34">
        <f t="shared" si="456"/>
        <v>929405.88</v>
      </c>
      <c r="AR1756" s="34">
        <f t="shared" si="457"/>
        <v>709140</v>
      </c>
      <c r="AS1756" s="34">
        <f t="shared" si="458"/>
        <v>0</v>
      </c>
      <c r="AT1756" s="34">
        <f t="shared" si="459"/>
        <v>9699.0843127250009</v>
      </c>
      <c r="AU1756" s="34">
        <f t="shared" si="460"/>
        <v>9225.1902281404982</v>
      </c>
      <c r="AV1756" s="34">
        <f t="shared" si="461"/>
        <v>9589.5439120743995</v>
      </c>
      <c r="AW1756" s="34">
        <f t="shared" si="462"/>
        <v>9699.4599984989982</v>
      </c>
      <c r="AX1756" s="34">
        <f t="shared" si="463"/>
        <v>9090.7852589504419</v>
      </c>
    </row>
    <row r="1757" spans="1:50" ht="16.5" customHeight="1" x14ac:dyDescent="0.2">
      <c r="A1757" s="25">
        <v>1756</v>
      </c>
      <c r="B1757" s="26">
        <v>45562</v>
      </c>
      <c r="C1757" s="35">
        <v>8521</v>
      </c>
      <c r="D1757" s="27">
        <v>5731.46</v>
      </c>
      <c r="E1757" s="27">
        <v>221000</v>
      </c>
      <c r="F1757" s="27">
        <v>2431118.1428571399</v>
      </c>
      <c r="G1757" s="27">
        <v>70.218000000000004</v>
      </c>
      <c r="H1757" s="27">
        <v>74.066000000000003</v>
      </c>
      <c r="I1757" s="27">
        <v>3.1850000000000001</v>
      </c>
      <c r="J1757" s="27">
        <v>29147.044000000002</v>
      </c>
      <c r="K1757" s="27">
        <v>684142</v>
      </c>
      <c r="L1757" s="27">
        <v>586</v>
      </c>
      <c r="M1757" s="27">
        <v>15.978</v>
      </c>
      <c r="N1757" s="27">
        <v>292266</v>
      </c>
      <c r="O1757" s="27">
        <v>19949.5</v>
      </c>
      <c r="P1757" s="27">
        <v>5026363</v>
      </c>
      <c r="Q1757" s="27">
        <v>1390000</v>
      </c>
      <c r="R1757" s="27">
        <v>11655</v>
      </c>
      <c r="S1757" s="27">
        <v>17.795999999999999</v>
      </c>
      <c r="T1757" s="27">
        <v>165.4</v>
      </c>
      <c r="U1757" s="27">
        <v>11</v>
      </c>
      <c r="V1757" s="27">
        <v>94.2</v>
      </c>
      <c r="W1757" s="27">
        <v>121.47472</v>
      </c>
      <c r="X1757" s="27">
        <v>3.8461538461538498</v>
      </c>
      <c r="Y1757" s="27">
        <v>3</v>
      </c>
      <c r="Z1757" s="27">
        <v>85.191001892089801</v>
      </c>
      <c r="AA1757" s="27">
        <v>337087</v>
      </c>
      <c r="AB1757" s="28">
        <v>27.44</v>
      </c>
      <c r="AC1757" s="29">
        <v>0</v>
      </c>
      <c r="AD1757" s="30">
        <v>2</v>
      </c>
      <c r="AE1757" s="30">
        <v>43.4</v>
      </c>
      <c r="AF1757" s="31">
        <v>11.773999999999999</v>
      </c>
      <c r="AG1757">
        <f t="shared" si="449"/>
        <v>9488.4967974337997</v>
      </c>
      <c r="AH1757">
        <f>A1757*'Simple Linear Regression'!$B$18+'Simple Linear Regression'!$B$17</f>
        <v>9383.2694662761332</v>
      </c>
      <c r="AI1757">
        <f t="shared" si="450"/>
        <v>9199.4541181999994</v>
      </c>
      <c r="AJ1757">
        <f t="shared" si="451"/>
        <v>9199.4541181999994</v>
      </c>
      <c r="AK1757" s="32">
        <f t="shared" si="465"/>
        <v>9069.2388851900687</v>
      </c>
      <c r="AL1757">
        <f t="shared" si="452"/>
        <v>9073.1194993747031</v>
      </c>
      <c r="AM1757" s="32">
        <f t="shared" si="453"/>
        <v>9603.4942224203605</v>
      </c>
      <c r="AN1757" s="33">
        <f t="shared" si="464"/>
        <v>8883.8687152506482</v>
      </c>
      <c r="AO1757" s="33">
        <f t="shared" si="454"/>
        <v>9094.6549747100034</v>
      </c>
      <c r="AP1757" s="33">
        <f t="shared" si="455"/>
        <v>9119.8545637999978</v>
      </c>
      <c r="AQ1757" s="34">
        <f t="shared" si="456"/>
        <v>930867.21</v>
      </c>
      <c r="AR1757" s="34">
        <f t="shared" si="457"/>
        <v>703885</v>
      </c>
      <c r="AS1757" s="34">
        <f t="shared" si="458"/>
        <v>0</v>
      </c>
      <c r="AT1757" s="34">
        <f t="shared" si="459"/>
        <v>9693.5677185690001</v>
      </c>
      <c r="AU1757" s="34">
        <f t="shared" si="460"/>
        <v>9204.5485648053855</v>
      </c>
      <c r="AV1757" s="34">
        <f t="shared" si="461"/>
        <v>9584.223936713599</v>
      </c>
      <c r="AW1757" s="34">
        <f t="shared" si="462"/>
        <v>9693.0787162140005</v>
      </c>
      <c r="AX1757" s="34">
        <f t="shared" si="463"/>
        <v>9065.0977455507327</v>
      </c>
    </row>
    <row r="1758" spans="1:50" ht="16.5" customHeight="1" x14ac:dyDescent="0.2">
      <c r="A1758" s="25">
        <v>1757</v>
      </c>
      <c r="B1758" s="26">
        <v>45569</v>
      </c>
      <c r="C1758" s="35">
        <v>9654</v>
      </c>
      <c r="D1758" s="27">
        <v>5726.3559999999998</v>
      </c>
      <c r="E1758" s="27">
        <v>227000</v>
      </c>
      <c r="F1758" s="27">
        <v>2405793.2857142901</v>
      </c>
      <c r="G1758" s="27">
        <v>71.831999999999994</v>
      </c>
      <c r="H1758" s="27">
        <v>75.88</v>
      </c>
      <c r="I1758" s="27">
        <v>3.1789999999999998</v>
      </c>
      <c r="J1758" s="27">
        <v>29147.044000000002</v>
      </c>
      <c r="K1758" s="27">
        <v>684142</v>
      </c>
      <c r="L1758" s="27">
        <v>586</v>
      </c>
      <c r="M1758" s="27">
        <v>15.978</v>
      </c>
      <c r="N1758" s="27">
        <v>292266</v>
      </c>
      <c r="O1758" s="27">
        <v>19949.5</v>
      </c>
      <c r="P1758" s="27">
        <v>5026363</v>
      </c>
      <c r="Q1758" s="27">
        <v>1390000</v>
      </c>
      <c r="R1758" s="27">
        <v>11655</v>
      </c>
      <c r="S1758" s="27">
        <v>17.795999999999999</v>
      </c>
      <c r="T1758" s="27">
        <v>165.4</v>
      </c>
      <c r="U1758" s="27">
        <v>11</v>
      </c>
      <c r="V1758" s="27">
        <v>94.2</v>
      </c>
      <c r="W1758" s="27">
        <v>121.23874000000001</v>
      </c>
      <c r="X1758" s="27">
        <v>3.8461538461538498</v>
      </c>
      <c r="Y1758" s="27">
        <v>3</v>
      </c>
      <c r="Z1758" s="27">
        <v>85.191001892089801</v>
      </c>
      <c r="AA1758" s="27">
        <v>337087</v>
      </c>
      <c r="AB1758" s="28">
        <v>27.44</v>
      </c>
      <c r="AC1758" s="29">
        <v>0</v>
      </c>
      <c r="AD1758" s="30">
        <v>5.0999999999999996</v>
      </c>
      <c r="AE1758" s="30">
        <v>33</v>
      </c>
      <c r="AF1758" s="31">
        <v>11.488099999999999</v>
      </c>
      <c r="AG1758">
        <f t="shared" si="449"/>
        <v>9484.4536904265206</v>
      </c>
      <c r="AH1758">
        <f>A1758*'Simple Linear Regression'!$B$18+'Simple Linear Regression'!$B$17</f>
        <v>9384.1225033600367</v>
      </c>
      <c r="AI1758">
        <f t="shared" si="450"/>
        <v>9195.9243781999994</v>
      </c>
      <c r="AJ1758">
        <f t="shared" si="451"/>
        <v>9195.9243781999994</v>
      </c>
      <c r="AK1758" s="32">
        <f t="shared" si="465"/>
        <v>9060.7163232272596</v>
      </c>
      <c r="AL1758">
        <f t="shared" si="452"/>
        <v>9071.3311780829827</v>
      </c>
      <c r="AM1758" s="32">
        <f t="shared" si="453"/>
        <v>9590.8428131997007</v>
      </c>
      <c r="AN1758" s="33">
        <f t="shared" si="464"/>
        <v>8929.6326431029083</v>
      </c>
      <c r="AO1758" s="33">
        <f t="shared" si="454"/>
        <v>9069.1012469140005</v>
      </c>
      <c r="AP1758" s="33">
        <f t="shared" si="455"/>
        <v>9075.4213829</v>
      </c>
      <c r="AQ1758" s="34">
        <f t="shared" si="456"/>
        <v>929113.61399999994</v>
      </c>
      <c r="AR1758" s="34">
        <f t="shared" si="457"/>
        <v>721633</v>
      </c>
      <c r="AS1758" s="34">
        <f t="shared" si="458"/>
        <v>0</v>
      </c>
      <c r="AT1758" s="34">
        <f t="shared" si="459"/>
        <v>9672.3122063340015</v>
      </c>
      <c r="AU1758" s="34">
        <f t="shared" si="460"/>
        <v>9177.4935089021201</v>
      </c>
      <c r="AV1758" s="34">
        <f t="shared" si="461"/>
        <v>9570.7548768900797</v>
      </c>
      <c r="AW1758" s="34">
        <f t="shared" si="462"/>
        <v>9670.9036111870009</v>
      </c>
      <c r="AX1758" s="34">
        <f t="shared" si="463"/>
        <v>9036.0700960395843</v>
      </c>
    </row>
    <row r="1759" spans="1:50" ht="16.5" customHeight="1" x14ac:dyDescent="0.2">
      <c r="A1759" s="25">
        <v>1758</v>
      </c>
      <c r="B1759" s="26">
        <v>45576</v>
      </c>
      <c r="C1759" s="35">
        <v>8620</v>
      </c>
      <c r="D1759" s="27">
        <v>5766.8379999999997</v>
      </c>
      <c r="E1759" s="27">
        <v>258000</v>
      </c>
      <c r="F1759" s="27">
        <v>2448897.7142857099</v>
      </c>
      <c r="G1759" s="27">
        <v>75.688000000000002</v>
      </c>
      <c r="H1759" s="27">
        <v>79.341999999999999</v>
      </c>
      <c r="I1759" s="27">
        <v>3.1360000000000001</v>
      </c>
      <c r="J1759" s="27">
        <v>29147.044000000002</v>
      </c>
      <c r="K1759" s="27">
        <v>626352</v>
      </c>
      <c r="L1759" s="27">
        <v>586</v>
      </c>
      <c r="M1759" s="27">
        <v>15.978</v>
      </c>
      <c r="N1759" s="27">
        <v>292266</v>
      </c>
      <c r="O1759" s="27">
        <v>20001.3</v>
      </c>
      <c r="P1759" s="27">
        <v>5026363</v>
      </c>
      <c r="Q1759" s="27">
        <v>1390000</v>
      </c>
      <c r="R1759" s="27">
        <v>11655</v>
      </c>
      <c r="S1759" s="27">
        <v>17.795999999999999</v>
      </c>
      <c r="T1759" s="27">
        <v>165.4</v>
      </c>
      <c r="U1759" s="27">
        <v>11</v>
      </c>
      <c r="V1759" s="27">
        <v>92.4</v>
      </c>
      <c r="W1759" s="27">
        <v>121.77726</v>
      </c>
      <c r="X1759" s="27">
        <v>3.8461538461538498</v>
      </c>
      <c r="Y1759" s="27">
        <v>3</v>
      </c>
      <c r="Z1759" s="27">
        <v>85.191001892089801</v>
      </c>
      <c r="AA1759" s="27">
        <v>337087</v>
      </c>
      <c r="AB1759" s="28">
        <v>27.62</v>
      </c>
      <c r="AC1759" s="29">
        <v>0</v>
      </c>
      <c r="AD1759" s="30">
        <v>13.9</v>
      </c>
      <c r="AE1759" s="30">
        <v>28.8</v>
      </c>
      <c r="AF1759" s="31">
        <v>11.2067</v>
      </c>
      <c r="AG1759">
        <f t="shared" si="449"/>
        <v>9504.6964419636806</v>
      </c>
      <c r="AH1759">
        <f>A1759*'Simple Linear Regression'!$B$18+'Simple Linear Regression'!$B$17</f>
        <v>9384.975540443942</v>
      </c>
      <c r="AI1759">
        <f t="shared" si="450"/>
        <v>9239.4783282000008</v>
      </c>
      <c r="AJ1759">
        <f t="shared" si="451"/>
        <v>9239.4783282000008</v>
      </c>
      <c r="AK1759" s="32">
        <f t="shared" si="465"/>
        <v>9066.5038393231498</v>
      </c>
      <c r="AL1759">
        <f t="shared" si="452"/>
        <v>9095.7687674923236</v>
      </c>
      <c r="AM1759" s="32">
        <f t="shared" si="453"/>
        <v>9571.3764118050203</v>
      </c>
      <c r="AN1759" s="33">
        <f t="shared" si="464"/>
        <v>9162.1621569894396</v>
      </c>
      <c r="AO1759" s="33">
        <f t="shared" si="454"/>
        <v>9075.5185893759972</v>
      </c>
      <c r="AP1759" s="33">
        <f t="shared" si="455"/>
        <v>9022.503450299997</v>
      </c>
      <c r="AQ1759" s="34">
        <f t="shared" si="456"/>
        <v>916546.17599999998</v>
      </c>
      <c r="AR1759" s="34">
        <f t="shared" si="457"/>
        <v>809088</v>
      </c>
      <c r="AS1759" s="34">
        <f t="shared" si="458"/>
        <v>0</v>
      </c>
      <c r="AT1759" s="34">
        <f t="shared" si="459"/>
        <v>9629.9762133429995</v>
      </c>
      <c r="AU1759" s="34">
        <f t="shared" si="460"/>
        <v>9151.1997699759031</v>
      </c>
      <c r="AV1759" s="34">
        <f t="shared" si="461"/>
        <v>9556.1332001168794</v>
      </c>
      <c r="AW1759" s="34">
        <f t="shared" si="462"/>
        <v>9627.4123345109983</v>
      </c>
      <c r="AX1759" s="34">
        <f t="shared" si="463"/>
        <v>9019.7260062506866</v>
      </c>
    </row>
    <row r="1760" spans="1:50" ht="16.5" customHeight="1" x14ac:dyDescent="0.2">
      <c r="A1760" s="25">
        <v>1759</v>
      </c>
      <c r="B1760" s="26">
        <v>45583</v>
      </c>
      <c r="C1760" s="35">
        <v>8838</v>
      </c>
      <c r="D1760" s="27">
        <v>5844.7439999999997</v>
      </c>
      <c r="E1760" s="27">
        <v>241000</v>
      </c>
      <c r="F1760" s="27">
        <v>2581712.57142857</v>
      </c>
      <c r="G1760" s="27">
        <v>70.807500000000005</v>
      </c>
      <c r="H1760" s="27">
        <v>74.584000000000003</v>
      </c>
      <c r="I1760" s="27">
        <v>3.1709999999999998</v>
      </c>
      <c r="J1760" s="27">
        <v>29147.044000000002</v>
      </c>
      <c r="K1760" s="27">
        <v>626352</v>
      </c>
      <c r="L1760" s="27">
        <v>586</v>
      </c>
      <c r="M1760" s="27">
        <v>16.341000000000001</v>
      </c>
      <c r="N1760" s="27">
        <v>293332</v>
      </c>
      <c r="O1760" s="27">
        <v>20001.3</v>
      </c>
      <c r="P1760" s="27">
        <v>5026363</v>
      </c>
      <c r="Q1760" s="27">
        <v>1390000</v>
      </c>
      <c r="R1760" s="27">
        <v>11655</v>
      </c>
      <c r="S1760" s="27">
        <v>17.795999999999999</v>
      </c>
      <c r="T1760" s="27">
        <v>165.4</v>
      </c>
      <c r="U1760" s="27">
        <v>11</v>
      </c>
      <c r="V1760" s="27">
        <v>92.4</v>
      </c>
      <c r="W1760" s="27">
        <v>122.80886</v>
      </c>
      <c r="X1760" s="27">
        <v>3.8461538461538498</v>
      </c>
      <c r="Y1760" s="27">
        <v>3</v>
      </c>
      <c r="Z1760" s="27">
        <v>85.191001892089801</v>
      </c>
      <c r="AA1760" s="27">
        <v>337087</v>
      </c>
      <c r="AB1760" s="28">
        <v>27.62</v>
      </c>
      <c r="AC1760" s="29">
        <v>0</v>
      </c>
      <c r="AD1760" s="30">
        <v>46.5</v>
      </c>
      <c r="AE1760" s="30">
        <v>12.8</v>
      </c>
      <c r="AF1760" s="31">
        <v>10.932399999999999</v>
      </c>
      <c r="AG1760">
        <f t="shared" si="449"/>
        <v>9529.5108196994806</v>
      </c>
      <c r="AH1760">
        <f>A1760*'Simple Linear Regression'!$B$18+'Simple Linear Regression'!$B$17</f>
        <v>9385.8285775278455</v>
      </c>
      <c r="AI1760">
        <f t="shared" si="450"/>
        <v>9283.9634399000006</v>
      </c>
      <c r="AJ1760">
        <f t="shared" si="451"/>
        <v>9283.9634398999988</v>
      </c>
      <c r="AK1760" s="32">
        <f t="shared" si="465"/>
        <v>9001.7657545543225</v>
      </c>
      <c r="AL1760">
        <f t="shared" si="452"/>
        <v>9094.064404504039</v>
      </c>
      <c r="AM1760" s="32">
        <f t="shared" si="453"/>
        <v>9537.1451938528207</v>
      </c>
      <c r="AN1760" s="33">
        <f t="shared" si="464"/>
        <v>9039.4272699245885</v>
      </c>
      <c r="AO1760" s="33">
        <f t="shared" si="454"/>
        <v>8997.0917411720038</v>
      </c>
      <c r="AP1760" s="33">
        <f t="shared" si="455"/>
        <v>8940.9012651999983</v>
      </c>
      <c r="AQ1760" s="34">
        <f t="shared" si="456"/>
        <v>930155.772</v>
      </c>
      <c r="AR1760" s="34">
        <f t="shared" si="457"/>
        <v>764211</v>
      </c>
      <c r="AS1760" s="34">
        <f t="shared" si="458"/>
        <v>0</v>
      </c>
      <c r="AT1760" s="34">
        <f t="shared" si="459"/>
        <v>9709.6648243529999</v>
      </c>
      <c r="AU1760" s="34">
        <f t="shared" si="460"/>
        <v>9170.6149541583618</v>
      </c>
      <c r="AV1760" s="34">
        <f t="shared" si="461"/>
        <v>9623.8134802753575</v>
      </c>
      <c r="AW1760" s="34">
        <f t="shared" si="462"/>
        <v>9705.9867881799983</v>
      </c>
      <c r="AX1760" s="34">
        <f t="shared" si="463"/>
        <v>9019.5025462458325</v>
      </c>
    </row>
    <row r="1761" spans="1:50" ht="16.5" customHeight="1" x14ac:dyDescent="0.2">
      <c r="A1761" s="25">
        <v>1760</v>
      </c>
      <c r="B1761" s="26">
        <v>45590</v>
      </c>
      <c r="C1761" s="35">
        <v>9159</v>
      </c>
      <c r="D1761" s="27">
        <v>5824.116</v>
      </c>
      <c r="E1761" s="27">
        <v>227000</v>
      </c>
      <c r="F1761" s="27">
        <v>2553194</v>
      </c>
      <c r="G1761" s="27">
        <v>71.593999999999994</v>
      </c>
      <c r="H1761" s="27">
        <v>74.69</v>
      </c>
      <c r="I1761" s="27">
        <v>3.1440000000000001</v>
      </c>
      <c r="J1761" s="27">
        <v>29147.044000000002</v>
      </c>
      <c r="K1761" s="27">
        <v>626352</v>
      </c>
      <c r="L1761" s="27">
        <v>586</v>
      </c>
      <c r="M1761" s="27">
        <v>16.341000000000001</v>
      </c>
      <c r="N1761" s="27">
        <v>293332</v>
      </c>
      <c r="O1761" s="27">
        <v>20001.3</v>
      </c>
      <c r="P1761" s="27">
        <v>5026363</v>
      </c>
      <c r="Q1761" s="27">
        <v>1390000</v>
      </c>
      <c r="R1761" s="27">
        <v>11655</v>
      </c>
      <c r="S1761" s="27">
        <v>17.795999999999999</v>
      </c>
      <c r="T1761" s="27">
        <v>165.4</v>
      </c>
      <c r="U1761" s="27">
        <v>11</v>
      </c>
      <c r="V1761" s="27">
        <v>92.4</v>
      </c>
      <c r="W1761" s="27">
        <v>123.86665000000001</v>
      </c>
      <c r="X1761" s="27">
        <v>3.8461538461538498</v>
      </c>
      <c r="Y1761" s="27">
        <v>3</v>
      </c>
      <c r="Z1761" s="27">
        <v>85.191001892089801</v>
      </c>
      <c r="AA1761" s="27">
        <v>337087</v>
      </c>
      <c r="AB1761" s="28">
        <v>27.62</v>
      </c>
      <c r="AC1761" s="29">
        <v>0</v>
      </c>
      <c r="AD1761" s="30">
        <v>22</v>
      </c>
      <c r="AE1761" s="30">
        <v>15.8</v>
      </c>
      <c r="AF1761" s="31">
        <v>10.6684</v>
      </c>
      <c r="AG1761">
        <f t="shared" si="449"/>
        <v>9538.9299281667209</v>
      </c>
      <c r="AH1761">
        <f>A1761*'Simple Linear Regression'!$B$18+'Simple Linear Regression'!$B$17</f>
        <v>9386.6816146117508</v>
      </c>
      <c r="AI1761">
        <f t="shared" si="450"/>
        <v>9292.1994998999999</v>
      </c>
      <c r="AJ1761">
        <f t="shared" si="451"/>
        <v>9292.1994998999999</v>
      </c>
      <c r="AK1761" s="32">
        <f t="shared" si="465"/>
        <v>9023.6492076469603</v>
      </c>
      <c r="AL1761">
        <f t="shared" si="452"/>
        <v>9116.6402572465631</v>
      </c>
      <c r="AM1761" s="32">
        <f t="shared" si="453"/>
        <v>9566.69823946412</v>
      </c>
      <c r="AN1761" s="33">
        <f t="shared" si="464"/>
        <v>8918.720405259759</v>
      </c>
      <c r="AO1761" s="33">
        <f t="shared" si="454"/>
        <v>9061.0230534080001</v>
      </c>
      <c r="AP1761" s="33">
        <f t="shared" si="455"/>
        <v>8964.7555983999991</v>
      </c>
      <c r="AQ1761" s="34">
        <f t="shared" si="456"/>
        <v>922235.80800000008</v>
      </c>
      <c r="AR1761" s="34">
        <f t="shared" si="457"/>
        <v>713688</v>
      </c>
      <c r="AS1761" s="34">
        <f t="shared" si="458"/>
        <v>0</v>
      </c>
      <c r="AT1761" s="34">
        <f t="shared" si="459"/>
        <v>9621.2703294719995</v>
      </c>
      <c r="AU1761" s="34">
        <f t="shared" si="460"/>
        <v>9122.1146849320758</v>
      </c>
      <c r="AV1761" s="34">
        <f t="shared" si="461"/>
        <v>9519.0882710908809</v>
      </c>
      <c r="AW1761" s="34">
        <f t="shared" si="462"/>
        <v>9616.7548567559988</v>
      </c>
      <c r="AX1761" s="34">
        <f t="shared" si="463"/>
        <v>8983.3392694847043</v>
      </c>
    </row>
    <row r="1762" spans="1:50" ht="16.5" customHeight="1" x14ac:dyDescent="0.2">
      <c r="A1762" s="25">
        <v>1761</v>
      </c>
      <c r="B1762" s="26">
        <v>45597</v>
      </c>
      <c r="C1762" s="35">
        <v>8828</v>
      </c>
      <c r="D1762" s="27">
        <v>5780.8720000000003</v>
      </c>
      <c r="E1762" s="27">
        <v>219000</v>
      </c>
      <c r="F1762" s="27">
        <v>2335853</v>
      </c>
      <c r="G1762" s="27">
        <v>68.686000000000007</v>
      </c>
      <c r="H1762" s="27">
        <v>72.61</v>
      </c>
      <c r="I1762" s="27">
        <v>3.097</v>
      </c>
      <c r="J1762" s="27">
        <v>29147.044000000002</v>
      </c>
      <c r="K1762" s="27">
        <v>626352</v>
      </c>
      <c r="L1762" s="27">
        <v>586</v>
      </c>
      <c r="M1762" s="27">
        <v>16.341000000000001</v>
      </c>
      <c r="N1762" s="27">
        <v>293332</v>
      </c>
      <c r="O1762" s="27">
        <v>20001.3</v>
      </c>
      <c r="P1762" s="27">
        <v>5026363</v>
      </c>
      <c r="Q1762" s="27">
        <v>1390000</v>
      </c>
      <c r="R1762" s="27">
        <v>11655</v>
      </c>
      <c r="S1762" s="27">
        <v>17.795999999999999</v>
      </c>
      <c r="T1762" s="27">
        <v>165.4</v>
      </c>
      <c r="U1762" s="27">
        <v>11</v>
      </c>
      <c r="V1762" s="27">
        <v>92.4</v>
      </c>
      <c r="W1762" s="27">
        <v>124.54053999999999</v>
      </c>
      <c r="X1762" s="27">
        <v>3.8461538461538498</v>
      </c>
      <c r="Y1762" s="27">
        <v>3</v>
      </c>
      <c r="Z1762" s="27">
        <v>85.191001892089801</v>
      </c>
      <c r="AA1762" s="27">
        <v>337087</v>
      </c>
      <c r="AB1762" s="28">
        <v>27.62</v>
      </c>
      <c r="AC1762" s="29">
        <v>0</v>
      </c>
      <c r="AD1762" s="30">
        <v>31.3</v>
      </c>
      <c r="AE1762" s="30">
        <v>21.6</v>
      </c>
      <c r="AF1762" s="31">
        <v>10.418200000000001</v>
      </c>
      <c r="AG1762">
        <f t="shared" si="449"/>
        <v>9544.300873276361</v>
      </c>
      <c r="AH1762">
        <f>A1762*'Simple Linear Regression'!$B$18+'Simple Linear Regression'!$B$17</f>
        <v>9387.5346516956542</v>
      </c>
      <c r="AI1762">
        <f t="shared" si="450"/>
        <v>9296.9058198999992</v>
      </c>
      <c r="AJ1762">
        <f t="shared" si="451"/>
        <v>9296.9058198999992</v>
      </c>
      <c r="AK1762" s="32">
        <f t="shared" si="465"/>
        <v>9007.2517115127612</v>
      </c>
      <c r="AL1762">
        <f t="shared" si="452"/>
        <v>9143.8224997242814</v>
      </c>
      <c r="AM1762" s="32">
        <f t="shared" si="453"/>
        <v>9553.8674698851373</v>
      </c>
      <c r="AN1762" s="33">
        <f t="shared" si="464"/>
        <v>8839.0228067691296</v>
      </c>
      <c r="AO1762" s="33">
        <f t="shared" si="454"/>
        <v>9089.1395710040033</v>
      </c>
      <c r="AP1762" s="33">
        <f t="shared" si="455"/>
        <v>8962.0081010000031</v>
      </c>
      <c r="AQ1762" s="34">
        <f t="shared" si="456"/>
        <v>908449.20400000003</v>
      </c>
      <c r="AR1762" s="34">
        <f t="shared" si="457"/>
        <v>678243</v>
      </c>
      <c r="AS1762" s="34">
        <f t="shared" si="458"/>
        <v>0</v>
      </c>
      <c r="AT1762" s="34">
        <f t="shared" si="459"/>
        <v>9569.2839367849992</v>
      </c>
      <c r="AU1762" s="34">
        <f t="shared" si="460"/>
        <v>9105.8672673775</v>
      </c>
      <c r="AV1762" s="34">
        <f t="shared" si="461"/>
        <v>9461.3705650156789</v>
      </c>
      <c r="AW1762" s="34">
        <f t="shared" si="462"/>
        <v>9563.5993597019988</v>
      </c>
      <c r="AX1762" s="34">
        <f t="shared" si="463"/>
        <v>8975.2779286852528</v>
      </c>
    </row>
    <row r="1763" spans="1:50" ht="16.5" customHeight="1" x14ac:dyDescent="0.2">
      <c r="A1763" s="25">
        <v>1762</v>
      </c>
      <c r="B1763" s="26">
        <v>45604</v>
      </c>
      <c r="C1763" s="35">
        <v>9383</v>
      </c>
      <c r="D1763" s="27">
        <v>5878.6260000000002</v>
      </c>
      <c r="E1763" s="27">
        <v>221000</v>
      </c>
      <c r="F1763" s="27">
        <v>2332091.2857142901</v>
      </c>
      <c r="G1763" s="27">
        <v>71.89</v>
      </c>
      <c r="H1763" s="27">
        <v>75.632000000000005</v>
      </c>
      <c r="I1763" s="27">
        <v>3.069</v>
      </c>
      <c r="J1763" s="27">
        <v>29511.664000000001</v>
      </c>
      <c r="K1763" s="27">
        <v>626352</v>
      </c>
      <c r="L1763" s="27">
        <v>587</v>
      </c>
      <c r="M1763" s="27">
        <v>16.341000000000001</v>
      </c>
      <c r="N1763" s="27">
        <v>293332</v>
      </c>
      <c r="O1763" s="27">
        <v>20147.599999999999</v>
      </c>
      <c r="P1763" s="27">
        <v>5026363</v>
      </c>
      <c r="Q1763" s="27">
        <v>1390000</v>
      </c>
      <c r="R1763" s="27">
        <v>11655</v>
      </c>
      <c r="S1763" s="27">
        <v>17.795999999999999</v>
      </c>
      <c r="T1763" s="27">
        <v>166.8</v>
      </c>
      <c r="U1763" s="27">
        <v>11</v>
      </c>
      <c r="V1763" s="27">
        <v>94</v>
      </c>
      <c r="W1763" s="27">
        <v>124.8181</v>
      </c>
      <c r="X1763" s="27">
        <v>3.8461538461538498</v>
      </c>
      <c r="Y1763" s="27">
        <v>3</v>
      </c>
      <c r="Z1763" s="27">
        <v>85.191001892089801</v>
      </c>
      <c r="AA1763" s="27">
        <v>337087</v>
      </c>
      <c r="AB1763" s="28">
        <v>26.4</v>
      </c>
      <c r="AC1763" s="29">
        <v>0</v>
      </c>
      <c r="AD1763" s="30">
        <v>35.200000000000003</v>
      </c>
      <c r="AE1763" s="30">
        <v>17.7</v>
      </c>
      <c r="AF1763" s="31">
        <v>10.186</v>
      </c>
      <c r="AG1763">
        <f t="shared" si="449"/>
        <v>9506.3780279037201</v>
      </c>
      <c r="AH1763">
        <f>A1763*'Simple Linear Regression'!$B$18+'Simple Linear Regression'!$B$17</f>
        <v>9388.3876887795577</v>
      </c>
      <c r="AI1763">
        <f t="shared" si="450"/>
        <v>9241.1096099000006</v>
      </c>
      <c r="AJ1763">
        <f t="shared" si="451"/>
        <v>9241.1096098999988</v>
      </c>
      <c r="AK1763" s="32">
        <f t="shared" si="465"/>
        <v>9002.415348163182</v>
      </c>
      <c r="AL1763">
        <f t="shared" si="452"/>
        <v>9129.788699753557</v>
      </c>
      <c r="AM1763" s="32">
        <f t="shared" si="453"/>
        <v>9542.5693759307796</v>
      </c>
      <c r="AN1763" s="33">
        <f t="shared" si="464"/>
        <v>8845.306938869011</v>
      </c>
      <c r="AO1763" s="33">
        <f t="shared" si="454"/>
        <v>9062.2064185080035</v>
      </c>
      <c r="AP1763" s="33">
        <f t="shared" si="455"/>
        <v>8950.753783600001</v>
      </c>
      <c r="AQ1763" s="34">
        <f t="shared" si="456"/>
        <v>900235.90799999994</v>
      </c>
      <c r="AR1763" s="34">
        <f t="shared" si="457"/>
        <v>678249</v>
      </c>
      <c r="AS1763" s="34">
        <f t="shared" si="458"/>
        <v>0</v>
      </c>
      <c r="AT1763" s="34">
        <f t="shared" si="459"/>
        <v>9531.1085195649994</v>
      </c>
      <c r="AU1763" s="34">
        <f t="shared" si="460"/>
        <v>9080.0153412014952</v>
      </c>
      <c r="AV1763" s="34">
        <f t="shared" si="461"/>
        <v>9432.1375949022386</v>
      </c>
      <c r="AW1763" s="34">
        <f t="shared" si="462"/>
        <v>9524.6862686759996</v>
      </c>
      <c r="AX1763" s="34">
        <f t="shared" si="463"/>
        <v>8948.0587505700059</v>
      </c>
    </row>
    <row r="1764" spans="1:50" ht="16.5" customHeight="1" x14ac:dyDescent="0.2">
      <c r="A1764" s="25">
        <v>1763</v>
      </c>
      <c r="B1764" s="26">
        <v>45611</v>
      </c>
      <c r="C1764" s="35">
        <v>8419</v>
      </c>
      <c r="D1764" s="27">
        <v>5958.1019999999999</v>
      </c>
      <c r="E1764" s="27">
        <v>218000</v>
      </c>
      <c r="F1764" s="27">
        <v>2406221.2857142901</v>
      </c>
      <c r="G1764" s="27">
        <v>68.377499999999998</v>
      </c>
      <c r="H1764" s="27">
        <v>72.89</v>
      </c>
      <c r="I1764" s="27">
        <v>3.052</v>
      </c>
      <c r="J1764" s="27">
        <v>29511.664000000001</v>
      </c>
      <c r="K1764" s="27">
        <v>630440</v>
      </c>
      <c r="L1764" s="27">
        <v>587</v>
      </c>
      <c r="M1764" s="27">
        <v>16.341000000000001</v>
      </c>
      <c r="N1764" s="27">
        <v>274144</v>
      </c>
      <c r="O1764" s="27">
        <v>20147.599999999999</v>
      </c>
      <c r="P1764" s="27">
        <v>5026363</v>
      </c>
      <c r="Q1764" s="27">
        <v>1390000</v>
      </c>
      <c r="R1764" s="27">
        <v>11655</v>
      </c>
      <c r="S1764" s="27">
        <v>17.795999999999999</v>
      </c>
      <c r="T1764" s="27">
        <v>166.8</v>
      </c>
      <c r="U1764" s="27">
        <v>11</v>
      </c>
      <c r="V1764" s="27">
        <v>94</v>
      </c>
      <c r="W1764" s="27">
        <v>125.04062</v>
      </c>
      <c r="X1764" s="27">
        <v>3.8461538461538498</v>
      </c>
      <c r="Y1764" s="27">
        <v>3</v>
      </c>
      <c r="Z1764" s="27">
        <v>85.191001892089801</v>
      </c>
      <c r="AA1764" s="27">
        <v>337087</v>
      </c>
      <c r="AB1764" s="28">
        <v>26.4</v>
      </c>
      <c r="AC1764" s="29">
        <v>0</v>
      </c>
      <c r="AD1764" s="30">
        <v>65.3</v>
      </c>
      <c r="AE1764" s="30">
        <v>5.9</v>
      </c>
      <c r="AF1764" s="31">
        <v>9.9762000000000004</v>
      </c>
      <c r="AG1764">
        <f t="shared" si="449"/>
        <v>9268.0490345697581</v>
      </c>
      <c r="AH1764">
        <f>A1764*'Simple Linear Regression'!$B$18+'Simple Linear Regression'!$B$17</f>
        <v>9389.240725863463</v>
      </c>
      <c r="AI1764">
        <f t="shared" si="450"/>
        <v>8978.9358647000008</v>
      </c>
      <c r="AJ1764">
        <f t="shared" si="451"/>
        <v>8978.9358647000008</v>
      </c>
      <c r="AK1764" s="32">
        <f t="shared" si="465"/>
        <v>9039.4179353408017</v>
      </c>
      <c r="AL1764">
        <f t="shared" si="452"/>
        <v>9096.3441496641572</v>
      </c>
      <c r="AM1764" s="32">
        <f t="shared" si="453"/>
        <v>9232.7062243543587</v>
      </c>
      <c r="AN1764" s="33">
        <f t="shared" si="464"/>
        <v>8800.9367037970842</v>
      </c>
      <c r="AO1764" s="33">
        <f t="shared" si="454"/>
        <v>8991.2403170880007</v>
      </c>
      <c r="AP1764" s="33">
        <f t="shared" si="455"/>
        <v>8900.4391237999989</v>
      </c>
      <c r="AQ1764" s="34">
        <f t="shared" si="456"/>
        <v>836687.48800000001</v>
      </c>
      <c r="AR1764" s="34">
        <f t="shared" si="457"/>
        <v>665336</v>
      </c>
      <c r="AS1764" s="34">
        <f t="shared" si="458"/>
        <v>0</v>
      </c>
      <c r="AT1764" s="34">
        <f t="shared" si="459"/>
        <v>9210.6793228279985</v>
      </c>
      <c r="AU1764" s="34">
        <f t="shared" si="460"/>
        <v>8974.242723355932</v>
      </c>
      <c r="AV1764" s="34">
        <f t="shared" si="461"/>
        <v>9106.6959425753612</v>
      </c>
      <c r="AW1764" s="34">
        <f t="shared" si="462"/>
        <v>9203.3710245700004</v>
      </c>
      <c r="AX1764" s="34">
        <f t="shared" si="463"/>
        <v>8864.4711304685425</v>
      </c>
    </row>
    <row r="1765" spans="1:50" ht="16.5" customHeight="1" x14ac:dyDescent="0.2">
      <c r="A1765" s="25">
        <v>1764</v>
      </c>
      <c r="B1765" s="26">
        <v>45618</v>
      </c>
      <c r="C1765" s="35">
        <v>8506</v>
      </c>
      <c r="D1765" s="27">
        <v>5929.152</v>
      </c>
      <c r="E1765" s="27">
        <v>216000</v>
      </c>
      <c r="F1765" s="27">
        <v>2332913.1428571399</v>
      </c>
      <c r="G1765" s="27">
        <v>70.105999999999995</v>
      </c>
      <c r="H1765" s="27">
        <v>74.837999999999994</v>
      </c>
      <c r="I1765" s="27">
        <v>3.0459999999999998</v>
      </c>
      <c r="J1765" s="27">
        <v>29511.664000000001</v>
      </c>
      <c r="K1765" s="27">
        <v>630440</v>
      </c>
      <c r="L1765" s="27">
        <v>587</v>
      </c>
      <c r="M1765" s="27">
        <v>16.492999999999999</v>
      </c>
      <c r="N1765" s="27">
        <v>274144</v>
      </c>
      <c r="O1765" s="27">
        <v>20147.599999999999</v>
      </c>
      <c r="P1765" s="27">
        <v>5026363</v>
      </c>
      <c r="Q1765" s="27">
        <v>1390000</v>
      </c>
      <c r="R1765" s="27">
        <v>11655</v>
      </c>
      <c r="S1765" s="27">
        <v>17.943000000000001</v>
      </c>
      <c r="T1765" s="27">
        <v>166.8</v>
      </c>
      <c r="U1765" s="27">
        <v>11</v>
      </c>
      <c r="V1765" s="27">
        <v>94</v>
      </c>
      <c r="W1765" s="27">
        <v>126.90492500000001</v>
      </c>
      <c r="X1765" s="27">
        <v>3.8461538461538498</v>
      </c>
      <c r="Y1765" s="27">
        <v>2.8655481338500999</v>
      </c>
      <c r="Z1765" s="27">
        <v>85.191001892089801</v>
      </c>
      <c r="AA1765" s="27">
        <v>337087</v>
      </c>
      <c r="AB1765" s="28">
        <v>26.4</v>
      </c>
      <c r="AC1765" s="29">
        <v>0</v>
      </c>
      <c r="AD1765" s="30">
        <v>78.7</v>
      </c>
      <c r="AE1765" s="30">
        <v>4.2</v>
      </c>
      <c r="AF1765" s="31">
        <v>9.7934999999999999</v>
      </c>
      <c r="AG1765">
        <f t="shared" si="449"/>
        <v>9269.39384756248</v>
      </c>
      <c r="AH1765">
        <f>A1765*'Simple Linear Regression'!$B$18+'Simple Linear Regression'!$B$17</f>
        <v>9390.0937629473665</v>
      </c>
      <c r="AI1765">
        <f t="shared" si="450"/>
        <v>8988.4121159000006</v>
      </c>
      <c r="AJ1765">
        <f t="shared" si="451"/>
        <v>8988.4121158999988</v>
      </c>
      <c r="AK1765" s="32">
        <f t="shared" si="465"/>
        <v>9039.8909699542201</v>
      </c>
      <c r="AL1765">
        <f t="shared" si="452"/>
        <v>9099.4293711636819</v>
      </c>
      <c r="AM1765" s="32">
        <f t="shared" si="453"/>
        <v>9213.9617257817808</v>
      </c>
      <c r="AN1765" s="33">
        <f t="shared" si="464"/>
        <v>8782.9651116493405</v>
      </c>
      <c r="AO1765" s="33">
        <f t="shared" si="454"/>
        <v>8973.0606494240037</v>
      </c>
      <c r="AP1765" s="33">
        <f t="shared" si="455"/>
        <v>8871.0037276999974</v>
      </c>
      <c r="AQ1765" s="34">
        <f t="shared" si="456"/>
        <v>835042.62399999995</v>
      </c>
      <c r="AR1765" s="34">
        <f t="shared" si="457"/>
        <v>657936</v>
      </c>
      <c r="AS1765" s="34">
        <f t="shared" si="458"/>
        <v>0</v>
      </c>
      <c r="AT1765" s="34">
        <f t="shared" si="459"/>
        <v>9201.2009350190001</v>
      </c>
      <c r="AU1765" s="34">
        <f t="shared" si="460"/>
        <v>8963.7293946630634</v>
      </c>
      <c r="AV1765" s="34">
        <f t="shared" si="461"/>
        <v>9096.3115744193601</v>
      </c>
      <c r="AW1765" s="34">
        <f t="shared" si="462"/>
        <v>9193.0890386230003</v>
      </c>
      <c r="AX1765" s="34">
        <f t="shared" si="463"/>
        <v>8852.1000860537097</v>
      </c>
    </row>
    <row r="1766" spans="1:50" ht="16.5" customHeight="1" x14ac:dyDescent="0.2">
      <c r="A1766" s="25">
        <v>1765</v>
      </c>
      <c r="B1766" s="26">
        <v>45625</v>
      </c>
      <c r="C1766" s="35">
        <v>8738</v>
      </c>
      <c r="D1766" s="27">
        <v>6010.03</v>
      </c>
      <c r="E1766" s="27">
        <v>219000</v>
      </c>
      <c r="F1766" s="27">
        <v>2430020.42857143</v>
      </c>
      <c r="G1766" s="27">
        <v>68.9375</v>
      </c>
      <c r="H1766" s="27">
        <v>74.164000000000001</v>
      </c>
      <c r="I1766" s="27">
        <v>3.044</v>
      </c>
      <c r="J1766" s="27">
        <v>29511.664000000001</v>
      </c>
      <c r="K1766" s="27">
        <v>630440</v>
      </c>
      <c r="L1766" s="27">
        <v>587</v>
      </c>
      <c r="M1766" s="27">
        <v>16.492999999999999</v>
      </c>
      <c r="N1766" s="27">
        <v>274144</v>
      </c>
      <c r="O1766" s="27">
        <v>20147.599999999999</v>
      </c>
      <c r="P1766" s="27">
        <v>5026363</v>
      </c>
      <c r="Q1766" s="27">
        <v>1390000</v>
      </c>
      <c r="R1766" s="27">
        <v>11655</v>
      </c>
      <c r="S1766" s="27">
        <v>17.943000000000001</v>
      </c>
      <c r="T1766" s="27">
        <v>166.8</v>
      </c>
      <c r="U1766" s="27">
        <v>11</v>
      </c>
      <c r="V1766" s="27">
        <v>94</v>
      </c>
      <c r="W1766" s="27">
        <v>126.89196</v>
      </c>
      <c r="X1766" s="27">
        <v>3.8461538461538498</v>
      </c>
      <c r="Y1766" s="27">
        <v>2.8655481338500999</v>
      </c>
      <c r="Z1766" s="27">
        <v>85.191001892089801</v>
      </c>
      <c r="AA1766" s="27">
        <v>337087</v>
      </c>
      <c r="AB1766" s="28">
        <v>26.4</v>
      </c>
      <c r="AC1766" s="29">
        <v>1</v>
      </c>
      <c r="AD1766" s="30">
        <v>107</v>
      </c>
      <c r="AE1766" s="30">
        <v>2.8</v>
      </c>
      <c r="AF1766" s="31">
        <v>9.6425000000000001</v>
      </c>
      <c r="AG1766">
        <f t="shared" si="449"/>
        <v>9267.3726552267199</v>
      </c>
      <c r="AH1766">
        <f>A1766*'Simple Linear Regression'!$B$18+'Simple Linear Regression'!$B$17</f>
        <v>9390.94680003127</v>
      </c>
      <c r="AI1766">
        <f t="shared" si="450"/>
        <v>8986.6472458999997</v>
      </c>
      <c r="AJ1766">
        <f t="shared" si="451"/>
        <v>8986.6472458999997</v>
      </c>
      <c r="AK1766" s="32">
        <f t="shared" si="465"/>
        <v>9044.7800314239212</v>
      </c>
      <c r="AL1766">
        <f t="shared" si="452"/>
        <v>9097.7439096635189</v>
      </c>
      <c r="AM1766" s="32">
        <f t="shared" si="453"/>
        <v>9043.1264528749198</v>
      </c>
      <c r="AN1766" s="33">
        <f t="shared" si="464"/>
        <v>8806.1866942667639</v>
      </c>
      <c r="AO1766" s="33">
        <f t="shared" si="454"/>
        <v>8808.1722935360031</v>
      </c>
      <c r="AP1766" s="33">
        <f t="shared" si="455"/>
        <v>8693.0425666999981</v>
      </c>
      <c r="AQ1766" s="34">
        <f t="shared" si="456"/>
        <v>834494.33600000001</v>
      </c>
      <c r="AR1766" s="34">
        <f t="shared" si="457"/>
        <v>666636</v>
      </c>
      <c r="AS1766" s="34">
        <f t="shared" si="458"/>
        <v>9.6425000000000001</v>
      </c>
      <c r="AT1766" s="34">
        <f t="shared" si="459"/>
        <v>9148.2953326030001</v>
      </c>
      <c r="AU1766" s="34">
        <f t="shared" si="460"/>
        <v>8905.7702764477726</v>
      </c>
      <c r="AV1766" s="34">
        <f t="shared" si="461"/>
        <v>9049.2343064013585</v>
      </c>
      <c r="AW1766" s="34">
        <f t="shared" si="462"/>
        <v>9181.8728292114993</v>
      </c>
      <c r="AX1766" s="34">
        <f t="shared" si="463"/>
        <v>8758.9804135767681</v>
      </c>
    </row>
    <row r="1767" spans="1:50" ht="16.5" customHeight="1" x14ac:dyDescent="0.2">
      <c r="A1767" s="25">
        <v>1766</v>
      </c>
      <c r="B1767" s="26">
        <v>45632</v>
      </c>
      <c r="C1767" s="35">
        <v>8810</v>
      </c>
      <c r="D1767" s="27">
        <v>6069.78</v>
      </c>
      <c r="E1767" s="27">
        <v>222000</v>
      </c>
      <c r="F1767" s="27">
        <v>2585664.42857143</v>
      </c>
      <c r="G1767" s="27">
        <v>68.894000000000005</v>
      </c>
      <c r="H1767" s="27">
        <v>73.97</v>
      </c>
      <c r="I1767" s="27">
        <v>3.0339999999999998</v>
      </c>
      <c r="J1767" s="27">
        <v>29511.664000000001</v>
      </c>
      <c r="K1767" s="27">
        <v>630440</v>
      </c>
      <c r="L1767" s="27">
        <v>585</v>
      </c>
      <c r="M1767" s="27">
        <v>16.492999999999999</v>
      </c>
      <c r="N1767" s="27">
        <v>274144</v>
      </c>
      <c r="O1767" s="27">
        <v>20226</v>
      </c>
      <c r="P1767" s="27">
        <v>5026363</v>
      </c>
      <c r="Q1767" s="27">
        <v>1390000</v>
      </c>
      <c r="R1767" s="27">
        <v>11655</v>
      </c>
      <c r="S1767" s="27">
        <v>17.943000000000001</v>
      </c>
      <c r="T1767" s="27">
        <v>166.8</v>
      </c>
      <c r="U1767" s="27">
        <v>11</v>
      </c>
      <c r="V1767" s="27">
        <v>90.4</v>
      </c>
      <c r="W1767" s="27">
        <v>126.9563</v>
      </c>
      <c r="X1767" s="27">
        <v>3.8461538461538498</v>
      </c>
      <c r="Y1767" s="27">
        <v>2.8655481338500999</v>
      </c>
      <c r="Z1767" s="27">
        <v>85.191001892089801</v>
      </c>
      <c r="AA1767" s="27">
        <v>337087</v>
      </c>
      <c r="AB1767" s="28">
        <v>26.83</v>
      </c>
      <c r="AC1767" s="29">
        <v>0</v>
      </c>
      <c r="AD1767" s="30">
        <v>169.9</v>
      </c>
      <c r="AE1767" s="30">
        <v>0</v>
      </c>
      <c r="AF1767" s="31">
        <v>9.5276999999999994</v>
      </c>
      <c r="AG1767">
        <f t="shared" si="449"/>
        <v>9347.6215170599207</v>
      </c>
      <c r="AH1767">
        <f>A1767*'Simple Linear Regression'!$B$18+'Simple Linear Regression'!$B$17</f>
        <v>9391.7998371151753</v>
      </c>
      <c r="AI1767">
        <f t="shared" si="450"/>
        <v>9107.8529558999999</v>
      </c>
      <c r="AJ1767">
        <f t="shared" si="451"/>
        <v>9107.8529559000017</v>
      </c>
      <c r="AK1767" s="32">
        <f t="shared" si="465"/>
        <v>9046.7228265847007</v>
      </c>
      <c r="AL1767">
        <f t="shared" si="452"/>
        <v>9154.9426341627241</v>
      </c>
      <c r="AM1767" s="32">
        <f t="shared" si="453"/>
        <v>9095.6165781030995</v>
      </c>
      <c r="AN1767" s="33">
        <f t="shared" si="464"/>
        <v>8827.0072825778625</v>
      </c>
      <c r="AO1767" s="33">
        <f t="shared" si="454"/>
        <v>8899.215194096003</v>
      </c>
      <c r="AP1767" s="33">
        <f t="shared" si="455"/>
        <v>8722.4548438999991</v>
      </c>
      <c r="AQ1767" s="34">
        <f t="shared" si="456"/>
        <v>831752.89599999995</v>
      </c>
      <c r="AR1767" s="34">
        <f t="shared" si="457"/>
        <v>673548</v>
      </c>
      <c r="AS1767" s="34">
        <f t="shared" si="458"/>
        <v>0</v>
      </c>
      <c r="AT1767" s="34">
        <f t="shared" si="459"/>
        <v>9307.8655730690007</v>
      </c>
      <c r="AU1767" s="34">
        <f t="shared" si="460"/>
        <v>9031.7241697573263</v>
      </c>
      <c r="AV1767" s="34">
        <f t="shared" si="461"/>
        <v>9207.00638266448</v>
      </c>
      <c r="AW1767" s="34">
        <f t="shared" si="462"/>
        <v>9297.6504185889989</v>
      </c>
      <c r="AX1767" s="34">
        <f t="shared" si="463"/>
        <v>8909.8477821200486</v>
      </c>
    </row>
    <row r="1768" spans="1:50" ht="16.5" customHeight="1" x14ac:dyDescent="0.2">
      <c r="A1768" s="25">
        <v>1767</v>
      </c>
      <c r="B1768" s="26">
        <v>45639</v>
      </c>
      <c r="C1768" s="35">
        <v>8927</v>
      </c>
      <c r="D1768" s="27">
        <v>6054.8580000000002</v>
      </c>
      <c r="E1768" s="27">
        <v>238000</v>
      </c>
      <c r="F1768" s="27">
        <v>2351345.42857143</v>
      </c>
      <c r="G1768" s="27">
        <v>69.971999999999994</v>
      </c>
      <c r="H1768" s="27">
        <v>74.031999999999996</v>
      </c>
      <c r="I1768" s="27">
        <v>3.008</v>
      </c>
      <c r="J1768" s="27">
        <v>29511.664000000001</v>
      </c>
      <c r="K1768" s="27">
        <v>648083</v>
      </c>
      <c r="L1768" s="27">
        <v>585</v>
      </c>
      <c r="M1768" s="27">
        <v>16.492999999999999</v>
      </c>
      <c r="N1768" s="27">
        <v>274144</v>
      </c>
      <c r="O1768" s="27">
        <v>20226</v>
      </c>
      <c r="P1768" s="27">
        <v>5026363</v>
      </c>
      <c r="Q1768" s="27">
        <v>1390000</v>
      </c>
      <c r="R1768" s="27">
        <v>11655</v>
      </c>
      <c r="S1768" s="27">
        <v>17.943000000000001</v>
      </c>
      <c r="T1768" s="27">
        <v>166.8</v>
      </c>
      <c r="U1768" s="27">
        <v>11</v>
      </c>
      <c r="V1768" s="27">
        <v>90.4</v>
      </c>
      <c r="W1768" s="27">
        <v>126.79154</v>
      </c>
      <c r="X1768" s="27">
        <v>3.8461538461538498</v>
      </c>
      <c r="Y1768" s="27">
        <v>2.8655481338500999</v>
      </c>
      <c r="Z1768" s="27">
        <v>85.191001892089801</v>
      </c>
      <c r="AA1768" s="27">
        <v>337087</v>
      </c>
      <c r="AB1768" s="28">
        <v>26.83</v>
      </c>
      <c r="AC1768" s="29">
        <v>0</v>
      </c>
      <c r="AD1768" s="30">
        <v>136.9</v>
      </c>
      <c r="AE1768" s="30">
        <v>0.3</v>
      </c>
      <c r="AF1768" s="31">
        <v>9.4527999999999999</v>
      </c>
      <c r="AG1768">
        <f t="shared" si="449"/>
        <v>9336.8362866950392</v>
      </c>
      <c r="AH1768">
        <f>A1768*'Simple Linear Regression'!$B$18+'Simple Linear Regression'!$B$17</f>
        <v>9392.6528741990787</v>
      </c>
      <c r="AI1768">
        <f t="shared" si="450"/>
        <v>9098.4403158999994</v>
      </c>
      <c r="AJ1768">
        <f t="shared" si="451"/>
        <v>9098.4403159000012</v>
      </c>
      <c r="AK1768" s="32">
        <f t="shared" si="465"/>
        <v>9027.4934504121902</v>
      </c>
      <c r="AL1768">
        <f t="shared" si="452"/>
        <v>9150.0549926606418</v>
      </c>
      <c r="AM1768" s="32">
        <f t="shared" si="453"/>
        <v>9133.7902490885208</v>
      </c>
      <c r="AN1768" s="33">
        <f t="shared" si="464"/>
        <v>8945.6482366043219</v>
      </c>
      <c r="AO1768" s="33">
        <f t="shared" si="454"/>
        <v>8939.6631075520017</v>
      </c>
      <c r="AP1768" s="33">
        <f t="shared" si="455"/>
        <v>8748.313540799998</v>
      </c>
      <c r="AQ1768" s="34">
        <f t="shared" si="456"/>
        <v>824625.152</v>
      </c>
      <c r="AR1768" s="34">
        <f t="shared" si="457"/>
        <v>715904</v>
      </c>
      <c r="AS1768" s="34">
        <f t="shared" si="458"/>
        <v>0</v>
      </c>
      <c r="AT1768" s="34">
        <f t="shared" si="459"/>
        <v>9232.7309687540001</v>
      </c>
      <c r="AU1768" s="34">
        <f t="shared" si="460"/>
        <v>8982.3285219255595</v>
      </c>
      <c r="AV1768" s="34">
        <f t="shared" si="461"/>
        <v>9143.8363041150405</v>
      </c>
      <c r="AW1768" s="34">
        <f t="shared" si="462"/>
        <v>9222.5883649719981</v>
      </c>
      <c r="AX1768" s="34">
        <f t="shared" si="463"/>
        <v>8872.3907013877779</v>
      </c>
    </row>
    <row r="1769" spans="1:50" ht="16.5" customHeight="1" x14ac:dyDescent="0.2">
      <c r="A1769" s="25">
        <v>1768</v>
      </c>
      <c r="B1769" s="26">
        <v>45646</v>
      </c>
      <c r="C1769" s="35">
        <v>9008</v>
      </c>
      <c r="D1769" s="27">
        <v>5958.9560000000001</v>
      </c>
      <c r="E1769" s="27">
        <v>222000</v>
      </c>
      <c r="F1769" s="27">
        <v>2445447.8571428601</v>
      </c>
      <c r="G1769" s="27">
        <v>70.39</v>
      </c>
      <c r="H1769" s="27">
        <v>73.793999999999997</v>
      </c>
      <c r="I1769" s="27">
        <v>3.016</v>
      </c>
      <c r="J1769" s="27">
        <v>29511.664000000001</v>
      </c>
      <c r="K1769" s="27">
        <v>648083</v>
      </c>
      <c r="L1769" s="27">
        <v>585</v>
      </c>
      <c r="M1769" s="27">
        <v>16.908000000000001</v>
      </c>
      <c r="N1769" s="27">
        <v>289477</v>
      </c>
      <c r="O1769" s="27">
        <v>20226</v>
      </c>
      <c r="P1769" s="27">
        <v>5058343</v>
      </c>
      <c r="Q1769" s="27">
        <v>1390000</v>
      </c>
      <c r="R1769" s="27">
        <v>11655</v>
      </c>
      <c r="S1769" s="27">
        <v>17.943000000000001</v>
      </c>
      <c r="T1769" s="27">
        <v>166.8</v>
      </c>
      <c r="U1769" s="27">
        <v>11</v>
      </c>
      <c r="V1769" s="27">
        <v>90.4</v>
      </c>
      <c r="W1769" s="27">
        <v>126.93371999999999</v>
      </c>
      <c r="X1769" s="27">
        <v>3.8461538461538498</v>
      </c>
      <c r="Y1769" s="27">
        <v>2.9699468612670898</v>
      </c>
      <c r="Z1769" s="27">
        <v>85.191001892089801</v>
      </c>
      <c r="AA1769" s="27">
        <v>337087</v>
      </c>
      <c r="AB1769" s="28">
        <v>26.83</v>
      </c>
      <c r="AC1769" s="29">
        <v>0</v>
      </c>
      <c r="AD1769" s="30">
        <v>119.4</v>
      </c>
      <c r="AE1769" s="30">
        <v>4.3</v>
      </c>
      <c r="AF1769" s="31">
        <v>9.4201999999999995</v>
      </c>
      <c r="AG1769">
        <f t="shared" si="449"/>
        <v>9539.6717274680814</v>
      </c>
      <c r="AH1769">
        <f>A1769*'Simple Linear Regression'!$B$18+'Simple Linear Regression'!$B$17</f>
        <v>9393.505911282984</v>
      </c>
      <c r="AI1769">
        <f t="shared" si="450"/>
        <v>9341.4247906000001</v>
      </c>
      <c r="AJ1769">
        <f t="shared" si="451"/>
        <v>9341.4247906000019</v>
      </c>
      <c r="AK1769" s="32">
        <f t="shared" si="465"/>
        <v>8980.7325792528409</v>
      </c>
      <c r="AL1769">
        <f t="shared" si="452"/>
        <v>9199.7206043842434</v>
      </c>
      <c r="AM1769" s="32">
        <f t="shared" si="453"/>
        <v>9368.3480531402183</v>
      </c>
      <c r="AN1769" s="33">
        <f t="shared" si="464"/>
        <v>8832.6375375046446</v>
      </c>
      <c r="AO1769" s="33">
        <f t="shared" si="454"/>
        <v>9002.605290032001</v>
      </c>
      <c r="AP1769" s="33">
        <f t="shared" si="455"/>
        <v>8771.3767441</v>
      </c>
      <c r="AQ1769" s="34">
        <f t="shared" si="456"/>
        <v>873062.63199999998</v>
      </c>
      <c r="AR1769" s="34">
        <f t="shared" si="457"/>
        <v>669552</v>
      </c>
      <c r="AS1769" s="34">
        <f t="shared" si="458"/>
        <v>0</v>
      </c>
      <c r="AT1769" s="34">
        <f t="shared" si="459"/>
        <v>9488.704443786999</v>
      </c>
      <c r="AU1769" s="34">
        <f t="shared" si="460"/>
        <v>9072.3610851797748</v>
      </c>
      <c r="AV1769" s="34">
        <f t="shared" si="461"/>
        <v>9390.1622291065196</v>
      </c>
      <c r="AW1769" s="34">
        <f t="shared" si="462"/>
        <v>9478.5047041899998</v>
      </c>
      <c r="AX1769" s="34">
        <f t="shared" si="463"/>
        <v>8943.2960238140186</v>
      </c>
    </row>
    <row r="1770" spans="1:50" ht="16.5" customHeight="1" x14ac:dyDescent="0.2">
      <c r="A1770" s="25">
        <v>1769</v>
      </c>
      <c r="B1770" s="26">
        <v>45653</v>
      </c>
      <c r="C1770" s="35">
        <v>8168</v>
      </c>
      <c r="D1770" s="27">
        <v>6005.6350000000002</v>
      </c>
      <c r="E1770" s="27">
        <v>219000</v>
      </c>
      <c r="F1770" s="27">
        <v>2576130.8571428601</v>
      </c>
      <c r="G1770" s="27">
        <v>70.507499999999993</v>
      </c>
      <c r="H1770" s="27">
        <v>73.13</v>
      </c>
      <c r="I1770" s="27">
        <v>3.024</v>
      </c>
      <c r="J1770" s="27">
        <v>29511.664000000001</v>
      </c>
      <c r="K1770" s="27">
        <v>648083</v>
      </c>
      <c r="L1770" s="27">
        <v>585</v>
      </c>
      <c r="M1770" s="27">
        <v>16.908000000000001</v>
      </c>
      <c r="N1770" s="27">
        <v>289477</v>
      </c>
      <c r="O1770" s="27">
        <v>20226</v>
      </c>
      <c r="P1770" s="27">
        <v>5058343</v>
      </c>
      <c r="Q1770" s="27">
        <v>1390000</v>
      </c>
      <c r="R1770" s="27">
        <v>11655</v>
      </c>
      <c r="S1770" s="27">
        <v>17.943000000000001</v>
      </c>
      <c r="T1770" s="27">
        <v>166.8</v>
      </c>
      <c r="U1770" s="27">
        <v>11</v>
      </c>
      <c r="V1770" s="27">
        <v>90.4</v>
      </c>
      <c r="W1770" s="27">
        <v>127.78888000000001</v>
      </c>
      <c r="X1770" s="27">
        <v>3.8461538461538498</v>
      </c>
      <c r="Y1770" s="27">
        <v>2.9699468612670898</v>
      </c>
      <c r="Z1770" s="27">
        <v>85.191001892089801</v>
      </c>
      <c r="AA1770" s="27">
        <v>337087</v>
      </c>
      <c r="AB1770" s="28">
        <v>26.83</v>
      </c>
      <c r="AC1770" s="29">
        <v>1</v>
      </c>
      <c r="AD1770" s="30">
        <v>163.80000000000001</v>
      </c>
      <c r="AE1770" s="30">
        <v>0.2</v>
      </c>
      <c r="AF1770" s="31">
        <v>9.4311000000000007</v>
      </c>
      <c r="AG1770">
        <f t="shared" si="449"/>
        <v>9541.6950868111198</v>
      </c>
      <c r="AH1770">
        <f>A1770*'Simple Linear Regression'!$B$18+'Simple Linear Regression'!$B$17</f>
        <v>9394.3589483668875</v>
      </c>
      <c r="AI1770">
        <f t="shared" si="450"/>
        <v>9343.1896605999991</v>
      </c>
      <c r="AJ1770">
        <f t="shared" si="451"/>
        <v>9343.1896606000009</v>
      </c>
      <c r="AK1770" s="32">
        <f t="shared" si="465"/>
        <v>8960.3730030931019</v>
      </c>
      <c r="AL1770">
        <f t="shared" si="452"/>
        <v>9198.6192773313633</v>
      </c>
      <c r="AM1770" s="32">
        <f t="shared" si="453"/>
        <v>9176.5826713784809</v>
      </c>
      <c r="AN1770" s="33">
        <f t="shared" si="464"/>
        <v>8811.4536670349644</v>
      </c>
      <c r="AO1770" s="33">
        <f t="shared" si="454"/>
        <v>8811.1849690479994</v>
      </c>
      <c r="AP1770" s="33">
        <f t="shared" si="455"/>
        <v>8589.2235680000013</v>
      </c>
      <c r="AQ1770" s="34">
        <f t="shared" si="456"/>
        <v>875378.44799999997</v>
      </c>
      <c r="AR1770" s="34">
        <f t="shared" si="457"/>
        <v>662256</v>
      </c>
      <c r="AS1770" s="34">
        <f t="shared" si="458"/>
        <v>9.4311000000000007</v>
      </c>
      <c r="AT1770" s="34">
        <f t="shared" si="459"/>
        <v>9503.1301080880003</v>
      </c>
      <c r="AU1770" s="34">
        <f t="shared" si="460"/>
        <v>9060.3654432905641</v>
      </c>
      <c r="AV1770" s="34">
        <f t="shared" si="461"/>
        <v>9408.4793690415609</v>
      </c>
      <c r="AW1770" s="34">
        <f t="shared" si="462"/>
        <v>9539.3155866736997</v>
      </c>
      <c r="AX1770" s="34">
        <f t="shared" si="463"/>
        <v>8888.2151026720221</v>
      </c>
    </row>
    <row r="1771" spans="1:50" ht="16.5" customHeight="1" x14ac:dyDescent="0.2">
      <c r="A1771" s="25">
        <v>1770</v>
      </c>
      <c r="B1771" s="26">
        <v>45660</v>
      </c>
      <c r="C1771" s="25"/>
      <c r="D1771" s="27">
        <v>5899.8975</v>
      </c>
      <c r="E1771" s="27">
        <v>212000</v>
      </c>
      <c r="F1771" s="27">
        <v>2568520.7142857099</v>
      </c>
      <c r="G1771" s="27">
        <v>73.150000000000006</v>
      </c>
      <c r="H1771" s="27">
        <v>75.42</v>
      </c>
      <c r="I1771" s="27">
        <v>3.0059999999999998</v>
      </c>
      <c r="J1771" s="27">
        <v>29511.664000000001</v>
      </c>
      <c r="K1771" s="27">
        <v>648083</v>
      </c>
      <c r="L1771" s="27">
        <v>585</v>
      </c>
      <c r="M1771" s="27">
        <v>16.908000000000001</v>
      </c>
      <c r="N1771" s="27">
        <v>289477</v>
      </c>
      <c r="O1771" s="27">
        <v>20226</v>
      </c>
      <c r="P1771" s="27">
        <v>5058343</v>
      </c>
      <c r="Q1771" s="27">
        <v>1390000</v>
      </c>
      <c r="R1771" s="27">
        <v>11655</v>
      </c>
      <c r="S1771" s="27">
        <v>17.943000000000001</v>
      </c>
      <c r="T1771" s="27">
        <v>166.8</v>
      </c>
      <c r="U1771" s="27">
        <v>11</v>
      </c>
      <c r="V1771" s="27">
        <v>90.4</v>
      </c>
      <c r="W1771" s="27">
        <v>128.35567499999999</v>
      </c>
      <c r="X1771" s="27">
        <v>3.8461538461538498</v>
      </c>
      <c r="Y1771" s="27">
        <v>2.9699468612670898</v>
      </c>
      <c r="Z1771" s="27">
        <v>85.191001892089801</v>
      </c>
      <c r="AA1771" s="27">
        <v>337087</v>
      </c>
      <c r="AB1771" s="28">
        <v>26.83</v>
      </c>
      <c r="AC1771" s="29">
        <v>1</v>
      </c>
      <c r="AD1771" s="30">
        <v>121.5</v>
      </c>
      <c r="AE1771" s="30">
        <v>0.5</v>
      </c>
      <c r="AF1771" s="31">
        <v>9.4748000000000001</v>
      </c>
      <c r="AG1771">
        <f t="shared" si="449"/>
        <v>9546.4030157892794</v>
      </c>
      <c r="AH1771">
        <f>A1771*'Simple Linear Regression'!$B$18+'Simple Linear Regression'!$B$17</f>
        <v>9395.211985450791</v>
      </c>
      <c r="AI1771">
        <f t="shared" si="450"/>
        <v>9347.3076906000006</v>
      </c>
      <c r="AJ1771">
        <f t="shared" si="451"/>
        <v>9347.3076906000006</v>
      </c>
      <c r="AK1771" s="32">
        <f t="shared" si="465"/>
        <v>8970.2814886927099</v>
      </c>
      <c r="AL1771">
        <f t="shared" si="452"/>
        <v>9211.2742707003435</v>
      </c>
      <c r="AM1771" s="32">
        <f t="shared" si="453"/>
        <v>9227.3197875694004</v>
      </c>
      <c r="AN1771" s="33">
        <f t="shared" si="464"/>
        <v>8749.5719505917423</v>
      </c>
      <c r="AO1771" s="33">
        <f t="shared" si="454"/>
        <v>8883.541313761998</v>
      </c>
      <c r="AP1771" s="33">
        <f t="shared" si="455"/>
        <v>8648.6346559000012</v>
      </c>
      <c r="AQ1771" s="34">
        <f t="shared" si="456"/>
        <v>870167.86199999996</v>
      </c>
      <c r="AR1771" s="34">
        <f t="shared" si="457"/>
        <v>637272</v>
      </c>
      <c r="AS1771" s="34">
        <f t="shared" si="458"/>
        <v>9.4748000000000001</v>
      </c>
      <c r="AT1771" s="34">
        <f t="shared" si="459"/>
        <v>9452.8702524150012</v>
      </c>
      <c r="AU1771" s="34">
        <f t="shared" si="460"/>
        <v>9038.4987058670431</v>
      </c>
      <c r="AV1771" s="34">
        <f t="shared" si="461"/>
        <v>9351.0121629597197</v>
      </c>
      <c r="AW1771" s="34">
        <f t="shared" si="462"/>
        <v>9488.7603469536007</v>
      </c>
      <c r="AX1771" s="34">
        <f t="shared" si="463"/>
        <v>8878.0630651570045</v>
      </c>
    </row>
    <row r="1772" spans="1:50" ht="16.5" customHeight="1" x14ac:dyDescent="0.2">
      <c r="A1772" s="25">
        <v>1771</v>
      </c>
      <c r="B1772" s="26">
        <v>45667</v>
      </c>
      <c r="C1772" s="25"/>
      <c r="D1772" s="27">
        <v>5907.4250000000002</v>
      </c>
      <c r="E1772" s="27">
        <v>206000</v>
      </c>
      <c r="F1772" s="27">
        <v>2168561.8571428601</v>
      </c>
      <c r="G1772" s="27">
        <v>75.14</v>
      </c>
      <c r="H1772" s="27">
        <v>78.135999999999996</v>
      </c>
      <c r="I1772" s="27">
        <v>3.0470000000000002</v>
      </c>
      <c r="J1772" s="27">
        <v>29511.664000000001</v>
      </c>
      <c r="K1772" s="27">
        <v>681740</v>
      </c>
      <c r="L1772" s="27">
        <v>584</v>
      </c>
      <c r="M1772" s="27">
        <v>16.908000000000001</v>
      </c>
      <c r="N1772" s="27">
        <v>289477</v>
      </c>
      <c r="O1772" s="27">
        <v>20313.599999999999</v>
      </c>
      <c r="P1772" s="27">
        <v>5058343</v>
      </c>
      <c r="Q1772" s="27">
        <v>1390000</v>
      </c>
      <c r="R1772" s="27">
        <v>11655</v>
      </c>
      <c r="S1772" s="27">
        <v>17.943000000000001</v>
      </c>
      <c r="T1772" s="27">
        <v>166.8</v>
      </c>
      <c r="U1772" s="27">
        <v>11</v>
      </c>
      <c r="V1772" s="27">
        <v>89.7</v>
      </c>
      <c r="W1772" s="27">
        <v>129.252825</v>
      </c>
      <c r="X1772" s="27">
        <v>3.8461538461538498</v>
      </c>
      <c r="Y1772" s="27">
        <v>2.9699468612670898</v>
      </c>
      <c r="Z1772" s="27">
        <v>85.191001892089801</v>
      </c>
      <c r="AA1772" s="27">
        <v>337087</v>
      </c>
      <c r="AB1772" s="28">
        <v>26.89</v>
      </c>
      <c r="AC1772" s="29">
        <v>0</v>
      </c>
      <c r="AD1772" s="30">
        <v>199.7</v>
      </c>
      <c r="AE1772" s="30">
        <v>0.2</v>
      </c>
      <c r="AF1772" s="31">
        <v>9.5642999999999994</v>
      </c>
      <c r="AG1772">
        <f t="shared" si="449"/>
        <v>9566.4562804663619</v>
      </c>
      <c r="AH1772">
        <f>A1772*'Simple Linear Regression'!$B$18+'Simple Linear Regression'!$B$17</f>
        <v>9396.0650225346963</v>
      </c>
      <c r="AI1772">
        <f t="shared" si="450"/>
        <v>9374.5615906000003</v>
      </c>
      <c r="AJ1772">
        <f t="shared" si="451"/>
        <v>9374.5615906000003</v>
      </c>
      <c r="AK1772" s="32">
        <f t="shared" si="465"/>
        <v>8979.5580502007197</v>
      </c>
      <c r="AL1772">
        <f t="shared" si="452"/>
        <v>9209.7247108043302</v>
      </c>
      <c r="AM1772" s="32">
        <f t="shared" si="453"/>
        <v>9268.9095065603778</v>
      </c>
      <c r="AN1772" s="33">
        <f t="shared" si="464"/>
        <v>8715.7561126726323</v>
      </c>
      <c r="AO1772" s="33">
        <f t="shared" si="454"/>
        <v>8895.3001374689993</v>
      </c>
      <c r="AP1772" s="33">
        <f t="shared" si="455"/>
        <v>8692.0794003999999</v>
      </c>
      <c r="AQ1772" s="34">
        <f t="shared" si="456"/>
        <v>882036.41899999999</v>
      </c>
      <c r="AR1772" s="34">
        <f t="shared" si="457"/>
        <v>627682</v>
      </c>
      <c r="AS1772" s="34">
        <f t="shared" si="458"/>
        <v>0</v>
      </c>
      <c r="AT1772" s="34">
        <f t="shared" si="459"/>
        <v>9660.9114072929988</v>
      </c>
      <c r="AU1772" s="34">
        <f t="shared" si="460"/>
        <v>9181.4888918764518</v>
      </c>
      <c r="AV1772" s="34">
        <f t="shared" si="461"/>
        <v>9554.0365718413195</v>
      </c>
      <c r="AW1772" s="34">
        <f t="shared" si="462"/>
        <v>9650.4412282970006</v>
      </c>
      <c r="AX1772" s="34">
        <f t="shared" si="463"/>
        <v>9027.5699106085449</v>
      </c>
    </row>
    <row r="1773" spans="1:50" ht="16.5" customHeight="1" x14ac:dyDescent="0.2">
      <c r="A1773" s="25">
        <v>1772</v>
      </c>
      <c r="B1773" s="26">
        <v>45674</v>
      </c>
      <c r="C1773" s="25"/>
      <c r="D1773" s="27">
        <v>5912.6080000000002</v>
      </c>
      <c r="E1773" s="27">
        <v>219000</v>
      </c>
      <c r="F1773" s="27">
        <v>2091032.8571428601</v>
      </c>
      <c r="G1773" s="27">
        <v>79.281999999999996</v>
      </c>
      <c r="H1773" s="27">
        <v>82.793999999999997</v>
      </c>
      <c r="I1773" s="27">
        <v>3.0430000000000001</v>
      </c>
      <c r="J1773" s="27">
        <v>29511.664000000001</v>
      </c>
      <c r="K1773" s="27">
        <v>681740</v>
      </c>
      <c r="L1773" s="27">
        <v>584</v>
      </c>
      <c r="M1773" s="27">
        <v>17.300999999999998</v>
      </c>
      <c r="N1773" s="27">
        <v>262354</v>
      </c>
      <c r="O1773" s="27">
        <v>20313.599999999999</v>
      </c>
      <c r="P1773" s="27">
        <v>5058343</v>
      </c>
      <c r="Q1773" s="27">
        <v>1390000</v>
      </c>
      <c r="R1773" s="27">
        <v>11655</v>
      </c>
      <c r="S1773" s="27">
        <v>17.943000000000001</v>
      </c>
      <c r="T1773" s="27">
        <v>166.8</v>
      </c>
      <c r="U1773" s="27">
        <v>11</v>
      </c>
      <c r="V1773" s="27">
        <v>89.7</v>
      </c>
      <c r="W1773" s="27">
        <v>129.07571999999999</v>
      </c>
      <c r="X1773" s="27">
        <v>3.8461538461538498</v>
      </c>
      <c r="Y1773" s="27">
        <v>3</v>
      </c>
      <c r="Z1773" s="27">
        <v>81.903060913085895</v>
      </c>
      <c r="AA1773" s="27">
        <v>337087</v>
      </c>
      <c r="AB1773" s="28">
        <v>26.89</v>
      </c>
      <c r="AC1773" s="29">
        <v>0</v>
      </c>
      <c r="AD1773" s="30">
        <v>193.5</v>
      </c>
      <c r="AE1773" s="30">
        <v>0</v>
      </c>
      <c r="AF1773" s="31">
        <v>9.6925000000000008</v>
      </c>
      <c r="AG1773">
        <f t="shared" si="449"/>
        <v>9217.9646334648405</v>
      </c>
      <c r="AH1773">
        <f>A1773*'Simple Linear Regression'!$B$18+'Simple Linear Regression'!$B$17</f>
        <v>9396.9180596185997</v>
      </c>
      <c r="AI1773">
        <f t="shared" si="450"/>
        <v>9015.2851246999999</v>
      </c>
      <c r="AJ1773">
        <f t="shared" si="451"/>
        <v>9015.2851246999999</v>
      </c>
      <c r="AK1773" s="32">
        <f t="shared" si="465"/>
        <v>8964.4128189643998</v>
      </c>
      <c r="AL1773">
        <f t="shared" si="452"/>
        <v>9138.127495475539</v>
      </c>
      <c r="AM1773" s="32">
        <f t="shared" si="453"/>
        <v>8906.8521144370989</v>
      </c>
      <c r="AN1773" s="33">
        <f t="shared" si="464"/>
        <v>8797.1946234374718</v>
      </c>
      <c r="AO1773" s="33">
        <f t="shared" si="454"/>
        <v>8865.7803921220002</v>
      </c>
      <c r="AP1773" s="33">
        <f t="shared" si="455"/>
        <v>8711.4417332999983</v>
      </c>
      <c r="AQ1773" s="34">
        <f t="shared" si="456"/>
        <v>798343.22200000007</v>
      </c>
      <c r="AR1773" s="34">
        <f t="shared" si="457"/>
        <v>666417</v>
      </c>
      <c r="AS1773" s="34">
        <f t="shared" si="458"/>
        <v>0</v>
      </c>
      <c r="AT1773" s="34">
        <f t="shared" si="459"/>
        <v>9157.1766512900012</v>
      </c>
      <c r="AU1773" s="34">
        <f t="shared" si="460"/>
        <v>9003.4691183241539</v>
      </c>
      <c r="AV1773" s="34">
        <f t="shared" si="461"/>
        <v>9048.7670043539201</v>
      </c>
      <c r="AW1773" s="34">
        <f t="shared" si="462"/>
        <v>9147.3009672570006</v>
      </c>
      <c r="AX1773" s="34">
        <f t="shared" si="463"/>
        <v>8894.2129917056845</v>
      </c>
    </row>
    <row r="1774" spans="1:50" ht="16.5" customHeight="1" x14ac:dyDescent="0.2">
      <c r="A1774" s="25">
        <v>1773</v>
      </c>
      <c r="B1774" s="26">
        <v>45681</v>
      </c>
      <c r="C1774" s="25"/>
      <c r="D1774" s="27">
        <v>6088.89</v>
      </c>
      <c r="E1774" s="27">
        <v>223000</v>
      </c>
      <c r="F1774" s="27">
        <v>2057879.2857142901</v>
      </c>
      <c r="G1774" s="27">
        <v>75.727500000000006</v>
      </c>
      <c r="H1774" s="27">
        <v>79.915999999999997</v>
      </c>
      <c r="I1774" s="27">
        <v>3.109</v>
      </c>
      <c r="J1774" s="27">
        <v>29511.664000000001</v>
      </c>
      <c r="K1774" s="27">
        <v>681740</v>
      </c>
      <c r="L1774" s="27">
        <v>584</v>
      </c>
      <c r="M1774" s="27">
        <v>17.300999999999998</v>
      </c>
      <c r="N1774" s="27">
        <v>262354</v>
      </c>
      <c r="O1774" s="27">
        <v>20313.599999999999</v>
      </c>
      <c r="P1774" s="27">
        <v>5058343</v>
      </c>
      <c r="Q1774" s="27">
        <v>1390000</v>
      </c>
      <c r="R1774" s="27">
        <v>11655</v>
      </c>
      <c r="S1774" s="27">
        <v>17.943000000000001</v>
      </c>
      <c r="T1774" s="27">
        <v>166.8</v>
      </c>
      <c r="U1774" s="27">
        <v>11</v>
      </c>
      <c r="V1774" s="27">
        <v>89.7</v>
      </c>
      <c r="W1774" s="27">
        <v>129.51071999999999</v>
      </c>
      <c r="X1774" s="27">
        <v>3.8461538461538498</v>
      </c>
      <c r="Y1774" s="27">
        <v>3</v>
      </c>
      <c r="Z1774" s="27">
        <v>81.903060913085895</v>
      </c>
      <c r="AA1774" s="27">
        <v>337087</v>
      </c>
      <c r="AB1774" s="28">
        <v>26.89</v>
      </c>
      <c r="AC1774" s="29">
        <v>0</v>
      </c>
      <c r="AD1774" s="30">
        <v>239.8</v>
      </c>
      <c r="AE1774" s="30">
        <v>0</v>
      </c>
      <c r="AF1774" s="31">
        <v>9.8552999999999997</v>
      </c>
      <c r="AG1774">
        <f t="shared" si="449"/>
        <v>9215.2945105449198</v>
      </c>
      <c r="AH1774">
        <f>A1774*'Simple Linear Regression'!$B$18+'Simple Linear Regression'!$B$17</f>
        <v>9397.771096702505</v>
      </c>
      <c r="AI1774">
        <f t="shared" si="450"/>
        <v>9012.9319647000011</v>
      </c>
      <c r="AJ1774">
        <f t="shared" si="451"/>
        <v>9012.9319647000011</v>
      </c>
      <c r="AK1774" s="32">
        <f t="shared" si="465"/>
        <v>8981.0579319931894</v>
      </c>
      <c r="AL1774">
        <f t="shared" si="452"/>
        <v>9125.0100114110191</v>
      </c>
      <c r="AM1774" s="32">
        <f t="shared" si="453"/>
        <v>8857.2228431013991</v>
      </c>
      <c r="AN1774" s="33">
        <f t="shared" si="464"/>
        <v>8851.4772170626093</v>
      </c>
      <c r="AO1774" s="33">
        <f t="shared" si="454"/>
        <v>8788.6435652859964</v>
      </c>
      <c r="AP1774" s="33">
        <f t="shared" si="455"/>
        <v>8653.7002328999988</v>
      </c>
      <c r="AQ1774" s="34">
        <f t="shared" si="456"/>
        <v>815658.58600000001</v>
      </c>
      <c r="AR1774" s="34">
        <f t="shared" si="457"/>
        <v>693307</v>
      </c>
      <c r="AS1774" s="34">
        <f t="shared" si="458"/>
        <v>0</v>
      </c>
      <c r="AT1774" s="34">
        <f t="shared" si="459"/>
        <v>9257.8107365319993</v>
      </c>
      <c r="AU1774" s="34">
        <f t="shared" si="460"/>
        <v>9062.2604640011232</v>
      </c>
      <c r="AV1774" s="34">
        <f t="shared" si="461"/>
        <v>9151.2259271383191</v>
      </c>
      <c r="AW1774" s="34">
        <f>IF(N1774="","",2361.7153+89.223162*I1774+0.018847054*N1774-5.0210815*V1774-0.0006437347*E1774+1.4213619*AD1774-3.2156123*AE1774+167.41121*AC1774-224.35191*IF(AND(B1774&gt;=DATE(2020,3,20),B1774&lt;=DATE(2020,6,26)),1,0)+194.56435*AF1774-19.897843*AS1774)</f>
        <v>9248.098889298999</v>
      </c>
      <c r="AX1774" s="34">
        <f t="shared" si="463"/>
        <v>8935.2225251910186</v>
      </c>
    </row>
    <row r="1775" spans="1:50" ht="16.5" customHeight="1" x14ac:dyDescent="0.2">
      <c r="A1775" s="25">
        <v>1774</v>
      </c>
      <c r="B1775" s="26">
        <v>45688</v>
      </c>
      <c r="C1775" s="25"/>
      <c r="D1775" s="27">
        <v>6046.1980000000003</v>
      </c>
      <c r="E1775" s="27">
        <v>212000</v>
      </c>
      <c r="F1775" s="27">
        <v>2008740.7142857099</v>
      </c>
      <c r="G1775" s="27">
        <v>73.308000000000007</v>
      </c>
      <c r="H1775" s="27">
        <v>77.372</v>
      </c>
      <c r="I1775" s="27">
        <v>3.1030000000000002</v>
      </c>
      <c r="J1775" s="27">
        <v>29511.664000000001</v>
      </c>
      <c r="K1775" s="27">
        <v>681740</v>
      </c>
      <c r="L1775" s="27">
        <v>584</v>
      </c>
      <c r="M1775" s="27">
        <v>17.300999999999998</v>
      </c>
      <c r="N1775" s="27">
        <v>262354</v>
      </c>
      <c r="O1775" s="27">
        <v>20313.599999999999</v>
      </c>
      <c r="P1775" s="27">
        <v>5058343</v>
      </c>
      <c r="Q1775" s="27">
        <v>1390000</v>
      </c>
      <c r="R1775" s="27">
        <v>11655</v>
      </c>
      <c r="S1775" s="27">
        <v>17.943000000000001</v>
      </c>
      <c r="T1775" s="27">
        <v>166.8</v>
      </c>
      <c r="U1775" s="27">
        <v>11</v>
      </c>
      <c r="V1775" s="27">
        <v>89.7</v>
      </c>
      <c r="W1775" s="27">
        <v>128.10814999999999</v>
      </c>
      <c r="X1775" s="27">
        <v>3.8461538461538498</v>
      </c>
      <c r="Y1775" s="27">
        <v>3</v>
      </c>
      <c r="Z1775" s="27">
        <v>81.903060913085895</v>
      </c>
      <c r="AA1775" s="27">
        <v>337087</v>
      </c>
      <c r="AB1775" s="28">
        <v>26.89</v>
      </c>
      <c r="AC1775" s="29">
        <v>0</v>
      </c>
      <c r="AD1775" s="30">
        <v>152.69999999999999</v>
      </c>
      <c r="AE1775" s="30">
        <v>0.6</v>
      </c>
      <c r="AF1775" s="31">
        <v>10.048299999999999</v>
      </c>
      <c r="AG1775">
        <f t="shared" si="449"/>
        <v>9222.7007335376384</v>
      </c>
      <c r="AH1775">
        <f>A1775*'Simple Linear Regression'!$B$18+'Simple Linear Regression'!$B$17</f>
        <v>9398.6241337864085</v>
      </c>
      <c r="AI1775">
        <f t="shared" si="450"/>
        <v>9019.4031547000013</v>
      </c>
      <c r="AJ1775">
        <f t="shared" si="451"/>
        <v>9019.4031546999995</v>
      </c>
      <c r="AK1775" s="32">
        <f t="shared" si="465"/>
        <v>8938.4716377549303</v>
      </c>
      <c r="AL1775">
        <f t="shared" si="452"/>
        <v>9134.0749719623418</v>
      </c>
      <c r="AM1775" s="32">
        <f t="shared" si="453"/>
        <v>8965.4737596667401</v>
      </c>
      <c r="AN1775" s="33">
        <f t="shared" si="464"/>
        <v>8761.8031649148706</v>
      </c>
      <c r="AO1775" s="33">
        <f t="shared" si="454"/>
        <v>8918.793771361994</v>
      </c>
      <c r="AP1775" s="33">
        <f t="shared" si="455"/>
        <v>8772.4365287000001</v>
      </c>
      <c r="AQ1775" s="34">
        <f t="shared" si="456"/>
        <v>814084.46200000006</v>
      </c>
      <c r="AR1775" s="34">
        <f t="shared" si="457"/>
        <v>657836</v>
      </c>
      <c r="AS1775" s="34">
        <f t="shared" si="458"/>
        <v>0</v>
      </c>
      <c r="AT1775" s="34">
        <f t="shared" si="459"/>
        <v>9174.5935279039986</v>
      </c>
      <c r="AU1775" s="34">
        <f t="shared" si="460"/>
        <v>9018.7929221177619</v>
      </c>
      <c r="AV1775" s="34">
        <f t="shared" si="461"/>
        <v>9052.448842461361</v>
      </c>
      <c r="AW1775" s="34">
        <f t="shared" si="462"/>
        <v>9166.4655627069988</v>
      </c>
      <c r="AX1775" s="34">
        <f t="shared" si="463"/>
        <v>8911.1540280458066</v>
      </c>
    </row>
    <row r="1776" spans="1:50" ht="16.5" customHeight="1" x14ac:dyDescent="0.2">
      <c r="A1776" s="25">
        <v>1775</v>
      </c>
      <c r="B1776" s="26">
        <v>45695</v>
      </c>
      <c r="C1776" s="25"/>
      <c r="D1776" s="27">
        <v>6040.6980000000003</v>
      </c>
      <c r="E1776" s="27">
        <v>220000</v>
      </c>
      <c r="F1776" s="27">
        <v>2035202.7142857099</v>
      </c>
      <c r="G1776" s="27">
        <v>72.048000000000002</v>
      </c>
      <c r="H1776" s="27">
        <v>75.400000000000006</v>
      </c>
      <c r="I1776" s="27">
        <v>3.0819999999999999</v>
      </c>
      <c r="J1776" s="27">
        <v>29825.182000000001</v>
      </c>
      <c r="K1776" s="27">
        <v>681740</v>
      </c>
      <c r="L1776" s="27">
        <v>589</v>
      </c>
      <c r="M1776" s="27">
        <v>17.300999999999998</v>
      </c>
      <c r="N1776" s="27">
        <v>262354</v>
      </c>
      <c r="O1776" s="27">
        <v>20514.3</v>
      </c>
      <c r="P1776" s="27">
        <v>5058343</v>
      </c>
      <c r="Q1776" s="27">
        <v>1390000</v>
      </c>
      <c r="R1776" s="27">
        <v>11655</v>
      </c>
      <c r="S1776" s="27">
        <v>17.943000000000001</v>
      </c>
      <c r="T1776" s="27">
        <v>168.3</v>
      </c>
      <c r="U1776" s="27">
        <v>11</v>
      </c>
      <c r="V1776" s="27">
        <v>91.6</v>
      </c>
      <c r="W1776" s="27">
        <v>128.25958</v>
      </c>
      <c r="X1776" s="27">
        <v>3.8461538461538498</v>
      </c>
      <c r="Y1776" s="27">
        <v>3</v>
      </c>
      <c r="Z1776" s="27">
        <v>81.903060913085895</v>
      </c>
      <c r="AA1776" s="27">
        <v>337087</v>
      </c>
      <c r="AB1776" s="28">
        <v>29.38</v>
      </c>
      <c r="AC1776" s="29">
        <v>0</v>
      </c>
      <c r="AD1776" s="30">
        <v>123</v>
      </c>
      <c r="AE1776" s="30">
        <v>6.4</v>
      </c>
      <c r="AF1776" s="31">
        <v>10.2666</v>
      </c>
      <c r="AG1776">
        <f t="shared" si="449"/>
        <v>9173.8833977141603</v>
      </c>
      <c r="AH1776">
        <f>A1776*'Simple Linear Regression'!$B$18+'Simple Linear Regression'!$B$17</f>
        <v>9399.477170870312</v>
      </c>
      <c r="AI1776">
        <f t="shared" si="450"/>
        <v>8951.0013146999991</v>
      </c>
      <c r="AJ1776">
        <f t="shared" si="451"/>
        <v>8951.0013147000009</v>
      </c>
      <c r="AK1776" s="32">
        <f t="shared" si="465"/>
        <v>8889.4871535452003</v>
      </c>
      <c r="AL1776">
        <f t="shared" si="452"/>
        <v>9101.4371748919621</v>
      </c>
      <c r="AM1776" s="32">
        <f t="shared" si="453"/>
        <v>9004.4070199039597</v>
      </c>
      <c r="AN1776" s="33">
        <f t="shared" si="464"/>
        <v>8818.2399382517797</v>
      </c>
      <c r="AO1776" s="33">
        <f t="shared" si="454"/>
        <v>8935.4624976280011</v>
      </c>
      <c r="AP1776" s="33">
        <f t="shared" si="455"/>
        <v>8844.1779091999997</v>
      </c>
      <c r="AQ1776" s="34">
        <f t="shared" si="456"/>
        <v>808575.02799999993</v>
      </c>
      <c r="AR1776" s="34">
        <f t="shared" si="457"/>
        <v>678040</v>
      </c>
      <c r="AS1776" s="34">
        <f t="shared" si="458"/>
        <v>0</v>
      </c>
      <c r="AT1776" s="34">
        <f t="shared" si="459"/>
        <v>9138.4652784499995</v>
      </c>
      <c r="AU1776" s="34">
        <f t="shared" si="460"/>
        <v>9001.7560388229977</v>
      </c>
      <c r="AV1776" s="34">
        <f t="shared" si="461"/>
        <v>9028.2829052804009</v>
      </c>
      <c r="AW1776" s="34">
        <f t="shared" si="462"/>
        <v>9131.5103416900001</v>
      </c>
      <c r="AX1776" s="34">
        <f t="shared" si="463"/>
        <v>8898.9145555625637</v>
      </c>
    </row>
    <row r="1777" spans="1:50" ht="16.5" customHeight="1" x14ac:dyDescent="0.2">
      <c r="A1777" s="25">
        <v>1776</v>
      </c>
      <c r="B1777" s="26">
        <v>45702</v>
      </c>
      <c r="C1777" s="25"/>
      <c r="D1777" s="27">
        <v>6083.3220000000001</v>
      </c>
      <c r="E1777" s="27">
        <v>216000</v>
      </c>
      <c r="F1777" s="27">
        <v>2181709.57142857</v>
      </c>
      <c r="G1777" s="27">
        <v>72.165999999999997</v>
      </c>
      <c r="H1777" s="27">
        <v>76.012</v>
      </c>
      <c r="I1777" s="27">
        <v>3.1280000000000001</v>
      </c>
      <c r="J1777" s="27">
        <v>29825.182000000001</v>
      </c>
      <c r="K1777" s="27">
        <v>739764</v>
      </c>
      <c r="L1777" s="27">
        <v>589</v>
      </c>
      <c r="M1777" s="27">
        <v>17.300999999999998</v>
      </c>
      <c r="N1777" s="27">
        <v>262354</v>
      </c>
      <c r="O1777" s="27">
        <v>20514.3</v>
      </c>
      <c r="P1777" s="27">
        <v>5058343</v>
      </c>
      <c r="Q1777" s="27">
        <v>1390000</v>
      </c>
      <c r="R1777" s="27">
        <v>11655</v>
      </c>
      <c r="S1777" s="27">
        <v>17.943000000000001</v>
      </c>
      <c r="T1777" s="27">
        <v>168.3</v>
      </c>
      <c r="U1777" s="27">
        <v>11</v>
      </c>
      <c r="V1777" s="27">
        <v>91.6</v>
      </c>
      <c r="W1777" s="27">
        <v>128.36465999999999</v>
      </c>
      <c r="X1777" s="27">
        <v>3.8461538461538498</v>
      </c>
      <c r="Y1777" s="27">
        <v>3</v>
      </c>
      <c r="Z1777" s="27">
        <v>81.903060913085895</v>
      </c>
      <c r="AA1777" s="27">
        <v>337087</v>
      </c>
      <c r="AB1777" s="28">
        <v>29.38</v>
      </c>
      <c r="AC1777" s="29">
        <v>0</v>
      </c>
      <c r="AD1777" s="30">
        <v>155.1</v>
      </c>
      <c r="AE1777" s="30">
        <v>3.6</v>
      </c>
      <c r="AF1777" s="31">
        <v>10.505699999999999</v>
      </c>
      <c r="AG1777">
        <f t="shared" si="449"/>
        <v>9176.5939714366377</v>
      </c>
      <c r="AH1777">
        <f>A1777*'Simple Linear Regression'!$B$18+'Simple Linear Regression'!$B$17</f>
        <v>9400.3302079542173</v>
      </c>
      <c r="AI1777">
        <f t="shared" si="450"/>
        <v>8953.3544746999996</v>
      </c>
      <c r="AJ1777">
        <f t="shared" si="451"/>
        <v>8953.3544746999996</v>
      </c>
      <c r="AK1777" s="32">
        <f t="shared" si="465"/>
        <v>8834.8867008605685</v>
      </c>
      <c r="AL1777">
        <f t="shared" si="452"/>
        <v>9097.3187073318404</v>
      </c>
      <c r="AM1777" s="32">
        <f t="shared" si="453"/>
        <v>8967.8592328837403</v>
      </c>
      <c r="AN1777" s="33">
        <f t="shared" si="464"/>
        <v>8801.994638051121</v>
      </c>
      <c r="AO1777" s="33">
        <f t="shared" si="454"/>
        <v>8882.1431977120046</v>
      </c>
      <c r="AP1777" s="33">
        <f t="shared" si="455"/>
        <v>8815.7106920999977</v>
      </c>
      <c r="AQ1777" s="34">
        <f t="shared" si="456"/>
        <v>820643.31200000003</v>
      </c>
      <c r="AR1777" s="34">
        <f t="shared" si="457"/>
        <v>675648</v>
      </c>
      <c r="AS1777" s="34">
        <f t="shared" si="458"/>
        <v>0</v>
      </c>
      <c r="AT1777" s="34">
        <f t="shared" si="459"/>
        <v>9245.6641614010005</v>
      </c>
      <c r="AU1777" s="34">
        <f t="shared" si="460"/>
        <v>9071.7310633964316</v>
      </c>
      <c r="AV1777" s="34">
        <f t="shared" si="461"/>
        <v>9133.0243688904811</v>
      </c>
      <c r="AW1777" s="34">
        <f t="shared" si="462"/>
        <v>9239.3393134569997</v>
      </c>
      <c r="AX1777" s="34">
        <f t="shared" si="463"/>
        <v>8953.8559877678563</v>
      </c>
    </row>
    <row r="1778" spans="1:50" ht="16.5" customHeight="1" x14ac:dyDescent="0.2">
      <c r="A1778" s="25">
        <v>1777</v>
      </c>
      <c r="B1778" s="26">
        <v>45709</v>
      </c>
      <c r="C1778" s="25"/>
      <c r="D1778" s="27">
        <v>6101.0950000000003</v>
      </c>
      <c r="E1778" s="27">
        <v>223000</v>
      </c>
      <c r="F1778" s="27">
        <v>2380456.8571428601</v>
      </c>
      <c r="G1778" s="27">
        <v>72.097499999999997</v>
      </c>
      <c r="H1778" s="27">
        <v>76.087999999999994</v>
      </c>
      <c r="I1778" s="27">
        <v>3.1480000000000001</v>
      </c>
      <c r="J1778" s="27">
        <v>29825.182000000001</v>
      </c>
      <c r="K1778" s="27">
        <v>739764</v>
      </c>
      <c r="L1778" s="27">
        <v>589</v>
      </c>
      <c r="M1778" s="27">
        <v>15.95</v>
      </c>
      <c r="N1778" s="27">
        <v>264216</v>
      </c>
      <c r="O1778" s="27">
        <v>20514.3</v>
      </c>
      <c r="P1778" s="27">
        <v>5058343</v>
      </c>
      <c r="Q1778" s="27">
        <v>1390000</v>
      </c>
      <c r="R1778" s="27">
        <v>11655</v>
      </c>
      <c r="S1778" s="27">
        <v>18.036000000000001</v>
      </c>
      <c r="T1778" s="27">
        <v>168.3</v>
      </c>
      <c r="U1778" s="27">
        <v>11</v>
      </c>
      <c r="V1778" s="27">
        <v>91.6</v>
      </c>
      <c r="W1778" s="27">
        <v>128.08828</v>
      </c>
      <c r="X1778" s="27">
        <v>3.8461538461538498</v>
      </c>
      <c r="Y1778" s="27">
        <v>3</v>
      </c>
      <c r="Z1778" s="27">
        <v>81.903060913085895</v>
      </c>
      <c r="AA1778" s="27">
        <v>337087</v>
      </c>
      <c r="AB1778" s="28">
        <v>29.38</v>
      </c>
      <c r="AC1778" s="29">
        <v>0</v>
      </c>
      <c r="AD1778" s="30">
        <v>205.7</v>
      </c>
      <c r="AE1778" s="30">
        <v>1</v>
      </c>
      <c r="AF1778" s="31">
        <v>10.7613</v>
      </c>
      <c r="AG1778">
        <f t="shared" si="449"/>
        <v>9195.2096368142393</v>
      </c>
      <c r="AH1778">
        <f>A1778*'Simple Linear Regression'!$B$18+'Simple Linear Regression'!$B$17</f>
        <v>9401.1832450381207</v>
      </c>
      <c r="AI1778">
        <f t="shared" si="450"/>
        <v>8901.0802113999998</v>
      </c>
      <c r="AJ1778">
        <f t="shared" si="451"/>
        <v>8901.0802113999998</v>
      </c>
      <c r="AK1778" s="32">
        <f t="shared" si="465"/>
        <v>8833.3152093270182</v>
      </c>
      <c r="AL1778">
        <f t="shared" si="452"/>
        <v>9091.5447509777623</v>
      </c>
      <c r="AM1778" s="32">
        <f t="shared" si="453"/>
        <v>8930.5849064618978</v>
      </c>
      <c r="AN1778" s="33">
        <f t="shared" si="464"/>
        <v>8865.9816790569203</v>
      </c>
      <c r="AO1778" s="33">
        <f t="shared" si="454"/>
        <v>8799.033103568001</v>
      </c>
      <c r="AP1778" s="33">
        <f t="shared" si="455"/>
        <v>8771.6342214999968</v>
      </c>
      <c r="AQ1778" s="34">
        <f t="shared" si="456"/>
        <v>831751.96799999999</v>
      </c>
      <c r="AR1778" s="34">
        <f t="shared" si="457"/>
        <v>702004</v>
      </c>
      <c r="AS1778" s="34">
        <f t="shared" si="458"/>
        <v>0</v>
      </c>
      <c r="AT1778" s="34">
        <f t="shared" si="459"/>
        <v>9407.5296547469989</v>
      </c>
      <c r="AU1778" s="34">
        <f t="shared" si="460"/>
        <v>9166.7926281405453</v>
      </c>
      <c r="AV1778" s="34">
        <f t="shared" si="461"/>
        <v>9308.2743263630418</v>
      </c>
      <c r="AW1778" s="34">
        <f t="shared" si="462"/>
        <v>9401.7230003249988</v>
      </c>
      <c r="AX1778" s="34">
        <f t="shared" si="463"/>
        <v>9028.7866692407861</v>
      </c>
    </row>
    <row r="1779" spans="1:50" ht="16.5" customHeight="1" x14ac:dyDescent="0.2">
      <c r="A1779" s="25">
        <v>1778</v>
      </c>
      <c r="B1779" s="26">
        <v>45716</v>
      </c>
      <c r="C1779" s="25"/>
      <c r="D1779" s="27">
        <v>5942.1260000000002</v>
      </c>
      <c r="E1779" s="27">
        <v>241000</v>
      </c>
      <c r="F1779" s="27">
        <v>2344107</v>
      </c>
      <c r="G1779" s="27">
        <v>69.933999999999997</v>
      </c>
      <c r="H1779" s="27">
        <v>74.251999999999995</v>
      </c>
      <c r="I1779" s="27">
        <v>3.125</v>
      </c>
      <c r="J1779" s="27">
        <v>29825.182000000001</v>
      </c>
      <c r="K1779" s="27">
        <v>739764</v>
      </c>
      <c r="L1779" s="27">
        <v>589</v>
      </c>
      <c r="M1779" s="27">
        <v>15.95</v>
      </c>
      <c r="N1779" s="27">
        <v>264216</v>
      </c>
      <c r="O1779" s="27">
        <v>20514.3</v>
      </c>
      <c r="P1779" s="27">
        <v>5058343</v>
      </c>
      <c r="Q1779" s="27">
        <v>1390000</v>
      </c>
      <c r="R1779" s="27">
        <v>11655</v>
      </c>
      <c r="S1779" s="27">
        <v>18.036000000000001</v>
      </c>
      <c r="T1779" s="27">
        <v>168.3</v>
      </c>
      <c r="U1779" s="27">
        <v>11</v>
      </c>
      <c r="V1779" s="27">
        <v>91.6</v>
      </c>
      <c r="W1779" s="27">
        <v>127.31892499999999</v>
      </c>
      <c r="X1779" s="27">
        <v>3.8461538461538498</v>
      </c>
      <c r="Y1779" s="27">
        <v>3</v>
      </c>
      <c r="Z1779" s="27">
        <v>81.903060913085895</v>
      </c>
      <c r="AA1779" s="27">
        <v>337087</v>
      </c>
      <c r="AB1779" s="28">
        <v>29.38</v>
      </c>
      <c r="AC1779" s="29">
        <v>0</v>
      </c>
      <c r="AD1779" s="30">
        <v>119.2</v>
      </c>
      <c r="AE1779" s="30">
        <v>0</v>
      </c>
      <c r="AF1779" s="31">
        <v>11.029299999999999</v>
      </c>
      <c r="AG1779">
        <f t="shared" si="449"/>
        <v>9183.0785099530003</v>
      </c>
      <c r="AH1779">
        <f>A1779*'Simple Linear Regression'!$B$18+'Simple Linear Regression'!$B$17</f>
        <v>9402.036282122026</v>
      </c>
      <c r="AI1779">
        <f t="shared" si="450"/>
        <v>8890.4909914</v>
      </c>
      <c r="AJ1779">
        <f t="shared" si="451"/>
        <v>8890.4909914</v>
      </c>
      <c r="AK1779" s="32">
        <f t="shared" si="465"/>
        <v>8834.3565077551593</v>
      </c>
      <c r="AL1779">
        <f t="shared" si="452"/>
        <v>9082.1742742699989</v>
      </c>
      <c r="AM1779" s="32">
        <f t="shared" si="453"/>
        <v>9034.7736980743994</v>
      </c>
      <c r="AN1779" s="33">
        <f t="shared" si="464"/>
        <v>9001.57536915725</v>
      </c>
      <c r="AO1779" s="33">
        <f t="shared" si="454"/>
        <v>8905.3011930000011</v>
      </c>
      <c r="AP1779" s="33">
        <f t="shared" si="455"/>
        <v>8881.9687986999979</v>
      </c>
      <c r="AQ1779" s="34">
        <f t="shared" si="456"/>
        <v>825675</v>
      </c>
      <c r="AR1779" s="34">
        <f t="shared" si="457"/>
        <v>753125</v>
      </c>
      <c r="AS1779" s="34">
        <f t="shared" si="458"/>
        <v>0</v>
      </c>
      <c r="AT1779" s="34">
        <f t="shared" si="459"/>
        <v>9324.3567564780005</v>
      </c>
      <c r="AU1779" s="34">
        <f t="shared" si="460"/>
        <v>9118.9588708340016</v>
      </c>
      <c r="AV1779" s="34">
        <f t="shared" si="461"/>
        <v>9238.9522283440001</v>
      </c>
      <c r="AW1779" s="34">
        <f t="shared" si="462"/>
        <v>9320.4946967489996</v>
      </c>
      <c r="AX1779" s="34">
        <f t="shared" si="463"/>
        <v>9001.5236347709997</v>
      </c>
    </row>
    <row r="1780" spans="1:50" ht="16.5" customHeight="1" x14ac:dyDescent="0.2">
      <c r="A1780" s="25">
        <v>1779</v>
      </c>
      <c r="B1780" s="26">
        <v>45723</v>
      </c>
      <c r="C1780" s="25"/>
      <c r="D1780" s="27">
        <v>5795.8440000000001</v>
      </c>
      <c r="E1780" s="27">
        <v>224000</v>
      </c>
      <c r="F1780" s="27">
        <v>2336686.2857142901</v>
      </c>
      <c r="G1780" s="27">
        <v>67.518000000000001</v>
      </c>
      <c r="H1780" s="27">
        <v>71.930000000000007</v>
      </c>
      <c r="I1780" s="27">
        <v>3.0779999999999998</v>
      </c>
      <c r="J1780" s="27">
        <v>29825.182000000001</v>
      </c>
      <c r="K1780" s="27">
        <v>739764</v>
      </c>
      <c r="L1780" s="27">
        <v>589</v>
      </c>
      <c r="M1780" s="27">
        <v>15.95</v>
      </c>
      <c r="N1780" s="27">
        <v>264216</v>
      </c>
      <c r="O1780" s="27">
        <v>20514.3</v>
      </c>
      <c r="P1780" s="27">
        <v>5058343</v>
      </c>
      <c r="Q1780" s="27">
        <v>1390000</v>
      </c>
      <c r="R1780" s="27">
        <v>11731</v>
      </c>
      <c r="S1780" s="27">
        <v>18.036000000000001</v>
      </c>
      <c r="T1780" s="27">
        <v>168.3</v>
      </c>
      <c r="U1780" s="27">
        <v>11</v>
      </c>
      <c r="V1780" s="27">
        <v>93</v>
      </c>
      <c r="W1780" s="27">
        <v>127.62008</v>
      </c>
      <c r="X1780" s="27">
        <v>3.8461538461538498</v>
      </c>
      <c r="Y1780" s="27">
        <v>3</v>
      </c>
      <c r="Z1780" s="27">
        <v>81.903060913085895</v>
      </c>
      <c r="AA1780" s="27">
        <v>340095</v>
      </c>
      <c r="AB1780" s="28">
        <v>29.38</v>
      </c>
      <c r="AC1780" s="29">
        <v>0</v>
      </c>
      <c r="AD1780" s="30">
        <v>124</v>
      </c>
      <c r="AE1780" s="30">
        <v>2</v>
      </c>
      <c r="AF1780" s="31">
        <v>11.3065</v>
      </c>
      <c r="AG1780">
        <f t="shared" si="449"/>
        <v>9174.782786354639</v>
      </c>
      <c r="AH1780">
        <f>A1780*'Simple Linear Regression'!$B$18+'Simple Linear Regression'!$B$17</f>
        <v>9402.8893192059295</v>
      </c>
      <c r="AI1780">
        <f t="shared" si="450"/>
        <v>8852.4323014000001</v>
      </c>
      <c r="AJ1780">
        <f t="shared" si="451"/>
        <v>8852.4323014000001</v>
      </c>
      <c r="AK1780" s="32">
        <f t="shared" si="465"/>
        <v>8834.5750880216401</v>
      </c>
      <c r="AL1780">
        <f t="shared" si="452"/>
        <v>9086.8540439993612</v>
      </c>
      <c r="AM1780" s="32">
        <f t="shared" si="453"/>
        <v>9024.6057099444006</v>
      </c>
      <c r="AN1780" s="33">
        <f t="shared" si="464"/>
        <v>9088.2524999906182</v>
      </c>
      <c r="AO1780" s="33">
        <f t="shared" si="454"/>
        <v>8901.1632544479944</v>
      </c>
      <c r="AP1780" s="33">
        <f t="shared" si="455"/>
        <v>8943.3098482999994</v>
      </c>
      <c r="AQ1780" s="34">
        <f t="shared" si="456"/>
        <v>813256.848</v>
      </c>
      <c r="AR1780" s="34">
        <f t="shared" si="457"/>
        <v>689472</v>
      </c>
      <c r="AS1780" s="34">
        <f t="shared" si="458"/>
        <v>0</v>
      </c>
      <c r="AT1780" s="34">
        <f t="shared" si="459"/>
        <v>9377.3732529730005</v>
      </c>
      <c r="AU1780" s="34">
        <f t="shared" si="460"/>
        <v>9174.1205915158425</v>
      </c>
      <c r="AV1780" s="34">
        <f t="shared" si="461"/>
        <v>9288.3059860927187</v>
      </c>
      <c r="AW1780" s="34">
        <f t="shared" si="462"/>
        <v>9374.5397342750002</v>
      </c>
      <c r="AX1780" s="34">
        <f t="shared" si="463"/>
        <v>9053.524901598219</v>
      </c>
    </row>
    <row r="1781" spans="1:50" ht="16.5" customHeight="1" x14ac:dyDescent="0.2">
      <c r="A1781" s="25">
        <v>1780</v>
      </c>
      <c r="B1781" s="26">
        <v>45730</v>
      </c>
      <c r="C1781" s="25"/>
      <c r="D1781" s="27">
        <v>5589.2780000000002</v>
      </c>
      <c r="E1781" s="27">
        <v>222000</v>
      </c>
      <c r="F1781" s="27">
        <v>2458584.57142857</v>
      </c>
      <c r="G1781" s="27">
        <v>66.945999999999998</v>
      </c>
      <c r="H1781" s="27">
        <v>71.542000000000002</v>
      </c>
      <c r="I1781" s="27">
        <v>3.069</v>
      </c>
      <c r="J1781" s="27">
        <v>29825.182000000001</v>
      </c>
      <c r="K1781" s="27">
        <v>647620</v>
      </c>
      <c r="L1781" s="27">
        <v>582</v>
      </c>
      <c r="M1781" s="27">
        <v>15.95</v>
      </c>
      <c r="N1781" s="27">
        <v>264216</v>
      </c>
      <c r="O1781" s="27">
        <v>20462.2</v>
      </c>
      <c r="P1781" s="27">
        <v>5058343</v>
      </c>
      <c r="Q1781" s="27">
        <v>1390000</v>
      </c>
      <c r="R1781" s="27">
        <v>11731</v>
      </c>
      <c r="S1781" s="27">
        <v>18.036000000000001</v>
      </c>
      <c r="T1781" s="27">
        <v>168.3</v>
      </c>
      <c r="U1781" s="27">
        <v>11</v>
      </c>
      <c r="V1781" s="27">
        <v>93</v>
      </c>
      <c r="W1781" s="27">
        <v>126.86838</v>
      </c>
      <c r="X1781" s="27">
        <v>3.8461538461538498</v>
      </c>
      <c r="Y1781" s="27">
        <v>3</v>
      </c>
      <c r="Z1781" s="27">
        <v>81.903060913085895</v>
      </c>
      <c r="AA1781" s="27">
        <v>340095</v>
      </c>
      <c r="AB1781" s="28">
        <v>26.79</v>
      </c>
      <c r="AC1781" s="29">
        <v>0</v>
      </c>
      <c r="AD1781" s="30">
        <v>93.8</v>
      </c>
      <c r="AE1781" s="30">
        <v>4.9000000000000004</v>
      </c>
      <c r="AF1781" s="31">
        <v>11.5898</v>
      </c>
      <c r="AG1781">
        <f t="shared" si="449"/>
        <v>9176.12651584372</v>
      </c>
      <c r="AH1781">
        <f>A1781*'Simple Linear Regression'!$B$18+'Simple Linear Regression'!$B$17</f>
        <v>9403.742356289833</v>
      </c>
      <c r="AI1781">
        <f t="shared" si="450"/>
        <v>8851.4693313999996</v>
      </c>
      <c r="AJ1781">
        <f t="shared" si="451"/>
        <v>8851.4693313999996</v>
      </c>
      <c r="AK1781" s="32">
        <f t="shared" si="465"/>
        <v>8768.4130168696101</v>
      </c>
      <c r="AL1781">
        <f t="shared" si="452"/>
        <v>9089.8808299832817</v>
      </c>
      <c r="AM1781" s="32">
        <f t="shared" si="453"/>
        <v>9063.380106565859</v>
      </c>
      <c r="AN1781" s="33">
        <f t="shared" si="464"/>
        <v>9069.2620517690084</v>
      </c>
      <c r="AO1781" s="33">
        <f t="shared" si="454"/>
        <v>8951.1568277039969</v>
      </c>
      <c r="AP1781" s="33">
        <f t="shared" si="455"/>
        <v>9009.9249922000017</v>
      </c>
      <c r="AQ1781" s="34">
        <f t="shared" si="456"/>
        <v>810878.90399999998</v>
      </c>
      <c r="AR1781" s="34">
        <f t="shared" si="457"/>
        <v>681318</v>
      </c>
      <c r="AS1781" s="34">
        <f t="shared" si="458"/>
        <v>0</v>
      </c>
      <c r="AT1781" s="34">
        <f t="shared" si="459"/>
        <v>9379.402389455001</v>
      </c>
      <c r="AU1781" s="34">
        <f t="shared" si="460"/>
        <v>9187.9756206612401</v>
      </c>
      <c r="AV1781" s="34">
        <f t="shared" si="461"/>
        <v>9288.5489117376819</v>
      </c>
      <c r="AW1781" s="34">
        <f t="shared" si="462"/>
        <v>9377.8938705219989</v>
      </c>
      <c r="AX1781" s="34">
        <f t="shared" si="463"/>
        <v>9074.1002698253469</v>
      </c>
    </row>
    <row r="1782" spans="1:50" ht="16.5" customHeight="1" x14ac:dyDescent="0.2">
      <c r="A1782" s="25">
        <v>1781</v>
      </c>
      <c r="B1782" s="26">
        <v>45737</v>
      </c>
      <c r="C1782" s="25"/>
      <c r="D1782" s="27">
        <v>5659.1040000000003</v>
      </c>
      <c r="E1782" s="27">
        <v>225000</v>
      </c>
      <c r="F1782" s="27">
        <v>2599207.1428571399</v>
      </c>
      <c r="G1782" s="27">
        <v>67.959999999999994</v>
      </c>
      <c r="H1782" s="27">
        <v>72.209999999999994</v>
      </c>
      <c r="I1782" s="27">
        <v>3.0579999999999998</v>
      </c>
      <c r="J1782" s="27">
        <v>29825.182000000001</v>
      </c>
      <c r="K1782" s="27">
        <v>647620</v>
      </c>
      <c r="L1782" s="27">
        <v>582</v>
      </c>
      <c r="M1782" s="27">
        <v>16.419</v>
      </c>
      <c r="N1782" s="27">
        <v>252454</v>
      </c>
      <c r="O1782" s="27">
        <v>20462.2</v>
      </c>
      <c r="P1782" s="27">
        <v>4948059</v>
      </c>
      <c r="Q1782" s="27">
        <v>1390000</v>
      </c>
      <c r="R1782" s="27">
        <v>11731</v>
      </c>
      <c r="S1782" s="27">
        <v>18.036000000000001</v>
      </c>
      <c r="T1782" s="27">
        <v>168.3</v>
      </c>
      <c r="U1782" s="27">
        <v>11</v>
      </c>
      <c r="V1782" s="27">
        <v>93</v>
      </c>
      <c r="W1782" s="27">
        <v>125.97548</v>
      </c>
      <c r="X1782" s="27">
        <v>3.8461538461538498</v>
      </c>
      <c r="Y1782" s="27">
        <v>3.1312420368194598</v>
      </c>
      <c r="Z1782" s="27">
        <v>81.903060913085895</v>
      </c>
      <c r="AA1782" s="27">
        <v>340095</v>
      </c>
      <c r="AB1782" s="28">
        <v>26.79</v>
      </c>
      <c r="AC1782" s="29">
        <v>0</v>
      </c>
      <c r="AD1782" s="30">
        <v>82.3</v>
      </c>
      <c r="AE1782" s="30">
        <v>4.5</v>
      </c>
      <c r="AF1782" s="31">
        <v>11.8766</v>
      </c>
      <c r="AG1782">
        <f t="shared" si="449"/>
        <v>9026.7746719770385</v>
      </c>
      <c r="AH1782">
        <f>A1782*'Simple Linear Regression'!$B$18+'Simple Linear Regression'!$B$17</f>
        <v>9404.5953933737383</v>
      </c>
      <c r="AI1782">
        <f t="shared" si="450"/>
        <v>8713.5223004999989</v>
      </c>
      <c r="AJ1782">
        <f t="shared" si="451"/>
        <v>8713.5223005000007</v>
      </c>
      <c r="AK1782" s="32">
        <f t="shared" si="465"/>
        <v>8771.2258091252388</v>
      </c>
      <c r="AL1782">
        <f t="shared" si="452"/>
        <v>9063.6543433832412</v>
      </c>
      <c r="AM1782" s="32">
        <f t="shared" si="453"/>
        <v>8915.9768974990002</v>
      </c>
      <c r="AN1782" s="33">
        <f t="shared" si="464"/>
        <v>9080.4186679848208</v>
      </c>
      <c r="AO1782" s="33">
        <f t="shared" si="454"/>
        <v>8955.0842577319982</v>
      </c>
      <c r="AP1782" s="33">
        <f t="shared" si="455"/>
        <v>9054.5869819999989</v>
      </c>
      <c r="AQ1782" s="34">
        <f t="shared" si="456"/>
        <v>772004.33199999994</v>
      </c>
      <c r="AR1782" s="34">
        <f t="shared" si="457"/>
        <v>688050</v>
      </c>
      <c r="AS1782" s="34">
        <f t="shared" si="458"/>
        <v>0</v>
      </c>
      <c r="AT1782" s="34">
        <f t="shared" si="459"/>
        <v>9194.3279194680017</v>
      </c>
      <c r="AU1782" s="34">
        <f t="shared" si="460"/>
        <v>9143.3581591679176</v>
      </c>
      <c r="AV1782" s="34">
        <f t="shared" si="461"/>
        <v>9103.3216348180013</v>
      </c>
      <c r="AW1782" s="34">
        <f t="shared" si="462"/>
        <v>9194.0438011419992</v>
      </c>
      <c r="AX1782" s="34">
        <f t="shared" si="463"/>
        <v>9049.6306625291145</v>
      </c>
    </row>
    <row r="1783" spans="1:50" ht="16.5" customHeight="1" x14ac:dyDescent="0.2">
      <c r="A1783" s="25">
        <v>1782</v>
      </c>
      <c r="B1783" s="26">
        <v>45744</v>
      </c>
      <c r="C1783" s="25"/>
      <c r="D1783" s="27">
        <v>5706.134</v>
      </c>
      <c r="E1783" s="27">
        <v>224000</v>
      </c>
      <c r="F1783" s="27">
        <v>2552015.8571428601</v>
      </c>
      <c r="G1783" s="27">
        <v>69.805999999999997</v>
      </c>
      <c r="H1783" s="27">
        <v>74.349999999999994</v>
      </c>
      <c r="I1783" s="27">
        <v>3.1150000000000002</v>
      </c>
      <c r="J1783" s="27">
        <v>29825.182000000001</v>
      </c>
      <c r="K1783" s="27">
        <v>647620</v>
      </c>
      <c r="L1783" s="27">
        <v>582</v>
      </c>
      <c r="M1783" s="27">
        <v>16.419</v>
      </c>
      <c r="N1783" s="27">
        <v>252454</v>
      </c>
      <c r="O1783" s="27">
        <v>20462.2</v>
      </c>
      <c r="P1783" s="27">
        <v>4948059</v>
      </c>
      <c r="Q1783" s="27">
        <v>1390000</v>
      </c>
      <c r="R1783" s="27">
        <v>11731</v>
      </c>
      <c r="S1783" s="27">
        <v>18.036000000000001</v>
      </c>
      <c r="T1783" s="27">
        <v>168.3</v>
      </c>
      <c r="U1783" s="27">
        <v>11</v>
      </c>
      <c r="V1783" s="27">
        <v>93</v>
      </c>
      <c r="W1783" s="27">
        <v>125.78206</v>
      </c>
      <c r="X1783" s="27">
        <v>3.8461538461538498</v>
      </c>
      <c r="Y1783" s="27">
        <v>3.1312420368194598</v>
      </c>
      <c r="Z1783" s="27">
        <v>81.903060913085895</v>
      </c>
      <c r="AA1783" s="27">
        <v>340095</v>
      </c>
      <c r="AB1783" s="28">
        <v>26.79</v>
      </c>
      <c r="AC1783" s="29">
        <v>0</v>
      </c>
      <c r="AD1783" s="30">
        <v>75.5</v>
      </c>
      <c r="AE1783" s="30">
        <v>8.9</v>
      </c>
      <c r="AF1783" s="31">
        <v>12.1645</v>
      </c>
      <c r="AG1783">
        <f t="shared" si="449"/>
        <v>9027.4687485462</v>
      </c>
      <c r="AH1783">
        <f>A1783*'Simple Linear Regression'!$B$18+'Simple Linear Regression'!$B$17</f>
        <v>9405.4484304576417</v>
      </c>
      <c r="AI1783">
        <f t="shared" si="450"/>
        <v>8714.1105905000004</v>
      </c>
      <c r="AJ1783">
        <f t="shared" si="451"/>
        <v>8714.1105905000004</v>
      </c>
      <c r="AK1783" s="32">
        <f t="shared" si="465"/>
        <v>8750.3360398600908</v>
      </c>
      <c r="AL1783">
        <f t="shared" si="452"/>
        <v>9061.0596121447015</v>
      </c>
      <c r="AM1783" s="32">
        <f t="shared" si="453"/>
        <v>8934.8153165335607</v>
      </c>
      <c r="AN1783" s="33">
        <f t="shared" si="464"/>
        <v>9091.8099933883514</v>
      </c>
      <c r="AO1783" s="33">
        <f t="shared" si="454"/>
        <v>8970.5528357099938</v>
      </c>
      <c r="AP1783" s="33">
        <f t="shared" si="455"/>
        <v>9072.2266396999985</v>
      </c>
      <c r="AQ1783" s="34">
        <f t="shared" si="456"/>
        <v>786394.21000000008</v>
      </c>
      <c r="AR1783" s="34">
        <f t="shared" si="457"/>
        <v>697760</v>
      </c>
      <c r="AS1783" s="34">
        <f t="shared" si="458"/>
        <v>0</v>
      </c>
      <c r="AT1783" s="34">
        <f t="shared" si="459"/>
        <v>9231.1705295960001</v>
      </c>
      <c r="AU1783" s="34">
        <f t="shared" si="460"/>
        <v>9174.4865643557823</v>
      </c>
      <c r="AV1783" s="34">
        <f t="shared" si="461"/>
        <v>9133.4182202016</v>
      </c>
      <c r="AW1783" s="34">
        <f t="shared" si="462"/>
        <v>9231.9743774009985</v>
      </c>
      <c r="AX1783" s="34">
        <f t="shared" si="463"/>
        <v>9077.8743933457299</v>
      </c>
    </row>
    <row r="1784" spans="1:50" ht="16.5" customHeight="1" x14ac:dyDescent="0.2">
      <c r="A1784" s="25">
        <v>1783</v>
      </c>
      <c r="B1784" s="26">
        <v>45751</v>
      </c>
      <c r="C1784" s="25"/>
      <c r="D1784" s="27">
        <v>5477.2979999999998</v>
      </c>
      <c r="E1784" s="27">
        <v>220000</v>
      </c>
      <c r="F1784" s="27">
        <v>2463302.57142857</v>
      </c>
      <c r="G1784" s="27">
        <v>69.09</v>
      </c>
      <c r="H1784" s="27">
        <v>74.635999999999996</v>
      </c>
      <c r="I1784" s="27">
        <v>3.1619999999999999</v>
      </c>
      <c r="J1784" s="27">
        <v>29825.182000000001</v>
      </c>
      <c r="K1784" s="27">
        <v>647620</v>
      </c>
      <c r="L1784" s="27">
        <v>582</v>
      </c>
      <c r="M1784" s="27">
        <v>16.419</v>
      </c>
      <c r="N1784" s="27">
        <v>252454</v>
      </c>
      <c r="O1784" s="27">
        <v>20462.2</v>
      </c>
      <c r="P1784" s="27">
        <v>4948059</v>
      </c>
      <c r="Q1784" s="27">
        <v>1390000</v>
      </c>
      <c r="R1784" s="27">
        <v>11731</v>
      </c>
      <c r="S1784" s="27">
        <v>18.036000000000001</v>
      </c>
      <c r="T1784" s="27">
        <v>168.3</v>
      </c>
      <c r="U1784" s="27">
        <v>11</v>
      </c>
      <c r="V1784" s="27">
        <v>93</v>
      </c>
      <c r="W1784" s="27">
        <v>126.25336</v>
      </c>
      <c r="X1784" s="27">
        <v>3.8461538461538498</v>
      </c>
      <c r="Y1784" s="27">
        <v>3.1312420368194598</v>
      </c>
      <c r="Z1784" s="27">
        <v>81.903060913085895</v>
      </c>
      <c r="AA1784" s="27">
        <v>340095</v>
      </c>
      <c r="AB1784" s="28">
        <v>26.79</v>
      </c>
      <c r="AC1784" s="29">
        <v>0</v>
      </c>
      <c r="AD1784" s="30">
        <v>49.3</v>
      </c>
      <c r="AE1784" s="30">
        <v>21</v>
      </c>
      <c r="AF1784" s="31">
        <v>12.450900000000001</v>
      </c>
      <c r="AG1784">
        <f t="shared" si="449"/>
        <v>9030.1796834365614</v>
      </c>
      <c r="AH1784">
        <f>A1784*'Simple Linear Regression'!$B$18+'Simple Linear Regression'!$B$17</f>
        <v>9406.301467541547</v>
      </c>
      <c r="AI1784">
        <f t="shared" si="450"/>
        <v>8716.4637504999992</v>
      </c>
      <c r="AJ1784">
        <f t="shared" si="451"/>
        <v>8716.463750500001</v>
      </c>
      <c r="AK1784" s="32">
        <f t="shared" si="465"/>
        <v>8715.7794899917299</v>
      </c>
      <c r="AL1784">
        <f t="shared" si="452"/>
        <v>9061.2703850883609</v>
      </c>
      <c r="AM1784" s="32">
        <f t="shared" si="453"/>
        <v>8982.5687575638985</v>
      </c>
      <c r="AN1784" s="33">
        <f t="shared" si="464"/>
        <v>9075.9043118789814</v>
      </c>
      <c r="AO1784" s="33">
        <f t="shared" si="454"/>
        <v>9029.8830661480024</v>
      </c>
      <c r="AP1784" s="33">
        <f t="shared" si="455"/>
        <v>9125.1270528999994</v>
      </c>
      <c r="AQ1784" s="34">
        <f t="shared" si="456"/>
        <v>798259.54799999995</v>
      </c>
      <c r="AR1784" s="34">
        <f t="shared" si="457"/>
        <v>695640</v>
      </c>
      <c r="AS1784" s="34">
        <f t="shared" si="458"/>
        <v>0</v>
      </c>
      <c r="AT1784" s="34">
        <f t="shared" si="459"/>
        <v>9216.3794934590005</v>
      </c>
      <c r="AU1784" s="34">
        <f t="shared" si="460"/>
        <v>9177.1487464281799</v>
      </c>
      <c r="AV1784" s="34">
        <f t="shared" si="461"/>
        <v>9105.3084413844008</v>
      </c>
      <c r="AW1784" s="34">
        <f t="shared" si="462"/>
        <v>9218.3174440450002</v>
      </c>
      <c r="AX1784" s="34">
        <f t="shared" si="463"/>
        <v>9086.382359043324</v>
      </c>
    </row>
    <row r="1785" spans="1:50" ht="16.5" customHeight="1" x14ac:dyDescent="0.2">
      <c r="A1785" s="25">
        <v>1784</v>
      </c>
      <c r="B1785" s="26">
        <v>45758</v>
      </c>
      <c r="C1785" s="25"/>
      <c r="D1785" s="27">
        <v>5226.6660000000002</v>
      </c>
      <c r="E1785" s="27">
        <v>223000</v>
      </c>
      <c r="F1785" s="27">
        <v>2480377.42857143</v>
      </c>
      <c r="G1785" s="27">
        <v>61.24</v>
      </c>
      <c r="H1785" s="27">
        <v>66.097999999999999</v>
      </c>
      <c r="I1785" s="27">
        <v>3.2429999999999999</v>
      </c>
      <c r="J1785" s="27">
        <v>29825.182000000001</v>
      </c>
      <c r="K1785" s="27">
        <v>626631</v>
      </c>
      <c r="L1785" s="27">
        <v>590</v>
      </c>
      <c r="M1785" s="27">
        <v>16.419</v>
      </c>
      <c r="N1785" s="27">
        <v>252454</v>
      </c>
      <c r="O1785" s="27">
        <v>20519.8</v>
      </c>
      <c r="P1785" s="27">
        <v>4948059</v>
      </c>
      <c r="Q1785" s="27">
        <v>1390000</v>
      </c>
      <c r="R1785" s="27">
        <v>11731</v>
      </c>
      <c r="S1785" s="27">
        <v>18.036000000000001</v>
      </c>
      <c r="T1785" s="27">
        <v>168.3</v>
      </c>
      <c r="U1785" s="27">
        <v>11</v>
      </c>
      <c r="V1785" s="27">
        <v>87.1</v>
      </c>
      <c r="W1785" s="27">
        <v>126.01338</v>
      </c>
      <c r="X1785" s="27">
        <v>3.8461538461538498</v>
      </c>
      <c r="Y1785" s="27">
        <v>3.1312420368194598</v>
      </c>
      <c r="Z1785" s="27">
        <v>81.903060913085895</v>
      </c>
      <c r="AA1785" s="27">
        <v>340095</v>
      </c>
      <c r="AB1785" s="28">
        <v>28.73</v>
      </c>
      <c r="AC1785" s="29">
        <v>0</v>
      </c>
      <c r="AD1785" s="30">
        <v>87.3</v>
      </c>
      <c r="AE1785" s="30">
        <v>10.199999999999999</v>
      </c>
      <c r="AF1785" s="31">
        <v>12.733499999999999</v>
      </c>
      <c r="AG1785">
        <f t="shared" si="449"/>
        <v>9163.0246810128392</v>
      </c>
      <c r="AH1785">
        <f>A1785*'Simple Linear Regression'!$B$18+'Simple Linear Regression'!$B$17</f>
        <v>9407.1545046254505</v>
      </c>
      <c r="AI1785">
        <f t="shared" si="450"/>
        <v>8919.6810505000012</v>
      </c>
      <c r="AJ1785">
        <f t="shared" si="451"/>
        <v>8919.6810504999994</v>
      </c>
      <c r="AK1785" s="32">
        <f t="shared" si="465"/>
        <v>8741.1424446051496</v>
      </c>
      <c r="AL1785">
        <f t="shared" si="452"/>
        <v>9147.3084810125438</v>
      </c>
      <c r="AM1785" s="32">
        <f t="shared" si="453"/>
        <v>8936.7448837227803</v>
      </c>
      <c r="AN1785" s="33">
        <f t="shared" si="464"/>
        <v>9127.8320613794713</v>
      </c>
      <c r="AO1785" s="33">
        <f t="shared" si="454"/>
        <v>9049.8501422219979</v>
      </c>
      <c r="AP1785" s="33">
        <f t="shared" si="455"/>
        <v>9046.094069499999</v>
      </c>
      <c r="AQ1785" s="34">
        <f t="shared" si="456"/>
        <v>818708.32199999993</v>
      </c>
      <c r="AR1785" s="34">
        <f t="shared" si="457"/>
        <v>723189</v>
      </c>
      <c r="AS1785" s="34">
        <f t="shared" si="458"/>
        <v>0</v>
      </c>
      <c r="AT1785" s="34">
        <f t="shared" si="459"/>
        <v>9394.5443005199995</v>
      </c>
      <c r="AU1785" s="34">
        <f t="shared" si="460"/>
        <v>9302.3980111565761</v>
      </c>
      <c r="AV1785" s="34">
        <f t="shared" si="461"/>
        <v>9271.3620324486401</v>
      </c>
      <c r="AW1785" s="34">
        <f t="shared" si="462"/>
        <v>9396.9619472669983</v>
      </c>
      <c r="AX1785" s="34">
        <f t="shared" si="463"/>
        <v>9205.4979121099877</v>
      </c>
    </row>
    <row r="1786" spans="1:50" ht="16.5" customHeight="1" x14ac:dyDescent="0.2">
      <c r="A1786" s="25">
        <v>1785</v>
      </c>
      <c r="B1786" s="26">
        <v>45765</v>
      </c>
      <c r="C1786" s="25"/>
      <c r="D1786" s="27">
        <v>5340.25</v>
      </c>
      <c r="E1786" s="27">
        <v>217000</v>
      </c>
      <c r="F1786" s="27">
        <v>2505435</v>
      </c>
      <c r="G1786" s="27">
        <v>62.92</v>
      </c>
      <c r="H1786" s="27">
        <v>67.757499999999993</v>
      </c>
      <c r="I1786" s="27">
        <v>3.1680000000000001</v>
      </c>
      <c r="J1786" s="27">
        <v>29825.182000000001</v>
      </c>
      <c r="K1786" s="27">
        <v>626631</v>
      </c>
      <c r="L1786" s="27">
        <v>590</v>
      </c>
      <c r="M1786" s="27">
        <v>18.350000000000001</v>
      </c>
      <c r="N1786" s="27">
        <v>238728</v>
      </c>
      <c r="O1786" s="27">
        <v>20519.8</v>
      </c>
      <c r="P1786" s="27">
        <v>4948059</v>
      </c>
      <c r="Q1786" s="27">
        <v>1390000</v>
      </c>
      <c r="R1786" s="27">
        <v>11731</v>
      </c>
      <c r="S1786" s="27">
        <v>18.036000000000001</v>
      </c>
      <c r="T1786" s="27">
        <v>168.3</v>
      </c>
      <c r="U1786" s="27">
        <v>11</v>
      </c>
      <c r="V1786" s="27">
        <v>87.1</v>
      </c>
      <c r="W1786" s="27">
        <v>125.88566</v>
      </c>
      <c r="X1786" s="27">
        <v>3.8461538461538498</v>
      </c>
      <c r="Y1786" s="27">
        <v>3.5802655220031698</v>
      </c>
      <c r="Z1786" s="27">
        <v>81.903060913085895</v>
      </c>
      <c r="AA1786" s="27">
        <v>340095</v>
      </c>
      <c r="AB1786" s="28">
        <v>28.73</v>
      </c>
      <c r="AC1786" s="29">
        <v>0</v>
      </c>
      <c r="AD1786" s="30">
        <v>56.5</v>
      </c>
      <c r="AE1786" s="30">
        <v>15.3</v>
      </c>
      <c r="AF1786" s="31">
        <v>13.009600000000001</v>
      </c>
      <c r="AG1786">
        <f t="shared" si="449"/>
        <v>8995.1106379618395</v>
      </c>
      <c r="AH1786">
        <f>A1786*'Simple Linear Regression'!$B$18+'Simple Linear Regression'!$B$17</f>
        <v>9408.007541709354</v>
      </c>
      <c r="AI1786">
        <f t="shared" si="450"/>
        <v>8839.8427561999997</v>
      </c>
      <c r="AJ1786">
        <f t="shared" si="451"/>
        <v>8839.8427561999997</v>
      </c>
      <c r="AK1786" s="32">
        <f t="shared" si="465"/>
        <v>8886.9823617816</v>
      </c>
      <c r="AL1786">
        <f t="shared" si="452"/>
        <v>9140.464433381283</v>
      </c>
      <c r="AM1786" s="32">
        <f t="shared" si="453"/>
        <v>8783.1066875067208</v>
      </c>
      <c r="AN1786" s="33">
        <f t="shared" si="464"/>
        <v>9044.0464133927217</v>
      </c>
      <c r="AO1786" s="33">
        <f t="shared" si="454"/>
        <v>9114.3938951040018</v>
      </c>
      <c r="AP1786" s="33">
        <f t="shared" si="455"/>
        <v>9140.8904920000023</v>
      </c>
      <c r="AQ1786" s="34">
        <f t="shared" si="456"/>
        <v>756290.304</v>
      </c>
      <c r="AR1786" s="34">
        <f t="shared" si="457"/>
        <v>687456</v>
      </c>
      <c r="AS1786" s="34">
        <f t="shared" si="458"/>
        <v>0</v>
      </c>
      <c r="AT1786" s="34">
        <f t="shared" si="459"/>
        <v>9125.3046128540009</v>
      </c>
      <c r="AU1786" s="34">
        <f t="shared" si="460"/>
        <v>9235.915934031118</v>
      </c>
      <c r="AV1786" s="34">
        <f t="shared" si="461"/>
        <v>8996.0535288745596</v>
      </c>
      <c r="AW1786" s="34">
        <f t="shared" si="462"/>
        <v>9128.9796028979981</v>
      </c>
      <c r="AX1786" s="34">
        <f t="shared" si="463"/>
        <v>9175.4976851775518</v>
      </c>
    </row>
    <row r="1787" spans="1:50" ht="16.5" customHeight="1" x14ac:dyDescent="0.2">
      <c r="A1787" s="25">
        <v>1786</v>
      </c>
      <c r="B1787" s="26">
        <v>45772</v>
      </c>
      <c r="C1787" s="25"/>
      <c r="D1787" s="27">
        <v>5366.36</v>
      </c>
      <c r="E1787" s="27">
        <v>224000</v>
      </c>
      <c r="F1787" s="27">
        <v>2523549</v>
      </c>
      <c r="G1787" s="27">
        <v>63.624000000000002</v>
      </c>
      <c r="H1787" s="27">
        <v>67.92</v>
      </c>
      <c r="I1787" s="27">
        <v>3.141</v>
      </c>
      <c r="J1787" s="27">
        <v>29825.182000000001</v>
      </c>
      <c r="K1787" s="27">
        <v>626631</v>
      </c>
      <c r="L1787" s="27">
        <v>590</v>
      </c>
      <c r="M1787" s="27">
        <v>18.350000000000001</v>
      </c>
      <c r="N1787" s="27">
        <v>238728</v>
      </c>
      <c r="O1787" s="27">
        <v>20519.8</v>
      </c>
      <c r="P1787" s="27">
        <v>4948059</v>
      </c>
      <c r="Q1787" s="27">
        <v>1390000</v>
      </c>
      <c r="R1787" s="27">
        <v>11731</v>
      </c>
      <c r="S1787" s="27">
        <v>18.036000000000001</v>
      </c>
      <c r="T1787" s="27">
        <v>168.3</v>
      </c>
      <c r="U1787" s="27">
        <v>11</v>
      </c>
      <c r="V1787" s="27">
        <v>87.1</v>
      </c>
      <c r="W1787" s="27">
        <v>123.36490000000001</v>
      </c>
      <c r="X1787" s="27">
        <v>3.8461538461538498</v>
      </c>
      <c r="Y1787" s="27">
        <v>3.5802655220031698</v>
      </c>
      <c r="Z1787" s="27">
        <v>81.903060913085895</v>
      </c>
      <c r="AA1787" s="27">
        <v>340095</v>
      </c>
      <c r="AB1787" s="28">
        <v>28.73</v>
      </c>
      <c r="AC1787" s="29">
        <v>0</v>
      </c>
      <c r="AD1787" s="30">
        <v>25.4</v>
      </c>
      <c r="AE1787" s="30">
        <v>21.1</v>
      </c>
      <c r="AF1787" s="31">
        <v>13.2761</v>
      </c>
      <c r="AG1787">
        <f t="shared" si="449"/>
        <v>8990.3864564290798</v>
      </c>
      <c r="AH1787">
        <f>A1787*'Simple Linear Regression'!$B$18+'Simple Linear Regression'!$B$17</f>
        <v>9408.8605787932593</v>
      </c>
      <c r="AI1787">
        <f t="shared" si="450"/>
        <v>8835.7247262000001</v>
      </c>
      <c r="AJ1787">
        <f t="shared" si="451"/>
        <v>8835.7247261999983</v>
      </c>
      <c r="AK1787" s="32">
        <f t="shared" si="465"/>
        <v>8896.8971057367908</v>
      </c>
      <c r="AL1787">
        <f t="shared" si="452"/>
        <v>9133.2923657453575</v>
      </c>
      <c r="AM1787" s="32">
        <f t="shared" si="453"/>
        <v>8823.0518339849405</v>
      </c>
      <c r="AN1787" s="33">
        <f t="shared" si="464"/>
        <v>9090.645288727892</v>
      </c>
      <c r="AO1787" s="33">
        <f t="shared" si="454"/>
        <v>9159.4631182479989</v>
      </c>
      <c r="AP1787" s="33">
        <f t="shared" si="455"/>
        <v>9208.699892300001</v>
      </c>
      <c r="AQ1787" s="34">
        <f t="shared" si="456"/>
        <v>749844.64800000004</v>
      </c>
      <c r="AR1787" s="34">
        <f t="shared" si="457"/>
        <v>703584</v>
      </c>
      <c r="AS1787" s="34">
        <f t="shared" si="458"/>
        <v>0</v>
      </c>
      <c r="AT1787" s="34">
        <f t="shared" si="459"/>
        <v>9106.152537588001</v>
      </c>
      <c r="AU1787" s="34">
        <f t="shared" si="460"/>
        <v>9231.1294898606029</v>
      </c>
      <c r="AV1787" s="34">
        <f t="shared" si="461"/>
        <v>8984.0741964238405</v>
      </c>
      <c r="AW1787" s="34">
        <f t="shared" si="462"/>
        <v>9111.0609274689996</v>
      </c>
      <c r="AX1787" s="34">
        <f t="shared" si="463"/>
        <v>9180.0949511516246</v>
      </c>
    </row>
    <row r="1788" spans="1:50" ht="16.5" customHeight="1" x14ac:dyDescent="0.2">
      <c r="A1788" s="25">
        <v>1787</v>
      </c>
      <c r="B1788" s="26">
        <v>45779</v>
      </c>
      <c r="C1788" s="25"/>
      <c r="D1788" s="27">
        <v>5589.89</v>
      </c>
      <c r="E1788" s="27">
        <v>239000</v>
      </c>
      <c r="F1788" s="27">
        <v>2486441.1428571399</v>
      </c>
      <c r="G1788" s="27">
        <v>60.99</v>
      </c>
      <c r="H1788" s="27">
        <v>63.496000000000002</v>
      </c>
      <c r="I1788" s="27">
        <v>3.133</v>
      </c>
      <c r="J1788" s="27">
        <v>29825.182000000001</v>
      </c>
      <c r="K1788" s="27">
        <v>626631</v>
      </c>
      <c r="L1788" s="27">
        <v>590</v>
      </c>
      <c r="M1788" s="27">
        <v>18.350000000000001</v>
      </c>
      <c r="N1788" s="27">
        <v>238728</v>
      </c>
      <c r="O1788" s="27">
        <v>20519.8</v>
      </c>
      <c r="P1788" s="27">
        <v>4948059</v>
      </c>
      <c r="Q1788" s="27">
        <v>1390000</v>
      </c>
      <c r="R1788" s="27">
        <v>11731</v>
      </c>
      <c r="S1788" s="27">
        <v>18.036000000000001</v>
      </c>
      <c r="T1788" s="27">
        <v>168.3</v>
      </c>
      <c r="U1788" s="27">
        <v>11</v>
      </c>
      <c r="V1788" s="27">
        <v>87.1</v>
      </c>
      <c r="W1788" s="27">
        <v>122.71362000000001</v>
      </c>
      <c r="X1788" s="27">
        <v>3.8461538461538498</v>
      </c>
      <c r="Y1788" s="27">
        <v>3.5802655220031698</v>
      </c>
      <c r="Z1788" s="27">
        <v>81.903060913085895</v>
      </c>
      <c r="AA1788" s="27">
        <v>340095</v>
      </c>
      <c r="AB1788" s="28">
        <v>28.73</v>
      </c>
      <c r="AC1788" s="29">
        <v>0</v>
      </c>
      <c r="AD1788" s="30">
        <v>25</v>
      </c>
      <c r="AE1788" s="30">
        <v>25.5</v>
      </c>
      <c r="AF1788" s="31">
        <v>13.529500000000001</v>
      </c>
      <c r="AG1788">
        <f t="shared" si="449"/>
        <v>8980.2812170860398</v>
      </c>
      <c r="AH1788">
        <f>A1788*'Simple Linear Regression'!$B$18+'Simple Linear Regression'!$B$17</f>
        <v>9409.7136158771627</v>
      </c>
      <c r="AI1788">
        <f t="shared" si="450"/>
        <v>8826.9003761999993</v>
      </c>
      <c r="AJ1788">
        <f t="shared" si="451"/>
        <v>8826.9003761999993</v>
      </c>
      <c r="AK1788" s="32">
        <f t="shared" si="465"/>
        <v>8909.1674788677392</v>
      </c>
      <c r="AL1788">
        <f t="shared" si="452"/>
        <v>9121.6002362976833</v>
      </c>
      <c r="AM1788" s="32">
        <f t="shared" si="453"/>
        <v>8825.9822955203017</v>
      </c>
      <c r="AN1788" s="33">
        <f t="shared" si="464"/>
        <v>9207.4324391975715</v>
      </c>
      <c r="AO1788" s="33">
        <f t="shared" si="454"/>
        <v>9155.3939636239957</v>
      </c>
      <c r="AP1788" s="33">
        <f t="shared" si="455"/>
        <v>9230.751343699998</v>
      </c>
      <c r="AQ1788" s="34">
        <f t="shared" si="456"/>
        <v>747934.82400000002</v>
      </c>
      <c r="AR1788" s="34">
        <f t="shared" si="457"/>
        <v>748787</v>
      </c>
      <c r="AS1788" s="34">
        <f t="shared" si="458"/>
        <v>0</v>
      </c>
      <c r="AT1788" s="34">
        <f t="shared" si="459"/>
        <v>9129.4532391460016</v>
      </c>
      <c r="AU1788" s="34">
        <f t="shared" si="460"/>
        <v>9251.2786890963034</v>
      </c>
      <c r="AV1788" s="34">
        <f t="shared" si="461"/>
        <v>9022.7826649791186</v>
      </c>
      <c r="AW1788" s="34">
        <f t="shared" si="462"/>
        <v>9135.2764890829985</v>
      </c>
      <c r="AX1788" s="34">
        <f t="shared" si="463"/>
        <v>9201.1601560423114</v>
      </c>
    </row>
    <row r="1789" spans="1:50" ht="16.5" customHeight="1" x14ac:dyDescent="0.2">
      <c r="A1789" s="25">
        <v>1788</v>
      </c>
      <c r="B1789" s="26">
        <v>45786</v>
      </c>
      <c r="C1789" s="25"/>
      <c r="D1789" s="27">
        <v>5642.4840000000004</v>
      </c>
      <c r="E1789" s="27">
        <v>228000</v>
      </c>
      <c r="F1789" s="27">
        <v>2470271.1428571399</v>
      </c>
      <c r="G1789" s="27">
        <v>60.392000000000003</v>
      </c>
      <c r="H1789" s="27">
        <v>62.29</v>
      </c>
      <c r="I1789" s="27">
        <v>3.1469999999999998</v>
      </c>
      <c r="J1789" s="27">
        <v>30042.113000000001</v>
      </c>
      <c r="K1789" s="27">
        <v>626631</v>
      </c>
      <c r="L1789" s="27">
        <v>592</v>
      </c>
      <c r="M1789" s="27">
        <v>18.350000000000001</v>
      </c>
      <c r="N1789" s="27">
        <v>238728</v>
      </c>
      <c r="O1789" s="27">
        <v>20683</v>
      </c>
      <c r="P1789" s="27">
        <v>4948059</v>
      </c>
      <c r="Q1789" s="27">
        <v>1390000</v>
      </c>
      <c r="R1789" s="27">
        <v>11731</v>
      </c>
      <c r="S1789" s="27">
        <v>18.036000000000001</v>
      </c>
      <c r="T1789" s="27">
        <v>169.8</v>
      </c>
      <c r="U1789" s="27">
        <v>11</v>
      </c>
      <c r="V1789" s="27">
        <v>85.2</v>
      </c>
      <c r="W1789" s="27">
        <v>122.70816000000001</v>
      </c>
      <c r="X1789" s="27">
        <v>3.8461538461538498</v>
      </c>
      <c r="Y1789" s="27">
        <v>3.5802655220031698</v>
      </c>
      <c r="Z1789" s="27">
        <v>81.903060913085895</v>
      </c>
      <c r="AA1789" s="27">
        <v>340095</v>
      </c>
      <c r="AB1789" s="28">
        <v>27.55</v>
      </c>
      <c r="AC1789" s="29">
        <v>0</v>
      </c>
      <c r="AD1789" s="30">
        <v>30.3</v>
      </c>
      <c r="AE1789" s="30">
        <v>15.3</v>
      </c>
      <c r="AF1789" s="31">
        <v>13.7659</v>
      </c>
      <c r="AG1789">
        <f t="shared" si="449"/>
        <v>9031.1164947343586</v>
      </c>
      <c r="AH1789">
        <f>A1789*'Simple Linear Regression'!$B$18+'Simple Linear Regression'!$B$17</f>
        <v>9410.5666529610662</v>
      </c>
      <c r="AI1789">
        <f t="shared" si="450"/>
        <v>8899.2066362000005</v>
      </c>
      <c r="AJ1789">
        <f t="shared" si="451"/>
        <v>8899.2066362000005</v>
      </c>
      <c r="AK1789" s="32">
        <f t="shared" si="465"/>
        <v>8894.4047988765087</v>
      </c>
      <c r="AL1789">
        <f t="shared" si="452"/>
        <v>9160.7226063311209</v>
      </c>
      <c r="AM1789" s="32">
        <f t="shared" si="453"/>
        <v>8813.1861059581206</v>
      </c>
      <c r="AN1789" s="33">
        <f t="shared" si="464"/>
        <v>9124.7175150216299</v>
      </c>
      <c r="AO1789" s="33">
        <f t="shared" si="454"/>
        <v>9171.0856742159976</v>
      </c>
      <c r="AP1789" s="33">
        <f t="shared" si="455"/>
        <v>9229.3167485000013</v>
      </c>
      <c r="AQ1789" s="34">
        <f t="shared" si="456"/>
        <v>751277.01599999995</v>
      </c>
      <c r="AR1789" s="34">
        <f t="shared" si="457"/>
        <v>717516</v>
      </c>
      <c r="AS1789" s="34">
        <f t="shared" si="458"/>
        <v>0</v>
      </c>
      <c r="AT1789" s="34">
        <f t="shared" si="459"/>
        <v>9232.777938700001</v>
      </c>
      <c r="AU1789" s="34">
        <f t="shared" si="460"/>
        <v>9329.4617171958289</v>
      </c>
      <c r="AV1789" s="34">
        <f t="shared" si="461"/>
        <v>9116.1515658581611</v>
      </c>
      <c r="AW1789" s="34">
        <f t="shared" si="462"/>
        <v>9239.4742257709986</v>
      </c>
      <c r="AX1789" s="34">
        <f t="shared" si="463"/>
        <v>9275.2529584516087</v>
      </c>
    </row>
    <row r="1790" spans="1:50" ht="16.5" customHeight="1" x14ac:dyDescent="0.2">
      <c r="A1790" s="25">
        <v>1789</v>
      </c>
      <c r="B1790" s="26">
        <v>45793</v>
      </c>
      <c r="C1790" s="25"/>
      <c r="D1790" s="27">
        <v>5899.7259999999997</v>
      </c>
      <c r="E1790" s="27">
        <v>226000</v>
      </c>
      <c r="F1790" s="27">
        <v>2515637.2857142901</v>
      </c>
      <c r="G1790" s="27">
        <v>63.942</v>
      </c>
      <c r="H1790" s="27">
        <v>65.536000000000001</v>
      </c>
      <c r="I1790" s="27">
        <v>3.12</v>
      </c>
      <c r="J1790" s="27">
        <v>30042.113000000001</v>
      </c>
      <c r="K1790" s="27">
        <v>627264</v>
      </c>
      <c r="L1790" s="27">
        <v>592</v>
      </c>
      <c r="M1790" s="27">
        <v>17.582999999999998</v>
      </c>
      <c r="N1790" s="27">
        <v>278787</v>
      </c>
      <c r="O1790" s="27">
        <v>20683</v>
      </c>
      <c r="P1790" s="27">
        <v>4948059</v>
      </c>
      <c r="Q1790" s="27">
        <v>1390000</v>
      </c>
      <c r="R1790" s="27">
        <v>11731</v>
      </c>
      <c r="S1790" s="27">
        <v>18.036000000000001</v>
      </c>
      <c r="T1790" s="27">
        <v>169.8</v>
      </c>
      <c r="U1790" s="27">
        <v>11</v>
      </c>
      <c r="V1790" s="27">
        <v>85.2</v>
      </c>
      <c r="W1790" s="27">
        <v>122.33918</v>
      </c>
      <c r="X1790" s="27">
        <v>3.8461538461538498</v>
      </c>
      <c r="Y1790" s="27">
        <v>3.6348831653595002</v>
      </c>
      <c r="Z1790" s="27">
        <v>79.021072387695298</v>
      </c>
      <c r="AA1790" s="27">
        <v>340095</v>
      </c>
      <c r="AB1790" s="28">
        <v>27.55</v>
      </c>
      <c r="AC1790" s="29">
        <v>0</v>
      </c>
      <c r="AD1790" s="30">
        <v>11.7</v>
      </c>
      <c r="AE1790" s="30">
        <v>32.700000000000003</v>
      </c>
      <c r="AF1790" s="31">
        <v>13.9809</v>
      </c>
      <c r="AG1790">
        <f t="shared" si="449"/>
        <v>9534.2211400916003</v>
      </c>
      <c r="AH1790">
        <f>A1790*'Simple Linear Regression'!$B$18+'Simple Linear Regression'!$B$17</f>
        <v>9411.4196900449715</v>
      </c>
      <c r="AI1790">
        <f t="shared" si="450"/>
        <v>9409.5302070999987</v>
      </c>
      <c r="AJ1790">
        <f t="shared" si="451"/>
        <v>9409.5302070999987</v>
      </c>
      <c r="AK1790" s="32">
        <f t="shared" si="465"/>
        <v>8901.0345559602283</v>
      </c>
      <c r="AL1790">
        <f t="shared" si="452"/>
        <v>9224.479243480795</v>
      </c>
      <c r="AM1790" s="32">
        <f t="shared" si="453"/>
        <v>9391.7390504614814</v>
      </c>
      <c r="AN1790" s="33">
        <f t="shared" si="464"/>
        <v>9130.2947178667982</v>
      </c>
      <c r="AO1790" s="33">
        <f t="shared" si="454"/>
        <v>9236.7584944399987</v>
      </c>
      <c r="AP1790" s="33">
        <f t="shared" si="455"/>
        <v>9286.0613808000016</v>
      </c>
      <c r="AQ1790" s="34">
        <f t="shared" si="456"/>
        <v>869815.44000000006</v>
      </c>
      <c r="AR1790" s="34">
        <f t="shared" si="457"/>
        <v>705120</v>
      </c>
      <c r="AS1790" s="34">
        <f t="shared" si="458"/>
        <v>0</v>
      </c>
      <c r="AT1790" s="34">
        <f t="shared" si="459"/>
        <v>9945.4320322500007</v>
      </c>
      <c r="AU1790" s="34">
        <f t="shared" si="460"/>
        <v>9561.4315682362503</v>
      </c>
      <c r="AV1790" s="34">
        <f t="shared" si="461"/>
        <v>9843.9866960721993</v>
      </c>
      <c r="AW1790" s="34">
        <f t="shared" si="462"/>
        <v>9952.7891558729989</v>
      </c>
      <c r="AX1790" s="34">
        <f t="shared" si="463"/>
        <v>9450.6998410277192</v>
      </c>
    </row>
    <row r="1791" spans="1:50" ht="16.5" customHeight="1" x14ac:dyDescent="0.2">
      <c r="A1791" s="25">
        <v>1790</v>
      </c>
      <c r="B1791" s="26">
        <v>45800</v>
      </c>
      <c r="C1791" s="25"/>
      <c r="D1791" s="27">
        <v>5878.7</v>
      </c>
      <c r="E1791" s="27">
        <v>225000</v>
      </c>
      <c r="F1791" s="27">
        <v>2690978.1428571399</v>
      </c>
      <c r="G1791" s="27">
        <v>63.264000000000003</v>
      </c>
      <c r="H1791" s="27">
        <v>65.864000000000004</v>
      </c>
      <c r="I1791" s="27">
        <v>3.173</v>
      </c>
      <c r="J1791" s="27">
        <v>30042.113000000001</v>
      </c>
      <c r="K1791" s="27">
        <v>627264</v>
      </c>
      <c r="L1791" s="27">
        <v>592</v>
      </c>
      <c r="M1791" s="27">
        <v>17.582999999999998</v>
      </c>
      <c r="N1791" s="27">
        <v>278787</v>
      </c>
      <c r="O1791" s="27">
        <v>20683</v>
      </c>
      <c r="P1791" s="27">
        <v>4948059</v>
      </c>
      <c r="Q1791" s="27">
        <v>1390000</v>
      </c>
      <c r="R1791" s="27">
        <v>11731</v>
      </c>
      <c r="S1791" s="27">
        <v>18.202999999999999</v>
      </c>
      <c r="T1791" s="27">
        <v>169.8</v>
      </c>
      <c r="U1791" s="27">
        <v>11</v>
      </c>
      <c r="V1791" s="27">
        <v>85.2</v>
      </c>
      <c r="W1791" s="27">
        <v>123.00206</v>
      </c>
      <c r="X1791" s="27">
        <v>3.8461538461538498</v>
      </c>
      <c r="Y1791" s="27">
        <v>3.6348831653595002</v>
      </c>
      <c r="Z1791" s="27">
        <v>79.021072387695298</v>
      </c>
      <c r="AA1791" s="27">
        <v>340095</v>
      </c>
      <c r="AB1791" s="28">
        <v>27.55</v>
      </c>
      <c r="AC1791" s="29">
        <v>0</v>
      </c>
      <c r="AD1791" s="30">
        <v>31.1</v>
      </c>
      <c r="AE1791" s="30">
        <v>43.7</v>
      </c>
      <c r="AF1791" s="31">
        <v>14.1699</v>
      </c>
      <c r="AG1791">
        <f t="shared" si="449"/>
        <v>9534.9137719892406</v>
      </c>
      <c r="AH1791">
        <f>A1791*'Simple Linear Regression'!$B$18+'Simple Linear Regression'!$B$17</f>
        <v>9412.272727128875</v>
      </c>
      <c r="AI1791">
        <f t="shared" si="450"/>
        <v>9410.1184970999984</v>
      </c>
      <c r="AJ1791">
        <f t="shared" si="451"/>
        <v>9410.1184971000002</v>
      </c>
      <c r="AK1791" s="32">
        <f t="shared" si="465"/>
        <v>8907.9967752509201</v>
      </c>
      <c r="AL1791">
        <f t="shared" si="452"/>
        <v>9208.6715582955694</v>
      </c>
      <c r="AM1791" s="32">
        <f t="shared" si="453"/>
        <v>9382.5593685282784</v>
      </c>
      <c r="AN1791" s="33">
        <f t="shared" si="464"/>
        <v>9140.3275685051667</v>
      </c>
      <c r="AO1791" s="33">
        <f t="shared" si="454"/>
        <v>9213.4734036009959</v>
      </c>
      <c r="AP1791" s="33">
        <f t="shared" si="455"/>
        <v>9283.8962634000018</v>
      </c>
      <c r="AQ1791" s="34">
        <f t="shared" si="456"/>
        <v>884591.15099999995</v>
      </c>
      <c r="AR1791" s="34">
        <f t="shared" si="457"/>
        <v>713925</v>
      </c>
      <c r="AS1791" s="34">
        <f t="shared" si="458"/>
        <v>0</v>
      </c>
      <c r="AT1791" s="34">
        <f t="shared" si="459"/>
        <v>9979.4520700989997</v>
      </c>
      <c r="AU1791" s="34">
        <f t="shared" si="460"/>
        <v>9578.761982210046</v>
      </c>
      <c r="AV1791" s="34">
        <f t="shared" si="461"/>
        <v>9870.6254591390007</v>
      </c>
      <c r="AW1791" s="34">
        <f t="shared" si="462"/>
        <v>9987.1370658689993</v>
      </c>
      <c r="AX1791" s="34">
        <f t="shared" si="463"/>
        <v>9461.1352103568679</v>
      </c>
    </row>
    <row r="1792" spans="1:50" ht="16.5" customHeight="1" x14ac:dyDescent="0.2">
      <c r="A1792" s="25">
        <v>1791</v>
      </c>
      <c r="B1792" s="26">
        <v>45807</v>
      </c>
      <c r="C1792" s="25"/>
      <c r="D1792" s="27">
        <v>5908.4875000000002</v>
      </c>
      <c r="E1792" s="27">
        <v>236000</v>
      </c>
      <c r="F1792" s="27">
        <v>2552684.8571428601</v>
      </c>
      <c r="G1792" s="27">
        <v>61.817500000000003</v>
      </c>
      <c r="H1792" s="27">
        <v>64.739999999999995</v>
      </c>
      <c r="I1792" s="27">
        <v>3.16</v>
      </c>
      <c r="J1792" s="27">
        <v>30042.113000000001</v>
      </c>
      <c r="K1792" s="27">
        <v>627264</v>
      </c>
      <c r="L1792" s="27">
        <v>592</v>
      </c>
      <c r="M1792" s="27">
        <v>17.582999999999998</v>
      </c>
      <c r="N1792" s="27">
        <v>278787</v>
      </c>
      <c r="O1792" s="27">
        <v>20683</v>
      </c>
      <c r="P1792" s="27">
        <v>4948059</v>
      </c>
      <c r="Q1792" s="27">
        <v>1390000</v>
      </c>
      <c r="R1792" s="27">
        <v>11731</v>
      </c>
      <c r="S1792" s="27">
        <v>18.202999999999999</v>
      </c>
      <c r="T1792" s="27">
        <v>169.8</v>
      </c>
      <c r="U1792" s="27">
        <v>11</v>
      </c>
      <c r="V1792" s="27">
        <v>85.2</v>
      </c>
      <c r="W1792" s="27">
        <v>121.98294</v>
      </c>
      <c r="X1792" s="27">
        <v>3.8461538461538498</v>
      </c>
      <c r="Y1792" s="27">
        <v>3.6348831653595002</v>
      </c>
      <c r="Z1792" s="27">
        <v>79.021072387695298</v>
      </c>
      <c r="AA1792" s="27">
        <v>340095</v>
      </c>
      <c r="AB1792" s="28">
        <v>27.55</v>
      </c>
      <c r="AC1792" s="29">
        <v>1</v>
      </c>
      <c r="AD1792" s="30">
        <v>19.2</v>
      </c>
      <c r="AE1792" s="30">
        <v>29.9</v>
      </c>
      <c r="AF1792" s="31">
        <v>14.327999999999999</v>
      </c>
      <c r="AG1792">
        <f t="shared" si="449"/>
        <v>9527.5006868068012</v>
      </c>
      <c r="AH1792">
        <f>A1792*'Simple Linear Regression'!$B$18+'Simple Linear Regression'!$B$17</f>
        <v>9413.1257642127803</v>
      </c>
      <c r="AI1792">
        <f t="shared" si="450"/>
        <v>9403.6473071</v>
      </c>
      <c r="AJ1792">
        <f t="shared" si="451"/>
        <v>9403.6473071</v>
      </c>
      <c r="AK1792" s="32">
        <f t="shared" si="465"/>
        <v>8915.9939653275396</v>
      </c>
      <c r="AL1792">
        <f t="shared" si="452"/>
        <v>9204.588854284395</v>
      </c>
      <c r="AM1792" s="32">
        <f t="shared" si="453"/>
        <v>9250.8607667678589</v>
      </c>
      <c r="AN1792" s="33">
        <f t="shared" si="464"/>
        <v>9223.5488655183981</v>
      </c>
      <c r="AO1792" s="33">
        <f t="shared" si="454"/>
        <v>9077.8864619199958</v>
      </c>
      <c r="AP1792" s="33">
        <f t="shared" si="455"/>
        <v>9159.1548820999997</v>
      </c>
      <c r="AQ1792" s="34">
        <f t="shared" si="456"/>
        <v>880966.92</v>
      </c>
      <c r="AR1792" s="34">
        <f t="shared" si="457"/>
        <v>745760</v>
      </c>
      <c r="AS1792" s="34">
        <f t="shared" si="458"/>
        <v>14.327999999999999</v>
      </c>
      <c r="AT1792" s="34">
        <f t="shared" si="459"/>
        <v>9961.4722085430021</v>
      </c>
      <c r="AU1792" s="34">
        <f t="shared" si="460"/>
        <v>9548.545399084267</v>
      </c>
      <c r="AV1792" s="34">
        <f t="shared" si="461"/>
        <v>9871.5807621345994</v>
      </c>
      <c r="AW1792" s="34">
        <f t="shared" si="462"/>
        <v>9919.4328654239998</v>
      </c>
      <c r="AX1792" s="34">
        <f t="shared" si="463"/>
        <v>9398.4747486709603</v>
      </c>
    </row>
    <row r="1793" spans="1:50" ht="16.5" customHeight="1" x14ac:dyDescent="0.2">
      <c r="A1793" s="25">
        <v>1792</v>
      </c>
      <c r="B1793" s="26">
        <v>45814</v>
      </c>
      <c r="C1793" s="25"/>
      <c r="D1793" s="27">
        <v>5963.3559999999998</v>
      </c>
      <c r="E1793" s="27">
        <v>244000</v>
      </c>
      <c r="F1793" s="27">
        <v>2566245</v>
      </c>
      <c r="G1793" s="27">
        <v>64.06</v>
      </c>
      <c r="H1793" s="27">
        <v>67.176000000000002</v>
      </c>
      <c r="I1793" s="27">
        <v>3.1269999999999998</v>
      </c>
      <c r="J1793" s="27">
        <v>30042.113000000001</v>
      </c>
      <c r="K1793" s="27">
        <v>627264</v>
      </c>
      <c r="L1793" s="27">
        <v>586</v>
      </c>
      <c r="M1793" s="27">
        <v>17.582999999999998</v>
      </c>
      <c r="N1793" s="27">
        <v>278787</v>
      </c>
      <c r="O1793" s="27">
        <v>20746.400000000001</v>
      </c>
      <c r="P1793" s="27">
        <v>4948059</v>
      </c>
      <c r="Q1793" s="27">
        <v>1390000</v>
      </c>
      <c r="R1793" s="27">
        <v>11731</v>
      </c>
      <c r="S1793" s="27">
        <v>18.202999999999999</v>
      </c>
      <c r="T1793" s="27">
        <v>169.8</v>
      </c>
      <c r="U1793" s="27">
        <v>11</v>
      </c>
      <c r="V1793" s="27">
        <v>89.5</v>
      </c>
      <c r="W1793" s="27">
        <v>121.73195</v>
      </c>
      <c r="X1793" s="27">
        <v>4</v>
      </c>
      <c r="Y1793" s="27">
        <v>3.6348831653595002</v>
      </c>
      <c r="Z1793" s="27">
        <v>79.021072387695298</v>
      </c>
      <c r="AA1793" s="27">
        <v>340095</v>
      </c>
      <c r="AB1793" s="28">
        <v>27.16</v>
      </c>
      <c r="AC1793" s="29">
        <v>0</v>
      </c>
      <c r="AD1793" s="30">
        <v>11.2</v>
      </c>
      <c r="AE1793" s="30">
        <v>50</v>
      </c>
      <c r="AF1793" s="31">
        <v>14.450900000000001</v>
      </c>
      <c r="AG1793">
        <f t="shared" si="449"/>
        <v>9423.8303879607593</v>
      </c>
      <c r="AH1793">
        <f>A1793*'Simple Linear Regression'!$B$18+'Simple Linear Regression'!$B$17</f>
        <v>9413.9788012966837</v>
      </c>
      <c r="AI1793">
        <f t="shared" si="450"/>
        <v>9249.4953970999995</v>
      </c>
      <c r="AJ1793">
        <f t="shared" si="451"/>
        <v>9249.4953970999995</v>
      </c>
      <c r="AK1793" s="32">
        <f t="shared" si="465"/>
        <v>8921.9477307260895</v>
      </c>
      <c r="AL1793">
        <f t="shared" si="452"/>
        <v>9141.1931628714283</v>
      </c>
      <c r="AM1793" s="32">
        <f t="shared" si="453"/>
        <v>9406.6184858748002</v>
      </c>
      <c r="AN1793" s="33">
        <f t="shared" si="464"/>
        <v>9275.6995777438296</v>
      </c>
      <c r="AO1793" s="33">
        <f t="shared" si="454"/>
        <v>9181.0490714990046</v>
      </c>
      <c r="AP1793" s="33">
        <f t="shared" si="455"/>
        <v>9360.7107107999982</v>
      </c>
      <c r="AQ1793" s="34">
        <f t="shared" si="456"/>
        <v>871766.94899999991</v>
      </c>
      <c r="AR1793" s="34">
        <f t="shared" si="457"/>
        <v>762988</v>
      </c>
      <c r="AS1793" s="34">
        <f t="shared" si="458"/>
        <v>0</v>
      </c>
      <c r="AT1793" s="34">
        <f t="shared" si="459"/>
        <v>9946.1651246810015</v>
      </c>
      <c r="AU1793" s="34">
        <f t="shared" si="460"/>
        <v>9568.0200037969771</v>
      </c>
      <c r="AV1793" s="34">
        <f t="shared" si="461"/>
        <v>9870.1483452038792</v>
      </c>
      <c r="AW1793" s="34">
        <f t="shared" si="462"/>
        <v>9955.3403137169989</v>
      </c>
      <c r="AX1793" s="34">
        <f t="shared" si="463"/>
        <v>9449.6598789644395</v>
      </c>
    </row>
    <row r="1794" spans="1:50" ht="16.5" customHeight="1" x14ac:dyDescent="0.2">
      <c r="A1794" s="25">
        <v>1793</v>
      </c>
      <c r="B1794" s="26">
        <v>45821</v>
      </c>
      <c r="C1794" s="25"/>
      <c r="D1794" s="27">
        <v>6017.8320000000003</v>
      </c>
      <c r="E1794" s="27">
        <v>246000</v>
      </c>
      <c r="F1794" s="27">
        <v>2683421.8571428601</v>
      </c>
      <c r="G1794" s="27">
        <v>68.626000000000005</v>
      </c>
      <c r="H1794" s="27">
        <v>71.054000000000002</v>
      </c>
      <c r="I1794" s="27">
        <v>3.1080000000000001</v>
      </c>
      <c r="J1794" s="27">
        <v>30042.113000000001</v>
      </c>
      <c r="K1794" s="27">
        <v>603157</v>
      </c>
      <c r="L1794" s="27">
        <v>586</v>
      </c>
      <c r="M1794" s="27">
        <v>17.582999999999998</v>
      </c>
      <c r="N1794" s="27">
        <v>278787</v>
      </c>
      <c r="O1794" s="27">
        <v>20746.400000000001</v>
      </c>
      <c r="P1794" s="27">
        <v>4948059</v>
      </c>
      <c r="Q1794" s="27">
        <v>1390000</v>
      </c>
      <c r="R1794" s="27">
        <v>11731</v>
      </c>
      <c r="S1794" s="27">
        <v>18.202999999999999</v>
      </c>
      <c r="T1794" s="27">
        <v>169.8</v>
      </c>
      <c r="U1794" s="27">
        <v>11</v>
      </c>
      <c r="V1794" s="27">
        <v>89.5</v>
      </c>
      <c r="W1794" s="27">
        <v>121.16436</v>
      </c>
      <c r="X1794" s="27">
        <v>4</v>
      </c>
      <c r="Y1794" s="27">
        <v>3.6348831653595002</v>
      </c>
      <c r="Z1794" s="27">
        <v>79.021072387695298</v>
      </c>
      <c r="AA1794" s="27">
        <v>340095</v>
      </c>
      <c r="AB1794" s="28">
        <v>27.16</v>
      </c>
      <c r="AC1794" s="29">
        <v>0</v>
      </c>
      <c r="AD1794" s="30">
        <v>1.2</v>
      </c>
      <c r="AE1794" s="30">
        <v>53.9</v>
      </c>
      <c r="AF1794" s="31">
        <v>14.534700000000001</v>
      </c>
      <c r="AG1794">
        <f t="shared" ref="AG1794:AG1857" si="466">6753.47943187+0.36116788*I1794+0.01252571*N1794-22.85359542*V1794+0.00407811*AA1794-0.00067349*E1794</f>
        <v>9422.47654577104</v>
      </c>
      <c r="AH1794">
        <f>A1794*'Simple Linear Regression'!$B$18+'Simple Linear Regression'!$B$17</f>
        <v>9414.8318383805872</v>
      </c>
      <c r="AI1794">
        <f t="shared" ref="AI1794:AI1857" si="467">7491.3971+0.0137554*N1794-0.00058829*E1794-34.3283*V1794+0.30565*L1794+54.6031*M1794</f>
        <v>9248.3188171000002</v>
      </c>
      <c r="AJ1794">
        <f t="shared" ref="AJ1794:AJ1857" si="468">7491.3971-0.00058829*E1794+0.30565*L1794+54.6031*M1794+0.0137554*N1794-34.3283*V1794</f>
        <v>9248.3188171000002</v>
      </c>
      <c r="AK1794" s="32">
        <f t="shared" si="465"/>
        <v>8920.2777937421088</v>
      </c>
      <c r="AL1794">
        <f t="shared" ref="AL1794:AL1857" si="469">2192.59+2373.87*I1794+0.0316653*N1794-15.7623*V1794+0.00202406*AA1794-0.000740146*E1794-0.00963493*(I1794*N1794)</f>
        <v>9145.6451122397157</v>
      </c>
      <c r="AM1794" s="32">
        <f t="shared" ref="AM1794:AM1857" si="470">5205.907083+122.0638992*I1794+13.609808*(N1794/1000)-1.245906883*AD1794+0.7746840854*AE1794-134.2474226*AC1794-1547.125689*IF(AND(B1794&gt;=DATE(2020,3,20),B1794&lt;=DATE(2020,6,26)),1,0)</f>
        <v>9419.779608553059</v>
      </c>
      <c r="AN1794" s="33">
        <f t="shared" si="464"/>
        <v>9285.1807026093193</v>
      </c>
      <c r="AO1794" s="33">
        <f t="shared" ref="AO1794:AO1857" si="471">IF(N1794="","",2190.39 + 2739.06*I1794 + 0.034693*N1794 - 16.722*V1794 - 0.000802*E1794 - 1.3691*AD1794 + 1.8691*AE1794 - 121.7*AC1794 + 209.88*IF(AND(B1794&gt;=DATE(2020,3,20),B1794&lt;=DATE(2020,6,26)),1,0) - 0.011049*(I1794*N1794))</f>
        <v>9206.9094551960006</v>
      </c>
      <c r="AP1794" s="33">
        <f t="shared" ref="AP1794:AP1857" si="472">IF(B1794&lt;DATE(2008,1,1),"",3929.06 + 1212.53*I1794 - 0.0003097*N1794 + 59.426*V1794 - 0.0006734*E1794 - 1.036*AD1794 + 1.2076*AE1794 + 94.923*AF1794 - 131.43*AC1794 - 759.61*IF(AND(B1794&gt;=DATE(2020,3,20),B1794&lt;=DATE(2020,6,26)),1,0) - 17.324*(I1794*V1794))</f>
        <v>9388.8094902000012</v>
      </c>
      <c r="AQ1794" s="34">
        <f t="shared" ref="AQ1794:AQ1857" si="473">IF(N1794="","",I1794*N1794)</f>
        <v>866469.99600000004</v>
      </c>
      <c r="AR1794" s="34">
        <f t="shared" ref="AR1794:AR1857" si="474">I1794*E1794</f>
        <v>764568</v>
      </c>
      <c r="AS1794" s="34">
        <f t="shared" ref="AS1794:AS1857" si="475">AC1794*AF1794</f>
        <v>0</v>
      </c>
      <c r="AT1794" s="34">
        <f t="shared" ref="AT1794:AT1857" si="476">IF(N1794="","",2413.3773+89.103503*I1794+0.018847679*N1794-5.0917058*V1794-0.00064564578*E1794+1.4315076*AD1794-3.1976817*AE1794-66.972905*AC1794-217.08397*IF(AND(B1794&gt;=DATE(2020,3,20),B1794&lt;=DATE(2020,6,26)),1,0)+190.76803*AF1794)</f>
        <v>9932.3811928480009</v>
      </c>
      <c r="AU1794" s="34">
        <f t="shared" ref="AU1794:AU1857" si="477">IF(N1794="","",-480.76297+2186.3009*I1794+0.033368804*N1794-5.3903106*V1794-0.00073731439*E1794+0.93396876*AD1794-1.6242981*AE1794-61.304389*AC1794-95.472727*IF(AND(B1794&gt;=DATE(2020,3,20),B1794&lt;=DATE(2020,6,26)),1,0)+156.04851*AF1794-0.0087322858*AQ1794)</f>
        <v>9568.6625803301467</v>
      </c>
      <c r="AV1794" s="34">
        <f t="shared" ref="AV1794:AV1857" si="478">IF(N1794="","",2518.0489-204.66184*I1794+0.019354281*N1794-2.3328708*V1794-0.0022533804*E1794+1.5259709*AD1794-3.5842757*AE1794-65.580099*AC1794-62.828483*IF(AND(B1794&gt;=DATE(2020,3,20),B1794&lt;=DATE(2020,6,26)),1,0)+200.94286*AF1794+0.00080379976*AR1794)</f>
        <v>9858.4007904226819</v>
      </c>
      <c r="AW1794" s="34">
        <f t="shared" ref="AW1794:AW1857" si="479">IF(N1794="","",2361.7153+89.223162*I1794+0.018847054*N1794-5.0210815*V1794-0.0006437347*E1794+1.4213619*AD1794-3.2156123*AE1794+167.41121*AC1794-224.35191*IF(AND(B1794&gt;=DATE(2020,3,20),B1794&lt;=DATE(2020,6,26)),1,0)+194.56435*AF1794-19.897843*AS1794)</f>
        <v>9941.9075897989987</v>
      </c>
      <c r="AX1794" s="34">
        <f t="shared" ref="AX1794:AX1857" si="480">IF(N1794="","",-654.03928+2464.5589*I1794+0.035956453*N1794-8.0754527*V1794-0.00069441316*E1794+0.69511606*AD1794-1.1669613*AE1794-90.724569*AC1794-211.24919*IF(AND(B1794&gt;=DATE(2020,3,20),B1794&lt;=DATE(2020,6,26)),1,0)+147.22132*AF1794-0.010108087*AQ1794)</f>
        <v>9455.8213322493502</v>
      </c>
    </row>
    <row r="1795" spans="1:50" ht="16.5" customHeight="1" x14ac:dyDescent="0.2">
      <c r="A1795" s="25">
        <v>1794</v>
      </c>
      <c r="B1795" s="26">
        <v>45828</v>
      </c>
      <c r="C1795" s="25"/>
      <c r="D1795" s="27">
        <v>5991.1350000000002</v>
      </c>
      <c r="E1795" s="27">
        <v>243000</v>
      </c>
      <c r="F1795" s="27">
        <v>2754786.1428571399</v>
      </c>
      <c r="G1795" s="27">
        <v>74.94</v>
      </c>
      <c r="H1795" s="27">
        <v>78.245999999999995</v>
      </c>
      <c r="I1795" s="27">
        <v>3.1389999999999998</v>
      </c>
      <c r="J1795" s="27">
        <v>30042.113000000001</v>
      </c>
      <c r="K1795" s="27">
        <v>603157</v>
      </c>
      <c r="L1795" s="27">
        <v>586</v>
      </c>
      <c r="M1795" s="27">
        <v>16.042999999999999</v>
      </c>
      <c r="N1795" s="27">
        <v>278631</v>
      </c>
      <c r="O1795" s="27">
        <v>20746.400000000001</v>
      </c>
      <c r="P1795" s="27">
        <v>5022632</v>
      </c>
      <c r="Q1795" s="27">
        <v>1390000</v>
      </c>
      <c r="R1795" s="27">
        <v>11731</v>
      </c>
      <c r="S1795" s="27">
        <v>18.202999999999999</v>
      </c>
      <c r="T1795" s="27">
        <v>169.8</v>
      </c>
      <c r="U1795" s="27">
        <v>11</v>
      </c>
      <c r="V1795" s="27">
        <v>89.5</v>
      </c>
      <c r="W1795" s="27">
        <v>120.60852</v>
      </c>
      <c r="X1795" s="27">
        <v>4</v>
      </c>
      <c r="Y1795" s="27">
        <v>3.1965966224670401</v>
      </c>
      <c r="Z1795" s="27">
        <v>79.021072387695298</v>
      </c>
      <c r="AA1795" s="27">
        <v>340095</v>
      </c>
      <c r="AB1795" s="28">
        <v>27.16</v>
      </c>
      <c r="AC1795" s="29">
        <v>0</v>
      </c>
      <c r="AD1795" s="30">
        <v>1.2</v>
      </c>
      <c r="AE1795" s="30">
        <v>64.3</v>
      </c>
      <c r="AF1795" s="31">
        <v>14.576499999999999</v>
      </c>
      <c r="AG1795">
        <f t="shared" si="466"/>
        <v>9422.5542012153201</v>
      </c>
      <c r="AH1795">
        <f>A1795*'Simple Linear Regression'!$B$18+'Simple Linear Regression'!$B$17</f>
        <v>9415.6848754644925</v>
      </c>
      <c r="AI1795">
        <f t="shared" si="467"/>
        <v>9163.8490707000001</v>
      </c>
      <c r="AJ1795">
        <f t="shared" si="468"/>
        <v>9163.8490707000001</v>
      </c>
      <c r="AK1795" s="32">
        <f t="shared" si="465"/>
        <v>8919.3199038672192</v>
      </c>
      <c r="AL1795">
        <f t="shared" si="469"/>
        <v>9137.9649143746301</v>
      </c>
      <c r="AM1795" s="32">
        <f t="shared" si="470"/>
        <v>9429.4971738684198</v>
      </c>
      <c r="AN1795" s="33">
        <f t="shared" si="464"/>
        <v>9271.6885831993095</v>
      </c>
      <c r="AO1795" s="33">
        <f t="shared" si="471"/>
        <v>9218.1735212590083</v>
      </c>
      <c r="AP1795" s="33">
        <f t="shared" si="472"/>
        <v>9396.9278167999983</v>
      </c>
      <c r="AQ1795" s="34">
        <f t="shared" si="473"/>
        <v>874622.70899999992</v>
      </c>
      <c r="AR1795" s="34">
        <f t="shared" si="474"/>
        <v>762777</v>
      </c>
      <c r="AS1795" s="34">
        <f t="shared" si="475"/>
        <v>0</v>
      </c>
      <c r="AT1795" s="34">
        <f t="shared" si="476"/>
        <v>9908.858314830999</v>
      </c>
      <c r="AU1795" s="34">
        <f t="shared" si="477"/>
        <v>9551.8826254927662</v>
      </c>
      <c r="AV1795" s="34">
        <f t="shared" si="478"/>
        <v>9825.4804856445189</v>
      </c>
      <c r="AW1795" s="34">
        <f t="shared" si="479"/>
        <v>9918.3549934069979</v>
      </c>
      <c r="AX1795" s="34">
        <f t="shared" si="480"/>
        <v>9440.3058123273186</v>
      </c>
    </row>
    <row r="1796" spans="1:50" ht="15.75" customHeight="1" x14ac:dyDescent="0.2">
      <c r="A1796" s="25">
        <v>1795</v>
      </c>
      <c r="B1796" s="26">
        <v>45835</v>
      </c>
      <c r="C1796" s="25"/>
      <c r="D1796" s="27">
        <v>6104.72</v>
      </c>
      <c r="E1796" s="27">
        <v>236000</v>
      </c>
      <c r="F1796" s="27">
        <v>2816355.8571428601</v>
      </c>
      <c r="G1796" s="27">
        <v>66.778000000000006</v>
      </c>
      <c r="H1796" s="27">
        <v>69.962000000000003</v>
      </c>
      <c r="I1796" s="27">
        <v>3.2130000000000001</v>
      </c>
      <c r="J1796" s="27">
        <v>30042.113000000001</v>
      </c>
      <c r="K1796" s="27">
        <v>603157</v>
      </c>
      <c r="L1796" s="27">
        <v>586</v>
      </c>
      <c r="M1796" s="27">
        <v>16.042999999999999</v>
      </c>
      <c r="N1796" s="27">
        <v>278631</v>
      </c>
      <c r="O1796" s="27">
        <v>20746.400000000001</v>
      </c>
      <c r="P1796" s="27">
        <v>5022632</v>
      </c>
      <c r="Q1796" s="27">
        <v>1390000</v>
      </c>
      <c r="R1796" s="27">
        <v>11731</v>
      </c>
      <c r="S1796" s="27">
        <v>18.202999999999999</v>
      </c>
      <c r="T1796" s="27">
        <v>169.8</v>
      </c>
      <c r="U1796" s="27">
        <v>11</v>
      </c>
      <c r="V1796" s="27">
        <v>89.5</v>
      </c>
      <c r="W1796" s="27">
        <v>120.60814999999999</v>
      </c>
      <c r="X1796" s="27">
        <v>4</v>
      </c>
      <c r="Y1796" s="27">
        <v>3.1965966224670401</v>
      </c>
      <c r="Z1796" s="27">
        <v>79.021072387695298</v>
      </c>
      <c r="AA1796" s="27">
        <v>340095</v>
      </c>
      <c r="AB1796" s="28">
        <v>27.16</v>
      </c>
      <c r="AC1796" s="29">
        <v>0</v>
      </c>
      <c r="AD1796" s="30">
        <v>0</v>
      </c>
      <c r="AE1796" s="30">
        <v>105.9</v>
      </c>
      <c r="AF1796" s="31">
        <v>14.5749</v>
      </c>
      <c r="AG1796">
        <f t="shared" si="466"/>
        <v>9427.2953576384407</v>
      </c>
      <c r="AH1796">
        <f>A1796*'Simple Linear Regression'!$B$18+'Simple Linear Regression'!$B$17</f>
        <v>9416.537912548396</v>
      </c>
      <c r="AI1796">
        <f t="shared" si="467"/>
        <v>9167.9671007000015</v>
      </c>
      <c r="AJ1796">
        <f t="shared" si="468"/>
        <v>9167.9671006999979</v>
      </c>
      <c r="AK1796" s="32">
        <f t="shared" si="465"/>
        <v>8923.7296030812886</v>
      </c>
      <c r="AL1796">
        <f t="shared" si="469"/>
        <v>9120.1526429932092</v>
      </c>
      <c r="AM1796" s="32">
        <f t="shared" si="470"/>
        <v>9472.2518486214594</v>
      </c>
      <c r="AN1796" s="33">
        <f t="shared" si="464"/>
        <v>9241.0517863547684</v>
      </c>
      <c r="AO1796" s="33">
        <f t="shared" si="471"/>
        <v>9278.0594912530014</v>
      </c>
      <c r="AP1796" s="33">
        <f t="shared" si="472"/>
        <v>9427.9594680000009</v>
      </c>
      <c r="AQ1796" s="34">
        <f t="shared" si="473"/>
        <v>895241.40300000005</v>
      </c>
      <c r="AR1796" s="34">
        <f t="shared" si="474"/>
        <v>758268</v>
      </c>
      <c r="AS1796" s="34">
        <f t="shared" si="475"/>
        <v>0</v>
      </c>
      <c r="AT1796" s="34">
        <f t="shared" si="476"/>
        <v>9784.9248978249998</v>
      </c>
      <c r="AU1796" s="34">
        <f t="shared" si="477"/>
        <v>9469.8405229040236</v>
      </c>
      <c r="AV1796" s="34">
        <f t="shared" si="478"/>
        <v>9671.2262963906815</v>
      </c>
      <c r="AW1796" s="34">
        <f t="shared" si="479"/>
        <v>9793.6772413750004</v>
      </c>
      <c r="AX1796" s="34">
        <f t="shared" si="480"/>
        <v>9369.5132268049383</v>
      </c>
    </row>
    <row r="1797" spans="1:50" ht="15.75" customHeight="1" x14ac:dyDescent="0.2">
      <c r="A1797" s="25">
        <v>1796</v>
      </c>
      <c r="B1797" s="26">
        <v>45842</v>
      </c>
      <c r="C1797" s="25"/>
      <c r="D1797" s="27">
        <v>6227.4324999999999</v>
      </c>
      <c r="E1797" s="27">
        <v>231000</v>
      </c>
      <c r="F1797" s="27">
        <v>2652977.7142857099</v>
      </c>
      <c r="G1797" s="27">
        <v>67.432500000000005</v>
      </c>
      <c r="H1797" s="27">
        <v>69.605999999999995</v>
      </c>
      <c r="I1797" s="27">
        <v>3.1640000000000001</v>
      </c>
      <c r="J1797" s="27">
        <v>30042.113000000001</v>
      </c>
      <c r="K1797" s="27">
        <v>603157</v>
      </c>
      <c r="L1797" s="27">
        <v>586</v>
      </c>
      <c r="M1797" s="27">
        <v>16.042999999999999</v>
      </c>
      <c r="N1797" s="27">
        <v>278631</v>
      </c>
      <c r="O1797" s="27">
        <v>20746.400000000001</v>
      </c>
      <c r="P1797" s="27">
        <v>5022632</v>
      </c>
      <c r="Q1797" s="27">
        <v>1520000</v>
      </c>
      <c r="R1797" s="27">
        <v>11731</v>
      </c>
      <c r="S1797" s="27">
        <v>18.202999999999999</v>
      </c>
      <c r="T1797" s="27">
        <v>169.8</v>
      </c>
      <c r="U1797" s="27">
        <v>11</v>
      </c>
      <c r="V1797" s="27">
        <v>89.5</v>
      </c>
      <c r="W1797" s="27">
        <v>120.23432</v>
      </c>
      <c r="X1797" s="27">
        <v>4</v>
      </c>
      <c r="Y1797" s="27">
        <v>3.1965966224670401</v>
      </c>
      <c r="Z1797" s="27">
        <v>79.021072387695298</v>
      </c>
      <c r="AA1797" s="27">
        <v>340095</v>
      </c>
      <c r="AB1797" s="28">
        <v>27.16</v>
      </c>
      <c r="AC1797" s="29">
        <v>1</v>
      </c>
      <c r="AD1797" s="30">
        <v>0</v>
      </c>
      <c r="AE1797" s="30">
        <v>92</v>
      </c>
      <c r="AF1797" s="31">
        <v>14.530099999999999</v>
      </c>
      <c r="AG1797">
        <f t="shared" si="466"/>
        <v>9430.6451104123189</v>
      </c>
      <c r="AH1797">
        <f>A1797*'Simple Linear Regression'!$B$18+'Simple Linear Regression'!$B$17</f>
        <v>9417.3909496322995</v>
      </c>
      <c r="AI1797">
        <f t="shared" si="467"/>
        <v>9170.9085507</v>
      </c>
      <c r="AJ1797">
        <f t="shared" si="468"/>
        <v>9170.9085507</v>
      </c>
      <c r="AK1797" s="32">
        <f t="shared" si="465"/>
        <v>8918.7783625778102</v>
      </c>
      <c r="AL1797">
        <f t="shared" si="469"/>
        <v>9139.0786618538805</v>
      </c>
      <c r="AM1797" s="32">
        <f t="shared" si="470"/>
        <v>9321.255186173601</v>
      </c>
      <c r="AN1797" s="33">
        <f t="shared" si="464"/>
        <v>9184.5757704815569</v>
      </c>
      <c r="AO1797" s="33">
        <f t="shared" si="471"/>
        <v>9151.0261632840029</v>
      </c>
      <c r="AP1797" s="33">
        <f t="shared" si="472"/>
        <v>9295.4187096000023</v>
      </c>
      <c r="AQ1797" s="34">
        <f t="shared" si="473"/>
        <v>881588.48400000005</v>
      </c>
      <c r="AR1797" s="34">
        <f t="shared" si="474"/>
        <v>730884</v>
      </c>
      <c r="AS1797" s="34">
        <f t="shared" si="475"/>
        <v>14.530099999999999</v>
      </c>
      <c r="AT1797" s="34">
        <f t="shared" si="476"/>
        <v>9752.7155179639994</v>
      </c>
      <c r="AU1797" s="34">
        <f t="shared" si="477"/>
        <v>9439.9019228082743</v>
      </c>
      <c r="AV1797" s="34">
        <f t="shared" si="478"/>
        <v>9645.7494690248404</v>
      </c>
      <c r="AW1797" s="34">
        <f t="shared" si="479"/>
        <v>9706.7980694526977</v>
      </c>
      <c r="AX1797" s="34">
        <f t="shared" si="480"/>
        <v>9309.1274774948906</v>
      </c>
    </row>
    <row r="1798" spans="1:50" ht="15.75" customHeight="1" x14ac:dyDescent="0.2">
      <c r="A1798" s="25">
        <v>1797</v>
      </c>
      <c r="B1798" s="26">
        <v>45849</v>
      </c>
      <c r="C1798" s="25"/>
      <c r="D1798" s="27">
        <v>6251.7939999999999</v>
      </c>
      <c r="E1798" s="27">
        <v>228000</v>
      </c>
      <c r="F1798" s="27">
        <v>2745734.42857143</v>
      </c>
      <c r="G1798" s="27">
        <v>69.146000000000001</v>
      </c>
      <c r="H1798" s="27">
        <v>71.774000000000001</v>
      </c>
      <c r="I1798" s="27">
        <v>3.125</v>
      </c>
      <c r="J1798" s="27">
        <v>30042.113000000001</v>
      </c>
      <c r="K1798" s="27">
        <v>682429</v>
      </c>
      <c r="L1798" s="27">
        <v>573</v>
      </c>
      <c r="M1798" s="27">
        <v>16.042999999999999</v>
      </c>
      <c r="N1798" s="27">
        <v>278631</v>
      </c>
      <c r="O1798" s="27">
        <v>20755</v>
      </c>
      <c r="P1798" s="27">
        <v>5022632</v>
      </c>
      <c r="Q1798" s="27">
        <v>1520000</v>
      </c>
      <c r="R1798" s="27">
        <v>11731</v>
      </c>
      <c r="S1798" s="27">
        <v>18.202999999999999</v>
      </c>
      <c r="T1798" s="27">
        <v>169.8</v>
      </c>
      <c r="U1798" s="27">
        <v>11</v>
      </c>
      <c r="V1798" s="27">
        <v>90.8</v>
      </c>
      <c r="W1798" s="27">
        <v>119.32357500000001</v>
      </c>
      <c r="X1798" s="27">
        <v>4</v>
      </c>
      <c r="Y1798" s="27">
        <v>3.1965966224670401</v>
      </c>
      <c r="Z1798" s="27">
        <v>79.021072387695298</v>
      </c>
      <c r="AA1798" s="27">
        <v>340095</v>
      </c>
      <c r="AB1798" s="28">
        <v>27.88</v>
      </c>
      <c r="AC1798" s="29">
        <v>0</v>
      </c>
      <c r="AD1798" s="30">
        <v>0</v>
      </c>
      <c r="AE1798" s="30">
        <v>93.9</v>
      </c>
      <c r="AF1798" s="31">
        <v>14.4434</v>
      </c>
      <c r="AG1798">
        <f t="shared" si="466"/>
        <v>9402.941820819</v>
      </c>
      <c r="AH1798">
        <f>A1798*'Simple Linear Regression'!$B$18+'Simple Linear Regression'!$B$17</f>
        <v>9418.2439867162047</v>
      </c>
      <c r="AI1798">
        <f t="shared" si="467"/>
        <v>9124.0731807000011</v>
      </c>
      <c r="AJ1798">
        <f t="shared" si="468"/>
        <v>9124.0731807000011</v>
      </c>
      <c r="AK1798" s="32">
        <f t="shared" si="465"/>
        <v>8925.1945172295382</v>
      </c>
      <c r="AL1798">
        <f t="shared" si="469"/>
        <v>9132.92619690625</v>
      </c>
      <c r="AM1798" s="32">
        <f t="shared" si="470"/>
        <v>9452.2140164670582</v>
      </c>
      <c r="AN1798" s="33">
        <f t="shared" si="464"/>
        <v>9147.3157265792488</v>
      </c>
      <c r="AO1798" s="33">
        <f t="shared" si="471"/>
        <v>9270.1866761250003</v>
      </c>
      <c r="AP1798" s="33">
        <f t="shared" si="472"/>
        <v>9442.9893274999995</v>
      </c>
      <c r="AQ1798" s="34">
        <f t="shared" si="473"/>
        <v>870721.875</v>
      </c>
      <c r="AR1798" s="34">
        <f t="shared" si="474"/>
        <v>712500</v>
      </c>
      <c r="AS1798" s="34">
        <f t="shared" si="475"/>
        <v>0</v>
      </c>
      <c r="AT1798" s="34">
        <f t="shared" si="476"/>
        <v>9788.9159227159998</v>
      </c>
      <c r="AU1798" s="34">
        <f t="shared" si="477"/>
        <v>9489.4198793561263</v>
      </c>
      <c r="AV1798" s="34">
        <f t="shared" si="478"/>
        <v>9684.0298643650003</v>
      </c>
      <c r="AW1798" s="34">
        <f t="shared" si="479"/>
        <v>9797.4502103439991</v>
      </c>
      <c r="AX1798" s="34">
        <f t="shared" si="480"/>
        <v>9390.178714617874</v>
      </c>
    </row>
    <row r="1799" spans="1:50" ht="15.75" customHeight="1" x14ac:dyDescent="0.2">
      <c r="A1799" s="25">
        <v>1798</v>
      </c>
      <c r="B1799" s="26">
        <v>45856</v>
      </c>
      <c r="C1799" s="25"/>
      <c r="D1799" s="27">
        <v>6274.0339999999997</v>
      </c>
      <c r="E1799" s="27">
        <v>221000</v>
      </c>
      <c r="F1799" s="27">
        <v>2799334.8571428601</v>
      </c>
      <c r="G1799" s="27">
        <v>68.073999999999998</v>
      </c>
      <c r="H1799" s="27">
        <v>70.656000000000006</v>
      </c>
      <c r="I1799" s="27">
        <v>3.13</v>
      </c>
      <c r="J1799" s="27">
        <v>30042.113000000001</v>
      </c>
      <c r="K1799" s="27">
        <v>682429</v>
      </c>
      <c r="L1799" s="27">
        <v>573</v>
      </c>
      <c r="M1799" s="27">
        <v>16.282</v>
      </c>
      <c r="N1799" s="27">
        <v>295214</v>
      </c>
      <c r="O1799" s="27">
        <v>20755</v>
      </c>
      <c r="P1799" s="27">
        <v>5022632</v>
      </c>
      <c r="Q1799" s="27">
        <v>1520000</v>
      </c>
      <c r="R1799" s="27">
        <v>11731</v>
      </c>
      <c r="S1799" s="27">
        <v>18.202999999999999</v>
      </c>
      <c r="T1799" s="27">
        <v>169.8</v>
      </c>
      <c r="U1799" s="27">
        <v>11</v>
      </c>
      <c r="V1799" s="27">
        <v>90.8</v>
      </c>
      <c r="W1799" s="27">
        <v>119.78879999999999</v>
      </c>
      <c r="X1799" s="27">
        <v>4</v>
      </c>
      <c r="Y1799" s="27">
        <v>3.01545929908752</v>
      </c>
      <c r="Z1799" s="27">
        <v>79.021072387695298</v>
      </c>
      <c r="AA1799" s="27">
        <v>340095</v>
      </c>
      <c r="AB1799" s="28">
        <v>27.88</v>
      </c>
      <c r="AC1799" s="29">
        <v>0</v>
      </c>
      <c r="AD1799" s="30">
        <v>0</v>
      </c>
      <c r="AE1799" s="30">
        <v>89.3</v>
      </c>
      <c r="AF1799" s="31">
        <v>14.3179</v>
      </c>
      <c r="AG1799">
        <f t="shared" si="466"/>
        <v>9615.3719055883994</v>
      </c>
      <c r="AH1799">
        <f>A1799*'Simple Linear Regression'!$B$18+'Simple Linear Regression'!$B$17</f>
        <v>9419.0970238001082</v>
      </c>
      <c r="AI1799">
        <f t="shared" si="467"/>
        <v>9369.3471497999981</v>
      </c>
      <c r="AJ1799">
        <f t="shared" si="468"/>
        <v>9369.3471497999999</v>
      </c>
      <c r="AK1799" s="32">
        <f t="shared" si="465"/>
        <v>8946.6015671298392</v>
      </c>
      <c r="AL1799">
        <f t="shared" si="469"/>
        <v>9161.5602695874022</v>
      </c>
      <c r="AM1799" s="32">
        <f t="shared" si="470"/>
        <v>9674.952235234221</v>
      </c>
      <c r="AN1799" s="33">
        <f t="shared" si="464"/>
        <v>9105.945993905696</v>
      </c>
      <c r="AO1799" s="33">
        <f t="shared" si="471"/>
        <v>9267.3231408200008</v>
      </c>
      <c r="AP1799" s="33">
        <f t="shared" si="472"/>
        <v>9423.2971298999983</v>
      </c>
      <c r="AQ1799" s="34">
        <f t="shared" si="473"/>
        <v>924019.82</v>
      </c>
      <c r="AR1799" s="34">
        <f t="shared" si="474"/>
        <v>691730</v>
      </c>
      <c r="AS1799" s="34">
        <f t="shared" si="475"/>
        <v>0</v>
      </c>
      <c r="AT1799" s="34">
        <f t="shared" si="476"/>
        <v>10097.199969603</v>
      </c>
      <c r="AU1799" s="34">
        <f t="shared" si="477"/>
        <v>9581.3422562804462</v>
      </c>
      <c r="AV1799" s="34">
        <f t="shared" si="478"/>
        <v>9994.3066780627996</v>
      </c>
      <c r="AW1799" s="34">
        <f t="shared" si="479"/>
        <v>10105.317156190999</v>
      </c>
      <c r="AX1799" s="34">
        <f t="shared" si="480"/>
        <v>9451.7797426756606</v>
      </c>
    </row>
    <row r="1800" spans="1:50" ht="15.75" customHeight="1" x14ac:dyDescent="0.2">
      <c r="A1800" s="25">
        <v>1799</v>
      </c>
      <c r="B1800" s="26">
        <v>45863</v>
      </c>
      <c r="C1800" s="25"/>
      <c r="D1800" s="27">
        <v>6345.2240000000002</v>
      </c>
      <c r="E1800" s="27">
        <v>218000</v>
      </c>
      <c r="F1800" s="27">
        <v>2793683.42857143</v>
      </c>
      <c r="G1800" s="27">
        <v>67.108000000000004</v>
      </c>
      <c r="H1800" s="27">
        <v>70.085999999999999</v>
      </c>
      <c r="I1800" s="27">
        <v>3.121</v>
      </c>
      <c r="J1800" s="27">
        <v>30042.113000000001</v>
      </c>
      <c r="K1800" s="27">
        <v>682429</v>
      </c>
      <c r="L1800" s="27">
        <v>573</v>
      </c>
      <c r="M1800" s="27">
        <v>16.282</v>
      </c>
      <c r="N1800" s="27">
        <v>295214</v>
      </c>
      <c r="O1800" s="27">
        <v>20755</v>
      </c>
      <c r="P1800" s="27">
        <v>5022632</v>
      </c>
      <c r="Q1800" s="27">
        <v>1520000</v>
      </c>
      <c r="R1800" s="27">
        <v>11731</v>
      </c>
      <c r="S1800" s="27">
        <v>18.202999999999999</v>
      </c>
      <c r="T1800" s="27">
        <v>169.8</v>
      </c>
      <c r="U1800" s="27">
        <v>11</v>
      </c>
      <c r="V1800" s="27">
        <v>90.8</v>
      </c>
      <c r="W1800" s="27">
        <v>120.42865999999999</v>
      </c>
      <c r="X1800" s="27">
        <v>4</v>
      </c>
      <c r="Y1800" s="27">
        <v>3.01545929908752</v>
      </c>
      <c r="Z1800" s="27">
        <v>79.021072387695298</v>
      </c>
      <c r="AA1800" s="27">
        <v>340095</v>
      </c>
      <c r="AB1800" s="28">
        <v>27.88</v>
      </c>
      <c r="AC1800" s="29">
        <v>0</v>
      </c>
      <c r="AD1800" s="30">
        <v>0</v>
      </c>
      <c r="AE1800" s="30">
        <v>96.2</v>
      </c>
      <c r="AF1800" s="31">
        <v>14.157400000000001</v>
      </c>
      <c r="AG1800">
        <f t="shared" si="466"/>
        <v>9617.3891250774795</v>
      </c>
      <c r="AH1800">
        <f>A1800*'Simple Linear Regression'!$B$18+'Simple Linear Regression'!$B$17</f>
        <v>9419.9500608840135</v>
      </c>
      <c r="AI1800">
        <f t="shared" si="467"/>
        <v>9371.112019799999</v>
      </c>
      <c r="AJ1800">
        <f t="shared" si="468"/>
        <v>9371.112019799999</v>
      </c>
      <c r="AK1800" s="32">
        <f t="shared" si="465"/>
        <v>8945.4396240755086</v>
      </c>
      <c r="AL1800">
        <f t="shared" si="469"/>
        <v>9168.015173612579</v>
      </c>
      <c r="AM1800" s="32">
        <f t="shared" si="470"/>
        <v>9679.1989803306788</v>
      </c>
      <c r="AN1800" s="33">
        <f t="shared" si="464"/>
        <v>9078.9886056840878</v>
      </c>
      <c r="AO1800" s="33">
        <f t="shared" si="471"/>
        <v>9287.3307661940034</v>
      </c>
      <c r="AP1800" s="33">
        <f t="shared" si="472"/>
        <v>9421.6590312000008</v>
      </c>
      <c r="AQ1800" s="34">
        <f t="shared" si="473"/>
        <v>921362.89399999997</v>
      </c>
      <c r="AR1800" s="34">
        <f t="shared" si="474"/>
        <v>680378</v>
      </c>
      <c r="AS1800" s="34">
        <f t="shared" si="475"/>
        <v>0</v>
      </c>
      <c r="AT1800" s="34">
        <f t="shared" si="476"/>
        <v>10045.652702871001</v>
      </c>
      <c r="AU1800" s="34">
        <f t="shared" si="477"/>
        <v>9550.8250857868934</v>
      </c>
      <c r="AV1800" s="34">
        <f t="shared" si="478"/>
        <v>9936.8012095872818</v>
      </c>
      <c r="AW1800" s="34">
        <f t="shared" si="479"/>
        <v>10053.030048787998</v>
      </c>
      <c r="AX1800" s="34">
        <f t="shared" si="480"/>
        <v>9426.8573363862179</v>
      </c>
    </row>
    <row r="1801" spans="1:50" ht="15.75" customHeight="1" x14ac:dyDescent="0.2">
      <c r="A1801" s="25">
        <v>1800</v>
      </c>
      <c r="B1801" s="26">
        <v>45870</v>
      </c>
      <c r="C1801" s="25"/>
      <c r="D1801" s="27">
        <v>6340.1859999999997</v>
      </c>
      <c r="E1801" s="27">
        <v>219000</v>
      </c>
      <c r="F1801" s="27">
        <v>2787675.8571428601</v>
      </c>
      <c r="G1801" s="27">
        <v>69.584000000000003</v>
      </c>
      <c r="H1801" s="27">
        <v>72.408000000000001</v>
      </c>
      <c r="I1801" s="27">
        <v>3.1230000000000002</v>
      </c>
      <c r="J1801" s="27">
        <v>30042.113000000001</v>
      </c>
      <c r="K1801" s="27">
        <v>682429</v>
      </c>
      <c r="L1801" s="27">
        <v>573</v>
      </c>
      <c r="M1801" s="27">
        <v>16.282</v>
      </c>
      <c r="N1801" s="27">
        <v>295214</v>
      </c>
      <c r="O1801" s="27">
        <v>20755</v>
      </c>
      <c r="P1801" s="27">
        <v>5022632</v>
      </c>
      <c r="Q1801" s="27">
        <v>1520000</v>
      </c>
      <c r="R1801" s="27">
        <v>11731</v>
      </c>
      <c r="S1801" s="27">
        <v>18.202999999999999</v>
      </c>
      <c r="T1801" s="27">
        <v>169.8</v>
      </c>
      <c r="U1801" s="27">
        <v>11</v>
      </c>
      <c r="V1801" s="27">
        <v>90.8</v>
      </c>
      <c r="W1801" s="27">
        <v>119.75978000000001</v>
      </c>
      <c r="X1801" s="27">
        <v>4</v>
      </c>
      <c r="Y1801" s="27">
        <v>3.01545929908752</v>
      </c>
      <c r="Z1801" s="27">
        <v>79.021072387695298</v>
      </c>
      <c r="AA1801" s="27">
        <v>340095</v>
      </c>
      <c r="AB1801" s="28">
        <v>27.88</v>
      </c>
      <c r="AC1801" s="29">
        <v>0</v>
      </c>
      <c r="AD1801" s="30">
        <v>0</v>
      </c>
      <c r="AE1801" s="30">
        <v>96.3</v>
      </c>
      <c r="AF1801" s="31">
        <v>13.9664</v>
      </c>
      <c r="AG1801">
        <f t="shared" si="466"/>
        <v>9616.716357413241</v>
      </c>
      <c r="AH1801">
        <f>A1801*'Simple Linear Regression'!$B$18+'Simple Linear Regression'!$B$17</f>
        <v>9420.803097967917</v>
      </c>
      <c r="AI1801">
        <f t="shared" si="467"/>
        <v>9370.5237297999975</v>
      </c>
      <c r="AJ1801">
        <f t="shared" si="468"/>
        <v>9370.5237297999993</v>
      </c>
      <c r="AK1801" s="32">
        <f t="shared" si="465"/>
        <v>8943.0966501841704</v>
      </c>
      <c r="AL1801">
        <f t="shared" si="469"/>
        <v>9166.3340351625411</v>
      </c>
      <c r="AM1801" s="32">
        <f t="shared" si="470"/>
        <v>9679.5205765376195</v>
      </c>
      <c r="AN1801" s="33">
        <f t="shared" si="464"/>
        <v>9087.6347830666655</v>
      </c>
      <c r="AO1801" s="33">
        <f t="shared" si="471"/>
        <v>9285.6701572220027</v>
      </c>
      <c r="AP1801" s="33">
        <f t="shared" si="472"/>
        <v>9402.2551198000001</v>
      </c>
      <c r="AQ1801" s="34">
        <f t="shared" si="473"/>
        <v>921953.32200000004</v>
      </c>
      <c r="AR1801" s="34">
        <f t="shared" si="474"/>
        <v>683937</v>
      </c>
      <c r="AS1801" s="34">
        <f t="shared" si="475"/>
        <v>0</v>
      </c>
      <c r="AT1801" s="34">
        <f t="shared" si="476"/>
        <v>10008.428802197001</v>
      </c>
      <c r="AU1801" s="34">
        <f t="shared" si="477"/>
        <v>9519.336891936573</v>
      </c>
      <c r="AV1801" s="34">
        <f t="shared" si="478"/>
        <v>9898.2607150231197</v>
      </c>
      <c r="AW1801" s="34">
        <f t="shared" si="479"/>
        <v>10015.081408331998</v>
      </c>
      <c r="AX1801" s="34">
        <f t="shared" si="480"/>
        <v>9396.8879751849836</v>
      </c>
    </row>
    <row r="1802" spans="1:50" ht="15.75" customHeight="1" x14ac:dyDescent="0.2">
      <c r="A1802" s="25">
        <v>1801</v>
      </c>
      <c r="B1802" s="26">
        <v>45877</v>
      </c>
      <c r="C1802" s="25"/>
      <c r="D1802" s="27">
        <v>6340.7280000000001</v>
      </c>
      <c r="E1802" s="27">
        <v>226000</v>
      </c>
      <c r="F1802" s="27">
        <v>2719990.7142857099</v>
      </c>
      <c r="G1802" s="27">
        <v>65.75</v>
      </c>
      <c r="H1802" s="27">
        <v>68.165999999999997</v>
      </c>
      <c r="I1802" s="27">
        <v>3.14</v>
      </c>
      <c r="J1802" s="27">
        <v>30485.728999999999</v>
      </c>
      <c r="K1802" s="27">
        <v>682429</v>
      </c>
      <c r="L1802" s="27">
        <v>554</v>
      </c>
      <c r="M1802" s="27">
        <v>16.282</v>
      </c>
      <c r="N1802" s="27">
        <v>295214</v>
      </c>
      <c r="O1802" s="27">
        <v>20868.400000000001</v>
      </c>
      <c r="P1802" s="27">
        <v>5022632</v>
      </c>
      <c r="Q1802" s="27">
        <v>1520000</v>
      </c>
      <c r="R1802" s="27">
        <v>11731</v>
      </c>
      <c r="S1802" s="27">
        <v>18.202999999999999</v>
      </c>
      <c r="T1802" s="27">
        <v>171.38</v>
      </c>
      <c r="U1802" s="27">
        <v>11</v>
      </c>
      <c r="V1802" s="27">
        <v>94.3</v>
      </c>
      <c r="W1802" s="27">
        <v>121.18394000000001</v>
      </c>
      <c r="X1802" s="27">
        <v>4</v>
      </c>
      <c r="Y1802" s="27">
        <v>3.01545929908752</v>
      </c>
      <c r="Z1802" s="27">
        <v>79.021072387695298</v>
      </c>
      <c r="AA1802" s="27">
        <v>340095</v>
      </c>
      <c r="AB1802" s="28">
        <v>27.27</v>
      </c>
      <c r="AC1802" s="29">
        <v>0</v>
      </c>
      <c r="AD1802" s="30">
        <v>0</v>
      </c>
      <c r="AE1802" s="30">
        <v>74.400000000000006</v>
      </c>
      <c r="AF1802" s="31">
        <v>13.749700000000001</v>
      </c>
      <c r="AG1802">
        <f t="shared" si="466"/>
        <v>9532.0204832971995</v>
      </c>
      <c r="AH1802">
        <f>A1802*'Simple Linear Regression'!$B$18+'Simple Linear Regression'!$B$17</f>
        <v>9421.6561350518205</v>
      </c>
      <c r="AI1802">
        <f t="shared" si="467"/>
        <v>9240.4492997999969</v>
      </c>
      <c r="AJ1802">
        <f t="shared" si="468"/>
        <v>9240.4492997999987</v>
      </c>
      <c r="AK1802" s="32">
        <f t="shared" si="465"/>
        <v>8921.2357697325406</v>
      </c>
      <c r="AL1802">
        <f t="shared" si="469"/>
        <v>9097.9865273371979</v>
      </c>
      <c r="AM1802" s="32">
        <f t="shared" si="470"/>
        <v>9664.63008135376</v>
      </c>
      <c r="AN1802" s="33">
        <f t="shared" si="464"/>
        <v>9148.8697021285971</v>
      </c>
      <c r="AO1802" s="33">
        <f t="shared" si="471"/>
        <v>9171.7089559600008</v>
      </c>
      <c r="AP1802" s="33">
        <f t="shared" si="472"/>
        <v>9361.9969892999998</v>
      </c>
      <c r="AQ1802" s="34">
        <f t="shared" si="473"/>
        <v>926971.96000000008</v>
      </c>
      <c r="AR1802" s="34">
        <f t="shared" si="474"/>
        <v>709640</v>
      </c>
      <c r="AS1802" s="34">
        <f t="shared" si="475"/>
        <v>0</v>
      </c>
      <c r="AT1802" s="34">
        <f t="shared" si="476"/>
        <v>10016.292868117</v>
      </c>
      <c r="AU1802" s="34">
        <f t="shared" si="477"/>
        <v>9490.4089543368336</v>
      </c>
      <c r="AV1802" s="34">
        <f t="shared" si="478"/>
        <v>9926.454138442401</v>
      </c>
      <c r="AW1802" s="34">
        <f t="shared" si="479"/>
        <v>10022.778088661</v>
      </c>
      <c r="AX1802" s="34">
        <f t="shared" si="480"/>
        <v>9348.5852628154771</v>
      </c>
    </row>
    <row r="1803" spans="1:50" ht="15.75" customHeight="1" x14ac:dyDescent="0.2">
      <c r="A1803" s="25">
        <v>1802</v>
      </c>
      <c r="B1803" s="26">
        <v>45884</v>
      </c>
      <c r="C1803" s="25"/>
      <c r="D1803" s="27">
        <v>6440.826</v>
      </c>
      <c r="E1803" s="27">
        <v>224000</v>
      </c>
      <c r="F1803" s="27">
        <v>2629623.7142857099</v>
      </c>
      <c r="G1803" s="27">
        <v>64.34</v>
      </c>
      <c r="H1803" s="27">
        <v>67.165999999999997</v>
      </c>
      <c r="I1803" s="27">
        <v>3.1179999999999999</v>
      </c>
      <c r="J1803" s="27">
        <v>30485.728999999999</v>
      </c>
      <c r="K1803" s="27">
        <v>698460</v>
      </c>
      <c r="L1803" s="27">
        <v>554</v>
      </c>
      <c r="M1803" s="27">
        <v>16.282</v>
      </c>
      <c r="N1803" s="27">
        <v>286872</v>
      </c>
      <c r="O1803" s="27">
        <v>20868.400000000001</v>
      </c>
      <c r="P1803" s="27">
        <v>5022632</v>
      </c>
      <c r="Q1803" s="27">
        <v>1520000</v>
      </c>
      <c r="R1803" s="27">
        <v>11731</v>
      </c>
      <c r="S1803" s="27">
        <v>18.202999999999999</v>
      </c>
      <c r="T1803" s="27">
        <v>171.38</v>
      </c>
      <c r="U1803" s="27">
        <v>11</v>
      </c>
      <c r="V1803" s="27">
        <v>94.3</v>
      </c>
      <c r="W1803" s="27">
        <v>120.64790000000001</v>
      </c>
      <c r="X1803" s="27">
        <v>4</v>
      </c>
      <c r="Y1803" s="27">
        <v>3.01545929908752</v>
      </c>
      <c r="Z1803" s="27">
        <v>79.021072387695298</v>
      </c>
      <c r="AA1803" s="27">
        <v>340095</v>
      </c>
      <c r="AB1803" s="28">
        <v>27.27</v>
      </c>
      <c r="AC1803" s="29">
        <v>0</v>
      </c>
      <c r="AD1803" s="30">
        <v>0</v>
      </c>
      <c r="AE1803" s="30">
        <v>94.8</v>
      </c>
      <c r="AF1803" s="31">
        <v>13.511900000000001</v>
      </c>
      <c r="AG1803">
        <f t="shared" si="466"/>
        <v>9428.8700447838401</v>
      </c>
      <c r="AH1803">
        <f>A1803*'Simple Linear Regression'!$B$18+'Simple Linear Regression'!$B$17</f>
        <v>9422.5091721357257</v>
      </c>
      <c r="AI1803">
        <f t="shared" si="467"/>
        <v>9126.8783329999987</v>
      </c>
      <c r="AJ1803">
        <f t="shared" si="468"/>
        <v>9126.8783329999987</v>
      </c>
      <c r="AK1803" s="32">
        <f t="shared" si="465"/>
        <v>8917.4738104953085</v>
      </c>
      <c r="AL1803">
        <f t="shared" si="469"/>
        <v>9096.2737630227221</v>
      </c>
      <c r="AM1803" s="32">
        <f t="shared" si="470"/>
        <v>9564.2152125775192</v>
      </c>
      <c r="AN1803" s="33">
        <f t="shared" si="464"/>
        <v>9119.0751565402188</v>
      </c>
      <c r="AO1803" s="33">
        <f t="shared" si="471"/>
        <v>9220.9227220959983</v>
      </c>
      <c r="AP1803" s="33">
        <f t="shared" si="472"/>
        <v>9377.2543677000012</v>
      </c>
      <c r="AQ1803" s="34">
        <f t="shared" si="473"/>
        <v>894466.89599999995</v>
      </c>
      <c r="AR1803" s="34">
        <f t="shared" si="474"/>
        <v>698432</v>
      </c>
      <c r="AS1803" s="34">
        <f t="shared" si="475"/>
        <v>0</v>
      </c>
      <c r="AT1803" s="34">
        <f t="shared" si="476"/>
        <v>9747.7992001790008</v>
      </c>
      <c r="AU1803" s="34">
        <f t="shared" si="477"/>
        <v>9379.0218922261229</v>
      </c>
      <c r="AV1803" s="34">
        <f t="shared" si="478"/>
        <v>9644.0976235223188</v>
      </c>
      <c r="AW1803" s="34">
        <f t="shared" si="479"/>
        <v>9753.0146306790011</v>
      </c>
      <c r="AX1803" s="34">
        <f t="shared" si="480"/>
        <v>9265.5538368460439</v>
      </c>
    </row>
    <row r="1804" spans="1:50" ht="15.75" customHeight="1" x14ac:dyDescent="0.2">
      <c r="A1804" s="25">
        <v>1803</v>
      </c>
      <c r="B1804" s="26">
        <v>45891</v>
      </c>
      <c r="C1804" s="25"/>
      <c r="D1804" s="27">
        <v>6418.6760000000004</v>
      </c>
      <c r="E1804" s="27">
        <v>233000</v>
      </c>
      <c r="F1804" s="27">
        <v>2550544</v>
      </c>
      <c r="G1804" s="27">
        <v>64.144000000000005</v>
      </c>
      <c r="H1804" s="27">
        <v>67.822000000000003</v>
      </c>
      <c r="I1804" s="27">
        <v>3.125</v>
      </c>
      <c r="J1804" s="27">
        <v>30485.728999999999</v>
      </c>
      <c r="K1804" s="27">
        <v>698460</v>
      </c>
      <c r="L1804" s="27">
        <v>554</v>
      </c>
      <c r="M1804" s="27">
        <v>16.998000000000001</v>
      </c>
      <c r="N1804" s="27">
        <v>286872</v>
      </c>
      <c r="O1804" s="27">
        <v>20868.400000000001</v>
      </c>
      <c r="P1804" s="27">
        <v>5022632</v>
      </c>
      <c r="Q1804" s="27">
        <v>1520000</v>
      </c>
      <c r="R1804" s="27">
        <v>11731</v>
      </c>
      <c r="S1804" s="27">
        <v>18.388000000000002</v>
      </c>
      <c r="T1804" s="27">
        <v>171.38</v>
      </c>
      <c r="U1804" s="27">
        <v>11</v>
      </c>
      <c r="V1804" s="27">
        <v>94.3</v>
      </c>
      <c r="W1804" s="27">
        <v>120.41502</v>
      </c>
      <c r="X1804" s="27">
        <v>4</v>
      </c>
      <c r="Y1804" s="27">
        <v>3.0908844470977801</v>
      </c>
      <c r="Z1804" s="27">
        <v>79.021072387695298</v>
      </c>
      <c r="AA1804" s="27">
        <v>340095</v>
      </c>
      <c r="AB1804" s="28">
        <v>27.27</v>
      </c>
      <c r="AC1804" s="29">
        <v>0</v>
      </c>
      <c r="AD1804" s="30">
        <v>0</v>
      </c>
      <c r="AE1804" s="30">
        <v>81.2</v>
      </c>
      <c r="AF1804" s="31">
        <v>13.2575</v>
      </c>
      <c r="AG1804">
        <f t="shared" si="466"/>
        <v>9422.8111629590003</v>
      </c>
      <c r="AH1804">
        <f>A1804*'Simple Linear Regression'!$B$18+'Simple Linear Regression'!$B$17</f>
        <v>9423.3622092196292</v>
      </c>
      <c r="AI1804">
        <f t="shared" si="467"/>
        <v>9160.679542599999</v>
      </c>
      <c r="AJ1804">
        <f t="shared" si="468"/>
        <v>9160.679542599999</v>
      </c>
      <c r="AK1804" s="32">
        <f t="shared" si="465"/>
        <v>8932.0617420927101</v>
      </c>
      <c r="AL1804">
        <f t="shared" si="469"/>
        <v>9086.8815975500002</v>
      </c>
      <c r="AM1804" s="32">
        <f t="shared" si="470"/>
        <v>9554.5339563104808</v>
      </c>
      <c r="AN1804" s="33">
        <f t="shared" si="464"/>
        <v>9193.1549473792493</v>
      </c>
      <c r="AO1804" s="33">
        <f t="shared" si="471"/>
        <v>9185.2708410000014</v>
      </c>
      <c r="AP1804" s="33">
        <f t="shared" si="472"/>
        <v>9327.6741340999961</v>
      </c>
      <c r="AQ1804" s="34">
        <f t="shared" si="473"/>
        <v>896475</v>
      </c>
      <c r="AR1804" s="34">
        <f t="shared" si="474"/>
        <v>728125</v>
      </c>
      <c r="AS1804" s="34">
        <f t="shared" si="475"/>
        <v>0</v>
      </c>
      <c r="AT1804" s="34">
        <f t="shared" si="476"/>
        <v>9737.5691969679992</v>
      </c>
      <c r="AU1804" s="34">
        <f t="shared" si="477"/>
        <v>9352.5465441880006</v>
      </c>
      <c r="AV1804" s="34">
        <f t="shared" si="478"/>
        <v>9643.8780792519992</v>
      </c>
      <c r="AW1804" s="34">
        <f t="shared" si="479"/>
        <v>9742.0807371529991</v>
      </c>
      <c r="AX1804" s="34">
        <f t="shared" si="480"/>
        <v>9234.6755106409983</v>
      </c>
    </row>
    <row r="1805" spans="1:50" ht="15.75" customHeight="1" x14ac:dyDescent="0.2">
      <c r="A1805" s="25">
        <v>1804</v>
      </c>
      <c r="B1805" s="26">
        <v>45898</v>
      </c>
      <c r="C1805" s="25"/>
      <c r="D1805" s="27">
        <v>6469.7560000000003</v>
      </c>
      <c r="E1805" s="27">
        <v>229000</v>
      </c>
      <c r="F1805" s="27">
        <v>2494912.7142857099</v>
      </c>
      <c r="G1805" s="27">
        <v>64.518000000000001</v>
      </c>
      <c r="H1805" s="27">
        <v>67.77</v>
      </c>
      <c r="I1805" s="27">
        <v>3.1469999999999998</v>
      </c>
      <c r="J1805" s="27">
        <v>30485.728999999999</v>
      </c>
      <c r="K1805" s="27">
        <v>698460</v>
      </c>
      <c r="L1805" s="27">
        <v>554</v>
      </c>
      <c r="M1805" s="27">
        <v>16.998000000000001</v>
      </c>
      <c r="N1805" s="27">
        <v>286872</v>
      </c>
      <c r="O1805" s="27">
        <v>20868.400000000001</v>
      </c>
      <c r="P1805" s="27">
        <v>5022632</v>
      </c>
      <c r="Q1805" s="27">
        <v>1520000</v>
      </c>
      <c r="R1805" s="27">
        <v>11731</v>
      </c>
      <c r="S1805" s="27">
        <v>18.388000000000002</v>
      </c>
      <c r="T1805" s="27">
        <v>171.38</v>
      </c>
      <c r="U1805" s="27">
        <v>11</v>
      </c>
      <c r="V1805" s="27">
        <v>94.3</v>
      </c>
      <c r="W1805" s="27">
        <v>120.6844</v>
      </c>
      <c r="X1805" s="27">
        <v>4</v>
      </c>
      <c r="Y1805" s="27">
        <v>3.0908844470977801</v>
      </c>
      <c r="Z1805" s="27">
        <v>79.021072387695298</v>
      </c>
      <c r="AA1805" s="27">
        <v>340095</v>
      </c>
      <c r="AB1805" s="28">
        <v>27.27</v>
      </c>
      <c r="AC1805" s="29">
        <v>0</v>
      </c>
      <c r="AD1805" s="30">
        <v>0.9</v>
      </c>
      <c r="AE1805" s="30">
        <v>64.900000000000006</v>
      </c>
      <c r="AF1805" s="31">
        <v>12.9902</v>
      </c>
      <c r="AG1805">
        <f t="shared" si="466"/>
        <v>9425.5130686523607</v>
      </c>
      <c r="AH1805">
        <f>A1805*'Simple Linear Regression'!$B$18+'Simple Linear Regression'!$B$17</f>
        <v>9424.2152463035345</v>
      </c>
      <c r="AI1805">
        <f t="shared" si="467"/>
        <v>9163.0327025999995</v>
      </c>
      <c r="AJ1805">
        <f t="shared" si="468"/>
        <v>9163.0327025999995</v>
      </c>
      <c r="AK1805" s="32">
        <f t="shared" si="465"/>
        <v>8958.5263698753915</v>
      </c>
      <c r="AL1805">
        <f t="shared" si="469"/>
        <v>9081.259505492877</v>
      </c>
      <c r="AM1805" s="32">
        <f t="shared" si="470"/>
        <v>9543.4706953061595</v>
      </c>
      <c r="AN1805" s="33">
        <f t="shared" si="464"/>
        <v>9168.7587985876307</v>
      </c>
      <c r="AO1805" s="33">
        <f t="shared" si="471"/>
        <v>9147.3073689840003</v>
      </c>
      <c r="AP1805" s="33">
        <f t="shared" si="472"/>
        <v>9275.113825800001</v>
      </c>
      <c r="AQ1805" s="34">
        <f t="shared" si="473"/>
        <v>902786.18399999989</v>
      </c>
      <c r="AR1805" s="34">
        <f t="shared" si="474"/>
        <v>720663</v>
      </c>
      <c r="AS1805" s="34">
        <f t="shared" si="475"/>
        <v>0</v>
      </c>
      <c r="AT1805" s="34">
        <f t="shared" si="476"/>
        <v>9744.530331285001</v>
      </c>
      <c r="AU1805" s="34">
        <f t="shared" si="477"/>
        <v>9334.0882233146149</v>
      </c>
      <c r="AV1805" s="34">
        <f t="shared" si="478"/>
        <v>9648.4761278048791</v>
      </c>
      <c r="AW1805" s="34">
        <f t="shared" si="479"/>
        <v>9748.3052409619995</v>
      </c>
      <c r="AX1805" s="34">
        <f t="shared" si="480"/>
        <v>9208.1742769439879</v>
      </c>
    </row>
    <row r="1806" spans="1:50" ht="15.75" customHeight="1" x14ac:dyDescent="0.2">
      <c r="A1806" s="25">
        <v>1805</v>
      </c>
      <c r="B1806" s="26">
        <v>45905</v>
      </c>
      <c r="C1806" s="25"/>
      <c r="D1806" s="27">
        <v>6461.8450000000003</v>
      </c>
      <c r="E1806" s="27">
        <v>236000</v>
      </c>
      <c r="F1806" s="27">
        <v>2339686.7142857099</v>
      </c>
      <c r="G1806" s="27">
        <v>64.084999999999994</v>
      </c>
      <c r="H1806" s="27">
        <v>66.853999999999999</v>
      </c>
      <c r="I1806" s="27">
        <v>3.177</v>
      </c>
      <c r="J1806" s="27">
        <v>30485.728999999999</v>
      </c>
      <c r="K1806" s="27">
        <v>698460</v>
      </c>
      <c r="L1806" s="27">
        <v>541</v>
      </c>
      <c r="M1806" s="27">
        <v>16.998000000000001</v>
      </c>
      <c r="N1806" s="27">
        <v>286872</v>
      </c>
      <c r="O1806" s="27">
        <v>21007.3</v>
      </c>
      <c r="P1806" s="27">
        <v>5022632</v>
      </c>
      <c r="Q1806" s="27">
        <v>1520000</v>
      </c>
      <c r="R1806" s="27">
        <v>11731</v>
      </c>
      <c r="S1806" s="27">
        <v>18.388000000000002</v>
      </c>
      <c r="T1806" s="27">
        <v>171.38</v>
      </c>
      <c r="U1806" s="27">
        <v>11</v>
      </c>
      <c r="V1806" s="27">
        <v>95.6</v>
      </c>
      <c r="W1806" s="27">
        <v>120.42878</v>
      </c>
      <c r="X1806" s="27">
        <v>4</v>
      </c>
      <c r="Y1806" s="27">
        <v>3.0908844470977801</v>
      </c>
      <c r="Z1806" s="27">
        <v>79.021072387695298</v>
      </c>
      <c r="AA1806" s="27">
        <v>340095</v>
      </c>
      <c r="AB1806" s="28">
        <v>26.39</v>
      </c>
      <c r="AC1806" s="29">
        <v>1</v>
      </c>
      <c r="AD1806" s="30">
        <v>2.2000000000000002</v>
      </c>
      <c r="AE1806" s="30">
        <v>63.4</v>
      </c>
      <c r="AF1806" s="31">
        <v>12.7135</v>
      </c>
      <c r="AG1806">
        <f t="shared" si="466"/>
        <v>9391.0997996427595</v>
      </c>
      <c r="AH1806">
        <f>A1806*'Simple Linear Regression'!$B$18+'Simple Linear Regression'!$B$17</f>
        <v>9425.068283387438</v>
      </c>
      <c r="AI1806">
        <f t="shared" si="467"/>
        <v>9110.3144326000001</v>
      </c>
      <c r="AJ1806">
        <f t="shared" si="468"/>
        <v>9110.3144326000001</v>
      </c>
      <c r="AK1806" s="32">
        <f t="shared" si="465"/>
        <v>8967.3798254734302</v>
      </c>
      <c r="AL1806">
        <f t="shared" si="469"/>
        <v>9043.883844324082</v>
      </c>
      <c r="AM1806" s="32">
        <f t="shared" si="470"/>
        <v>9410.1034846061611</v>
      </c>
      <c r="AN1806" s="33">
        <f t="shared" si="464"/>
        <v>9234.6018443843277</v>
      </c>
      <c r="AO1806" s="33">
        <f t="shared" si="471"/>
        <v>8980.7536271440022</v>
      </c>
      <c r="AP1806" s="33">
        <f t="shared" si="472"/>
        <v>9102.6168832999974</v>
      </c>
      <c r="AQ1806" s="34">
        <f t="shared" si="473"/>
        <v>911392.34400000004</v>
      </c>
      <c r="AR1806" s="34">
        <f t="shared" si="474"/>
        <v>749772</v>
      </c>
      <c r="AS1806" s="34">
        <f t="shared" si="475"/>
        <v>12.7135</v>
      </c>
      <c r="AT1806" s="34">
        <f t="shared" si="476"/>
        <v>9622.9637619040004</v>
      </c>
      <c r="AU1806" s="34">
        <f t="shared" si="477"/>
        <v>9211.5247918650821</v>
      </c>
      <c r="AV1806" s="34">
        <f t="shared" si="478"/>
        <v>9533.1068723367189</v>
      </c>
      <c r="AW1806" s="34">
        <f t="shared" si="479"/>
        <v>9607.2236032664987</v>
      </c>
      <c r="AX1806" s="34">
        <f t="shared" si="480"/>
        <v>9050.9536338820672</v>
      </c>
    </row>
    <row r="1807" spans="1:50" ht="15.75" customHeight="1" x14ac:dyDescent="0.2">
      <c r="A1807" s="25">
        <v>1806</v>
      </c>
      <c r="B1807" s="26">
        <v>45912</v>
      </c>
      <c r="C1807" s="25"/>
      <c r="D1807" s="27">
        <v>6542.3119999999999</v>
      </c>
      <c r="E1807" s="27">
        <v>259000</v>
      </c>
      <c r="F1807" s="27">
        <v>2334109.8571428601</v>
      </c>
      <c r="G1807" s="27">
        <v>63.061999999999998</v>
      </c>
      <c r="H1807" s="27">
        <v>67.23</v>
      </c>
      <c r="I1807" s="27">
        <v>3.1920000000000002</v>
      </c>
      <c r="J1807" s="27">
        <v>30485.728999999999</v>
      </c>
      <c r="K1807" s="27">
        <v>702846</v>
      </c>
      <c r="L1807" s="27">
        <v>541</v>
      </c>
      <c r="M1807" s="27">
        <v>16.998000000000001</v>
      </c>
      <c r="N1807" s="27">
        <v>286872</v>
      </c>
      <c r="O1807" s="27">
        <v>21007.3</v>
      </c>
      <c r="P1807" s="27">
        <v>5022632</v>
      </c>
      <c r="Q1807" s="27">
        <v>1520000</v>
      </c>
      <c r="R1807" s="27">
        <v>11731</v>
      </c>
      <c r="S1807" s="27">
        <v>18.388000000000002</v>
      </c>
      <c r="T1807" s="27">
        <v>171.38</v>
      </c>
      <c r="U1807" s="27">
        <v>11</v>
      </c>
      <c r="V1807" s="27">
        <v>95.6</v>
      </c>
      <c r="W1807" s="27">
        <v>120.52</v>
      </c>
      <c r="X1807" s="27">
        <v>4</v>
      </c>
      <c r="Y1807" s="27">
        <v>3.0908844470977801</v>
      </c>
      <c r="Z1807" s="27">
        <v>79.021072387695298</v>
      </c>
      <c r="AA1807" s="27">
        <v>340095</v>
      </c>
      <c r="AB1807" s="28">
        <v>26.39</v>
      </c>
      <c r="AC1807" s="29">
        <v>0</v>
      </c>
      <c r="AD1807" s="30">
        <v>5.2</v>
      </c>
      <c r="AE1807" s="30">
        <v>47.3</v>
      </c>
      <c r="AF1807" s="31">
        <v>12.4306</v>
      </c>
      <c r="AG1807">
        <f t="shared" si="466"/>
        <v>9375.6149471609588</v>
      </c>
      <c r="AH1807">
        <f>A1807*'Simple Linear Regression'!$B$18+'Simple Linear Regression'!$B$17</f>
        <v>9425.9213204713415</v>
      </c>
      <c r="AI1807">
        <f t="shared" si="467"/>
        <v>9096.7837626</v>
      </c>
      <c r="AJ1807">
        <f t="shared" si="468"/>
        <v>9096.7837626</v>
      </c>
      <c r="AK1807" s="32">
        <f t="shared" si="465"/>
        <v>8965.9289785660694</v>
      </c>
      <c r="AL1807">
        <f t="shared" si="469"/>
        <v>9021.0086617396792</v>
      </c>
      <c r="AM1807" s="32">
        <f t="shared" si="470"/>
        <v>9529.9717312702214</v>
      </c>
      <c r="AN1807" s="33">
        <f t="shared" ref="AN1807:AN1857" si="481">-20867.61854817+339.61869129*I1807+0.00076589*N1807-0.08776534*V1807+0.07918885*AA1807+0.00796694*E1807</f>
        <v>9422.9357447536786</v>
      </c>
      <c r="AO1807" s="33">
        <f t="shared" si="471"/>
        <v>9043.3489862239967</v>
      </c>
      <c r="AP1807" s="33">
        <f t="shared" si="472"/>
        <v>9162.4999406000024</v>
      </c>
      <c r="AQ1807" s="34">
        <f t="shared" si="473"/>
        <v>915695.424</v>
      </c>
      <c r="AR1807" s="34">
        <f t="shared" si="474"/>
        <v>826728</v>
      </c>
      <c r="AS1807" s="34">
        <f t="shared" si="475"/>
        <v>0</v>
      </c>
      <c r="AT1807" s="34">
        <f t="shared" si="476"/>
        <v>9678.2322889919997</v>
      </c>
      <c r="AU1807" s="34">
        <f t="shared" si="477"/>
        <v>9235.8967212258249</v>
      </c>
      <c r="AV1807" s="34">
        <f t="shared" si="478"/>
        <v>9611.0845252432791</v>
      </c>
      <c r="AW1807" s="34">
        <f t="shared" si="479"/>
        <v>9680.3092586919993</v>
      </c>
      <c r="AX1807" s="34">
        <f t="shared" si="480"/>
        <v>9098.4036903761098</v>
      </c>
    </row>
    <row r="1808" spans="1:50" ht="15.75" customHeight="1" x14ac:dyDescent="0.2">
      <c r="A1808" s="25">
        <v>1807</v>
      </c>
      <c r="B1808" s="26">
        <v>45919</v>
      </c>
      <c r="C1808" s="25"/>
      <c r="D1808" s="27">
        <v>6623.7420000000002</v>
      </c>
      <c r="E1808" s="27">
        <v>233000</v>
      </c>
      <c r="F1808" s="27">
        <v>2460317.1428571399</v>
      </c>
      <c r="G1808" s="27">
        <v>63.978000000000002</v>
      </c>
      <c r="H1808" s="27">
        <v>68.328000000000003</v>
      </c>
      <c r="I1808" s="27">
        <v>3.1680000000000001</v>
      </c>
      <c r="J1808" s="27">
        <v>30485.728999999999</v>
      </c>
      <c r="K1808" s="27">
        <v>702846</v>
      </c>
      <c r="L1808" s="27">
        <v>541</v>
      </c>
      <c r="M1808" s="27">
        <v>16.899999999999999</v>
      </c>
      <c r="N1808" s="27">
        <v>297161</v>
      </c>
      <c r="O1808" s="27">
        <v>21007.3</v>
      </c>
      <c r="P1808" s="27">
        <v>5044176</v>
      </c>
      <c r="Q1808" s="27">
        <v>1520000</v>
      </c>
      <c r="R1808" s="27">
        <v>11731</v>
      </c>
      <c r="S1808" s="27">
        <v>18.388000000000002</v>
      </c>
      <c r="T1808" s="27">
        <v>171.38</v>
      </c>
      <c r="U1808" s="27">
        <v>11</v>
      </c>
      <c r="V1808" s="27">
        <v>95.6</v>
      </c>
      <c r="W1808" s="27">
        <v>120.07816</v>
      </c>
      <c r="X1808" s="27">
        <v>4</v>
      </c>
      <c r="Y1808" s="27">
        <v>3.1965966224670401</v>
      </c>
      <c r="Z1808" s="27">
        <v>82.234962463378906</v>
      </c>
      <c r="AA1808" s="27">
        <v>340095</v>
      </c>
      <c r="AB1808" s="28">
        <v>26.39</v>
      </c>
      <c r="AC1808" s="29">
        <v>0</v>
      </c>
      <c r="AD1808" s="30">
        <v>0</v>
      </c>
      <c r="AE1808" s="30">
        <v>65.400000000000006</v>
      </c>
      <c r="AF1808" s="31">
        <v>12.1439</v>
      </c>
      <c r="AG1808">
        <f t="shared" si="466"/>
        <v>9521.9940493218401</v>
      </c>
      <c r="AH1808">
        <f>A1808*'Simple Linear Regression'!$B$18+'Simple Linear Regression'!$B$17</f>
        <v>9426.7743575552468</v>
      </c>
      <c r="AI1808">
        <f t="shared" si="467"/>
        <v>9248.2575094000022</v>
      </c>
      <c r="AJ1808">
        <f t="shared" si="468"/>
        <v>9248.2575094000022</v>
      </c>
      <c r="AK1808" s="32">
        <f t="shared" si="465"/>
        <v>8969.7446392719594</v>
      </c>
      <c r="AL1808">
        <f t="shared" si="469"/>
        <v>9061.3637869433624</v>
      </c>
      <c r="AM1808" s="32">
        <f t="shared" si="470"/>
        <v>9687.5740099387604</v>
      </c>
      <c r="AN1808" s="33">
        <f t="shared" si="481"/>
        <v>9215.5246983727175</v>
      </c>
      <c r="AO1808" s="33">
        <f t="shared" si="471"/>
        <v>9112.2931686479988</v>
      </c>
      <c r="AP1808" s="33">
        <f t="shared" si="472"/>
        <v>9187.4996388</v>
      </c>
      <c r="AQ1808" s="34">
        <f t="shared" si="473"/>
        <v>941406.04800000007</v>
      </c>
      <c r="AR1808" s="34">
        <f t="shared" si="474"/>
        <v>738144</v>
      </c>
      <c r="AS1808" s="34">
        <f t="shared" si="475"/>
        <v>0</v>
      </c>
      <c r="AT1808" s="34">
        <f t="shared" si="476"/>
        <v>9766.7892919400001</v>
      </c>
      <c r="AU1808" s="34">
        <f t="shared" si="477"/>
        <v>9242.4192402784847</v>
      </c>
      <c r="AV1808" s="34">
        <f t="shared" si="478"/>
        <v>9672.095942260441</v>
      </c>
      <c r="AW1808" s="34">
        <f t="shared" si="479"/>
        <v>9767.4470799549999</v>
      </c>
      <c r="AX1808" s="34">
        <f t="shared" si="480"/>
        <v>9100.4347841508206</v>
      </c>
    </row>
    <row r="1809" spans="1:50" ht="15.75" customHeight="1" x14ac:dyDescent="0.2">
      <c r="A1809" s="25">
        <v>1808</v>
      </c>
      <c r="B1809" s="26">
        <v>45926</v>
      </c>
      <c r="C1809" s="25"/>
      <c r="D1809" s="27">
        <v>6647.4120000000003</v>
      </c>
      <c r="E1809" s="27">
        <v>219000</v>
      </c>
      <c r="F1809" s="27">
        <v>2458609</v>
      </c>
      <c r="G1809" s="27">
        <v>64.831999999999994</v>
      </c>
      <c r="H1809" s="27">
        <v>69.22</v>
      </c>
      <c r="I1809" s="27">
        <v>3.173</v>
      </c>
      <c r="J1809" s="27">
        <v>30485.728999999999</v>
      </c>
      <c r="K1809" s="27">
        <v>702846</v>
      </c>
      <c r="L1809" s="27">
        <v>541</v>
      </c>
      <c r="M1809" s="27">
        <v>16.899999999999999</v>
      </c>
      <c r="N1809" s="27">
        <v>297161</v>
      </c>
      <c r="O1809" s="27">
        <v>21007.3</v>
      </c>
      <c r="P1809" s="27">
        <v>5044176</v>
      </c>
      <c r="Q1809" s="27">
        <v>1520000</v>
      </c>
      <c r="R1809" s="27">
        <v>11731</v>
      </c>
      <c r="S1809" s="27">
        <v>18.388000000000002</v>
      </c>
      <c r="T1809" s="27">
        <v>171.38</v>
      </c>
      <c r="U1809" s="27">
        <v>11</v>
      </c>
      <c r="V1809" s="27">
        <v>95.6</v>
      </c>
      <c r="W1809" s="27">
        <v>119.46096</v>
      </c>
      <c r="X1809" s="27">
        <v>4</v>
      </c>
      <c r="Y1809" s="27">
        <v>3.1965966224670401</v>
      </c>
      <c r="Z1809" s="27">
        <v>82.234962463378906</v>
      </c>
      <c r="AA1809" s="27">
        <v>340095</v>
      </c>
      <c r="AB1809" s="28">
        <v>26.39</v>
      </c>
      <c r="AC1809" s="29">
        <v>0</v>
      </c>
      <c r="AD1809" s="30">
        <v>1.2</v>
      </c>
      <c r="AE1809" s="30">
        <v>54.7</v>
      </c>
      <c r="AF1809" s="31">
        <v>11.8561</v>
      </c>
      <c r="AG1809">
        <f t="shared" si="466"/>
        <v>9531.4247151612417</v>
      </c>
      <c r="AH1809">
        <f>A1809*'Simple Linear Regression'!$B$18+'Simple Linear Regression'!$B$17</f>
        <v>9427.6273946391502</v>
      </c>
      <c r="AI1809">
        <f t="shared" si="467"/>
        <v>9256.4935694000014</v>
      </c>
      <c r="AJ1809">
        <f t="shared" si="468"/>
        <v>9256.4935694000014</v>
      </c>
      <c r="AK1809" s="32">
        <f t="shared" si="465"/>
        <v>8965.6555869780186</v>
      </c>
      <c r="AL1809">
        <f t="shared" si="469"/>
        <v>9069.2795537747115</v>
      </c>
      <c r="AM1809" s="32">
        <f t="shared" si="470"/>
        <v>9678.4001214613781</v>
      </c>
      <c r="AN1809" s="33">
        <f t="shared" si="481"/>
        <v>9105.6856318291666</v>
      </c>
      <c r="AO1809" s="33">
        <f t="shared" si="471"/>
        <v>9099.1575192030014</v>
      </c>
      <c r="AP1809" s="33">
        <f t="shared" si="472"/>
        <v>9153.2256573999985</v>
      </c>
      <c r="AQ1809" s="34">
        <f t="shared" si="473"/>
        <v>942891.853</v>
      </c>
      <c r="AR1809" s="34">
        <f t="shared" si="474"/>
        <v>694887</v>
      </c>
      <c r="AS1809" s="34">
        <f t="shared" si="475"/>
        <v>0</v>
      </c>
      <c r="AT1809" s="34">
        <f t="shared" si="476"/>
        <v>9757.3038146510007</v>
      </c>
      <c r="AU1809" s="34">
        <f t="shared" si="477"/>
        <v>9224.2886633394137</v>
      </c>
      <c r="AV1809" s="34">
        <f t="shared" si="478"/>
        <v>9650.2015524041199</v>
      </c>
      <c r="AW1809" s="34">
        <f t="shared" si="479"/>
        <v>9757.022547524999</v>
      </c>
      <c r="AX1809" s="34">
        <f t="shared" si="480"/>
        <v>9078.4110459717886</v>
      </c>
    </row>
    <row r="1810" spans="1:50" ht="15.75" customHeight="1" x14ac:dyDescent="0.2">
      <c r="A1810" s="25">
        <v>1809</v>
      </c>
      <c r="B1810" s="26">
        <v>45933</v>
      </c>
      <c r="C1810" s="25"/>
      <c r="D1810" s="27">
        <v>6698.402</v>
      </c>
      <c r="E1810" s="27">
        <v>225000</v>
      </c>
      <c r="F1810" s="27">
        <v>2439856.42857143</v>
      </c>
      <c r="G1810" s="27">
        <v>62.591999999999999</v>
      </c>
      <c r="H1810" s="27">
        <v>67.152000000000001</v>
      </c>
      <c r="I1810" s="27">
        <v>3.1179999999999999</v>
      </c>
      <c r="J1810" s="27">
        <v>30485.728999999999</v>
      </c>
      <c r="K1810" s="27">
        <v>702846</v>
      </c>
      <c r="L1810" s="27">
        <v>541</v>
      </c>
      <c r="M1810" s="27">
        <v>16.899999999999999</v>
      </c>
      <c r="N1810" s="27">
        <v>297161</v>
      </c>
      <c r="O1810" s="27">
        <v>21007.3</v>
      </c>
      <c r="P1810" s="27">
        <v>5044176</v>
      </c>
      <c r="Q1810" s="27">
        <v>1520000</v>
      </c>
      <c r="R1810" s="27">
        <v>11731</v>
      </c>
      <c r="S1810" s="27">
        <v>18.388000000000002</v>
      </c>
      <c r="T1810" s="27">
        <v>171.38</v>
      </c>
      <c r="U1810" s="27">
        <v>11</v>
      </c>
      <c r="V1810" s="27">
        <v>95.6</v>
      </c>
      <c r="W1810" s="27">
        <v>120.11658</v>
      </c>
      <c r="X1810" s="27">
        <v>4</v>
      </c>
      <c r="Y1810" s="27">
        <v>3.1965966224670401</v>
      </c>
      <c r="Z1810" s="27">
        <v>82.234962463378906</v>
      </c>
      <c r="AA1810" s="27">
        <v>340095</v>
      </c>
      <c r="AB1810" s="28">
        <v>26.39</v>
      </c>
      <c r="AC1810" s="29">
        <v>0</v>
      </c>
      <c r="AD1810" s="30">
        <v>3.6</v>
      </c>
      <c r="AE1810" s="30">
        <v>47.6</v>
      </c>
      <c r="AF1810" s="31">
        <v>11.5694</v>
      </c>
      <c r="AG1810">
        <f t="shared" si="466"/>
        <v>9527.3639109278411</v>
      </c>
      <c r="AH1810">
        <f>A1810*'Simple Linear Regression'!$B$18+'Simple Linear Regression'!$B$17</f>
        <v>9428.4804317230555</v>
      </c>
      <c r="AI1810">
        <f t="shared" si="467"/>
        <v>9252.9638294000015</v>
      </c>
      <c r="AJ1810">
        <f t="shared" si="468"/>
        <v>9252.9638293999997</v>
      </c>
      <c r="AK1810" s="32">
        <f t="shared" si="465"/>
        <v>8970.2907039109195</v>
      </c>
      <c r="AL1810">
        <f t="shared" si="469"/>
        <v>9091.7477266298629</v>
      </c>
      <c r="AM1810" s="32">
        <f t="shared" si="470"/>
        <v>9663.1961734798424</v>
      </c>
      <c r="AN1810" s="33">
        <f t="shared" si="481"/>
        <v>9134.8082438082165</v>
      </c>
      <c r="AO1810" s="33">
        <f t="shared" si="471"/>
        <v>9107.7240230979987</v>
      </c>
      <c r="AP1810" s="33">
        <f t="shared" si="472"/>
        <v>9135.3109153000005</v>
      </c>
      <c r="AQ1810" s="34">
        <f t="shared" si="473"/>
        <v>926547.99800000002</v>
      </c>
      <c r="AR1810" s="34">
        <f t="shared" si="474"/>
        <v>701550</v>
      </c>
      <c r="AS1810" s="34">
        <f t="shared" si="475"/>
        <v>0</v>
      </c>
      <c r="AT1810" s="34">
        <f t="shared" si="476"/>
        <v>9719.9752114149996</v>
      </c>
      <c r="AU1810" s="34">
        <f t="shared" si="477"/>
        <v>9211.3723741501744</v>
      </c>
      <c r="AV1810" s="34">
        <f t="shared" si="478"/>
        <v>9624.7937586730004</v>
      </c>
      <c r="AW1810" s="34">
        <f t="shared" si="479"/>
        <v>9718.71338216</v>
      </c>
      <c r="AX1810" s="34">
        <f t="shared" si="480"/>
        <v>9071.6442870971732</v>
      </c>
    </row>
    <row r="1811" spans="1:50" ht="15.75" customHeight="1" x14ac:dyDescent="0.2">
      <c r="A1811" s="25">
        <v>1810</v>
      </c>
      <c r="B1811" s="26">
        <v>45940</v>
      </c>
      <c r="C1811" s="25"/>
      <c r="D1811" s="27">
        <v>6699.2420000000002</v>
      </c>
      <c r="E1811" s="27">
        <v>233000</v>
      </c>
      <c r="F1811" s="27">
        <v>2599314.1428571399</v>
      </c>
      <c r="G1811" s="27">
        <v>62.097999999999999</v>
      </c>
      <c r="H1811" s="27">
        <v>66.650000000000006</v>
      </c>
      <c r="I1811" s="27">
        <v>3.1240000000000001</v>
      </c>
      <c r="J1811" s="27">
        <v>30485.728999999999</v>
      </c>
      <c r="K1811" s="27">
        <v>657256</v>
      </c>
      <c r="L1811" s="27">
        <v>538</v>
      </c>
      <c r="M1811" s="27">
        <v>16.899999999999999</v>
      </c>
      <c r="N1811" s="27">
        <v>297161</v>
      </c>
      <c r="O1811" s="27">
        <v>21123.8</v>
      </c>
      <c r="P1811" s="27">
        <v>5044176</v>
      </c>
      <c r="Q1811" s="27">
        <v>1520000</v>
      </c>
      <c r="R1811" s="27">
        <v>11731</v>
      </c>
      <c r="S1811" s="27">
        <v>18.388000000000002</v>
      </c>
      <c r="T1811" s="27">
        <v>171.38</v>
      </c>
      <c r="U1811" s="27">
        <v>11</v>
      </c>
      <c r="V1811" s="27">
        <v>95.8</v>
      </c>
      <c r="W1811" s="27">
        <v>120.18394000000001</v>
      </c>
      <c r="X1811" s="27">
        <v>4</v>
      </c>
      <c r="Y1811" s="27">
        <v>3.1965966224670401</v>
      </c>
      <c r="Z1811" s="27">
        <v>82.234962463378906</v>
      </c>
      <c r="AA1811" s="27">
        <v>340095</v>
      </c>
      <c r="AB1811" s="28">
        <v>26.62</v>
      </c>
      <c r="AC1811" s="29">
        <v>0</v>
      </c>
      <c r="AD1811" s="30">
        <v>12.1</v>
      </c>
      <c r="AE1811" s="30">
        <v>41.1</v>
      </c>
      <c r="AF1811" s="31">
        <v>11.2865</v>
      </c>
      <c r="AG1811">
        <f t="shared" si="466"/>
        <v>9517.4074388511199</v>
      </c>
      <c r="AH1811">
        <f>A1811*'Simple Linear Regression'!$B$18+'Simple Linear Regression'!$B$17</f>
        <v>9429.333468806959</v>
      </c>
      <c r="AI1811">
        <f t="shared" si="467"/>
        <v>9240.474899400002</v>
      </c>
      <c r="AJ1811">
        <f t="shared" si="468"/>
        <v>9240.4748993999983</v>
      </c>
      <c r="AK1811" s="32">
        <f t="shared" si="465"/>
        <v>8979.7100777320393</v>
      </c>
      <c r="AL1811">
        <f t="shared" si="469"/>
        <v>9079.7385660274795</v>
      </c>
      <c r="AM1811" s="32">
        <f t="shared" si="470"/>
        <v>9648.3029018144407</v>
      </c>
      <c r="AN1811" s="33">
        <f t="shared" si="481"/>
        <v>9200.5639228879572</v>
      </c>
      <c r="AO1811" s="33">
        <f t="shared" si="471"/>
        <v>9070.9114917640018</v>
      </c>
      <c r="AP1811" s="33">
        <f t="shared" si="472"/>
        <v>9084.813897</v>
      </c>
      <c r="AQ1811" s="34">
        <f t="shared" si="473"/>
        <v>928330.96400000004</v>
      </c>
      <c r="AR1811" s="34">
        <f t="shared" si="474"/>
        <v>727892</v>
      </c>
      <c r="AS1811" s="34">
        <f t="shared" si="475"/>
        <v>0</v>
      </c>
      <c r="AT1811" s="34">
        <f t="shared" si="476"/>
        <v>9693.3107949959995</v>
      </c>
      <c r="AU1811" s="34">
        <f t="shared" si="477"/>
        <v>9176.2947822574934</v>
      </c>
      <c r="AV1811" s="34">
        <f t="shared" si="478"/>
        <v>9605.6676731569205</v>
      </c>
      <c r="AW1811" s="34">
        <f t="shared" si="479"/>
        <v>9691.0354287169976</v>
      </c>
      <c r="AX1811" s="34">
        <f t="shared" si="480"/>
        <v>9033.0836927631353</v>
      </c>
    </row>
    <row r="1812" spans="1:50" ht="15.75" customHeight="1" x14ac:dyDescent="0.2">
      <c r="A1812" s="25">
        <v>1811</v>
      </c>
      <c r="B1812" s="26">
        <v>45947</v>
      </c>
      <c r="C1812" s="25"/>
      <c r="D1812" s="27">
        <v>6652.634</v>
      </c>
      <c r="E1812" s="27">
        <v>222000</v>
      </c>
      <c r="F1812" s="27">
        <v>2691416.2857142901</v>
      </c>
      <c r="G1812" s="27">
        <v>58.797499999999999</v>
      </c>
      <c r="H1812" s="27">
        <v>62.357999999999997</v>
      </c>
      <c r="I1812" s="27">
        <v>3.0609999999999999</v>
      </c>
      <c r="J1812" s="27">
        <v>30485.728999999999</v>
      </c>
      <c r="K1812" s="27">
        <v>657256</v>
      </c>
      <c r="L1812" s="27">
        <v>538</v>
      </c>
      <c r="M1812" s="27">
        <v>16.984999999999999</v>
      </c>
      <c r="N1812" s="27">
        <v>295928</v>
      </c>
      <c r="O1812" s="27">
        <v>21123.8</v>
      </c>
      <c r="P1812" s="27">
        <v>5044176</v>
      </c>
      <c r="Q1812" s="27">
        <v>1520000</v>
      </c>
      <c r="R1812" s="27">
        <v>11731</v>
      </c>
      <c r="S1812" s="27">
        <v>18.388000000000002</v>
      </c>
      <c r="T1812" s="27">
        <v>171.38</v>
      </c>
      <c r="U1812" s="27">
        <v>11</v>
      </c>
      <c r="V1812" s="27">
        <v>95.8</v>
      </c>
      <c r="W1812" s="27">
        <v>120.74874</v>
      </c>
      <c r="X1812" s="27">
        <v>4</v>
      </c>
      <c r="Y1812" s="27">
        <v>3.37714695930481</v>
      </c>
      <c r="Z1812" s="27">
        <v>82.234962463378906</v>
      </c>
      <c r="AA1812" s="27">
        <v>340095</v>
      </c>
      <c r="AB1812" s="28">
        <v>26.62</v>
      </c>
      <c r="AC1812" s="29">
        <v>0</v>
      </c>
      <c r="AD1812" s="30">
        <v>24.8</v>
      </c>
      <c r="AE1812" s="30">
        <v>21.8</v>
      </c>
      <c r="AF1812" s="31">
        <v>11.0098</v>
      </c>
      <c r="AG1812">
        <f t="shared" si="466"/>
        <v>9509.3488748446816</v>
      </c>
      <c r="AH1812">
        <f>A1812*'Simple Linear Regression'!$B$18+'Simple Linear Regression'!$B$17</f>
        <v>9430.1865058908625</v>
      </c>
      <c r="AI1812">
        <f t="shared" si="467"/>
        <v>9234.6269447000013</v>
      </c>
      <c r="AJ1812">
        <f t="shared" si="468"/>
        <v>9234.6269446999995</v>
      </c>
      <c r="AK1812" s="32">
        <f t="shared" si="465"/>
        <v>8924.9455403725588</v>
      </c>
      <c r="AL1812">
        <f t="shared" si="469"/>
        <v>9116.0242275125584</v>
      </c>
      <c r="AM1812" s="32">
        <f t="shared" si="470"/>
        <v>9593.057562638518</v>
      </c>
      <c r="AN1812" s="33">
        <f t="shared" si="481"/>
        <v>9090.5872629666883</v>
      </c>
      <c r="AO1812" s="33">
        <f t="shared" si="471"/>
        <v>9059.4862312080004</v>
      </c>
      <c r="AP1812" s="33">
        <f t="shared" si="472"/>
        <v>9058.0419626000003</v>
      </c>
      <c r="AQ1812" s="34">
        <f t="shared" si="473"/>
        <v>905835.60800000001</v>
      </c>
      <c r="AR1812" s="34">
        <f t="shared" si="474"/>
        <v>679542</v>
      </c>
      <c r="AS1812" s="34">
        <f t="shared" si="475"/>
        <v>0</v>
      </c>
      <c r="AT1812" s="34">
        <f t="shared" si="476"/>
        <v>9698.6700791090007</v>
      </c>
      <c r="AU1812" s="34">
        <f t="shared" si="477"/>
        <v>9201.9921601452352</v>
      </c>
      <c r="AV1812" s="34">
        <f t="shared" si="478"/>
        <v>9613.5764686859202</v>
      </c>
      <c r="AW1812" s="34">
        <f t="shared" si="479"/>
        <v>9695.5336915039989</v>
      </c>
      <c r="AX1812" s="34">
        <f t="shared" si="480"/>
        <v>9059.1199236261018</v>
      </c>
    </row>
    <row r="1813" spans="1:50" ht="15.75" customHeight="1" x14ac:dyDescent="0.2">
      <c r="A1813" s="25">
        <v>1812</v>
      </c>
      <c r="B1813" s="26">
        <v>45954</v>
      </c>
      <c r="C1813" s="25"/>
      <c r="D1813" s="27">
        <v>6740.0020000000004</v>
      </c>
      <c r="E1813" s="27">
        <v>231000</v>
      </c>
      <c r="F1813" s="27">
        <v>2575098</v>
      </c>
      <c r="G1813" s="27">
        <v>60.201999999999998</v>
      </c>
      <c r="H1813" s="27">
        <v>63.222000000000001</v>
      </c>
      <c r="I1813" s="27">
        <v>3.0190000000000001</v>
      </c>
      <c r="J1813" s="27">
        <v>30485.728999999999</v>
      </c>
      <c r="K1813" s="27">
        <v>657256</v>
      </c>
      <c r="L1813" s="27">
        <v>538</v>
      </c>
      <c r="M1813" s="27">
        <v>16.984999999999999</v>
      </c>
      <c r="N1813" s="27">
        <v>295928</v>
      </c>
      <c r="O1813" s="27">
        <v>21123.8</v>
      </c>
      <c r="P1813" s="27">
        <v>5044176</v>
      </c>
      <c r="Q1813" s="27">
        <v>1520000</v>
      </c>
      <c r="R1813" s="27">
        <v>11731</v>
      </c>
      <c r="S1813" s="27">
        <v>18.388000000000002</v>
      </c>
      <c r="T1813" s="27">
        <v>171.38</v>
      </c>
      <c r="U1813" s="27">
        <v>11</v>
      </c>
      <c r="V1813" s="27">
        <v>95.8</v>
      </c>
      <c r="W1813" s="27">
        <v>120.85475</v>
      </c>
      <c r="X1813" s="27">
        <v>4</v>
      </c>
      <c r="Y1813" s="27">
        <v>3.37714695930481</v>
      </c>
      <c r="Z1813" s="27">
        <v>82.234962463378906</v>
      </c>
      <c r="AA1813" s="27">
        <v>340095</v>
      </c>
      <c r="AB1813" s="28">
        <v>26.62</v>
      </c>
      <c r="AC1813" s="29">
        <v>0</v>
      </c>
      <c r="AD1813" s="30">
        <v>40.6</v>
      </c>
      <c r="AE1813" s="30">
        <v>20.100000000000001</v>
      </c>
      <c r="AF1813" s="31">
        <v>10.7425</v>
      </c>
      <c r="AG1813">
        <f t="shared" si="466"/>
        <v>9503.2722957937222</v>
      </c>
      <c r="AH1813">
        <f>A1813*'Simple Linear Regression'!$B$18+'Simple Linear Regression'!$B$17</f>
        <v>9431.0395429747678</v>
      </c>
      <c r="AI1813">
        <f t="shared" si="467"/>
        <v>9229.3323347000005</v>
      </c>
      <c r="AJ1813">
        <f t="shared" si="468"/>
        <v>9229.3323347000005</v>
      </c>
      <c r="AK1813" s="32">
        <f t="shared" si="465"/>
        <v>8933.7522835162781</v>
      </c>
      <c r="AL1813">
        <f t="shared" si="469"/>
        <v>9129.4126872442394</v>
      </c>
      <c r="AM1813" s="32">
        <f t="shared" si="470"/>
        <v>9566.9285871755401</v>
      </c>
      <c r="AN1813" s="33">
        <f t="shared" si="481"/>
        <v>9148.0257379325067</v>
      </c>
      <c r="AO1813" s="33">
        <f t="shared" si="471"/>
        <v>9049.746217032005</v>
      </c>
      <c r="AP1813" s="33">
        <f t="shared" si="472"/>
        <v>9026.9653111000007</v>
      </c>
      <c r="AQ1813" s="34">
        <f t="shared" si="473"/>
        <v>893406.63199999998</v>
      </c>
      <c r="AR1813" s="34">
        <f t="shared" si="474"/>
        <v>697389</v>
      </c>
      <c r="AS1813" s="34">
        <f t="shared" si="475"/>
        <v>0</v>
      </c>
      <c r="AT1813" s="34">
        <f t="shared" si="476"/>
        <v>9666.1785045140005</v>
      </c>
      <c r="AU1813" s="34">
        <f t="shared" si="477"/>
        <v>9187.8713099235774</v>
      </c>
      <c r="AV1813" s="34">
        <f t="shared" si="478"/>
        <v>9592.7288391146394</v>
      </c>
      <c r="AW1813" s="34">
        <f t="shared" si="479"/>
        <v>9661.9097145749984</v>
      </c>
      <c r="AX1813" s="34">
        <f t="shared" si="480"/>
        <v>9048.6063112370157</v>
      </c>
    </row>
    <row r="1814" spans="1:50" ht="15.75" customHeight="1" x14ac:dyDescent="0.2">
      <c r="A1814" s="25">
        <v>1813</v>
      </c>
      <c r="B1814" s="26">
        <v>45961</v>
      </c>
      <c r="C1814" s="25"/>
      <c r="D1814" s="27">
        <v>6863.8360000000002</v>
      </c>
      <c r="E1814" s="27">
        <v>221000</v>
      </c>
      <c r="F1814" s="27">
        <v>2352587.57142857</v>
      </c>
      <c r="G1814" s="27">
        <v>61.494</v>
      </c>
      <c r="H1814" s="27">
        <v>65.022000000000006</v>
      </c>
      <c r="I1814" s="27">
        <v>3.0350000000000001</v>
      </c>
      <c r="J1814" s="27">
        <v>30485.728999999999</v>
      </c>
      <c r="K1814" s="27">
        <v>657256</v>
      </c>
      <c r="L1814" s="27">
        <v>538</v>
      </c>
      <c r="M1814" s="27">
        <v>16.984999999999999</v>
      </c>
      <c r="N1814" s="27">
        <v>295928</v>
      </c>
      <c r="O1814" s="27">
        <v>21123.8</v>
      </c>
      <c r="P1814" s="27">
        <v>5044176</v>
      </c>
      <c r="Q1814" s="27">
        <v>1520000</v>
      </c>
      <c r="R1814" s="27">
        <v>11731</v>
      </c>
      <c r="S1814" s="27">
        <v>18.388000000000002</v>
      </c>
      <c r="T1814" s="27">
        <v>171.38</v>
      </c>
      <c r="U1814" s="27">
        <v>11</v>
      </c>
      <c r="V1814" s="27">
        <v>95.8</v>
      </c>
      <c r="W1814" s="27">
        <v>120.85876</v>
      </c>
      <c r="X1814" s="27">
        <v>4</v>
      </c>
      <c r="Y1814" s="27">
        <v>3.37714695930481</v>
      </c>
      <c r="Z1814" s="27">
        <v>82.234962463378906</v>
      </c>
      <c r="AA1814" s="27">
        <v>340095</v>
      </c>
      <c r="AB1814" s="28">
        <v>26.62</v>
      </c>
      <c r="AC1814" s="29">
        <v>0</v>
      </c>
      <c r="AD1814" s="30">
        <v>66.7</v>
      </c>
      <c r="AE1814" s="30">
        <v>9.4</v>
      </c>
      <c r="AF1814" s="31">
        <v>10.488099999999999</v>
      </c>
      <c r="AG1814">
        <f t="shared" si="466"/>
        <v>9510.0129744797996</v>
      </c>
      <c r="AH1814">
        <f>A1814*'Simple Linear Regression'!$B$18+'Simple Linear Regression'!$B$17</f>
        <v>9431.8925800586712</v>
      </c>
      <c r="AI1814">
        <f t="shared" si="467"/>
        <v>9235.215234700001</v>
      </c>
      <c r="AJ1814">
        <f t="shared" si="468"/>
        <v>9235.2152346999992</v>
      </c>
      <c r="AK1814" s="32">
        <f t="shared" si="465"/>
        <v>8933.71421280697</v>
      </c>
      <c r="AL1814">
        <f t="shared" si="469"/>
        <v>9129.1761382035984</v>
      </c>
      <c r="AM1814" s="32">
        <f t="shared" si="470"/>
        <v>9528.0743202026588</v>
      </c>
      <c r="AN1814" s="33">
        <f t="shared" si="481"/>
        <v>9073.7902369931489</v>
      </c>
      <c r="AO1814" s="33">
        <f t="shared" si="471"/>
        <v>8993.5429614799996</v>
      </c>
      <c r="AP1814" s="33">
        <f t="shared" si="472"/>
        <v>8962.4362326999999</v>
      </c>
      <c r="AQ1814" s="34">
        <f t="shared" si="473"/>
        <v>898141.4800000001</v>
      </c>
      <c r="AR1814" s="34">
        <f t="shared" si="474"/>
        <v>670735</v>
      </c>
      <c r="AS1814" s="34">
        <f t="shared" si="475"/>
        <v>0</v>
      </c>
      <c r="AT1814" s="34">
        <f t="shared" si="476"/>
        <v>9697.106774079999</v>
      </c>
      <c r="AU1814" s="34">
        <f t="shared" si="477"/>
        <v>9190.9370556300164</v>
      </c>
      <c r="AV1814" s="34">
        <f t="shared" si="478"/>
        <v>9617.6233017675986</v>
      </c>
      <c r="AW1814" s="34">
        <f t="shared" si="479"/>
        <v>9691.782058726998</v>
      </c>
      <c r="AX1814" s="34">
        <f t="shared" si="480"/>
        <v>9040.2990409892427</v>
      </c>
    </row>
    <row r="1815" spans="1:50" ht="15.75" customHeight="1" x14ac:dyDescent="0.2">
      <c r="A1815" s="25">
        <v>1814</v>
      </c>
      <c r="B1815" s="26">
        <v>45968</v>
      </c>
      <c r="C1815" s="25"/>
      <c r="D1815" s="27">
        <v>6773.7860000000001</v>
      </c>
      <c r="E1815" s="27">
        <v>228000</v>
      </c>
      <c r="F1815" s="27">
        <v>2389783.7142857099</v>
      </c>
      <c r="G1815" s="27">
        <v>60.87</v>
      </c>
      <c r="H1815" s="27">
        <v>64.3</v>
      </c>
      <c r="I1815" s="27">
        <v>3.0190000000000001</v>
      </c>
      <c r="J1815" s="27">
        <v>31098.026999999998</v>
      </c>
      <c r="K1815" s="27">
        <v>657256</v>
      </c>
      <c r="L1815" s="27">
        <v>542</v>
      </c>
      <c r="M1815" s="27">
        <v>16.984999999999999</v>
      </c>
      <c r="N1815" s="27">
        <v>295928</v>
      </c>
      <c r="O1815" s="27">
        <v>21202.400000000001</v>
      </c>
      <c r="P1815" s="27">
        <v>5044176</v>
      </c>
      <c r="Q1815" s="27">
        <v>1520000</v>
      </c>
      <c r="R1815" s="27">
        <v>11731</v>
      </c>
      <c r="S1815" s="27">
        <v>18.388000000000002</v>
      </c>
      <c r="T1815" s="27">
        <v>172.75200000000001</v>
      </c>
      <c r="U1815" s="27">
        <v>11</v>
      </c>
      <c r="V1815" s="27">
        <v>95.4</v>
      </c>
      <c r="W1815" s="27">
        <v>120.92704000000001</v>
      </c>
      <c r="X1815" s="27">
        <v>4</v>
      </c>
      <c r="Y1815" s="27">
        <v>3.37714695930481</v>
      </c>
      <c r="Z1815" s="27">
        <v>82.234962463378906</v>
      </c>
      <c r="AA1815" s="27">
        <v>340095</v>
      </c>
      <c r="AB1815" s="28">
        <v>24.91</v>
      </c>
      <c r="AC1815" s="29">
        <v>0</v>
      </c>
      <c r="AD1815" s="30">
        <v>67.099999999999994</v>
      </c>
      <c r="AE1815" s="30">
        <v>2.4</v>
      </c>
      <c r="AF1815" s="31">
        <v>10.250299999999999</v>
      </c>
      <c r="AG1815">
        <f t="shared" si="466"/>
        <v>9514.4342039617204</v>
      </c>
      <c r="AH1815">
        <f>A1815*'Simple Linear Regression'!$B$18+'Simple Linear Regression'!$B$17</f>
        <v>9432.7456171425765</v>
      </c>
      <c r="AI1815">
        <f t="shared" si="467"/>
        <v>9246.0511247000013</v>
      </c>
      <c r="AJ1815">
        <f t="shared" si="468"/>
        <v>9246.0511246999995</v>
      </c>
      <c r="AK1815" s="32">
        <f t="shared" si="465"/>
        <v>8948.7573290488981</v>
      </c>
      <c r="AL1815">
        <f t="shared" si="469"/>
        <v>9137.9380452442419</v>
      </c>
      <c r="AM1815" s="32">
        <f t="shared" si="470"/>
        <v>9520.2001464644582</v>
      </c>
      <c r="AN1815" s="33">
        <f t="shared" si="481"/>
        <v>9124.1600240685093</v>
      </c>
      <c r="AO1815" s="33">
        <f t="shared" si="471"/>
        <v>8989.4767970320008</v>
      </c>
      <c r="AP1815" s="33">
        <f t="shared" si="472"/>
        <v>8930.585952899999</v>
      </c>
      <c r="AQ1815" s="34">
        <f t="shared" si="473"/>
        <v>893406.63199999998</v>
      </c>
      <c r="AR1815" s="34">
        <f t="shared" si="474"/>
        <v>688332</v>
      </c>
      <c r="AS1815" s="34">
        <f t="shared" si="475"/>
        <v>0</v>
      </c>
      <c r="AT1815" s="34">
        <f t="shared" si="476"/>
        <v>9670.7900172980007</v>
      </c>
      <c r="AU1815" s="34">
        <f t="shared" si="477"/>
        <v>9168.9325492215739</v>
      </c>
      <c r="AV1815" s="34">
        <f t="shared" si="478"/>
        <v>9598.1179472563199</v>
      </c>
      <c r="AW1815" s="34">
        <f t="shared" si="479"/>
        <v>9664.6672062649977</v>
      </c>
      <c r="AX1815" s="34">
        <f t="shared" si="480"/>
        <v>9020.5331886930089</v>
      </c>
    </row>
    <row r="1816" spans="1:50" ht="15.75" customHeight="1" x14ac:dyDescent="0.2">
      <c r="A1816" s="25">
        <v>1815</v>
      </c>
      <c r="B1816" s="26">
        <v>45975</v>
      </c>
      <c r="C1816" s="25"/>
      <c r="D1816" s="27">
        <v>6800.3119999999999</v>
      </c>
      <c r="E1816" s="27">
        <v>228000</v>
      </c>
      <c r="F1816" s="27">
        <v>2305982.8571428601</v>
      </c>
      <c r="G1816" s="27">
        <v>60.162500000000001</v>
      </c>
      <c r="H1816" s="27">
        <v>62.868000000000002</v>
      </c>
      <c r="I1816" s="27">
        <v>3.056</v>
      </c>
      <c r="J1816" s="27">
        <v>31098.026999999998</v>
      </c>
      <c r="K1816" s="27">
        <v>659577</v>
      </c>
      <c r="L1816" s="27">
        <v>542</v>
      </c>
      <c r="M1816" s="27">
        <v>16.984999999999999</v>
      </c>
      <c r="N1816" s="27">
        <v>295928</v>
      </c>
      <c r="O1816" s="27">
        <v>21202.400000000001</v>
      </c>
      <c r="P1816" s="27">
        <v>5044176</v>
      </c>
      <c r="Q1816" s="27">
        <v>1520000</v>
      </c>
      <c r="R1816" s="27">
        <v>11731</v>
      </c>
      <c r="S1816" s="27">
        <v>18.388000000000002</v>
      </c>
      <c r="T1816" s="27">
        <v>172.75200000000001</v>
      </c>
      <c r="U1816" s="27">
        <v>11</v>
      </c>
      <c r="V1816" s="27">
        <v>95.4</v>
      </c>
      <c r="W1816" s="27">
        <v>121.64185999999999</v>
      </c>
      <c r="X1816" s="27">
        <v>4</v>
      </c>
      <c r="Y1816" s="27">
        <v>3.37714695930481</v>
      </c>
      <c r="Z1816" s="27">
        <v>82.234962463378906</v>
      </c>
      <c r="AA1816" s="27">
        <v>340095</v>
      </c>
      <c r="AB1816" s="28">
        <v>24.91</v>
      </c>
      <c r="AC1816" s="29">
        <v>0</v>
      </c>
      <c r="AD1816" s="30">
        <v>89.9</v>
      </c>
      <c r="AE1816" s="30">
        <v>7.3</v>
      </c>
      <c r="AF1816" s="31">
        <v>10.0336</v>
      </c>
      <c r="AG1816">
        <f t="shared" si="466"/>
        <v>9514.447567173278</v>
      </c>
      <c r="AH1816">
        <f>A1816*'Simple Linear Regression'!$B$18+'Simple Linear Regression'!$B$17</f>
        <v>9433.59865422648</v>
      </c>
      <c r="AI1816">
        <f t="shared" si="467"/>
        <v>9246.0511247000013</v>
      </c>
      <c r="AJ1816">
        <f t="shared" si="468"/>
        <v>9246.0511246999995</v>
      </c>
      <c r="AK1816" s="32">
        <f t="shared" ref="AK1816:AK1857" si="482">11611.58410651-152.38769329*I1090+0.00324611*N1090-2.92151591*V1090-0.00770426*AA1090-0.00077781*E1090</f>
        <v>8996.0999766620589</v>
      </c>
      <c r="AL1816">
        <f t="shared" si="469"/>
        <v>9120.27514933776</v>
      </c>
      <c r="AM1816" s="32">
        <f t="shared" si="470"/>
        <v>9500.1057858209206</v>
      </c>
      <c r="AN1816" s="33">
        <f t="shared" si="481"/>
        <v>9136.7259156462405</v>
      </c>
      <c r="AO1816" s="33">
        <f t="shared" si="471"/>
        <v>8947.7859135679973</v>
      </c>
      <c r="AP1816" s="33">
        <f t="shared" si="472"/>
        <v>8876.0259335999999</v>
      </c>
      <c r="AQ1816" s="34">
        <f t="shared" si="473"/>
        <v>904355.96799999999</v>
      </c>
      <c r="AR1816" s="34">
        <f t="shared" si="474"/>
        <v>696768</v>
      </c>
      <c r="AS1816" s="34">
        <f t="shared" si="475"/>
        <v>0</v>
      </c>
      <c r="AT1816" s="34">
        <f t="shared" si="476"/>
        <v>9649.7171477579996</v>
      </c>
      <c r="AU1816" s="34">
        <f t="shared" si="477"/>
        <v>9133.7326661703446</v>
      </c>
      <c r="AV1816" s="34">
        <f t="shared" si="478"/>
        <v>9571.0111817796806</v>
      </c>
      <c r="AW1816" s="34">
        <f t="shared" si="479"/>
        <v>9642.4569196639968</v>
      </c>
      <c r="AX1816" s="34">
        <f t="shared" si="480"/>
        <v>8979.2727028667814</v>
      </c>
    </row>
    <row r="1817" spans="1:50" ht="15.75" customHeight="1" x14ac:dyDescent="0.2">
      <c r="A1817" s="25">
        <v>1816</v>
      </c>
      <c r="B1817" s="26">
        <v>45982</v>
      </c>
      <c r="C1817" s="25"/>
      <c r="D1817" s="27">
        <v>6614.7280000000001</v>
      </c>
      <c r="E1817" s="27">
        <v>222000</v>
      </c>
      <c r="F1817" s="27">
        <v>2290295</v>
      </c>
      <c r="G1817" s="27">
        <v>60.274000000000001</v>
      </c>
      <c r="H1817" s="27">
        <v>63.643999999999998</v>
      </c>
      <c r="I1817" s="27">
        <v>3.0619999999999998</v>
      </c>
      <c r="J1817" s="27">
        <v>31098.026999999998</v>
      </c>
      <c r="K1817" s="27">
        <v>659577</v>
      </c>
      <c r="L1817" s="27">
        <v>542</v>
      </c>
      <c r="M1817" s="27">
        <v>15.845000000000001</v>
      </c>
      <c r="N1817" s="27">
        <v>279611</v>
      </c>
      <c r="O1817" s="27">
        <v>21202.400000000001</v>
      </c>
      <c r="P1817" s="27">
        <v>5044176</v>
      </c>
      <c r="Q1817" s="27">
        <v>1520000</v>
      </c>
      <c r="R1817" s="27">
        <v>11731</v>
      </c>
      <c r="S1817" s="27">
        <v>18.585000000000001</v>
      </c>
      <c r="T1817" s="27">
        <v>172.75200000000001</v>
      </c>
      <c r="U1817" s="27">
        <v>11</v>
      </c>
      <c r="V1817" s="27">
        <v>95.4</v>
      </c>
      <c r="W1817" s="27">
        <v>121.020825</v>
      </c>
      <c r="X1817" s="27">
        <v>4</v>
      </c>
      <c r="Y1817" s="27">
        <v>3.23530840873718</v>
      </c>
      <c r="Z1817" s="27">
        <v>82.234962463378906</v>
      </c>
      <c r="AA1817" s="27">
        <v>340095</v>
      </c>
      <c r="AB1817" s="28">
        <v>24.91</v>
      </c>
      <c r="AC1817" s="29">
        <v>0</v>
      </c>
      <c r="AD1817" s="30">
        <v>82.5</v>
      </c>
      <c r="AE1817" s="30">
        <v>12.9</v>
      </c>
      <c r="AF1817" s="31">
        <v>9.8425999999999991</v>
      </c>
      <c r="AG1817">
        <f t="shared" si="466"/>
        <v>9314.1086641105594</v>
      </c>
      <c r="AH1817">
        <f>A1817*'Simple Linear Regression'!$B$18+'Simple Linear Regression'!$B$17</f>
        <v>9434.4516913103835</v>
      </c>
      <c r="AI1817">
        <f t="shared" si="467"/>
        <v>8962.8864689000002</v>
      </c>
      <c r="AJ1817">
        <f t="shared" si="468"/>
        <v>8962.8864689000002</v>
      </c>
      <c r="AK1817" s="32">
        <f t="shared" si="482"/>
        <v>9004.7860751795888</v>
      </c>
      <c r="AL1817">
        <f t="shared" si="469"/>
        <v>9086.5557457517425</v>
      </c>
      <c r="AM1817" s="32">
        <f t="shared" si="470"/>
        <v>9292.3248738925613</v>
      </c>
      <c r="AN1817" s="33">
        <f t="shared" si="481"/>
        <v>9078.4649606639796</v>
      </c>
      <c r="AO1817" s="33">
        <f t="shared" si="471"/>
        <v>8955.9640057819961</v>
      </c>
      <c r="AP1817" s="33">
        <f t="shared" si="472"/>
        <v>8878.7772979000001</v>
      </c>
      <c r="AQ1817" s="34">
        <f t="shared" si="473"/>
        <v>856168.88199999998</v>
      </c>
      <c r="AR1817" s="34">
        <f t="shared" si="474"/>
        <v>679764</v>
      </c>
      <c r="AS1817" s="34">
        <f t="shared" si="475"/>
        <v>0</v>
      </c>
      <c r="AT1817" s="34">
        <f t="shared" si="476"/>
        <v>9281.6511977230002</v>
      </c>
      <c r="AU1817" s="34">
        <f t="shared" si="477"/>
        <v>8981.766286269527</v>
      </c>
      <c r="AV1817" s="34">
        <f t="shared" si="478"/>
        <v>9184.0876641036393</v>
      </c>
      <c r="AW1817" s="34">
        <f t="shared" si="479"/>
        <v>9273.6399889279983</v>
      </c>
      <c r="AX1817" s="34">
        <f t="shared" si="480"/>
        <v>8858.8062349462652</v>
      </c>
    </row>
    <row r="1818" spans="1:50" ht="15.75" customHeight="1" x14ac:dyDescent="0.2">
      <c r="A1818" s="25">
        <v>1817</v>
      </c>
      <c r="B1818" s="26">
        <v>45989</v>
      </c>
      <c r="C1818" s="25"/>
      <c r="D1818" s="27">
        <v>6783.1750000000002</v>
      </c>
      <c r="E1818" s="27">
        <v>218000</v>
      </c>
      <c r="F1818" s="27">
        <v>2434730</v>
      </c>
      <c r="G1818" s="27">
        <v>58.6875</v>
      </c>
      <c r="H1818" s="27">
        <v>64.376000000000005</v>
      </c>
      <c r="I1818" s="27">
        <v>3.0609999999999999</v>
      </c>
      <c r="J1818" s="27">
        <v>31098.026999999998</v>
      </c>
      <c r="K1818" s="27">
        <v>659577</v>
      </c>
      <c r="L1818" s="27">
        <v>542</v>
      </c>
      <c r="M1818" s="27">
        <v>15.845000000000001</v>
      </c>
      <c r="N1818" s="27">
        <v>279611</v>
      </c>
      <c r="O1818" s="27">
        <v>21202.400000000001</v>
      </c>
      <c r="P1818" s="27">
        <v>5044176</v>
      </c>
      <c r="Q1818" s="27">
        <v>1520000</v>
      </c>
      <c r="R1818" s="27">
        <v>11731</v>
      </c>
      <c r="S1818" s="27">
        <v>18.585000000000001</v>
      </c>
      <c r="T1818" s="27">
        <v>172.75200000000001</v>
      </c>
      <c r="U1818" s="27">
        <v>11</v>
      </c>
      <c r="V1818" s="27">
        <v>95.4</v>
      </c>
      <c r="W1818" s="27">
        <v>121.47586</v>
      </c>
      <c r="X1818" s="27">
        <v>4</v>
      </c>
      <c r="Y1818" s="27">
        <v>3.23530840873718</v>
      </c>
      <c r="Z1818" s="27">
        <v>82.234962463378906</v>
      </c>
      <c r="AA1818" s="27">
        <v>340095</v>
      </c>
      <c r="AB1818" s="28">
        <v>24.91</v>
      </c>
      <c r="AC1818" s="29">
        <v>1</v>
      </c>
      <c r="AD1818" s="30">
        <v>97</v>
      </c>
      <c r="AE1818" s="30">
        <v>4.8</v>
      </c>
      <c r="AF1818" s="31">
        <v>9.6821000000000002</v>
      </c>
      <c r="AG1818">
        <f t="shared" si="466"/>
        <v>9316.8022629426796</v>
      </c>
      <c r="AH1818">
        <f>A1818*'Simple Linear Regression'!$B$18+'Simple Linear Regression'!$B$17</f>
        <v>9435.3047283942888</v>
      </c>
      <c r="AI1818">
        <f t="shared" si="467"/>
        <v>8965.2396289000008</v>
      </c>
      <c r="AJ1818">
        <f t="shared" si="468"/>
        <v>8965.2396288999989</v>
      </c>
      <c r="AK1818" s="32">
        <f t="shared" si="482"/>
        <v>8986.3662520741782</v>
      </c>
      <c r="AL1818">
        <f t="shared" si="469"/>
        <v>9089.8364921639732</v>
      </c>
      <c r="AM1818" s="32">
        <f t="shared" si="470"/>
        <v>9133.6147964981192</v>
      </c>
      <c r="AN1818" s="33">
        <f t="shared" si="481"/>
        <v>9046.2575819726881</v>
      </c>
      <c r="AO1818" s="33">
        <f t="shared" si="471"/>
        <v>8802.8307077209975</v>
      </c>
      <c r="AP1818" s="33">
        <f t="shared" si="472"/>
        <v>8710.4423759999991</v>
      </c>
      <c r="AQ1818" s="34">
        <f t="shared" si="473"/>
        <v>855889.27099999995</v>
      </c>
      <c r="AR1818" s="34">
        <f t="shared" si="474"/>
        <v>667298</v>
      </c>
      <c r="AS1818" s="34">
        <f t="shared" si="475"/>
        <v>9.6821000000000002</v>
      </c>
      <c r="AT1818" s="34">
        <f t="shared" si="476"/>
        <v>9233.2115854950007</v>
      </c>
      <c r="AU1818" s="34">
        <f t="shared" si="477"/>
        <v>8925.32007286935</v>
      </c>
      <c r="AV1818" s="34">
        <f t="shared" si="478"/>
        <v>9136.6134629254793</v>
      </c>
      <c r="AW1818" s="34">
        <f t="shared" si="479"/>
        <v>9266.3126378606994</v>
      </c>
      <c r="AX1818" s="34">
        <f t="shared" si="480"/>
        <v>8767.1236395404248</v>
      </c>
    </row>
    <row r="1819" spans="1:50" ht="15.75" customHeight="1" x14ac:dyDescent="0.2">
      <c r="A1819" s="25">
        <v>1818</v>
      </c>
      <c r="B1819" s="26">
        <v>45996</v>
      </c>
      <c r="C1819" s="25"/>
      <c r="D1819" s="27">
        <v>6843.848</v>
      </c>
      <c r="E1819" s="27">
        <v>216000</v>
      </c>
      <c r="F1819" s="27">
        <v>2568321.2857142901</v>
      </c>
      <c r="G1819" s="27">
        <v>59.484000000000002</v>
      </c>
      <c r="H1819" s="27">
        <v>63.981999999999999</v>
      </c>
      <c r="I1819" s="27">
        <v>2.9849999999999999</v>
      </c>
      <c r="J1819" s="27">
        <v>31098.026999999998</v>
      </c>
      <c r="K1819" s="27">
        <v>659577</v>
      </c>
      <c r="L1819" s="27">
        <v>542</v>
      </c>
      <c r="M1819" s="27">
        <v>15.845000000000001</v>
      </c>
      <c r="N1819" s="27">
        <v>279611</v>
      </c>
      <c r="O1819" s="27">
        <v>21202.400000000001</v>
      </c>
      <c r="P1819" s="27">
        <v>5044176</v>
      </c>
      <c r="Q1819" s="27">
        <v>1520000</v>
      </c>
      <c r="R1819" s="27">
        <v>11731</v>
      </c>
      <c r="S1819" s="27">
        <v>18.585000000000001</v>
      </c>
      <c r="T1819" s="27">
        <v>172.75200000000001</v>
      </c>
      <c r="U1819" s="27">
        <v>11</v>
      </c>
      <c r="V1819" s="27">
        <v>93.2</v>
      </c>
      <c r="W1819" s="27">
        <v>121.46174999999999</v>
      </c>
      <c r="X1819" s="27">
        <v>4</v>
      </c>
      <c r="Y1819" s="27">
        <v>3.23530840873718</v>
      </c>
      <c r="Z1819" s="27">
        <v>82.234962463378906</v>
      </c>
      <c r="AA1819" s="27">
        <v>340095</v>
      </c>
      <c r="AB1819" s="28">
        <v>24.91</v>
      </c>
      <c r="AC1819" s="29">
        <v>0</v>
      </c>
      <c r="AD1819" s="30">
        <v>173.4</v>
      </c>
      <c r="AE1819" s="30">
        <v>0.4</v>
      </c>
      <c r="AF1819" s="31">
        <v>9.5565999999999995</v>
      </c>
      <c r="AG1819">
        <f t="shared" si="466"/>
        <v>9368.3997041077982</v>
      </c>
      <c r="AH1819">
        <f>A1819*'Simple Linear Regression'!$B$18+'Simple Linear Regression'!$B$17</f>
        <v>9436.1577654781922</v>
      </c>
      <c r="AI1819">
        <f t="shared" si="467"/>
        <v>9041.9384689000017</v>
      </c>
      <c r="AJ1819">
        <f t="shared" si="468"/>
        <v>9041.9384689000017</v>
      </c>
      <c r="AK1819" s="32">
        <f t="shared" si="482"/>
        <v>8998.9982171072897</v>
      </c>
      <c r="AL1819">
        <f t="shared" si="469"/>
        <v>9150.3261874934506</v>
      </c>
      <c r="AM1819" s="32">
        <f t="shared" si="470"/>
        <v>9159.9894669219611</v>
      </c>
      <c r="AN1819" s="33">
        <f t="shared" si="481"/>
        <v>9004.7057651826472</v>
      </c>
      <c r="AO1819" s="33">
        <f t="shared" si="471"/>
        <v>8876.7273350850046</v>
      </c>
      <c r="AP1819" s="33">
        <f t="shared" si="472"/>
        <v>8763.3256570999984</v>
      </c>
      <c r="AQ1819" s="34">
        <f t="shared" si="473"/>
        <v>834638.83499999996</v>
      </c>
      <c r="AR1819" s="34">
        <f t="shared" si="474"/>
        <v>644760</v>
      </c>
      <c r="AS1819" s="34">
        <f t="shared" si="475"/>
        <v>0</v>
      </c>
      <c r="AT1819" s="34">
        <f t="shared" si="476"/>
        <v>9405.4012609420006</v>
      </c>
      <c r="AU1819" s="34">
        <f t="shared" si="477"/>
        <v>9078.2818229949571</v>
      </c>
      <c r="AV1819" s="34">
        <f t="shared" si="478"/>
        <v>9316.407560244601</v>
      </c>
      <c r="AW1819" s="34">
        <f t="shared" si="479"/>
        <v>9395.4301393139976</v>
      </c>
      <c r="AX1819" s="34">
        <f t="shared" si="480"/>
        <v>8944.2630313203554</v>
      </c>
    </row>
    <row r="1820" spans="1:50" ht="15.75" customHeight="1" x14ac:dyDescent="0.2">
      <c r="A1820" s="25">
        <v>1819</v>
      </c>
      <c r="B1820" s="26">
        <v>46003</v>
      </c>
      <c r="C1820" s="25"/>
      <c r="D1820" s="27">
        <v>6860.4219999999996</v>
      </c>
      <c r="E1820" s="27">
        <v>235000</v>
      </c>
      <c r="F1820" s="27">
        <v>2347313.1428571399</v>
      </c>
      <c r="G1820" s="27">
        <v>58.295999999999999</v>
      </c>
      <c r="H1820" s="27">
        <v>62.603999999999999</v>
      </c>
      <c r="I1820" s="27">
        <v>2.94</v>
      </c>
      <c r="J1820" s="27">
        <v>31098.026999999998</v>
      </c>
      <c r="K1820" s="27">
        <v>668354</v>
      </c>
      <c r="L1820" s="27">
        <v>548</v>
      </c>
      <c r="M1820" s="27">
        <v>15.845000000000001</v>
      </c>
      <c r="N1820" s="27">
        <v>279611</v>
      </c>
      <c r="O1820" s="27">
        <v>21288.1</v>
      </c>
      <c r="P1820" s="27">
        <v>5044176</v>
      </c>
      <c r="Q1820" s="27">
        <v>1520000</v>
      </c>
      <c r="R1820" s="27">
        <v>11731</v>
      </c>
      <c r="S1820" s="27">
        <v>18.585000000000001</v>
      </c>
      <c r="T1820" s="27">
        <v>172.75200000000001</v>
      </c>
      <c r="U1820" s="27">
        <v>11</v>
      </c>
      <c r="V1820" s="27">
        <v>93.2</v>
      </c>
      <c r="W1820" s="27">
        <v>120.84587999999999</v>
      </c>
      <c r="X1820" s="27">
        <v>4</v>
      </c>
      <c r="Y1820" s="27">
        <v>3.23530840873718</v>
      </c>
      <c r="Z1820" s="27">
        <v>82.234962463378906</v>
      </c>
      <c r="AA1820" s="27">
        <v>340095</v>
      </c>
      <c r="AB1820" s="28">
        <v>25.41</v>
      </c>
      <c r="AC1820" s="29">
        <v>0</v>
      </c>
      <c r="AD1820" s="30">
        <v>157.1</v>
      </c>
      <c r="AE1820" s="30">
        <v>0</v>
      </c>
      <c r="AF1820" s="31">
        <v>9.4699000000000009</v>
      </c>
      <c r="AG1820">
        <f t="shared" si="466"/>
        <v>9355.5871415531983</v>
      </c>
      <c r="AH1820">
        <f>A1820*'Simple Linear Regression'!$B$18+'Simple Linear Regression'!$B$17</f>
        <v>9437.0108025620957</v>
      </c>
      <c r="AI1820">
        <f t="shared" si="467"/>
        <v>9032.5948589000018</v>
      </c>
      <c r="AJ1820">
        <f t="shared" si="468"/>
        <v>9032.5948588999981</v>
      </c>
      <c r="AK1820" s="32">
        <f t="shared" si="482"/>
        <v>8974.6828885642208</v>
      </c>
      <c r="AL1820">
        <f t="shared" si="469"/>
        <v>9150.6707220437984</v>
      </c>
      <c r="AM1820" s="32">
        <f t="shared" si="470"/>
        <v>9174.4950000167009</v>
      </c>
      <c r="AN1820" s="33">
        <f t="shared" si="481"/>
        <v>9140.7947840746001</v>
      </c>
      <c r="AO1820" s="33">
        <f t="shared" si="471"/>
        <v>8898.8243123400007</v>
      </c>
      <c r="AP1820" s="33">
        <f t="shared" si="472"/>
        <v>8776.7979989999985</v>
      </c>
      <c r="AQ1820" s="34">
        <f t="shared" si="473"/>
        <v>822056.34</v>
      </c>
      <c r="AR1820" s="34">
        <f t="shared" si="474"/>
        <v>690900</v>
      </c>
      <c r="AS1820" s="34">
        <f t="shared" si="475"/>
        <v>0</v>
      </c>
      <c r="AT1820" s="34">
        <f t="shared" si="476"/>
        <v>9350.5302440859996</v>
      </c>
      <c r="AU1820" s="34">
        <f t="shared" si="477"/>
        <v>9047.659874137029</v>
      </c>
      <c r="AV1820" s="34">
        <f t="shared" si="478"/>
        <v>9279.0290750189997</v>
      </c>
      <c r="AW1820" s="34">
        <f t="shared" si="479"/>
        <v>9340.4334545290003</v>
      </c>
      <c r="AX1820" s="34">
        <f t="shared" si="480"/>
        <v>8923.7212892154239</v>
      </c>
    </row>
    <row r="1821" spans="1:50" ht="15.75" customHeight="1" x14ac:dyDescent="0.2">
      <c r="A1821" s="25">
        <v>1820</v>
      </c>
      <c r="B1821" s="26">
        <v>46010</v>
      </c>
      <c r="C1821" s="25"/>
      <c r="D1821" s="27">
        <v>6789.4920000000002</v>
      </c>
      <c r="E1821" s="27">
        <v>224000</v>
      </c>
      <c r="F1821" s="27">
        <v>2432695.1428571399</v>
      </c>
      <c r="G1821" s="27">
        <v>56.3</v>
      </c>
      <c r="H1821" s="27">
        <v>60.826000000000001</v>
      </c>
      <c r="I1821" s="27">
        <v>2.895</v>
      </c>
      <c r="J1821" s="27">
        <v>31098.026999999998</v>
      </c>
      <c r="K1821" s="27">
        <v>668354</v>
      </c>
      <c r="L1821" s="27">
        <v>548</v>
      </c>
      <c r="M1821" s="27">
        <v>16.006</v>
      </c>
      <c r="N1821" s="27">
        <v>291540</v>
      </c>
      <c r="O1821" s="27">
        <v>21288.1</v>
      </c>
      <c r="P1821" s="27">
        <v>5072660</v>
      </c>
      <c r="Q1821" s="27">
        <v>1520000</v>
      </c>
      <c r="R1821" s="27">
        <v>11731</v>
      </c>
      <c r="S1821" s="27">
        <v>18.585000000000001</v>
      </c>
      <c r="T1821" s="27">
        <v>172.75200000000001</v>
      </c>
      <c r="U1821" s="27">
        <v>11</v>
      </c>
      <c r="V1821" s="27">
        <v>93.2</v>
      </c>
      <c r="W1821" s="27">
        <v>120.45171999999999</v>
      </c>
      <c r="X1821" s="27">
        <v>4</v>
      </c>
      <c r="Y1821" s="27">
        <v>3.1965966224670401</v>
      </c>
      <c r="Z1821" s="27">
        <v>82.234962463378906</v>
      </c>
      <c r="AA1821" s="27">
        <v>340095</v>
      </c>
      <c r="AB1821" s="28">
        <v>25.41</v>
      </c>
      <c r="AC1821" s="29">
        <v>0</v>
      </c>
      <c r="AD1821" s="30">
        <v>169.6</v>
      </c>
      <c r="AE1821" s="30">
        <v>0.9</v>
      </c>
      <c r="AF1821" s="31">
        <v>9.4251000000000005</v>
      </c>
      <c r="AG1821">
        <f t="shared" si="466"/>
        <v>9512.3984735886006</v>
      </c>
      <c r="AH1821">
        <f>A1821*'Simple Linear Regression'!$B$18+'Simple Linear Regression'!$B$17</f>
        <v>9437.863839646001</v>
      </c>
      <c r="AI1821">
        <f t="shared" si="467"/>
        <v>9211.9453146000014</v>
      </c>
      <c r="AJ1821">
        <f t="shared" si="468"/>
        <v>9211.9453145999996</v>
      </c>
      <c r="AK1821" s="32">
        <f t="shared" si="482"/>
        <v>8948.5751025146092</v>
      </c>
      <c r="AL1821">
        <f t="shared" si="469"/>
        <v>9218.2179437810028</v>
      </c>
      <c r="AM1821" s="32">
        <f t="shared" si="470"/>
        <v>9316.4769038240611</v>
      </c>
      <c r="AN1821" s="33">
        <f t="shared" si="481"/>
        <v>9047.0119047765493</v>
      </c>
      <c r="AO1821" s="33">
        <f t="shared" si="471"/>
        <v>8940.2626433000005</v>
      </c>
      <c r="AP1821" s="33">
        <f t="shared" si="472"/>
        <v>8782.4882833000011</v>
      </c>
      <c r="AQ1821" s="34">
        <f t="shared" si="473"/>
        <v>844008.3</v>
      </c>
      <c r="AR1821" s="34">
        <f t="shared" si="474"/>
        <v>648480</v>
      </c>
      <c r="AS1821" s="34">
        <f t="shared" si="475"/>
        <v>0</v>
      </c>
      <c r="AT1821" s="34">
        <f t="shared" si="476"/>
        <v>9584.9261765480005</v>
      </c>
      <c r="AU1821" s="34">
        <f t="shared" si="477"/>
        <v>9166.9742342148602</v>
      </c>
      <c r="AV1821" s="34">
        <f t="shared" si="478"/>
        <v>9516.6526224408008</v>
      </c>
      <c r="AW1821" s="34">
        <f t="shared" si="479"/>
        <v>9574.4824909050003</v>
      </c>
      <c r="AX1821" s="34">
        <f t="shared" si="480"/>
        <v>9028.5300602559</v>
      </c>
    </row>
    <row r="1822" spans="1:50" ht="16.5" customHeight="1" x14ac:dyDescent="0.2">
      <c r="A1822" s="25">
        <v>1821</v>
      </c>
      <c r="B1822" s="26">
        <v>46017</v>
      </c>
      <c r="C1822" s="25"/>
      <c r="D1822" s="27">
        <v>6912.5675000000001</v>
      </c>
      <c r="E1822" s="27">
        <v>215000</v>
      </c>
      <c r="F1822" s="27">
        <v>2593471.8571428601</v>
      </c>
      <c r="G1822" s="27">
        <v>58.012500000000003</v>
      </c>
      <c r="H1822" s="27">
        <v>63.206666666666699</v>
      </c>
      <c r="I1822" s="27">
        <v>2.8410000000000002</v>
      </c>
      <c r="J1822" s="27">
        <v>31098.026999999998</v>
      </c>
      <c r="K1822" s="27">
        <v>668354</v>
      </c>
      <c r="L1822" s="27">
        <v>548</v>
      </c>
      <c r="M1822" s="27">
        <v>16.006</v>
      </c>
      <c r="N1822" s="27">
        <v>291540</v>
      </c>
      <c r="O1822" s="27">
        <v>21288.1</v>
      </c>
      <c r="P1822" s="27">
        <v>5072660</v>
      </c>
      <c r="Q1822" s="27">
        <v>1520000</v>
      </c>
      <c r="R1822" s="27">
        <v>11731</v>
      </c>
      <c r="S1822" s="27">
        <v>18.585000000000001</v>
      </c>
      <c r="T1822" s="27">
        <v>172.75200000000001</v>
      </c>
      <c r="U1822" s="27">
        <v>11</v>
      </c>
      <c r="V1822" s="27">
        <v>93.2</v>
      </c>
      <c r="W1822" s="27">
        <v>120.04386</v>
      </c>
      <c r="X1822" s="27">
        <v>4</v>
      </c>
      <c r="Y1822" s="27">
        <v>3.1965966224670401</v>
      </c>
      <c r="Z1822" s="27">
        <v>82.234962463378906</v>
      </c>
      <c r="AA1822" s="27">
        <v>340095</v>
      </c>
      <c r="AB1822" s="28">
        <v>25.41</v>
      </c>
      <c r="AC1822" s="29">
        <v>1</v>
      </c>
      <c r="AD1822" s="30">
        <v>114.5</v>
      </c>
      <c r="AE1822" s="30">
        <v>7.5</v>
      </c>
      <c r="AF1822" s="31">
        <v>9.4235000000000007</v>
      </c>
      <c r="AG1822">
        <f t="shared" si="466"/>
        <v>9518.4403805230795</v>
      </c>
      <c r="AH1822">
        <f>A1822*'Simple Linear Regression'!$B$18+'Simple Linear Regression'!$B$17</f>
        <v>9438.7168767299045</v>
      </c>
      <c r="AI1822">
        <f t="shared" si="467"/>
        <v>9217.2399245999986</v>
      </c>
      <c r="AJ1822">
        <f t="shared" si="468"/>
        <v>9217.2399245999986</v>
      </c>
      <c r="AK1822" s="32">
        <f t="shared" si="482"/>
        <v>8937.9905379011907</v>
      </c>
      <c r="AL1822">
        <f t="shared" si="469"/>
        <v>9248.3745223598016</v>
      </c>
      <c r="AM1822" s="32">
        <f t="shared" si="470"/>
        <v>9249.4004148842014</v>
      </c>
      <c r="AN1822" s="33">
        <f t="shared" si="481"/>
        <v>8956.9700354468914</v>
      </c>
      <c r="AO1822" s="33">
        <f t="shared" si="471"/>
        <v>8939.5910481400042</v>
      </c>
      <c r="AP1822" s="33">
        <f t="shared" si="472"/>
        <v>8743.7323737000006</v>
      </c>
      <c r="AQ1822" s="34">
        <f t="shared" si="473"/>
        <v>828265.14</v>
      </c>
      <c r="AR1822" s="34">
        <f t="shared" si="474"/>
        <v>610815</v>
      </c>
      <c r="AS1822" s="34">
        <f t="shared" si="475"/>
        <v>9.4235000000000007</v>
      </c>
      <c r="AT1822" s="34">
        <f t="shared" si="476"/>
        <v>9418.6664975780004</v>
      </c>
      <c r="AU1822" s="34">
        <f t="shared" si="477"/>
        <v>9069.2874748879876</v>
      </c>
      <c r="AV1822" s="34">
        <f t="shared" si="478"/>
        <v>9344.070843654401</v>
      </c>
      <c r="AW1822" s="34">
        <f t="shared" si="479"/>
        <v>9455.5105541165012</v>
      </c>
      <c r="AX1822" s="34">
        <f t="shared" si="480"/>
        <v>8923.8638664328209</v>
      </c>
    </row>
    <row r="1823" spans="1:50" ht="16.5" customHeight="1" x14ac:dyDescent="0.2">
      <c r="A1823" s="36">
        <v>1822</v>
      </c>
      <c r="B1823" s="37">
        <v>46024</v>
      </c>
      <c r="C1823" s="38"/>
      <c r="D1823" s="27">
        <v>6876.4875000000002</v>
      </c>
      <c r="E1823" s="27">
        <v>203000</v>
      </c>
      <c r="F1823" s="27">
        <v>2653252.8571428601</v>
      </c>
      <c r="G1823" s="27">
        <v>57.537500000000001</v>
      </c>
      <c r="H1823" s="27">
        <v>62.182499999999997</v>
      </c>
      <c r="I1823" s="27">
        <v>2.8109999999999999</v>
      </c>
      <c r="J1823" s="27">
        <v>31098.026999999998</v>
      </c>
      <c r="K1823" s="27">
        <v>668354</v>
      </c>
      <c r="L1823" s="27">
        <v>548</v>
      </c>
      <c r="M1823" s="27">
        <v>16.006</v>
      </c>
      <c r="N1823" s="27">
        <v>291540</v>
      </c>
      <c r="O1823" s="27">
        <v>21288.1</v>
      </c>
      <c r="P1823" s="27">
        <v>5072660</v>
      </c>
      <c r="Q1823" s="27">
        <v>1520000</v>
      </c>
      <c r="R1823" s="27">
        <v>11731</v>
      </c>
      <c r="S1823" s="27">
        <v>18.585000000000001</v>
      </c>
      <c r="T1823" s="27">
        <v>172.75200000000001</v>
      </c>
      <c r="U1823" s="27">
        <v>11</v>
      </c>
      <c r="V1823" s="27">
        <v>93.2</v>
      </c>
      <c r="W1823" s="27">
        <v>119.6516</v>
      </c>
      <c r="X1823" s="27">
        <v>4</v>
      </c>
      <c r="Y1823" s="27">
        <v>3.1965966224670401</v>
      </c>
      <c r="Z1823" s="27">
        <v>82.234962463378906</v>
      </c>
      <c r="AA1823" s="27">
        <v>340095</v>
      </c>
      <c r="AB1823" s="28">
        <v>25.41</v>
      </c>
      <c r="AC1823" s="29">
        <v>1</v>
      </c>
      <c r="AD1823" s="30">
        <v>158.9</v>
      </c>
      <c r="AE1823" s="30">
        <v>4.5999999999999996</v>
      </c>
      <c r="AF1823" s="31">
        <v>9.4652999999999992</v>
      </c>
      <c r="AG1823">
        <f t="shared" si="466"/>
        <v>9526.5114254866803</v>
      </c>
      <c r="AH1823">
        <f>A1823*'Simple Linear Regression'!$B$18+'Simple Linear Regression'!$B$17</f>
        <v>9439.5699138138079</v>
      </c>
      <c r="AI1823">
        <f t="shared" si="467"/>
        <v>9224.2994045999985</v>
      </c>
      <c r="AJ1823">
        <f t="shared" si="468"/>
        <v>9224.2994045999985</v>
      </c>
      <c r="AK1823" s="32">
        <f t="shared" si="482"/>
        <v>8937.3714432366905</v>
      </c>
      <c r="AL1823">
        <f t="shared" si="469"/>
        <v>9270.309199125797</v>
      </c>
      <c r="AM1823" s="32">
        <f t="shared" si="470"/>
        <v>9188.1736484553403</v>
      </c>
      <c r="AN1823" s="33">
        <f t="shared" si="481"/>
        <v>8851.178194708189</v>
      </c>
      <c r="AO1823" s="33">
        <f t="shared" si="471"/>
        <v>8897.4715819400026</v>
      </c>
      <c r="AP1823" s="33">
        <f t="shared" si="472"/>
        <v>8718.3425190999988</v>
      </c>
      <c r="AQ1823" s="34">
        <f t="shared" si="473"/>
        <v>819518.94</v>
      </c>
      <c r="AR1823" s="34">
        <f t="shared" si="474"/>
        <v>570633</v>
      </c>
      <c r="AS1823" s="34">
        <f t="shared" si="475"/>
        <v>9.4652999999999992</v>
      </c>
      <c r="AT1823" s="34">
        <f t="shared" si="476"/>
        <v>9504.5474598720011</v>
      </c>
      <c r="AU1823" s="34">
        <f t="shared" si="477"/>
        <v>9141.6220437839511</v>
      </c>
      <c r="AV1823" s="34">
        <f t="shared" si="478"/>
        <v>9431.4999007360802</v>
      </c>
      <c r="AW1823" s="34">
        <f t="shared" si="479"/>
        <v>9540.2934796790996</v>
      </c>
      <c r="AX1823" s="34">
        <f t="shared" si="480"/>
        <v>8987.068599882221</v>
      </c>
    </row>
    <row r="1824" spans="1:50" ht="16.5" customHeight="1" x14ac:dyDescent="0.2">
      <c r="A1824" s="36">
        <v>1823</v>
      </c>
      <c r="B1824" s="37">
        <v>46031</v>
      </c>
      <c r="C1824" s="38"/>
      <c r="D1824" s="27">
        <v>6931.1080000000002</v>
      </c>
      <c r="E1824" s="27">
        <v>207000</v>
      </c>
      <c r="F1824" s="27">
        <v>2304256.7142857099</v>
      </c>
      <c r="G1824" s="27">
        <v>57.555999999999997</v>
      </c>
      <c r="H1824" s="27">
        <v>62.926000000000002</v>
      </c>
      <c r="I1824" s="27">
        <v>2.7959999999999998</v>
      </c>
      <c r="J1824" s="27">
        <v>31098.026999999998</v>
      </c>
      <c r="K1824" s="27">
        <v>714419</v>
      </c>
      <c r="L1824" s="27">
        <v>549</v>
      </c>
      <c r="M1824" s="27">
        <v>16.006</v>
      </c>
      <c r="N1824" s="27">
        <v>291540</v>
      </c>
      <c r="O1824" s="27">
        <v>21356</v>
      </c>
      <c r="P1824" s="27">
        <v>5072660</v>
      </c>
      <c r="Q1824" s="27">
        <v>1520000</v>
      </c>
      <c r="R1824" s="27">
        <v>11731</v>
      </c>
      <c r="S1824" s="27">
        <v>18.585000000000001</v>
      </c>
      <c r="T1824" s="27">
        <v>172.75200000000001</v>
      </c>
      <c r="U1824" s="27">
        <v>11</v>
      </c>
      <c r="V1824" s="27">
        <v>88.1</v>
      </c>
      <c r="W1824" s="27">
        <v>119.608825</v>
      </c>
      <c r="X1824" s="27">
        <v>4</v>
      </c>
      <c r="Y1824" s="27">
        <v>3.1965966224670401</v>
      </c>
      <c r="Z1824" s="27">
        <v>82.234962463378906</v>
      </c>
      <c r="AA1824" s="27">
        <v>340095</v>
      </c>
      <c r="AB1824" s="28">
        <v>27.26</v>
      </c>
      <c r="AC1824" s="29">
        <v>0</v>
      </c>
      <c r="AD1824" s="30">
        <v>118.4</v>
      </c>
      <c r="AE1824" s="30">
        <v>6.1</v>
      </c>
      <c r="AF1824" s="31">
        <v>9.5490999999999993</v>
      </c>
      <c r="AG1824">
        <f t="shared" si="466"/>
        <v>9640.3653846104789</v>
      </c>
      <c r="AH1824">
        <f>A1824*'Simple Linear Regression'!$B$18+'Simple Linear Regression'!$B$17</f>
        <v>9440.4229508977132</v>
      </c>
      <c r="AI1824">
        <f t="shared" si="467"/>
        <v>9397.3262245999977</v>
      </c>
      <c r="AJ1824">
        <f t="shared" si="468"/>
        <v>9397.3262245999995</v>
      </c>
      <c r="AK1824" s="32">
        <f t="shared" si="482"/>
        <v>8927.7948290142194</v>
      </c>
      <c r="AL1824">
        <f t="shared" si="469"/>
        <v>9354.2628075087978</v>
      </c>
      <c r="AM1824" s="32">
        <f t="shared" si="470"/>
        <v>9372.2113674569391</v>
      </c>
      <c r="AN1824" s="33">
        <f t="shared" si="481"/>
        <v>8878.3992775728384</v>
      </c>
      <c r="AO1824" s="33">
        <f t="shared" si="471"/>
        <v>9166.7304638400019</v>
      </c>
      <c r="AP1824" s="33">
        <f t="shared" si="472"/>
        <v>8848.7945789000005</v>
      </c>
      <c r="AQ1824" s="34">
        <f t="shared" si="473"/>
        <v>815145.84</v>
      </c>
      <c r="AR1824" s="34">
        <f t="shared" si="474"/>
        <v>578772</v>
      </c>
      <c r="AS1824" s="34">
        <f t="shared" si="475"/>
        <v>0</v>
      </c>
      <c r="AT1824" s="34">
        <f t="shared" si="476"/>
        <v>9546.7827093509986</v>
      </c>
      <c r="AU1824" s="34">
        <f t="shared" si="477"/>
        <v>9205.6750880239288</v>
      </c>
      <c r="AV1824" s="34">
        <f t="shared" si="478"/>
        <v>9459.2369497307172</v>
      </c>
      <c r="AW1824" s="34">
        <f t="shared" si="479"/>
        <v>9536.8314695769986</v>
      </c>
      <c r="AX1824" s="34">
        <f t="shared" si="480"/>
        <v>9105.8701210079198</v>
      </c>
    </row>
    <row r="1825" spans="1:50" ht="16.5" customHeight="1" x14ac:dyDescent="0.2">
      <c r="A1825" s="36">
        <v>1824</v>
      </c>
      <c r="B1825" s="37">
        <v>46038</v>
      </c>
      <c r="C1825" s="38"/>
      <c r="D1825" s="27">
        <v>6950.4179999999997</v>
      </c>
      <c r="E1825" s="27">
        <v>201000</v>
      </c>
      <c r="F1825" s="27">
        <v>2169391.2857142901</v>
      </c>
      <c r="G1825" s="27">
        <v>60.122</v>
      </c>
      <c r="H1825" s="27">
        <v>66.995999999999995</v>
      </c>
      <c r="I1825" s="27">
        <v>2.7789999999999999</v>
      </c>
      <c r="J1825" s="27">
        <v>31098.026999999998</v>
      </c>
      <c r="K1825" s="27">
        <v>714419</v>
      </c>
      <c r="L1825" s="27">
        <v>549</v>
      </c>
      <c r="M1825" s="27">
        <v>16.399999999999999</v>
      </c>
      <c r="N1825" s="27">
        <v>263138</v>
      </c>
      <c r="O1825" s="27">
        <v>21356</v>
      </c>
      <c r="P1825" s="27">
        <v>5072660</v>
      </c>
      <c r="Q1825" s="27">
        <v>1520000</v>
      </c>
      <c r="R1825" s="27">
        <v>11731</v>
      </c>
      <c r="S1825" s="27">
        <v>18.585000000000001</v>
      </c>
      <c r="T1825" s="27">
        <v>172.75200000000001</v>
      </c>
      <c r="U1825" s="27">
        <v>11</v>
      </c>
      <c r="V1825" s="27">
        <v>88.1</v>
      </c>
      <c r="W1825" s="27">
        <v>119.91674</v>
      </c>
      <c r="X1825" s="27">
        <v>4</v>
      </c>
      <c r="Y1825" s="27">
        <v>3.4168460369110099</v>
      </c>
      <c r="Z1825" s="27">
        <v>84.307121276855497</v>
      </c>
      <c r="AA1825" s="27">
        <v>340095</v>
      </c>
      <c r="AB1825" s="28">
        <v>27.26</v>
      </c>
      <c r="AC1825" s="29">
        <v>0</v>
      </c>
      <c r="AD1825" s="30">
        <v>154</v>
      </c>
      <c r="AE1825" s="30">
        <v>0</v>
      </c>
      <c r="AF1825" s="31">
        <v>9.6720000000000006</v>
      </c>
      <c r="AG1825">
        <f t="shared" si="466"/>
        <v>9288.6449693365194</v>
      </c>
      <c r="AH1825">
        <f>A1825*'Simple Linear Regression'!$B$18+'Simple Linear Regression'!$B$17</f>
        <v>9441.2759879816167</v>
      </c>
      <c r="AI1825">
        <f t="shared" si="467"/>
        <v>9031.6887152000018</v>
      </c>
      <c r="AJ1825">
        <f t="shared" si="468"/>
        <v>9031.6887151999999</v>
      </c>
      <c r="AK1825" s="32">
        <f t="shared" si="482"/>
        <v>8947.3609438393287</v>
      </c>
      <c r="AL1825">
        <f t="shared" si="469"/>
        <v>9227.2194025651406</v>
      </c>
      <c r="AM1825" s="32">
        <f t="shared" si="470"/>
        <v>8934.5106563988011</v>
      </c>
      <c r="AN1825" s="33">
        <f t="shared" si="481"/>
        <v>8803.0713120409091</v>
      </c>
      <c r="AO1825" s="33">
        <f t="shared" si="471"/>
        <v>9006.3354874019969</v>
      </c>
      <c r="AP1825" s="33">
        <f t="shared" si="472"/>
        <v>8834.3822998000014</v>
      </c>
      <c r="AQ1825" s="34">
        <f t="shared" si="473"/>
        <v>731260.50199999998</v>
      </c>
      <c r="AR1825" s="34">
        <f t="shared" si="474"/>
        <v>558579</v>
      </c>
      <c r="AS1825" s="34">
        <f t="shared" si="475"/>
        <v>0</v>
      </c>
      <c r="AT1825" s="34">
        <f t="shared" si="476"/>
        <v>9107.7429653390009</v>
      </c>
      <c r="AU1825" s="34">
        <f t="shared" si="477"/>
        <v>9020.0377018465297</v>
      </c>
      <c r="AV1825" s="34">
        <f t="shared" si="478"/>
        <v>9011.1895891990389</v>
      </c>
      <c r="AW1825" s="34">
        <f t="shared" si="479"/>
        <v>9098.0107335999983</v>
      </c>
      <c r="AX1825" s="34">
        <f t="shared" si="480"/>
        <v>8944.7823109843266</v>
      </c>
    </row>
    <row r="1826" spans="1:50" ht="16.5" customHeight="1" x14ac:dyDescent="0.2">
      <c r="A1826" s="36">
        <v>1825</v>
      </c>
      <c r="B1826" s="37">
        <v>46045</v>
      </c>
      <c r="C1826" s="38"/>
      <c r="D1826" s="27">
        <v>6875.36</v>
      </c>
      <c r="E1826" s="27">
        <v>210000</v>
      </c>
      <c r="F1826" s="27">
        <v>2146292.8571428601</v>
      </c>
      <c r="G1826" s="27">
        <v>60.155000000000001</v>
      </c>
      <c r="H1826" s="27">
        <v>66.986000000000004</v>
      </c>
      <c r="I1826" s="27">
        <v>2.806</v>
      </c>
      <c r="J1826" s="27">
        <v>31098.026999999998</v>
      </c>
      <c r="K1826" s="27">
        <v>714419</v>
      </c>
      <c r="L1826" s="27">
        <v>549</v>
      </c>
      <c r="M1826" s="27">
        <v>16.399999999999999</v>
      </c>
      <c r="N1826" s="27">
        <v>263138</v>
      </c>
      <c r="O1826" s="27">
        <v>21356</v>
      </c>
      <c r="P1826" s="27">
        <v>5072660</v>
      </c>
      <c r="Q1826" s="27">
        <v>1520000</v>
      </c>
      <c r="R1826" s="27">
        <v>11731</v>
      </c>
      <c r="S1826" s="27">
        <v>18.585000000000001</v>
      </c>
      <c r="T1826" s="27">
        <v>172.75200000000001</v>
      </c>
      <c r="U1826" s="27">
        <v>11</v>
      </c>
      <c r="V1826" s="27">
        <v>88.1</v>
      </c>
      <c r="W1826" s="27">
        <v>120.0337</v>
      </c>
      <c r="X1826" s="27">
        <v>4</v>
      </c>
      <c r="Y1826" s="27">
        <v>3.4168460369110099</v>
      </c>
      <c r="Z1826" s="27">
        <v>84.307121276855497</v>
      </c>
      <c r="AA1826" s="27">
        <v>340095</v>
      </c>
      <c r="AB1826" s="28">
        <v>27.26</v>
      </c>
      <c r="AC1826" s="29">
        <v>0</v>
      </c>
      <c r="AD1826" s="30">
        <v>192.8</v>
      </c>
      <c r="AE1826" s="30">
        <v>0</v>
      </c>
      <c r="AF1826" s="31">
        <v>9.8300999999999998</v>
      </c>
      <c r="AG1826">
        <f t="shared" si="466"/>
        <v>9282.5933108692807</v>
      </c>
      <c r="AH1826">
        <f>A1826*'Simple Linear Regression'!$B$18+'Simple Linear Regression'!$B$17</f>
        <v>9442.129025065522</v>
      </c>
      <c r="AI1826">
        <f t="shared" si="467"/>
        <v>9026.3941052000009</v>
      </c>
      <c r="AJ1826">
        <f t="shared" si="468"/>
        <v>9026.3941051999991</v>
      </c>
      <c r="AK1826" s="32">
        <f t="shared" si="482"/>
        <v>8938.5542006956075</v>
      </c>
      <c r="AL1826">
        <f t="shared" si="469"/>
        <v>9216.1990408859601</v>
      </c>
      <c r="AM1826" s="32">
        <f t="shared" si="470"/>
        <v>8889.4651946168015</v>
      </c>
      <c r="AN1826" s="33">
        <f t="shared" si="481"/>
        <v>8883.9434767057373</v>
      </c>
      <c r="AO1826" s="33">
        <f t="shared" si="471"/>
        <v>8941.4509098280032</v>
      </c>
      <c r="AP1826" s="33">
        <f t="shared" si="472"/>
        <v>8794.6619372999994</v>
      </c>
      <c r="AQ1826" s="34">
        <f t="shared" si="473"/>
        <v>738365.228</v>
      </c>
      <c r="AR1826" s="34">
        <f t="shared" si="474"/>
        <v>589260</v>
      </c>
      <c r="AS1826" s="34">
        <f t="shared" si="475"/>
        <v>0</v>
      </c>
      <c r="AT1826" s="34">
        <f t="shared" si="476"/>
        <v>9190.0408683229998</v>
      </c>
      <c r="AU1826" s="34">
        <f t="shared" si="477"/>
        <v>9071.3007559928374</v>
      </c>
      <c r="AV1826" s="34">
        <f t="shared" si="478"/>
        <v>9101.0214134416001</v>
      </c>
      <c r="AW1826" s="34">
        <f t="shared" si="479"/>
        <v>9180.5356121289988</v>
      </c>
      <c r="AX1826" s="34">
        <f t="shared" si="480"/>
        <v>8983.5066881451639</v>
      </c>
    </row>
    <row r="1827" spans="1:50" ht="16.5" customHeight="1" x14ac:dyDescent="0.2">
      <c r="A1827" s="36">
        <v>1826</v>
      </c>
      <c r="B1827" s="37">
        <v>46052</v>
      </c>
      <c r="C1827" s="38"/>
      <c r="D1827" s="27">
        <v>6962.98</v>
      </c>
      <c r="E1827" s="27">
        <v>211000</v>
      </c>
      <c r="F1827" s="27">
        <v>1839826.57142857</v>
      </c>
      <c r="G1827" s="27">
        <v>62.904000000000003</v>
      </c>
      <c r="H1827" s="27">
        <v>70.426000000000002</v>
      </c>
      <c r="I1827" s="27">
        <v>2.8530000000000002</v>
      </c>
      <c r="J1827" s="27">
        <v>31098.026999999998</v>
      </c>
      <c r="K1827" s="27">
        <v>714419</v>
      </c>
      <c r="L1827" s="27">
        <v>549</v>
      </c>
      <c r="M1827" s="27">
        <v>16.399999999999999</v>
      </c>
      <c r="N1827" s="27">
        <v>263138</v>
      </c>
      <c r="O1827" s="27">
        <v>21356</v>
      </c>
      <c r="P1827" s="27">
        <v>5072660</v>
      </c>
      <c r="Q1827" s="27">
        <v>1520000</v>
      </c>
      <c r="R1827" s="27">
        <v>11731</v>
      </c>
      <c r="S1827" s="27">
        <v>18.585000000000001</v>
      </c>
      <c r="T1827" s="27">
        <v>172.75200000000001</v>
      </c>
      <c r="U1827" s="27">
        <v>11</v>
      </c>
      <c r="V1827" s="27">
        <v>88.1</v>
      </c>
      <c r="W1827" s="27">
        <v>119.2206</v>
      </c>
      <c r="X1827" s="27">
        <v>4</v>
      </c>
      <c r="Y1827" s="27">
        <v>3.4168460369110099</v>
      </c>
      <c r="Z1827" s="27">
        <v>84.307121276855497</v>
      </c>
      <c r="AA1827" s="27">
        <v>340095</v>
      </c>
      <c r="AB1827" s="28">
        <v>27.26</v>
      </c>
      <c r="AC1827" s="29">
        <v>0</v>
      </c>
      <c r="AD1827" s="30">
        <v>249.7</v>
      </c>
      <c r="AE1827" s="30">
        <v>0</v>
      </c>
      <c r="AF1827" s="31">
        <v>10.0191</v>
      </c>
      <c r="AG1827">
        <f t="shared" si="466"/>
        <v>9281.9367957596387</v>
      </c>
      <c r="AH1827">
        <f>A1827*'Simple Linear Regression'!$B$18+'Simple Linear Regression'!$B$17</f>
        <v>9442.9820621494255</v>
      </c>
      <c r="AI1827">
        <f t="shared" si="467"/>
        <v>9025.8058152000012</v>
      </c>
      <c r="AJ1827">
        <f t="shared" si="468"/>
        <v>9025.8058151999994</v>
      </c>
      <c r="AK1827" s="32">
        <f t="shared" si="482"/>
        <v>8895.1552780079091</v>
      </c>
      <c r="AL1827">
        <f t="shared" si="469"/>
        <v>9207.8709229999804</v>
      </c>
      <c r="AM1827" s="32">
        <f t="shared" si="470"/>
        <v>8824.3100962364988</v>
      </c>
      <c r="AN1827" s="33">
        <f t="shared" si="481"/>
        <v>8907.8724951963668</v>
      </c>
      <c r="AO1827" s="33">
        <f t="shared" si="471"/>
        <v>8854.8345870140001</v>
      </c>
      <c r="AP1827" s="33">
        <f t="shared" si="472"/>
        <v>8738.2360074999997</v>
      </c>
      <c r="AQ1827" s="34">
        <f t="shared" si="473"/>
        <v>750732.71400000004</v>
      </c>
      <c r="AR1827" s="34">
        <f t="shared" si="474"/>
        <v>601983</v>
      </c>
      <c r="AS1827" s="34">
        <f t="shared" si="475"/>
        <v>0</v>
      </c>
      <c r="AT1827" s="34">
        <f t="shared" si="476"/>
        <v>9311.0910272940018</v>
      </c>
      <c r="AU1827" s="34">
        <f t="shared" si="477"/>
        <v>9147.9591523573417</v>
      </c>
      <c r="AV1827" s="34">
        <f t="shared" si="478"/>
        <v>9224.1816156580808</v>
      </c>
      <c r="AW1827" s="34">
        <f t="shared" si="479"/>
        <v>9301.7335203029998</v>
      </c>
      <c r="AX1827" s="34">
        <f t="shared" si="480"/>
        <v>9041.011852119882</v>
      </c>
    </row>
    <row r="1828" spans="1:50" ht="16.5" customHeight="1" x14ac:dyDescent="0.2">
      <c r="A1828" s="36">
        <v>1827</v>
      </c>
      <c r="B1828" s="37">
        <v>46059</v>
      </c>
      <c r="C1828" s="38"/>
      <c r="D1828" s="27">
        <v>6901.5339999999997</v>
      </c>
      <c r="E1828" s="27">
        <v>230000</v>
      </c>
      <c r="F1828" s="27">
        <v>2052067.1428571399</v>
      </c>
      <c r="G1828" s="27">
        <v>63.09</v>
      </c>
      <c r="H1828" s="27">
        <v>69.84</v>
      </c>
      <c r="I1828" s="27">
        <v>2.867</v>
      </c>
      <c r="J1828" s="27">
        <v>31422.526000000002</v>
      </c>
      <c r="K1828" s="27">
        <v>714419</v>
      </c>
      <c r="L1828" s="27">
        <v>546</v>
      </c>
      <c r="M1828" s="27">
        <v>16.399999999999999</v>
      </c>
      <c r="N1828" s="27">
        <v>263138</v>
      </c>
      <c r="O1828" s="27">
        <v>21445.9</v>
      </c>
      <c r="P1828" s="27">
        <v>5072660</v>
      </c>
      <c r="Q1828" s="27">
        <v>1520000</v>
      </c>
      <c r="R1828" s="27">
        <v>11731</v>
      </c>
      <c r="S1828" s="27">
        <v>18.585000000000001</v>
      </c>
      <c r="T1828" s="27">
        <v>174.047</v>
      </c>
      <c r="U1828" s="27">
        <v>11</v>
      </c>
      <c r="V1828" s="27">
        <v>93.4</v>
      </c>
      <c r="W1828" s="27">
        <v>117.67113999999999</v>
      </c>
      <c r="X1828" s="27">
        <v>4</v>
      </c>
      <c r="Y1828" s="27">
        <v>3.4168460369110099</v>
      </c>
      <c r="Z1828" s="27">
        <v>84.307121276855497</v>
      </c>
      <c r="AA1828" s="27">
        <v>340095</v>
      </c>
      <c r="AB1828" s="28">
        <v>24.5</v>
      </c>
      <c r="AC1828" s="29">
        <v>0</v>
      </c>
      <c r="AD1828" s="30">
        <v>196.4</v>
      </c>
      <c r="AE1828" s="30">
        <v>0</v>
      </c>
      <c r="AF1828" s="31">
        <v>10.2341</v>
      </c>
      <c r="AG1828">
        <f t="shared" si="466"/>
        <v>9148.0214863839592</v>
      </c>
      <c r="AH1828">
        <f>A1828*'Simple Linear Regression'!$B$18+'Simple Linear Regression'!$B$17</f>
        <v>9443.8350992333289</v>
      </c>
      <c r="AI1828">
        <f t="shared" si="467"/>
        <v>8831.7713652000002</v>
      </c>
      <c r="AJ1828">
        <f t="shared" si="468"/>
        <v>8831.7713651999984</v>
      </c>
      <c r="AK1828" s="32">
        <f t="shared" si="482"/>
        <v>8877.8660220460297</v>
      </c>
      <c r="AL1828">
        <f t="shared" si="469"/>
        <v>9108.0077120552196</v>
      </c>
      <c r="AM1828" s="32">
        <f t="shared" si="470"/>
        <v>8892.4258276891978</v>
      </c>
      <c r="AN1828" s="33">
        <f t="shared" si="481"/>
        <v>9063.5338605724282</v>
      </c>
      <c r="AO1828" s="33">
        <f t="shared" si="471"/>
        <v>8821.5860923460004</v>
      </c>
      <c r="AP1828" s="33">
        <f t="shared" si="472"/>
        <v>8848.3945385000006</v>
      </c>
      <c r="AQ1828" s="34">
        <f t="shared" si="473"/>
        <v>754416.64599999995</v>
      </c>
      <c r="AR1828" s="34">
        <f t="shared" si="474"/>
        <v>659410</v>
      </c>
      <c r="AS1828" s="34">
        <f t="shared" si="475"/>
        <v>0</v>
      </c>
      <c r="AT1828" s="34">
        <f t="shared" si="476"/>
        <v>9237.8009371459993</v>
      </c>
      <c r="AU1828" s="34">
        <f t="shared" si="477"/>
        <v>9087.5904930175748</v>
      </c>
      <c r="AV1828" s="34">
        <f t="shared" si="478"/>
        <v>9174.1661818056</v>
      </c>
      <c r="AW1828" s="34">
        <f t="shared" si="479"/>
        <v>9230.2126993009988</v>
      </c>
      <c r="AX1828" s="34">
        <f t="shared" si="480"/>
        <v>8976.8873200137969</v>
      </c>
    </row>
    <row r="1829" spans="1:50" ht="16.5" customHeight="1" x14ac:dyDescent="0.2">
      <c r="A1829" s="36">
        <v>1828</v>
      </c>
      <c r="B1829" s="37">
        <v>46066</v>
      </c>
      <c r="C1829" s="38"/>
      <c r="D1829" s="27">
        <v>6903.4059999999999</v>
      </c>
      <c r="E1829" s="27">
        <v>230000</v>
      </c>
      <c r="F1829" s="27">
        <v>2274651.42857143</v>
      </c>
      <c r="G1829" s="27">
        <v>63.932000000000002</v>
      </c>
      <c r="H1829" s="27">
        <v>70.695999999999998</v>
      </c>
      <c r="I1829" s="27">
        <v>2.9020000000000001</v>
      </c>
      <c r="J1829" s="27">
        <v>31422.526000000002</v>
      </c>
      <c r="K1829" s="27">
        <v>744815</v>
      </c>
      <c r="L1829" s="27">
        <v>546</v>
      </c>
      <c r="M1829" s="27">
        <v>16.399999999999999</v>
      </c>
      <c r="N1829" s="27">
        <v>263138</v>
      </c>
      <c r="O1829" s="27">
        <v>21445.9</v>
      </c>
      <c r="P1829" s="27">
        <v>5072660</v>
      </c>
      <c r="Q1829" s="27">
        <v>1520000</v>
      </c>
      <c r="R1829" s="27">
        <v>11731</v>
      </c>
      <c r="S1829" s="27">
        <v>18.585000000000001</v>
      </c>
      <c r="T1829" s="27">
        <v>174.047</v>
      </c>
      <c r="U1829" s="27">
        <v>11</v>
      </c>
      <c r="V1829" s="27">
        <v>93.4</v>
      </c>
      <c r="W1829" s="27">
        <v>118.26832</v>
      </c>
      <c r="X1829" s="27">
        <v>4</v>
      </c>
      <c r="Y1829" s="27">
        <v>3.4168460369110099</v>
      </c>
      <c r="Z1829" s="27">
        <v>84.307121276855497</v>
      </c>
      <c r="AA1829" s="27">
        <v>340095</v>
      </c>
      <c r="AB1829" s="28">
        <v>24.5</v>
      </c>
      <c r="AC1829" s="29">
        <v>0</v>
      </c>
      <c r="AD1829" s="30">
        <v>151.4</v>
      </c>
      <c r="AE1829" s="30">
        <v>2.1</v>
      </c>
      <c r="AF1829" s="31">
        <v>10.470499999999999</v>
      </c>
      <c r="AG1829">
        <f t="shared" si="466"/>
        <v>9148.034127259758</v>
      </c>
      <c r="AH1829">
        <f>A1829*'Simple Linear Regression'!$B$18+'Simple Linear Regression'!$B$17</f>
        <v>9444.6881363172342</v>
      </c>
      <c r="AI1829">
        <f t="shared" si="467"/>
        <v>8831.7713652000002</v>
      </c>
      <c r="AJ1829">
        <f t="shared" si="468"/>
        <v>8831.7713651999984</v>
      </c>
      <c r="AK1829" s="32">
        <f t="shared" si="482"/>
        <v>8877.0469250875904</v>
      </c>
      <c r="AL1829">
        <f t="shared" si="469"/>
        <v>9102.3570946933214</v>
      </c>
      <c r="AM1829" s="32">
        <f t="shared" si="470"/>
        <v>8954.3907104755399</v>
      </c>
      <c r="AN1829" s="33">
        <f t="shared" si="481"/>
        <v>9075.4205147675784</v>
      </c>
      <c r="AO1829" s="33">
        <f t="shared" si="471"/>
        <v>8881.228390676004</v>
      </c>
      <c r="AP1829" s="33">
        <f t="shared" si="472"/>
        <v>8905.7966897000006</v>
      </c>
      <c r="AQ1829" s="34">
        <f t="shared" si="473"/>
        <v>763626.47600000002</v>
      </c>
      <c r="AR1829" s="34">
        <f t="shared" si="474"/>
        <v>667460</v>
      </c>
      <c r="AS1829" s="34">
        <f t="shared" si="475"/>
        <v>0</v>
      </c>
      <c r="AT1829" s="34">
        <f t="shared" si="476"/>
        <v>9214.8841484730001</v>
      </c>
      <c r="AU1829" s="34">
        <f t="shared" si="477"/>
        <v>9075.138404342164</v>
      </c>
      <c r="AV1829" s="34">
        <f t="shared" si="478"/>
        <v>9144.7808281075995</v>
      </c>
      <c r="AW1829" s="34">
        <f t="shared" si="479"/>
        <v>9208.6164509809987</v>
      </c>
      <c r="AX1829" s="34">
        <f t="shared" si="480"/>
        <v>8971.1253972365848</v>
      </c>
    </row>
    <row r="1830" spans="1:50" ht="16.5" customHeight="1" x14ac:dyDescent="0.2">
      <c r="A1830" s="36">
        <v>1829</v>
      </c>
      <c r="B1830" s="37">
        <v>46073</v>
      </c>
      <c r="C1830" s="38"/>
      <c r="D1830" s="27">
        <v>6873.9825000000001</v>
      </c>
      <c r="E1830" s="27">
        <v>208000</v>
      </c>
      <c r="F1830" s="27">
        <v>2466085.42857143</v>
      </c>
      <c r="G1830" s="27">
        <v>65.302499999999995</v>
      </c>
      <c r="H1830" s="27">
        <v>71.656000000000006</v>
      </c>
      <c r="I1830" s="27">
        <v>2.9239999999999999</v>
      </c>
      <c r="J1830" s="27">
        <v>31422.526000000002</v>
      </c>
      <c r="K1830" s="27">
        <v>744815</v>
      </c>
      <c r="L1830" s="27">
        <v>546</v>
      </c>
      <c r="M1830" s="27">
        <v>14.999000000000001</v>
      </c>
      <c r="N1830" s="27">
        <v>265855</v>
      </c>
      <c r="O1830" s="27">
        <v>21445.9</v>
      </c>
      <c r="P1830" s="27">
        <v>5072660</v>
      </c>
      <c r="Q1830" s="27">
        <v>1520000</v>
      </c>
      <c r="R1830" s="27">
        <v>11731</v>
      </c>
      <c r="S1830" s="27">
        <v>18.775700000000001</v>
      </c>
      <c r="T1830" s="27">
        <v>174.047</v>
      </c>
      <c r="U1830" s="27">
        <v>11</v>
      </c>
      <c r="V1830" s="27">
        <v>93.4</v>
      </c>
      <c r="W1830" s="27">
        <v>117.53686</v>
      </c>
      <c r="X1830" s="27">
        <v>4</v>
      </c>
      <c r="Y1830" s="27">
        <v>3.0876412391662602</v>
      </c>
      <c r="Z1830" s="27">
        <v>84.307121276855497</v>
      </c>
      <c r="AA1830" s="27">
        <v>340095</v>
      </c>
      <c r="AB1830" s="28">
        <v>24.5</v>
      </c>
      <c r="AC1830" s="29">
        <v>0</v>
      </c>
      <c r="AD1830" s="30">
        <v>109.5</v>
      </c>
      <c r="AE1830" s="30">
        <v>5.3</v>
      </c>
      <c r="AF1830" s="31">
        <v>10.7239</v>
      </c>
      <c r="AG1830">
        <f t="shared" si="466"/>
        <v>9196.8912070231199</v>
      </c>
      <c r="AH1830">
        <f>A1830*'Simple Linear Regression'!$B$18+'Simple Linear Regression'!$B$17</f>
        <v>9445.5411734011377</v>
      </c>
      <c r="AI1830">
        <f t="shared" si="467"/>
        <v>8805.5882238999984</v>
      </c>
      <c r="AJ1830">
        <f t="shared" si="468"/>
        <v>8805.5882239000002</v>
      </c>
      <c r="AK1830" s="32">
        <f t="shared" si="482"/>
        <v>8815.9314836125704</v>
      </c>
      <c r="AL1830">
        <f t="shared" si="469"/>
        <v>9124.5783317013957</v>
      </c>
      <c r="AM1830" s="32">
        <f t="shared" si="470"/>
        <v>9048.7364520649189</v>
      </c>
      <c r="AN1830" s="33">
        <f t="shared" si="481"/>
        <v>8909.7003691059617</v>
      </c>
      <c r="AO1830" s="33">
        <f t="shared" si="471"/>
        <v>8964.9970740200024</v>
      </c>
      <c r="AP1830" s="33">
        <f t="shared" si="472"/>
        <v>8982.1745477999975</v>
      </c>
      <c r="AQ1830" s="34">
        <f t="shared" si="473"/>
        <v>777360.02</v>
      </c>
      <c r="AR1830" s="34">
        <f t="shared" si="474"/>
        <v>608192</v>
      </c>
      <c r="AS1830" s="34">
        <f t="shared" si="475"/>
        <v>0</v>
      </c>
      <c r="AT1830" s="34">
        <f t="shared" si="476"/>
        <v>9260.385645463999</v>
      </c>
      <c r="AU1830" s="34">
        <f t="shared" si="477"/>
        <v>9105.4073974052844</v>
      </c>
      <c r="AV1830" s="34">
        <f t="shared" si="478"/>
        <v>9170.3096715029205</v>
      </c>
      <c r="AW1830" s="34">
        <f t="shared" si="479"/>
        <v>9255.4065529830004</v>
      </c>
      <c r="AX1830" s="34">
        <f t="shared" si="480"/>
        <v>9003.9428512012564</v>
      </c>
    </row>
    <row r="1831" spans="1:50" ht="16.5" customHeight="1" x14ac:dyDescent="0.2">
      <c r="A1831" s="36">
        <v>1830</v>
      </c>
      <c r="B1831" s="37">
        <v>46080</v>
      </c>
      <c r="C1831" s="38"/>
      <c r="D1831" s="27">
        <v>6892.3379999999997</v>
      </c>
      <c r="E1831" s="27">
        <v>211000</v>
      </c>
      <c r="F1831" s="27">
        <v>2320850.7142857099</v>
      </c>
      <c r="G1831" s="27">
        <v>65.867999999999995</v>
      </c>
      <c r="H1831" s="27">
        <v>71.355999999999995</v>
      </c>
      <c r="I1831" s="27">
        <v>2.9369999999999998</v>
      </c>
      <c r="J1831" s="27">
        <v>31422.526000000002</v>
      </c>
      <c r="K1831" s="27">
        <v>744815</v>
      </c>
      <c r="L1831" s="27">
        <v>546</v>
      </c>
      <c r="M1831" s="27">
        <v>14.999000000000001</v>
      </c>
      <c r="N1831" s="27">
        <v>265855</v>
      </c>
      <c r="O1831" s="27">
        <v>21445.9</v>
      </c>
      <c r="P1831" s="27">
        <v>5072660</v>
      </c>
      <c r="Q1831" s="27">
        <v>1520000</v>
      </c>
      <c r="R1831" s="27">
        <v>11731</v>
      </c>
      <c r="S1831" s="27">
        <v>18.775700000000001</v>
      </c>
      <c r="T1831" s="27">
        <v>174.047</v>
      </c>
      <c r="U1831" s="27">
        <v>11</v>
      </c>
      <c r="V1831" s="27">
        <v>93.4</v>
      </c>
      <c r="W1831" s="27">
        <v>117.95180000000001</v>
      </c>
      <c r="X1831" s="27">
        <v>4</v>
      </c>
      <c r="Y1831" s="27">
        <v>3.0876412391662602</v>
      </c>
      <c r="Z1831" s="27">
        <v>84.307121276855497</v>
      </c>
      <c r="AA1831" s="27">
        <v>340095</v>
      </c>
      <c r="AB1831" s="28">
        <v>24.5</v>
      </c>
      <c r="AC1831" s="29">
        <v>0</v>
      </c>
      <c r="AD1831" s="30">
        <v>140.4</v>
      </c>
      <c r="AE1831" s="30">
        <v>5.9</v>
      </c>
      <c r="AF1831" s="31">
        <v>10.990399999999999</v>
      </c>
      <c r="AG1831">
        <f t="shared" si="466"/>
        <v>9194.8754322055574</v>
      </c>
      <c r="AH1831">
        <f>A1831*'Simple Linear Regression'!$B$18+'Simple Linear Regression'!$B$17</f>
        <v>9446.394210485043</v>
      </c>
      <c r="AI1831">
        <f t="shared" si="467"/>
        <v>8803.8233538999993</v>
      </c>
      <c r="AJ1831">
        <f t="shared" si="468"/>
        <v>8803.8233538999993</v>
      </c>
      <c r="AK1831" s="32">
        <f t="shared" si="482"/>
        <v>8812.0487612547804</v>
      </c>
      <c r="AL1831">
        <f t="shared" si="469"/>
        <v>9119.9187776044491</v>
      </c>
      <c r="AM1831" s="32">
        <f t="shared" si="470"/>
        <v>9012.2895705210576</v>
      </c>
      <c r="AN1831" s="33">
        <f t="shared" si="481"/>
        <v>8938.0162320927302</v>
      </c>
      <c r="AO1831" s="33">
        <f t="shared" si="471"/>
        <v>8918.8285093849972</v>
      </c>
      <c r="AP1831" s="33">
        <f t="shared" si="472"/>
        <v>8968.8915765000002</v>
      </c>
      <c r="AQ1831" s="34">
        <f t="shared" si="473"/>
        <v>780816.13500000001</v>
      </c>
      <c r="AR1831" s="34">
        <f t="shared" si="474"/>
        <v>619707</v>
      </c>
      <c r="AS1831" s="34">
        <f t="shared" si="475"/>
        <v>0</v>
      </c>
      <c r="AT1831" s="34">
        <f t="shared" si="476"/>
        <v>9352.7617094779998</v>
      </c>
      <c r="AU1831" s="34">
        <f t="shared" si="477"/>
        <v>9170.9095657366197</v>
      </c>
      <c r="AV1831" s="34">
        <f t="shared" si="478"/>
        <v>9268.6978881993182</v>
      </c>
      <c r="AW1831" s="34">
        <f t="shared" si="479"/>
        <v>9348.4773645939986</v>
      </c>
      <c r="AX1831" s="34">
        <f t="shared" si="480"/>
        <v>9058.9775575732565</v>
      </c>
    </row>
    <row r="1832" spans="1:50" ht="16.5" customHeight="1" x14ac:dyDescent="0.2">
      <c r="A1832" s="36">
        <v>1831</v>
      </c>
      <c r="B1832" s="37">
        <v>46087</v>
      </c>
      <c r="C1832" s="38"/>
      <c r="D1832" s="27">
        <v>6827.6959999999999</v>
      </c>
      <c r="E1832" s="27">
        <v>214000</v>
      </c>
      <c r="F1832" s="27">
        <v>2381020.42857143</v>
      </c>
      <c r="G1832" s="27">
        <v>78.367999999999995</v>
      </c>
      <c r="H1832" s="27">
        <v>85.281999999999996</v>
      </c>
      <c r="I1832" s="27">
        <v>3.0150000000000001</v>
      </c>
      <c r="J1832" s="27">
        <v>31422.526000000002</v>
      </c>
      <c r="K1832" s="27">
        <v>744815</v>
      </c>
      <c r="L1832" s="27">
        <v>546</v>
      </c>
      <c r="M1832" s="27">
        <v>14.999000000000001</v>
      </c>
      <c r="N1832" s="27">
        <v>265855</v>
      </c>
      <c r="O1832" s="27">
        <v>21445.9</v>
      </c>
      <c r="P1832" s="27">
        <v>5072660</v>
      </c>
      <c r="Q1832" s="27">
        <v>1520000</v>
      </c>
      <c r="R1832" s="27">
        <v>10693</v>
      </c>
      <c r="S1832" s="27">
        <v>18.775700000000001</v>
      </c>
      <c r="T1832" s="27">
        <v>174.047</v>
      </c>
      <c r="U1832" s="27">
        <v>11</v>
      </c>
      <c r="V1832" s="27">
        <v>93.4</v>
      </c>
      <c r="W1832" s="27">
        <v>117.87626</v>
      </c>
      <c r="X1832" s="27">
        <v>4</v>
      </c>
      <c r="Y1832" s="27">
        <v>3.0876412391662602</v>
      </c>
      <c r="Z1832" s="27">
        <v>84.307121276855497</v>
      </c>
      <c r="AA1832" s="27">
        <v>341944</v>
      </c>
      <c r="AB1832" s="28">
        <v>24.5</v>
      </c>
      <c r="AC1832" s="29">
        <v>0</v>
      </c>
      <c r="AD1832" s="30">
        <v>103.3</v>
      </c>
      <c r="AE1832" s="30">
        <v>10.6</v>
      </c>
      <c r="AF1832" s="31">
        <v>11.266500000000001</v>
      </c>
      <c r="AG1832">
        <f t="shared" si="466"/>
        <v>9200.4235586901996</v>
      </c>
      <c r="AH1832">
        <f>A1832*'Simple Linear Regression'!$B$18+'Simple Linear Regression'!$B$17</f>
        <v>9447.2472475689465</v>
      </c>
      <c r="AI1832">
        <f t="shared" si="467"/>
        <v>8802.0584838999985</v>
      </c>
      <c r="AJ1832">
        <f t="shared" si="468"/>
        <v>8802.0584838999985</v>
      </c>
      <c r="AK1832" s="32">
        <f t="shared" si="482"/>
        <v>8815.0622586281079</v>
      </c>
      <c r="AL1832">
        <f t="shared" si="469"/>
        <v>9106.8061299627516</v>
      </c>
      <c r="AM1832" s="32">
        <f t="shared" si="470"/>
        <v>9071.674715219342</v>
      </c>
      <c r="AN1832" s="33">
        <f t="shared" si="481"/>
        <v>9134.8274936633552</v>
      </c>
      <c r="AO1832" s="33">
        <f t="shared" si="471"/>
        <v>8960.5278815749989</v>
      </c>
      <c r="AP1832" s="33">
        <f t="shared" si="472"/>
        <v>9005.559471999999</v>
      </c>
      <c r="AQ1832" s="34">
        <f t="shared" si="473"/>
        <v>801552.82500000007</v>
      </c>
      <c r="AR1832" s="34">
        <f t="shared" si="474"/>
        <v>645210</v>
      </c>
      <c r="AS1832" s="34">
        <f t="shared" si="475"/>
        <v>0</v>
      </c>
      <c r="AT1832" s="34">
        <f t="shared" si="476"/>
        <v>9342.3078625050002</v>
      </c>
      <c r="AU1832" s="34">
        <f t="shared" si="477"/>
        <v>9158.9509406856141</v>
      </c>
      <c r="AV1832" s="34">
        <f t="shared" si="478"/>
        <v>9248.4941362245991</v>
      </c>
      <c r="AW1832" s="34">
        <f t="shared" si="479"/>
        <v>9339.3788798649985</v>
      </c>
      <c r="AX1832" s="34">
        <f t="shared" si="480"/>
        <v>9048.8959281972238</v>
      </c>
    </row>
    <row r="1833" spans="1:50" ht="16.5" customHeight="1" x14ac:dyDescent="0.2">
      <c r="A1833" s="36">
        <v>1832</v>
      </c>
      <c r="B1833" s="37">
        <v>46094</v>
      </c>
      <c r="C1833" s="38"/>
      <c r="D1833" s="27">
        <v>6731.616</v>
      </c>
      <c r="E1833" s="27">
        <v>213000</v>
      </c>
      <c r="F1833" s="27">
        <v>2536485.7142857099</v>
      </c>
      <c r="G1833" s="27">
        <v>91.85</v>
      </c>
      <c r="H1833" s="27">
        <v>96.156000000000006</v>
      </c>
      <c r="I1833" s="27">
        <v>3.5019999999999998</v>
      </c>
      <c r="J1833" s="27">
        <v>31422.526000000002</v>
      </c>
      <c r="K1833" s="27">
        <v>649901</v>
      </c>
      <c r="L1833" s="27">
        <v>544</v>
      </c>
      <c r="M1833" s="27">
        <v>14.999000000000001</v>
      </c>
      <c r="N1833" s="27">
        <v>265855</v>
      </c>
      <c r="O1833" s="27">
        <v>21478.7</v>
      </c>
      <c r="P1833" s="27">
        <v>5072660</v>
      </c>
      <c r="Q1833" s="27">
        <v>1520000</v>
      </c>
      <c r="R1833" s="27">
        <v>10693</v>
      </c>
      <c r="S1833" s="27">
        <v>18.775700000000001</v>
      </c>
      <c r="T1833" s="27">
        <v>174.047</v>
      </c>
      <c r="U1833" s="27">
        <v>11</v>
      </c>
      <c r="V1833" s="27">
        <v>95.7</v>
      </c>
      <c r="W1833" s="27">
        <v>119.24618</v>
      </c>
      <c r="X1833" s="27">
        <v>4</v>
      </c>
      <c r="Y1833" s="27">
        <v>3.0876412391662602</v>
      </c>
      <c r="Z1833" s="27">
        <v>84.307121276855497</v>
      </c>
      <c r="AA1833" s="27">
        <v>341944</v>
      </c>
      <c r="AB1833" s="28">
        <v>24.71</v>
      </c>
      <c r="AC1833" s="29">
        <v>0</v>
      </c>
      <c r="AD1833" s="30">
        <v>60.3</v>
      </c>
      <c r="AE1833" s="30">
        <v>13.5</v>
      </c>
      <c r="AF1833" s="31">
        <v>11.549099999999999</v>
      </c>
      <c r="AG1833">
        <f t="shared" si="466"/>
        <v>9148.7096679817623</v>
      </c>
      <c r="AH1833">
        <f>A1833*'Simple Linear Regression'!$B$18+'Simple Linear Regression'!$B$17</f>
        <v>9448.10028465285</v>
      </c>
      <c r="AI1833">
        <f t="shared" si="467"/>
        <v>8723.0803839</v>
      </c>
      <c r="AJ1833">
        <f t="shared" si="468"/>
        <v>8723.0803838999982</v>
      </c>
      <c r="AK1833" s="32">
        <f t="shared" si="482"/>
        <v>8792.8105440146883</v>
      </c>
      <c r="AL1833">
        <f t="shared" si="469"/>
        <v>8979.9199444847</v>
      </c>
      <c r="AM1833" s="32">
        <f t="shared" si="470"/>
        <v>9186.9404139464023</v>
      </c>
      <c r="AN1833" s="33">
        <f t="shared" si="481"/>
        <v>9292.0529960395834</v>
      </c>
      <c r="AO1833" s="33">
        <f t="shared" si="471"/>
        <v>8890.55385871</v>
      </c>
      <c r="AP1833" s="33">
        <f t="shared" si="472"/>
        <v>8880.7561722000028</v>
      </c>
      <c r="AQ1833" s="34">
        <f t="shared" si="473"/>
        <v>931024.21</v>
      </c>
      <c r="AR1833" s="34">
        <f t="shared" si="474"/>
        <v>745926</v>
      </c>
      <c r="AS1833" s="34">
        <f t="shared" si="475"/>
        <v>0</v>
      </c>
      <c r="AT1833" s="34">
        <f t="shared" si="476"/>
        <v>9357.7189324539995</v>
      </c>
      <c r="AU1833" s="34">
        <f t="shared" si="477"/>
        <v>9080.6661300097858</v>
      </c>
      <c r="AV1833" s="34">
        <f t="shared" si="478"/>
        <v>9207.4423983387605</v>
      </c>
      <c r="AW1833" s="34">
        <f t="shared" si="479"/>
        <v>9356.4658549489995</v>
      </c>
      <c r="AX1833" s="34">
        <f t="shared" si="480"/>
        <v>8930.8795275387274</v>
      </c>
    </row>
    <row r="1834" spans="1:50" ht="16.5" customHeight="1" x14ac:dyDescent="0.2">
      <c r="A1834" s="36">
        <v>1833</v>
      </c>
      <c r="B1834" s="37">
        <v>46101</v>
      </c>
      <c r="C1834" s="38"/>
      <c r="D1834" s="27">
        <v>6630.6279999999997</v>
      </c>
      <c r="E1834" s="27">
        <v>205000</v>
      </c>
      <c r="F1834" s="27">
        <v>2627234.8571428601</v>
      </c>
      <c r="G1834" s="27">
        <v>96.067999999999998</v>
      </c>
      <c r="H1834" s="27">
        <v>111.398</v>
      </c>
      <c r="I1834" s="27">
        <v>3.72</v>
      </c>
      <c r="J1834" s="27">
        <v>31422.526000000002</v>
      </c>
      <c r="K1834" s="27">
        <v>649901</v>
      </c>
      <c r="L1834" s="27">
        <v>544</v>
      </c>
      <c r="M1834" s="27">
        <v>15.893000000000001</v>
      </c>
      <c r="N1834" s="27">
        <v>252805</v>
      </c>
      <c r="O1834" s="27">
        <v>21478.7</v>
      </c>
      <c r="P1834" s="27">
        <v>5099409</v>
      </c>
      <c r="Q1834" s="27">
        <v>1520000</v>
      </c>
      <c r="R1834" s="27">
        <v>10693</v>
      </c>
      <c r="S1834" s="27">
        <v>18.775700000000001</v>
      </c>
      <c r="T1834" s="27">
        <v>174.047</v>
      </c>
      <c r="U1834" s="27">
        <v>11</v>
      </c>
      <c r="V1834" s="27">
        <v>95.7</v>
      </c>
      <c r="W1834" s="27">
        <v>119.58072</v>
      </c>
      <c r="X1834" s="27">
        <v>4</v>
      </c>
      <c r="Y1834" s="27">
        <v>3</v>
      </c>
      <c r="Z1834" s="27">
        <v>84.307121276855497</v>
      </c>
      <c r="AA1834" s="27">
        <v>341944</v>
      </c>
      <c r="AB1834" s="28">
        <v>24.71</v>
      </c>
      <c r="AC1834" s="29">
        <v>0</v>
      </c>
      <c r="AD1834" s="30">
        <v>109.8</v>
      </c>
      <c r="AE1834" s="30">
        <v>13.8</v>
      </c>
      <c r="AF1834" s="31">
        <v>11.8355</v>
      </c>
      <c r="AG1834">
        <f t="shared" si="466"/>
        <v>8990.7158070796013</v>
      </c>
      <c r="AH1834">
        <f>A1834*'Simple Linear Regression'!$B$18+'Simple Linear Regression'!$B$17</f>
        <v>9448.9533217367552</v>
      </c>
      <c r="AI1834">
        <f t="shared" si="467"/>
        <v>8597.093905300002</v>
      </c>
      <c r="AJ1834">
        <f t="shared" si="468"/>
        <v>8597.0939053000002</v>
      </c>
      <c r="AK1834" s="32">
        <f t="shared" si="482"/>
        <v>8769.7785423906207</v>
      </c>
      <c r="AL1834">
        <f t="shared" si="469"/>
        <v>8999.444158561997</v>
      </c>
      <c r="AM1834" s="32">
        <f t="shared" si="470"/>
        <v>8974.5023640891213</v>
      </c>
      <c r="AN1834" s="33">
        <f t="shared" si="481"/>
        <v>9292.3594862408008</v>
      </c>
      <c r="AO1834" s="33">
        <f t="shared" si="471"/>
        <v>8870.156169599999</v>
      </c>
      <c r="AP1834" s="33">
        <f t="shared" si="472"/>
        <v>8769.359042</v>
      </c>
      <c r="AQ1834" s="34">
        <f t="shared" si="473"/>
        <v>940434.60000000009</v>
      </c>
      <c r="AR1834" s="34">
        <f t="shared" si="474"/>
        <v>762600</v>
      </c>
      <c r="AS1834" s="34">
        <f t="shared" si="475"/>
        <v>0</v>
      </c>
      <c r="AT1834" s="34">
        <f t="shared" si="476"/>
        <v>9260.8827368799994</v>
      </c>
      <c r="AU1834" s="34">
        <f t="shared" si="477"/>
        <v>9135.977591614319</v>
      </c>
      <c r="AV1834" s="34">
        <f t="shared" si="478"/>
        <v>9073.6926625110009</v>
      </c>
      <c r="AW1834" s="34">
        <f t="shared" si="479"/>
        <v>9260.2282873650001</v>
      </c>
      <c r="AX1834" s="34">
        <f t="shared" si="480"/>
        <v>8985.5782631727961</v>
      </c>
    </row>
    <row r="1835" spans="1:50" ht="16.5" customHeight="1" x14ac:dyDescent="0.2">
      <c r="A1835" s="36">
        <v>1834</v>
      </c>
      <c r="B1835" s="37">
        <v>46108</v>
      </c>
      <c r="C1835" s="38"/>
      <c r="D1835" s="27">
        <v>6515.0559999999996</v>
      </c>
      <c r="E1835" s="27">
        <v>211000</v>
      </c>
      <c r="F1835" s="27">
        <v>2578225.57142857</v>
      </c>
      <c r="G1835" s="27">
        <v>94.292000000000002</v>
      </c>
      <c r="H1835" s="27">
        <v>111.242</v>
      </c>
      <c r="I1835" s="27">
        <v>3.9609999999999999</v>
      </c>
      <c r="J1835" s="27">
        <v>31422.526000000002</v>
      </c>
      <c r="K1835" s="27">
        <v>649901</v>
      </c>
      <c r="L1835" s="27">
        <v>544</v>
      </c>
      <c r="M1835" s="27">
        <v>15.893000000000001</v>
      </c>
      <c r="N1835" s="27">
        <v>252805</v>
      </c>
      <c r="O1835" s="27">
        <v>21478.7</v>
      </c>
      <c r="P1835" s="27">
        <v>5099409</v>
      </c>
      <c r="Q1835" s="27">
        <v>1520000</v>
      </c>
      <c r="R1835" s="27">
        <v>10693</v>
      </c>
      <c r="S1835" s="27">
        <v>18.775700000000001</v>
      </c>
      <c r="T1835" s="27">
        <v>174.047</v>
      </c>
      <c r="U1835" s="27">
        <v>11</v>
      </c>
      <c r="V1835" s="27">
        <v>95.7</v>
      </c>
      <c r="W1835" s="27">
        <v>120.06265999999999</v>
      </c>
      <c r="X1835" s="27">
        <v>4</v>
      </c>
      <c r="Y1835" s="27">
        <v>3</v>
      </c>
      <c r="Z1835" s="27">
        <v>84.307121276855497</v>
      </c>
      <c r="AA1835" s="27">
        <v>341944</v>
      </c>
      <c r="AB1835" s="28">
        <v>24.71</v>
      </c>
      <c r="AC1835" s="29">
        <v>0</v>
      </c>
      <c r="AD1835" s="30">
        <v>62.3</v>
      </c>
      <c r="AE1835" s="30">
        <v>18.100000000000001</v>
      </c>
      <c r="AF1835" s="31">
        <v>12.1234</v>
      </c>
      <c r="AG1835">
        <f t="shared" si="466"/>
        <v>8986.7619085386796</v>
      </c>
      <c r="AH1835">
        <f>A1835*'Simple Linear Regression'!$B$18+'Simple Linear Regression'!$B$17</f>
        <v>9449.8063588206587</v>
      </c>
      <c r="AI1835">
        <f t="shared" si="467"/>
        <v>8593.5641653000021</v>
      </c>
      <c r="AJ1835">
        <f t="shared" si="468"/>
        <v>8593.5641653000021</v>
      </c>
      <c r="AK1835" s="32">
        <f t="shared" si="482"/>
        <v>8773.0358424417009</v>
      </c>
      <c r="AL1835">
        <f t="shared" si="469"/>
        <v>8980.0881592073511</v>
      </c>
      <c r="AM1835" s="32">
        <f t="shared" si="470"/>
        <v>9066.4314823060395</v>
      </c>
      <c r="AN1835" s="33">
        <f t="shared" si="481"/>
        <v>9422.0092308416897</v>
      </c>
      <c r="AO1835" s="33">
        <f t="shared" si="471"/>
        <v>8925.3555803549971</v>
      </c>
      <c r="AP1835" s="33">
        <f t="shared" si="472"/>
        <v>8739.7138449000013</v>
      </c>
      <c r="AQ1835" s="34">
        <f t="shared" si="473"/>
        <v>1001360.605</v>
      </c>
      <c r="AR1835" s="34">
        <f t="shared" si="474"/>
        <v>835771</v>
      </c>
      <c r="AS1835" s="34">
        <f t="shared" si="475"/>
        <v>0</v>
      </c>
      <c r="AT1835" s="34">
        <f t="shared" si="476"/>
        <v>9251.6582799499993</v>
      </c>
      <c r="AU1835" s="34">
        <f t="shared" si="477"/>
        <v>9120.0073019610954</v>
      </c>
      <c r="AV1835" s="34">
        <f t="shared" si="478"/>
        <v>9039.619155043958</v>
      </c>
      <c r="AW1835" s="34">
        <f t="shared" si="479"/>
        <v>9252.5419144319985</v>
      </c>
      <c r="AX1835" s="34">
        <f t="shared" si="480"/>
        <v>8963.8741915983592</v>
      </c>
    </row>
    <row r="1836" spans="1:50" ht="16.5" customHeight="1" x14ac:dyDescent="0.2">
      <c r="A1836" s="36">
        <v>1835</v>
      </c>
      <c r="B1836" s="37">
        <v>46115</v>
      </c>
      <c r="C1836" s="38"/>
      <c r="D1836" s="27">
        <v>6507.5625</v>
      </c>
      <c r="E1836" s="27">
        <v>203000</v>
      </c>
      <c r="F1836" s="27">
        <v>2514830.2857142901</v>
      </c>
      <c r="G1836" s="27">
        <v>105.67</v>
      </c>
      <c r="H1836" s="27">
        <v>123.935</v>
      </c>
      <c r="I1836" s="27">
        <v>3.99</v>
      </c>
      <c r="J1836" s="27">
        <v>31422.526000000002</v>
      </c>
      <c r="K1836" s="27">
        <v>649901</v>
      </c>
      <c r="L1836" s="27">
        <v>544</v>
      </c>
      <c r="M1836" s="27">
        <v>15.893000000000001</v>
      </c>
      <c r="N1836" s="27">
        <v>252805</v>
      </c>
      <c r="O1836" s="27">
        <v>21478.7</v>
      </c>
      <c r="P1836" s="27">
        <v>5099409</v>
      </c>
      <c r="Q1836" s="27">
        <v>1520000</v>
      </c>
      <c r="R1836" s="27">
        <v>10693</v>
      </c>
      <c r="S1836" s="27">
        <v>18.775700000000001</v>
      </c>
      <c r="T1836" s="27">
        <v>174.047</v>
      </c>
      <c r="U1836" s="27">
        <v>11</v>
      </c>
      <c r="V1836" s="27">
        <v>95.7</v>
      </c>
      <c r="W1836" s="27">
        <v>120.29378</v>
      </c>
      <c r="X1836" s="27">
        <v>4</v>
      </c>
      <c r="Y1836" s="27">
        <v>3</v>
      </c>
      <c r="Z1836" s="27">
        <v>84.307121276855497</v>
      </c>
      <c r="AA1836" s="27">
        <v>341944</v>
      </c>
      <c r="AB1836" s="28">
        <v>24.71</v>
      </c>
      <c r="AC1836" s="29">
        <v>0</v>
      </c>
      <c r="AD1836" s="30">
        <v>47.3</v>
      </c>
      <c r="AE1836" s="30">
        <v>18.3</v>
      </c>
      <c r="AF1836" s="31">
        <v>12.4102</v>
      </c>
      <c r="AG1836">
        <f t="shared" si="466"/>
        <v>8992.1603024071992</v>
      </c>
      <c r="AH1836">
        <f>A1836*'Simple Linear Regression'!$B$18+'Simple Linear Regression'!$B$17</f>
        <v>9450.659395904564</v>
      </c>
      <c r="AI1836">
        <f t="shared" si="467"/>
        <v>8598.2704853000014</v>
      </c>
      <c r="AJ1836">
        <f t="shared" si="468"/>
        <v>8598.2704852999996</v>
      </c>
      <c r="AK1836" s="32">
        <f t="shared" si="482"/>
        <v>8790.7985001732995</v>
      </c>
      <c r="AL1836">
        <f t="shared" si="469"/>
        <v>8984.2145613264984</v>
      </c>
      <c r="AM1836" s="32">
        <f t="shared" si="470"/>
        <v>9088.8148754449194</v>
      </c>
      <c r="AN1836" s="33">
        <f t="shared" si="481"/>
        <v>9368.1226528891002</v>
      </c>
      <c r="AO1836" s="33">
        <f t="shared" si="471"/>
        <v>8951.1106094499992</v>
      </c>
      <c r="AP1836" s="33">
        <f t="shared" si="472"/>
        <v>8775.1905541000015</v>
      </c>
      <c r="AQ1836" s="34">
        <f t="shared" si="473"/>
        <v>1008691.9500000001</v>
      </c>
      <c r="AR1836" s="34">
        <f t="shared" si="474"/>
        <v>809970</v>
      </c>
      <c r="AS1836" s="34">
        <f t="shared" si="475"/>
        <v>0</v>
      </c>
      <c r="AT1836" s="34">
        <f t="shared" si="476"/>
        <v>9292.0075684410003</v>
      </c>
      <c r="AU1836" s="34">
        <f t="shared" si="477"/>
        <v>9155.709464990694</v>
      </c>
      <c r="AV1836" s="34">
        <f t="shared" si="478"/>
        <v>9064.9961608841986</v>
      </c>
      <c r="AW1836" s="34">
        <f t="shared" si="479"/>
        <v>9294.1167683499989</v>
      </c>
      <c r="AX1836" s="34">
        <f t="shared" si="480"/>
        <v>8998.3587733073491</v>
      </c>
    </row>
    <row r="1837" spans="1:50" ht="16.5" customHeight="1" x14ac:dyDescent="0.2">
      <c r="A1837" s="36">
        <v>1836</v>
      </c>
      <c r="B1837" s="37">
        <v>46122</v>
      </c>
      <c r="C1837" s="38"/>
      <c r="D1837" s="27">
        <v>6730.6080000000002</v>
      </c>
      <c r="E1837" s="27">
        <v>218000</v>
      </c>
      <c r="F1837" s="27">
        <v>2486760.8571428601</v>
      </c>
      <c r="G1837" s="27">
        <v>104.544</v>
      </c>
      <c r="H1837" s="27">
        <v>124.605</v>
      </c>
      <c r="I1837" s="27">
        <v>4.12</v>
      </c>
      <c r="J1837" s="27">
        <v>31422.526000000002</v>
      </c>
      <c r="K1837" s="27">
        <v>649901</v>
      </c>
      <c r="L1837" s="27">
        <v>551</v>
      </c>
      <c r="M1837" s="27">
        <v>15.893000000000001</v>
      </c>
      <c r="N1837" s="27">
        <v>252805</v>
      </c>
      <c r="O1837" s="27">
        <v>21611.4</v>
      </c>
      <c r="P1837" s="27">
        <v>5099409</v>
      </c>
      <c r="Q1837" s="27">
        <v>1520000</v>
      </c>
      <c r="R1837" s="27">
        <v>10693</v>
      </c>
      <c r="S1837" s="27">
        <v>18.775700000000001</v>
      </c>
      <c r="T1837" s="27">
        <v>174.047</v>
      </c>
      <c r="U1837" s="27">
        <v>11</v>
      </c>
      <c r="V1837" s="27">
        <v>91.4</v>
      </c>
      <c r="W1837" s="27">
        <v>120.71988</v>
      </c>
      <c r="X1837" s="27">
        <v>4</v>
      </c>
      <c r="Y1837" s="27">
        <v>3</v>
      </c>
      <c r="Z1837" s="27">
        <v>84.307121276855497</v>
      </c>
      <c r="AA1837" s="27">
        <v>341944</v>
      </c>
      <c r="AB1837" s="28">
        <v>26.92</v>
      </c>
      <c r="AC1837" s="29">
        <v>0</v>
      </c>
      <c r="AD1837" s="30">
        <v>62.3</v>
      </c>
      <c r="AE1837" s="30">
        <v>10.1</v>
      </c>
      <c r="AF1837" s="31">
        <v>12.6935</v>
      </c>
      <c r="AG1837">
        <f t="shared" si="466"/>
        <v>9080.3753645376</v>
      </c>
      <c r="AH1837">
        <f>A1837*'Simple Linear Regression'!$B$18+'Simple Linear Regression'!$B$17</f>
        <v>9451.5124329884675</v>
      </c>
      <c r="AI1837">
        <f t="shared" si="467"/>
        <v>8739.197375300002</v>
      </c>
      <c r="AJ1837">
        <f t="shared" si="468"/>
        <v>8739.1973753000002</v>
      </c>
      <c r="AK1837" s="32">
        <f t="shared" si="482"/>
        <v>8793.486833585901</v>
      </c>
      <c r="AL1837">
        <f t="shared" si="469"/>
        <v>9032.8447591019994</v>
      </c>
      <c r="AM1837" s="32">
        <f t="shared" si="470"/>
        <v>9079.6421695956396</v>
      </c>
      <c r="AN1837" s="33">
        <f t="shared" si="481"/>
        <v>9532.1545737187989</v>
      </c>
      <c r="AO1837" s="33">
        <f t="shared" si="471"/>
        <v>8968.0783716000005</v>
      </c>
      <c r="AP1837" s="33">
        <f t="shared" si="472"/>
        <v>8760.020120000001</v>
      </c>
      <c r="AQ1837" s="34">
        <f t="shared" si="473"/>
        <v>1041556.6</v>
      </c>
      <c r="AR1837" s="34">
        <f t="shared" si="474"/>
        <v>898160</v>
      </c>
      <c r="AS1837" s="34">
        <f t="shared" si="475"/>
        <v>0</v>
      </c>
      <c r="AT1837" s="34">
        <f t="shared" si="476"/>
        <v>9417.5388589100003</v>
      </c>
      <c r="AU1837" s="34">
        <f t="shared" si="477"/>
        <v>9236.6010039067205</v>
      </c>
      <c r="AV1837" s="34">
        <f t="shared" si="478"/>
        <v>9194.7155974365996</v>
      </c>
      <c r="AW1837" s="34">
        <f t="shared" si="479"/>
        <v>9420.4589390749989</v>
      </c>
      <c r="AX1837" s="34">
        <f t="shared" si="480"/>
        <v>9072.5645616088023</v>
      </c>
    </row>
    <row r="1838" spans="1:50" ht="16.5" customHeight="1" x14ac:dyDescent="0.2">
      <c r="A1838" s="36">
        <v>1837</v>
      </c>
      <c r="B1838" s="37">
        <v>46129</v>
      </c>
      <c r="C1838" s="38"/>
      <c r="D1838" s="27">
        <v>7008.7820000000002</v>
      </c>
      <c r="E1838" s="27">
        <v>208000</v>
      </c>
      <c r="F1838" s="27">
        <v>2491152.8571428601</v>
      </c>
      <c r="G1838" s="27">
        <v>93.84</v>
      </c>
      <c r="H1838" s="27">
        <v>114.432</v>
      </c>
      <c r="I1838" s="27">
        <v>4.1230000000000002</v>
      </c>
      <c r="J1838" s="27">
        <v>31422.526000000002</v>
      </c>
      <c r="K1838" s="27">
        <v>650006</v>
      </c>
      <c r="L1838" s="27">
        <v>551</v>
      </c>
      <c r="M1838" s="27">
        <v>16.66</v>
      </c>
      <c r="N1838" s="27">
        <v>244934</v>
      </c>
      <c r="O1838" s="27">
        <v>21611.4</v>
      </c>
      <c r="P1838" s="27">
        <v>5099409</v>
      </c>
      <c r="Q1838" s="27">
        <v>1520000</v>
      </c>
      <c r="R1838" s="27">
        <v>10693</v>
      </c>
      <c r="S1838" s="27">
        <v>18.775700000000001</v>
      </c>
      <c r="T1838" s="27">
        <v>174.047</v>
      </c>
      <c r="U1838" s="27">
        <v>11</v>
      </c>
      <c r="V1838" s="27">
        <v>91.4</v>
      </c>
      <c r="W1838" s="27">
        <v>119.51296000000001</v>
      </c>
      <c r="X1838" s="27">
        <v>4</v>
      </c>
      <c r="Y1838" s="27">
        <v>3.41739845275879</v>
      </c>
      <c r="Z1838" s="27">
        <v>84.307121276855497</v>
      </c>
      <c r="AA1838" s="27">
        <v>341944</v>
      </c>
      <c r="AB1838" s="28">
        <v>26.92</v>
      </c>
      <c r="AC1838" s="29">
        <v>0</v>
      </c>
      <c r="AD1838" s="30">
        <v>15</v>
      </c>
      <c r="AE1838" s="30">
        <v>32.799999999999997</v>
      </c>
      <c r="AF1838" s="31">
        <v>12.970700000000001</v>
      </c>
      <c r="AG1838">
        <f t="shared" si="466"/>
        <v>8988.521484631241</v>
      </c>
      <c r="AH1838">
        <f>A1838*'Simple Linear Regression'!$B$18+'Simple Linear Regression'!$B$17</f>
        <v>9452.365470072371</v>
      </c>
      <c r="AI1838">
        <f t="shared" si="467"/>
        <v>8678.692099599999</v>
      </c>
      <c r="AJ1838">
        <f t="shared" si="468"/>
        <v>8678.692099599999</v>
      </c>
      <c r="AK1838" s="32">
        <f t="shared" si="482"/>
        <v>8925.3388272443408</v>
      </c>
      <c r="AL1838">
        <f t="shared" si="469"/>
        <v>9103.4970071717362</v>
      </c>
      <c r="AM1838" s="32">
        <f t="shared" si="470"/>
        <v>9049.4022868297197</v>
      </c>
      <c r="AN1838" s="33">
        <f t="shared" si="481"/>
        <v>9447.4757096026697</v>
      </c>
      <c r="AO1838" s="33">
        <f t="shared" si="471"/>
        <v>9168.6178387820019</v>
      </c>
      <c r="AP1838" s="33">
        <f t="shared" si="472"/>
        <v>8870.8070934999996</v>
      </c>
      <c r="AQ1838" s="34">
        <f t="shared" si="473"/>
        <v>1009862.8820000001</v>
      </c>
      <c r="AR1838" s="34">
        <f t="shared" si="474"/>
        <v>857584</v>
      </c>
      <c r="AS1838" s="34">
        <f t="shared" si="475"/>
        <v>0</v>
      </c>
      <c r="AT1838" s="34">
        <f t="shared" si="476"/>
        <v>9188.4957596560016</v>
      </c>
      <c r="AU1838" s="34">
        <f t="shared" si="477"/>
        <v>9226.8541556173241</v>
      </c>
      <c r="AV1838" s="34">
        <f t="shared" si="478"/>
        <v>8933.8427699358399</v>
      </c>
      <c r="AW1838" s="34">
        <f t="shared" si="479"/>
        <v>9192.5272142670001</v>
      </c>
      <c r="AX1838" s="34">
        <f t="shared" si="480"/>
        <v>9105.6927259992644</v>
      </c>
    </row>
    <row r="1839" spans="1:50" ht="16.5" customHeight="1" x14ac:dyDescent="0.2">
      <c r="A1839" s="36">
        <v>1838</v>
      </c>
      <c r="B1839" s="37">
        <v>46136</v>
      </c>
      <c r="C1839" s="38"/>
      <c r="D1839" s="27">
        <v>7116.9059999999999</v>
      </c>
      <c r="E1839" s="27">
        <v>215000</v>
      </c>
      <c r="F1839" s="27">
        <v>2463067.2857142901</v>
      </c>
      <c r="G1839" s="27">
        <v>95.43</v>
      </c>
      <c r="H1839" s="27">
        <v>109.61799999999999</v>
      </c>
      <c r="I1839" s="27">
        <v>4.0439999999999996</v>
      </c>
      <c r="J1839" s="27">
        <v>31422.526000000002</v>
      </c>
      <c r="K1839" s="27">
        <v>650006</v>
      </c>
      <c r="L1839" s="27">
        <v>551</v>
      </c>
      <c r="M1839" s="27">
        <v>16.66</v>
      </c>
      <c r="N1839" s="27">
        <v>244934</v>
      </c>
      <c r="O1839" s="27">
        <v>21611.4</v>
      </c>
      <c r="P1839" s="27">
        <v>5099409</v>
      </c>
      <c r="Q1839" s="27">
        <v>1520000</v>
      </c>
      <c r="R1839" s="27">
        <v>10693</v>
      </c>
      <c r="S1839" s="27">
        <v>18.775700000000001</v>
      </c>
      <c r="T1839" s="27">
        <v>174.047</v>
      </c>
      <c r="U1839" s="27">
        <v>11</v>
      </c>
      <c r="V1839" s="27">
        <v>91.4</v>
      </c>
      <c r="W1839" s="27">
        <v>118.43062</v>
      </c>
      <c r="X1839" s="27">
        <v>4</v>
      </c>
      <c r="Y1839" s="27">
        <v>3.41739845275879</v>
      </c>
      <c r="Z1839" s="27">
        <v>84.307121276855497</v>
      </c>
      <c r="AA1839" s="27">
        <v>341944</v>
      </c>
      <c r="AB1839" s="28">
        <v>26.92</v>
      </c>
      <c r="AC1839" s="29">
        <v>0</v>
      </c>
      <c r="AD1839" s="30">
        <v>41.5</v>
      </c>
      <c r="AE1839" s="30">
        <v>12.5</v>
      </c>
      <c r="AF1839" s="31">
        <v>13.2387</v>
      </c>
      <c r="AG1839">
        <f t="shared" si="466"/>
        <v>8983.7785223687206</v>
      </c>
      <c r="AH1839">
        <f>A1839*'Simple Linear Regression'!$B$18+'Simple Linear Regression'!$B$17</f>
        <v>9453.2185071562762</v>
      </c>
      <c r="AI1839">
        <f t="shared" si="467"/>
        <v>8674.5740695999993</v>
      </c>
      <c r="AJ1839">
        <f t="shared" si="468"/>
        <v>8674.5740695999993</v>
      </c>
      <c r="AK1839" s="32">
        <f t="shared" si="482"/>
        <v>8929.7263272826494</v>
      </c>
      <c r="AL1839">
        <f t="shared" si="469"/>
        <v>9097.214088796718</v>
      </c>
      <c r="AM1839" s="32">
        <f t="shared" si="470"/>
        <v>8991.0166194597987</v>
      </c>
      <c r="AN1839" s="33">
        <f t="shared" si="481"/>
        <v>9476.4144129907581</v>
      </c>
      <c r="AO1839" s="33">
        <f t="shared" si="471"/>
        <v>9086.1900042959951</v>
      </c>
      <c r="AP1839" s="33">
        <f t="shared" si="472"/>
        <v>8868.8641818999986</v>
      </c>
      <c r="AQ1839" s="34">
        <f t="shared" si="473"/>
        <v>990513.0959999999</v>
      </c>
      <c r="AR1839" s="34">
        <f t="shared" si="474"/>
        <v>869459.99999999988</v>
      </c>
      <c r="AS1839" s="34">
        <f t="shared" si="475"/>
        <v>0</v>
      </c>
      <c r="AT1839" s="34">
        <f t="shared" si="476"/>
        <v>9330.9107844089995</v>
      </c>
      <c r="AU1839" s="34">
        <f t="shared" si="477"/>
        <v>9317.4874695581639</v>
      </c>
      <c r="AV1839" s="34">
        <f t="shared" si="478"/>
        <v>9110.8350304855994</v>
      </c>
      <c r="AW1839" s="34">
        <f t="shared" si="479"/>
        <v>9336.0587074089981</v>
      </c>
      <c r="AX1839" s="34">
        <f t="shared" si="480"/>
        <v>9183.2862048386487</v>
      </c>
    </row>
    <row r="1840" spans="1:50" ht="16.5" customHeight="1" x14ac:dyDescent="0.2">
      <c r="A1840" s="36">
        <v>1839</v>
      </c>
      <c r="B1840" s="37">
        <v>46143</v>
      </c>
      <c r="C1840" s="38"/>
      <c r="D1840" s="27">
        <v>7177.558</v>
      </c>
      <c r="E1840" s="27">
        <v>190000</v>
      </c>
      <c r="F1840" s="27">
        <v>2439826.7142857099</v>
      </c>
      <c r="G1840" s="27">
        <v>105.566</v>
      </c>
      <c r="H1840" s="27">
        <v>119.634</v>
      </c>
      <c r="I1840" s="27">
        <v>4.1230000000000002</v>
      </c>
      <c r="J1840" s="27">
        <v>31422.526000000002</v>
      </c>
      <c r="K1840" s="27">
        <v>650006</v>
      </c>
      <c r="L1840" s="27">
        <v>551</v>
      </c>
      <c r="M1840" s="27">
        <v>16.66</v>
      </c>
      <c r="N1840" s="27">
        <v>244934</v>
      </c>
      <c r="O1840" s="27">
        <v>21611.4</v>
      </c>
      <c r="P1840" s="27">
        <v>5099409</v>
      </c>
      <c r="Q1840" s="27">
        <v>1520000</v>
      </c>
      <c r="R1840" s="27">
        <v>10693</v>
      </c>
      <c r="S1840" s="27">
        <v>18.775700000000001</v>
      </c>
      <c r="T1840" s="27">
        <v>174.047</v>
      </c>
      <c r="U1840" s="27">
        <v>11</v>
      </c>
      <c r="V1840" s="27">
        <v>91.4</v>
      </c>
      <c r="W1840" s="27">
        <v>118.54316</v>
      </c>
      <c r="X1840" s="27">
        <v>4</v>
      </c>
      <c r="Y1840" s="27">
        <v>3.41739845275879</v>
      </c>
      <c r="Z1840" s="27">
        <v>84.307121276855497</v>
      </c>
      <c r="AA1840" s="27">
        <v>341944</v>
      </c>
      <c r="AB1840" s="28">
        <v>26.92</v>
      </c>
      <c r="AC1840" s="29">
        <v>0</v>
      </c>
      <c r="AD1840" s="30">
        <v>48.4</v>
      </c>
      <c r="AE1840" s="30">
        <v>19</v>
      </c>
      <c r="AF1840" s="31">
        <v>13.494300000000001</v>
      </c>
      <c r="AG1840">
        <f t="shared" si="466"/>
        <v>9000.6443046312397</v>
      </c>
      <c r="AH1840">
        <f>A1840*'Simple Linear Regression'!$B$18+'Simple Linear Regression'!$B$17</f>
        <v>9454.0715442401797</v>
      </c>
      <c r="AI1840">
        <f t="shared" si="467"/>
        <v>8689.2813195999988</v>
      </c>
      <c r="AJ1840">
        <f t="shared" si="468"/>
        <v>8689.2813195999988</v>
      </c>
      <c r="AK1840" s="32">
        <f t="shared" si="482"/>
        <v>8928.8056734806996</v>
      </c>
      <c r="AL1840">
        <f t="shared" si="469"/>
        <v>9116.8196351717379</v>
      </c>
      <c r="AM1840" s="32">
        <f t="shared" si="470"/>
        <v>8997.0983565589995</v>
      </c>
      <c r="AN1840" s="33">
        <f t="shared" si="481"/>
        <v>9304.0707896026688</v>
      </c>
      <c r="AO1840" s="33">
        <f t="shared" si="471"/>
        <v>9111.5323187820013</v>
      </c>
      <c r="AP1840" s="33">
        <f t="shared" si="472"/>
        <v>8881.3626962999988</v>
      </c>
      <c r="AQ1840" s="34">
        <f t="shared" si="473"/>
        <v>1009862.8820000001</v>
      </c>
      <c r="AR1840" s="34">
        <f t="shared" si="474"/>
        <v>783370</v>
      </c>
      <c r="AS1840" s="34">
        <f t="shared" si="475"/>
        <v>0</v>
      </c>
      <c r="AT1840" s="34">
        <f t="shared" si="476"/>
        <v>9391.9438855040007</v>
      </c>
      <c r="AU1840" s="34">
        <f t="shared" si="477"/>
        <v>9375.4426848373278</v>
      </c>
      <c r="AV1840" s="34">
        <f t="shared" si="478"/>
        <v>9120.3945359632016</v>
      </c>
      <c r="AW1840" s="34">
        <f t="shared" si="479"/>
        <v>9397.8372697269988</v>
      </c>
      <c r="AX1840" s="34">
        <f t="shared" si="480"/>
        <v>9234.5981883752665</v>
      </c>
    </row>
    <row r="1841" spans="1:50" ht="16.5" customHeight="1" x14ac:dyDescent="0.2">
      <c r="A1841" s="36">
        <v>1840</v>
      </c>
      <c r="B1841" s="37">
        <v>46150</v>
      </c>
      <c r="C1841" s="38"/>
      <c r="D1841" s="27">
        <v>7312.2259999999997</v>
      </c>
      <c r="E1841" s="27">
        <v>199000</v>
      </c>
      <c r="F1841" s="27">
        <v>2412699.57142857</v>
      </c>
      <c r="G1841" s="27">
        <v>102.28400000000001</v>
      </c>
      <c r="H1841" s="27">
        <v>105.8775</v>
      </c>
      <c r="I1841" s="27">
        <v>4.452</v>
      </c>
      <c r="J1841" s="27">
        <v>31865.721000000001</v>
      </c>
      <c r="K1841" s="27">
        <v>650006</v>
      </c>
      <c r="L1841" s="27">
        <v>550</v>
      </c>
      <c r="M1841" s="27">
        <v>16.66</v>
      </c>
      <c r="N1841" s="27">
        <v>244934</v>
      </c>
      <c r="O1841" s="27">
        <v>21814.7</v>
      </c>
      <c r="P1841" s="27">
        <v>5099409</v>
      </c>
      <c r="Q1841" s="27">
        <v>1520000</v>
      </c>
      <c r="R1841" s="27">
        <v>10693</v>
      </c>
      <c r="S1841" s="27">
        <v>18.775700000000001</v>
      </c>
      <c r="T1841" s="27">
        <v>175.61799999999999</v>
      </c>
      <c r="U1841" s="27">
        <v>11</v>
      </c>
      <c r="V1841" s="27">
        <v>89</v>
      </c>
      <c r="W1841" s="27">
        <v>118.69571999999999</v>
      </c>
      <c r="X1841" s="27">
        <v>4</v>
      </c>
      <c r="Y1841" s="27">
        <v>3.41739845275879</v>
      </c>
      <c r="Z1841" s="27">
        <v>84.307121276855497</v>
      </c>
      <c r="AA1841" s="27">
        <v>341944</v>
      </c>
      <c r="AB1841" s="28">
        <v>25.44</v>
      </c>
      <c r="AC1841" s="29">
        <v>0</v>
      </c>
      <c r="AD1841" s="30">
        <v>33.9</v>
      </c>
      <c r="AE1841" s="30">
        <v>12.9</v>
      </c>
      <c r="AF1841" s="31">
        <v>13.7334</v>
      </c>
      <c r="AG1841">
        <f t="shared" si="466"/>
        <v>9049.5503478717601</v>
      </c>
      <c r="AH1841">
        <f>A1841*'Simple Linear Regression'!$B$18+'Simple Linear Regression'!$B$17</f>
        <v>9454.924581324085</v>
      </c>
      <c r="AI1841">
        <f t="shared" si="467"/>
        <v>8766.0689796000006</v>
      </c>
      <c r="AJ1841">
        <f t="shared" si="468"/>
        <v>8766.0689796000006</v>
      </c>
      <c r="AK1841" s="32">
        <f t="shared" si="482"/>
        <v>8943.2323763172299</v>
      </c>
      <c r="AL1841">
        <f t="shared" si="469"/>
        <v>9152.5767513917544</v>
      </c>
      <c r="AM1841" s="32">
        <f t="shared" si="470"/>
        <v>9050.5974562783595</v>
      </c>
      <c r="AN1841" s="33">
        <f t="shared" si="481"/>
        <v>9487.7184358530831</v>
      </c>
      <c r="AO1841" s="33">
        <f t="shared" si="471"/>
        <v>9163.6835717679933</v>
      </c>
      <c r="AP1841" s="33">
        <f t="shared" si="472"/>
        <v>8826.114196399998</v>
      </c>
      <c r="AQ1841" s="34">
        <f t="shared" si="473"/>
        <v>1090446.1680000001</v>
      </c>
      <c r="AR1841" s="34">
        <f t="shared" si="474"/>
        <v>885948</v>
      </c>
      <c r="AS1841" s="34">
        <f t="shared" si="475"/>
        <v>0</v>
      </c>
      <c r="AT1841" s="34">
        <f t="shared" si="476"/>
        <v>9472.0298540339991</v>
      </c>
      <c r="AU1841" s="34">
        <f t="shared" si="477"/>
        <v>9431.0371829431879</v>
      </c>
      <c r="AV1841" s="34">
        <f t="shared" si="478"/>
        <v>9168.6143702504814</v>
      </c>
      <c r="AW1841" s="34">
        <f t="shared" si="479"/>
        <v>9478.9744968899977</v>
      </c>
      <c r="AX1841" s="34">
        <f t="shared" si="480"/>
        <v>9276.2664675533815</v>
      </c>
    </row>
    <row r="1842" spans="1:50" ht="16.5" customHeight="1" x14ac:dyDescent="0.2">
      <c r="A1842" s="36">
        <v>1841</v>
      </c>
      <c r="B1842" s="37">
        <v>46157</v>
      </c>
      <c r="C1842" s="38"/>
      <c r="D1842" s="27">
        <v>7433.558</v>
      </c>
      <c r="E1842" s="27">
        <v>212000</v>
      </c>
      <c r="F1842" s="27">
        <v>2505124.8571428601</v>
      </c>
      <c r="G1842" s="27">
        <v>105.102</v>
      </c>
      <c r="H1842" s="27">
        <v>110.526</v>
      </c>
      <c r="I1842" s="27">
        <v>4.5</v>
      </c>
      <c r="J1842" s="27">
        <v>31865.721000000001</v>
      </c>
      <c r="K1842" s="27">
        <v>619914</v>
      </c>
      <c r="L1842" s="27">
        <v>550</v>
      </c>
      <c r="M1842" s="27">
        <v>16.66</v>
      </c>
      <c r="N1842" s="27">
        <v>244934</v>
      </c>
      <c r="O1842" s="27">
        <v>21814.7</v>
      </c>
      <c r="P1842" s="27">
        <v>5099409</v>
      </c>
      <c r="Q1842" s="27">
        <v>1520000</v>
      </c>
      <c r="R1842" s="27">
        <v>10693</v>
      </c>
      <c r="S1842" s="27">
        <v>18.775700000000001</v>
      </c>
      <c r="T1842" s="27">
        <v>175.61799999999999</v>
      </c>
      <c r="U1842" s="27">
        <v>11</v>
      </c>
      <c r="V1842" s="27">
        <v>89</v>
      </c>
      <c r="W1842" s="27">
        <v>118.31922</v>
      </c>
      <c r="X1842" s="27">
        <v>4</v>
      </c>
      <c r="Y1842" s="27">
        <v>3.41739845275879</v>
      </c>
      <c r="Z1842" s="27">
        <v>84.307121276855497</v>
      </c>
      <c r="AA1842" s="27">
        <v>341944</v>
      </c>
      <c r="AB1842" s="28">
        <v>25.44</v>
      </c>
      <c r="AC1842" s="29">
        <v>0</v>
      </c>
      <c r="AD1842" s="30">
        <v>23.3</v>
      </c>
      <c r="AE1842" s="30">
        <v>19</v>
      </c>
      <c r="AF1842" s="31">
        <v>13.951700000000001</v>
      </c>
      <c r="AG1842">
        <f t="shared" si="466"/>
        <v>9040.8123139300005</v>
      </c>
      <c r="AH1842">
        <f>A1842*'Simple Linear Regression'!$B$18+'Simple Linear Regression'!$B$17</f>
        <v>9455.7776184079885</v>
      </c>
      <c r="AI1842">
        <f t="shared" si="467"/>
        <v>8758.421209600001</v>
      </c>
      <c r="AJ1842">
        <f t="shared" si="468"/>
        <v>8758.4212095999992</v>
      </c>
      <c r="AK1842" s="32">
        <f t="shared" si="482"/>
        <v>8922.8307548221201</v>
      </c>
      <c r="AL1842">
        <f t="shared" si="469"/>
        <v>9143.6243600499965</v>
      </c>
      <c r="AM1842" s="32">
        <f t="shared" si="470"/>
        <v>9074.3887093206995</v>
      </c>
      <c r="AN1842" s="33">
        <f t="shared" si="481"/>
        <v>9607.5903530350024</v>
      </c>
      <c r="AO1842" s="33">
        <f t="shared" si="471"/>
        <v>9180.7451849999979</v>
      </c>
      <c r="AP1842" s="33">
        <f t="shared" si="472"/>
        <v>8840.6229592999989</v>
      </c>
      <c r="AQ1842" s="34">
        <f t="shared" si="473"/>
        <v>1102203</v>
      </c>
      <c r="AR1842" s="34">
        <f t="shared" si="474"/>
        <v>954000</v>
      </c>
      <c r="AS1842" s="34">
        <f t="shared" si="475"/>
        <v>0</v>
      </c>
      <c r="AT1842" s="34">
        <f t="shared" si="476"/>
        <v>9474.8782490569993</v>
      </c>
      <c r="AU1842" s="34">
        <f t="shared" si="477"/>
        <v>9437.987624413603</v>
      </c>
      <c r="AV1842" s="34">
        <f t="shared" si="478"/>
        <v>9190.0232910260002</v>
      </c>
      <c r="AW1842" s="34">
        <f t="shared" si="479"/>
        <v>9482.6803840009998</v>
      </c>
      <c r="AX1842" s="34">
        <f t="shared" si="480"/>
        <v>9284.3505629630035</v>
      </c>
    </row>
    <row r="1843" spans="1:50" ht="16.5" customHeight="1" x14ac:dyDescent="0.2">
      <c r="A1843" s="36">
        <v>1842</v>
      </c>
      <c r="B1843" s="37">
        <v>46164</v>
      </c>
      <c r="C1843" s="38"/>
      <c r="D1843" s="27">
        <v>7421.7640000000001</v>
      </c>
      <c r="E1843" s="27">
        <v>210000</v>
      </c>
      <c r="F1843" s="27">
        <v>2676311.2857142901</v>
      </c>
      <c r="G1843" s="27">
        <v>105.316</v>
      </c>
      <c r="H1843" s="27">
        <v>110.608</v>
      </c>
      <c r="I1843" s="27">
        <v>4.49</v>
      </c>
      <c r="J1843" s="27">
        <v>31865.721000000001</v>
      </c>
      <c r="K1843" s="27">
        <v>619914</v>
      </c>
      <c r="L1843" s="27">
        <v>550</v>
      </c>
      <c r="M1843" s="27">
        <v>16.641999999999999</v>
      </c>
      <c r="N1843" s="27">
        <v>283245</v>
      </c>
      <c r="O1843" s="27">
        <v>21814.7</v>
      </c>
      <c r="P1843" s="27">
        <v>5099409</v>
      </c>
      <c r="Q1843" s="27">
        <v>1520000</v>
      </c>
      <c r="R1843" s="27">
        <v>10693</v>
      </c>
      <c r="S1843" s="27">
        <v>18.783999999999999</v>
      </c>
      <c r="T1843" s="27">
        <v>175.61799999999999</v>
      </c>
      <c r="U1843" s="27">
        <v>11</v>
      </c>
      <c r="V1843" s="27">
        <v>89</v>
      </c>
      <c r="W1843" s="27">
        <v>118.60115999999999</v>
      </c>
      <c r="X1843" s="27">
        <v>4</v>
      </c>
      <c r="Y1843" s="27">
        <v>3.6367568969726598</v>
      </c>
      <c r="Z1843" s="27">
        <v>85.977447509765597</v>
      </c>
      <c r="AA1843" s="27">
        <v>341944</v>
      </c>
      <c r="AB1843" s="28">
        <v>25.44</v>
      </c>
      <c r="AC1843" s="29">
        <v>0</v>
      </c>
      <c r="AD1843" s="30">
        <v>8.1</v>
      </c>
      <c r="AE1843" s="30">
        <v>58.8</v>
      </c>
      <c r="AF1843" s="31">
        <v>14.1447</v>
      </c>
      <c r="AG1843">
        <f t="shared" si="466"/>
        <v>9522.0281580612009</v>
      </c>
      <c r="AH1843">
        <f>A1843*'Simple Linear Regression'!$B$18+'Simple Linear Regression'!$B$17</f>
        <v>9456.630655491892</v>
      </c>
      <c r="AI1843">
        <f t="shared" si="467"/>
        <v>9285.598063200001</v>
      </c>
      <c r="AJ1843">
        <f t="shared" si="468"/>
        <v>9285.598063200001</v>
      </c>
      <c r="AK1843" s="32">
        <f t="shared" si="482"/>
        <v>8927.9960648604319</v>
      </c>
      <c r="AL1843">
        <f t="shared" si="469"/>
        <v>8700.7286032935008</v>
      </c>
      <c r="AM1843" s="32">
        <f t="shared" si="470"/>
        <v>9644.3436358372182</v>
      </c>
      <c r="AN1843" s="33">
        <f t="shared" si="481"/>
        <v>9617.6022979121026</v>
      </c>
      <c r="AO1843" s="33">
        <f t="shared" si="471"/>
        <v>8705.7362725499988</v>
      </c>
      <c r="AP1843" s="33">
        <f t="shared" si="472"/>
        <v>8915.5277215999977</v>
      </c>
      <c r="AQ1843" s="34">
        <f t="shared" si="473"/>
        <v>1271770.05</v>
      </c>
      <c r="AR1843" s="34">
        <f t="shared" si="474"/>
        <v>942900</v>
      </c>
      <c r="AS1843" s="34">
        <f t="shared" si="475"/>
        <v>0</v>
      </c>
      <c r="AT1843" s="34">
        <f t="shared" si="476"/>
        <v>10085.143518366</v>
      </c>
      <c r="AU1843" s="34">
        <f t="shared" si="477"/>
        <v>9166.5575242727118</v>
      </c>
      <c r="AV1843" s="34">
        <f t="shared" si="478"/>
        <v>9802.0693937209981</v>
      </c>
      <c r="AW1843" s="34">
        <f t="shared" si="479"/>
        <v>10093.089956705</v>
      </c>
      <c r="AX1843" s="34">
        <f t="shared" si="480"/>
        <v>8896.0258683406482</v>
      </c>
    </row>
    <row r="1844" spans="1:50" ht="16.5" customHeight="1" x14ac:dyDescent="0.2">
      <c r="A1844" s="36">
        <v>1843</v>
      </c>
      <c r="B1844" s="37">
        <v>46171</v>
      </c>
      <c r="C1844" s="38"/>
      <c r="D1844" s="27">
        <v>7545.7924999999996</v>
      </c>
      <c r="E1844" s="27">
        <v>212000</v>
      </c>
      <c r="F1844" s="27">
        <v>2550054.57142857</v>
      </c>
      <c r="G1844" s="27">
        <v>93.447500000000005</v>
      </c>
      <c r="H1844" s="27">
        <v>97.052499999999995</v>
      </c>
      <c r="I1844" s="27">
        <v>4.4749999999999996</v>
      </c>
      <c r="J1844" s="27">
        <v>31865.721000000001</v>
      </c>
      <c r="K1844" s="27">
        <v>619914</v>
      </c>
      <c r="L1844" s="27">
        <v>550</v>
      </c>
      <c r="M1844" s="27">
        <v>16.641999999999999</v>
      </c>
      <c r="N1844" s="27">
        <v>283245</v>
      </c>
      <c r="O1844" s="27">
        <v>21814.7</v>
      </c>
      <c r="P1844" s="27">
        <v>5099409</v>
      </c>
      <c r="Q1844" s="27">
        <v>1520000</v>
      </c>
      <c r="R1844" s="27">
        <v>10693</v>
      </c>
      <c r="S1844" s="27">
        <v>18.783999999999999</v>
      </c>
      <c r="T1844" s="27">
        <v>175.61799999999999</v>
      </c>
      <c r="U1844" s="27">
        <v>11</v>
      </c>
      <c r="V1844" s="27">
        <v>89</v>
      </c>
      <c r="W1844" s="27">
        <v>119.26532</v>
      </c>
      <c r="X1844" s="27">
        <v>4</v>
      </c>
      <c r="Y1844" s="27">
        <v>3.6367568969726598</v>
      </c>
      <c r="Z1844" s="27">
        <v>85.977447509765597</v>
      </c>
      <c r="AA1844" s="27">
        <v>341944</v>
      </c>
      <c r="AB1844" s="28">
        <v>25.44</v>
      </c>
      <c r="AC1844" s="29">
        <v>1</v>
      </c>
      <c r="AD1844" s="30">
        <v>9.6</v>
      </c>
      <c r="AE1844" s="30">
        <v>33.700000000000003</v>
      </c>
      <c r="AF1844" s="31">
        <v>14.307499999999999</v>
      </c>
      <c r="AG1844">
        <f t="shared" si="466"/>
        <v>9520.6757605429993</v>
      </c>
      <c r="AH1844">
        <f>A1844*'Simple Linear Regression'!$B$18+'Simple Linear Regression'!$B$17</f>
        <v>9457.4836925757972</v>
      </c>
      <c r="AI1844">
        <f t="shared" si="467"/>
        <v>9284.4214832000016</v>
      </c>
      <c r="AJ1844">
        <f t="shared" si="468"/>
        <v>9284.4214832000016</v>
      </c>
      <c r="AK1844" s="32">
        <f t="shared" si="482"/>
        <v>8945.736523416268</v>
      </c>
      <c r="AL1844">
        <f t="shared" si="469"/>
        <v>8704.5759475112482</v>
      </c>
      <c r="AM1844" s="32">
        <f t="shared" si="470"/>
        <v>9486.9518238811816</v>
      </c>
      <c r="AN1844" s="33">
        <f t="shared" si="481"/>
        <v>9628.4418975427525</v>
      </c>
      <c r="AO1844" s="33">
        <f t="shared" si="471"/>
        <v>8539.3219226249948</v>
      </c>
      <c r="AP1844" s="33">
        <f t="shared" si="472"/>
        <v>8771.279215999999</v>
      </c>
      <c r="AQ1844" s="34">
        <f t="shared" si="473"/>
        <v>1267521.375</v>
      </c>
      <c r="AR1844" s="34">
        <f t="shared" si="474"/>
        <v>948699.99999999988</v>
      </c>
      <c r="AS1844" s="34">
        <f t="shared" si="475"/>
        <v>14.307499999999999</v>
      </c>
      <c r="AT1844" s="34">
        <f t="shared" si="476"/>
        <v>10129.008876615</v>
      </c>
      <c r="AU1844" s="34">
        <f t="shared" si="477"/>
        <v>9175.6601702420285</v>
      </c>
      <c r="AV1844" s="34">
        <f t="shared" si="478"/>
        <v>9864.6822741569995</v>
      </c>
      <c r="AW1844" s="34">
        <f t="shared" si="479"/>
        <v>10087.7059489125</v>
      </c>
      <c r="AX1844" s="34">
        <f t="shared" si="480"/>
        <v>8864.1910996713705</v>
      </c>
    </row>
    <row r="1845" spans="1:50" ht="16.5" customHeight="1" x14ac:dyDescent="0.2">
      <c r="A1845" s="36">
        <v>1844</v>
      </c>
      <c r="B1845" s="37">
        <v>46178</v>
      </c>
      <c r="C1845" s="38"/>
      <c r="D1845" s="27">
        <v>7546.2939999999999</v>
      </c>
      <c r="E1845" s="27">
        <v>225000</v>
      </c>
      <c r="F1845" s="27">
        <v>2557595.1428571399</v>
      </c>
      <c r="G1845" s="27">
        <v>96.867999999999995</v>
      </c>
      <c r="H1845" s="27">
        <v>98.947999999999993</v>
      </c>
      <c r="I1845" s="27">
        <v>4.3049999999999997</v>
      </c>
      <c r="J1845" s="27">
        <v>31865.721000000001</v>
      </c>
      <c r="K1845" s="27">
        <v>619914</v>
      </c>
      <c r="L1845" s="27">
        <v>545</v>
      </c>
      <c r="M1845" s="27">
        <v>16.641999999999999</v>
      </c>
      <c r="N1845" s="27">
        <v>283245</v>
      </c>
      <c r="O1845" s="27">
        <v>21949.5</v>
      </c>
      <c r="P1845" s="27">
        <v>5099409</v>
      </c>
      <c r="Q1845" s="27">
        <v>1520000</v>
      </c>
      <c r="R1845" s="27">
        <v>10693</v>
      </c>
      <c r="S1845" s="27">
        <v>18.783999999999999</v>
      </c>
      <c r="T1845" s="27">
        <v>175.61799999999999</v>
      </c>
      <c r="U1845" s="27">
        <v>11</v>
      </c>
      <c r="V1845" s="27">
        <v>91.6</v>
      </c>
      <c r="W1845" s="27">
        <v>119.06565000000001</v>
      </c>
      <c r="X1845" s="27">
        <v>4</v>
      </c>
      <c r="Y1845" s="27">
        <v>3.6367568969726598</v>
      </c>
      <c r="Z1845" s="27">
        <v>85.977447509765597</v>
      </c>
      <c r="AA1845" s="27">
        <v>341944</v>
      </c>
      <c r="AB1845" s="28">
        <v>25.73</v>
      </c>
      <c r="AC1845" s="29">
        <v>0</v>
      </c>
      <c r="AD1845" s="30">
        <v>3.2</v>
      </c>
      <c r="AE1845" s="30">
        <v>43</v>
      </c>
      <c r="AF1845" s="31">
        <v>14.435700000000001</v>
      </c>
      <c r="AG1845">
        <f t="shared" si="466"/>
        <v>9452.4396439113989</v>
      </c>
      <c r="AH1845">
        <f>A1845*'Simple Linear Regression'!$B$18+'Simple Linear Regression'!$B$17</f>
        <v>9458.3367296597007</v>
      </c>
      <c r="AI1845">
        <f t="shared" si="467"/>
        <v>9185.9918832000003</v>
      </c>
      <c r="AJ1845">
        <f t="shared" si="468"/>
        <v>9185.9918831999985</v>
      </c>
      <c r="AK1845" s="32">
        <f t="shared" si="482"/>
        <v>8961.3808906627601</v>
      </c>
      <c r="AL1845">
        <f t="shared" si="469"/>
        <v>8714.351946645751</v>
      </c>
      <c r="AM1845" s="32">
        <f t="shared" si="470"/>
        <v>9615.6267496626006</v>
      </c>
      <c r="AN1845" s="33">
        <f t="shared" si="481"/>
        <v>9674.0487501394527</v>
      </c>
      <c r="AO1845" s="33">
        <f t="shared" si="471"/>
        <v>8699.6509734749998</v>
      </c>
      <c r="AP1845" s="33">
        <f t="shared" si="472"/>
        <v>8940.5673126000002</v>
      </c>
      <c r="AQ1845" s="34">
        <f t="shared" si="473"/>
        <v>1219369.7249999999</v>
      </c>
      <c r="AR1845" s="34">
        <f t="shared" si="474"/>
        <v>968624.99999999988</v>
      </c>
      <c r="AS1845" s="34">
        <f t="shared" si="475"/>
        <v>0</v>
      </c>
      <c r="AT1845" s="34">
        <f t="shared" si="476"/>
        <v>10144.758728880999</v>
      </c>
      <c r="AU1845" s="34">
        <f t="shared" si="477"/>
        <v>9261.0895277415984</v>
      </c>
      <c r="AV1845" s="34">
        <f t="shared" si="478"/>
        <v>9928.3720837769997</v>
      </c>
      <c r="AW1845" s="34">
        <f t="shared" si="479"/>
        <v>10154.333066215</v>
      </c>
      <c r="AX1845" s="34">
        <f t="shared" si="480"/>
        <v>8996.2104653149254</v>
      </c>
    </row>
    <row r="1846" spans="1:50" ht="16.5" customHeight="1" x14ac:dyDescent="0.2">
      <c r="A1846" s="36">
        <v>1845</v>
      </c>
      <c r="B1846" s="37">
        <v>46185</v>
      </c>
      <c r="C1846" s="38"/>
      <c r="D1846" s="27">
        <v>7377.0259999999998</v>
      </c>
      <c r="E1846" s="27">
        <v>230000</v>
      </c>
      <c r="F1846" s="27">
        <v>2649910.1428571399</v>
      </c>
      <c r="G1846" s="27">
        <v>92.156000000000006</v>
      </c>
      <c r="H1846" s="27">
        <v>93.763999999999996</v>
      </c>
      <c r="I1846" s="27">
        <v>4.1459999999999999</v>
      </c>
      <c r="J1846" s="27">
        <v>31865.721000000001</v>
      </c>
      <c r="K1846" s="27">
        <v>602299</v>
      </c>
      <c r="L1846" s="27">
        <v>545</v>
      </c>
      <c r="M1846" s="27">
        <v>16.641999999999999</v>
      </c>
      <c r="N1846" s="27">
        <v>283245</v>
      </c>
      <c r="O1846" s="27">
        <v>21949.5</v>
      </c>
      <c r="P1846" s="27">
        <v>5099409</v>
      </c>
      <c r="Q1846" s="27">
        <v>1520000</v>
      </c>
      <c r="R1846" s="27">
        <v>10693</v>
      </c>
      <c r="S1846" s="27">
        <v>18.783999999999999</v>
      </c>
      <c r="T1846" s="27">
        <v>175.61799999999999</v>
      </c>
      <c r="U1846" s="27">
        <v>11</v>
      </c>
      <c r="V1846" s="27">
        <v>91.6</v>
      </c>
      <c r="W1846" s="27">
        <v>119.40612</v>
      </c>
      <c r="X1846" s="27">
        <v>4</v>
      </c>
      <c r="Y1846" s="27">
        <v>3.6367568969726598</v>
      </c>
      <c r="Z1846" s="27">
        <v>85.977447509765597</v>
      </c>
      <c r="AA1846" s="27">
        <v>341944</v>
      </c>
      <c r="AB1846" s="28">
        <v>25.73</v>
      </c>
      <c r="AC1846" s="29">
        <v>0</v>
      </c>
      <c r="AD1846" s="30">
        <v>0</v>
      </c>
      <c r="AE1846" s="30">
        <v>75.7</v>
      </c>
      <c r="AF1846" s="31">
        <v>14.5252</v>
      </c>
      <c r="AG1846">
        <f t="shared" si="466"/>
        <v>9449.0147682184797</v>
      </c>
      <c r="AH1846">
        <f>A1846*'Simple Linear Regression'!$B$18+'Simple Linear Regression'!$B$17</f>
        <v>9459.1897667436042</v>
      </c>
      <c r="AI1846">
        <f t="shared" si="467"/>
        <v>9183.0504332000019</v>
      </c>
      <c r="AJ1846">
        <f t="shared" si="468"/>
        <v>9183.0504332</v>
      </c>
      <c r="AK1846" s="32">
        <f t="shared" si="482"/>
        <v>8962.3332875318101</v>
      </c>
      <c r="AL1846">
        <f t="shared" si="469"/>
        <v>8767.1241605539017</v>
      </c>
      <c r="AM1846" s="32">
        <f t="shared" si="470"/>
        <v>9625.5376613079789</v>
      </c>
      <c r="AN1846" s="33">
        <f t="shared" si="481"/>
        <v>9659.8840782243424</v>
      </c>
      <c r="AO1846" s="33">
        <f t="shared" si="471"/>
        <v>8823.2333902700029</v>
      </c>
      <c r="AP1846" s="33">
        <f t="shared" si="472"/>
        <v>9048.0210367</v>
      </c>
      <c r="AQ1846" s="34">
        <f t="shared" si="473"/>
        <v>1174333.77</v>
      </c>
      <c r="AR1846" s="34">
        <f t="shared" si="474"/>
        <v>953580</v>
      </c>
      <c r="AS1846" s="34">
        <f t="shared" si="475"/>
        <v>0</v>
      </c>
      <c r="AT1846" s="34">
        <f t="shared" si="476"/>
        <v>10035.291765779</v>
      </c>
      <c r="AU1846" s="34">
        <f t="shared" si="477"/>
        <v>9260.911036770538</v>
      </c>
      <c r="AV1846" s="34">
        <f t="shared" si="478"/>
        <v>9833.4487106477991</v>
      </c>
      <c r="AW1846" s="34">
        <f t="shared" si="479"/>
        <v>10044.642538992</v>
      </c>
      <c r="AX1846" s="34">
        <f t="shared" si="480"/>
        <v>9028.8931879210031</v>
      </c>
    </row>
    <row r="1847" spans="1:50" ht="16.5" customHeight="1" x14ac:dyDescent="0.2">
      <c r="A1847" s="36">
        <v>1846</v>
      </c>
      <c r="B1847" s="37">
        <v>46192</v>
      </c>
      <c r="C1847" s="38"/>
      <c r="D1847" s="27">
        <v>7496.58</v>
      </c>
      <c r="E1847" s="27">
        <v>227000</v>
      </c>
      <c r="F1847" s="27">
        <v>2752154.7142857099</v>
      </c>
      <c r="G1847" s="27">
        <v>81.362499999999997</v>
      </c>
      <c r="H1847" s="27">
        <v>81</v>
      </c>
      <c r="I1847" s="27">
        <v>4.0519999999999996</v>
      </c>
      <c r="J1847" s="27">
        <v>31865.721000000001</v>
      </c>
      <c r="K1847" s="27">
        <v>602299</v>
      </c>
      <c r="L1847" s="27">
        <v>545</v>
      </c>
      <c r="M1847" s="27">
        <v>16.748000000000001</v>
      </c>
      <c r="N1847" s="27">
        <v>280115</v>
      </c>
      <c r="O1847" s="27">
        <v>21949.5</v>
      </c>
      <c r="P1847" s="27">
        <v>5132355</v>
      </c>
      <c r="Q1847" s="27">
        <v>1520000</v>
      </c>
      <c r="R1847" s="27">
        <v>10693</v>
      </c>
      <c r="S1847" s="27">
        <v>18.783999999999999</v>
      </c>
      <c r="T1847" s="27">
        <v>175.61799999999999</v>
      </c>
      <c r="U1847" s="27">
        <v>11</v>
      </c>
      <c r="V1847" s="27">
        <v>91.6</v>
      </c>
      <c r="W1847" s="27">
        <v>119.90676000000001</v>
      </c>
      <c r="X1847" s="27">
        <v>4</v>
      </c>
      <c r="Y1847" s="27">
        <v>3.46247506141663</v>
      </c>
      <c r="Z1847" s="27">
        <v>85.977447509765597</v>
      </c>
      <c r="AA1847" s="27">
        <v>341944</v>
      </c>
      <c r="AB1847" s="28">
        <v>25.73</v>
      </c>
      <c r="AC1847" s="29">
        <v>0</v>
      </c>
      <c r="AD1847" s="30">
        <v>0.4</v>
      </c>
      <c r="AE1847" s="30">
        <v>62</v>
      </c>
      <c r="AF1847" s="31">
        <v>14.5732</v>
      </c>
      <c r="AG1847">
        <f t="shared" si="466"/>
        <v>9411.795816137761</v>
      </c>
      <c r="AH1847">
        <f>A1847*'Simple Linear Regression'!$B$18+'Simple Linear Regression'!$B$17</f>
        <v>9460.0428038275095</v>
      </c>
      <c r="AI1847">
        <f t="shared" si="467"/>
        <v>9147.5488298</v>
      </c>
      <c r="AJ1847">
        <f t="shared" si="468"/>
        <v>9147.5488297999982</v>
      </c>
      <c r="AK1847" s="32">
        <f t="shared" si="482"/>
        <v>8973.5015162391701</v>
      </c>
      <c r="AL1847">
        <f t="shared" si="469"/>
        <v>8825.8162346585978</v>
      </c>
      <c r="AM1847" s="32">
        <f t="shared" si="470"/>
        <v>9560.3534210199996</v>
      </c>
      <c r="AN1847" s="33">
        <f t="shared" si="481"/>
        <v>9601.6618655430793</v>
      </c>
      <c r="AO1847" s="33">
        <f t="shared" si="471"/>
        <v>8867.7361219800005</v>
      </c>
      <c r="AP1847" s="33">
        <f t="shared" si="472"/>
        <v>9073.7971312999998</v>
      </c>
      <c r="AQ1847" s="34">
        <f t="shared" si="473"/>
        <v>1135025.98</v>
      </c>
      <c r="AR1847" s="34">
        <f t="shared" si="474"/>
        <v>919803.99999999988</v>
      </c>
      <c r="AS1847" s="34">
        <f t="shared" si="475"/>
        <v>0</v>
      </c>
      <c r="AT1847" s="34">
        <f t="shared" si="476"/>
        <v>10023.397446337</v>
      </c>
      <c r="AU1847" s="34">
        <f t="shared" si="477"/>
        <v>9326.5299952209152</v>
      </c>
      <c r="AV1847" s="34">
        <f t="shared" si="478"/>
        <v>9831.0792473140391</v>
      </c>
      <c r="AW1847" s="34">
        <f t="shared" si="479"/>
        <v>10033.157008913999</v>
      </c>
      <c r="AX1847" s="34">
        <f t="shared" si="480"/>
        <v>9107.4227936027401</v>
      </c>
    </row>
    <row r="1848" spans="1:50" ht="16.5" customHeight="1" x14ac:dyDescent="0.2">
      <c r="A1848" s="36">
        <v>1847</v>
      </c>
      <c r="B1848" s="37">
        <v>46199</v>
      </c>
      <c r="C1848" s="38"/>
      <c r="D1848" s="27">
        <v>7381.5959999999995</v>
      </c>
      <c r="E1848" s="27">
        <v>216000</v>
      </c>
      <c r="F1848" s="27">
        <v>2780664.8571428601</v>
      </c>
      <c r="G1848" s="27">
        <v>73.59</v>
      </c>
      <c r="H1848" s="27">
        <v>73.634</v>
      </c>
      <c r="I1848" s="27">
        <v>3.9140000000000001</v>
      </c>
      <c r="J1848" s="27">
        <v>31865.721000000001</v>
      </c>
      <c r="K1848" s="27">
        <v>602299</v>
      </c>
      <c r="L1848" s="27">
        <v>545</v>
      </c>
      <c r="M1848" s="27">
        <v>16.748000000000001</v>
      </c>
      <c r="N1848" s="27">
        <v>280115</v>
      </c>
      <c r="O1848" s="27">
        <v>21949.5</v>
      </c>
      <c r="P1848" s="27">
        <v>5132355</v>
      </c>
      <c r="Q1848" s="27">
        <v>1520000</v>
      </c>
      <c r="R1848" s="27">
        <v>10693</v>
      </c>
      <c r="S1848" s="27">
        <v>18.783999999999999</v>
      </c>
      <c r="T1848" s="27">
        <v>175.61799999999999</v>
      </c>
      <c r="U1848" s="27">
        <v>11</v>
      </c>
      <c r="V1848" s="27">
        <v>91.6</v>
      </c>
      <c r="W1848" s="27">
        <v>119.58867499999999</v>
      </c>
      <c r="X1848" s="27">
        <v>4</v>
      </c>
      <c r="Y1848" s="27">
        <v>3.46247506141663</v>
      </c>
      <c r="Z1848" s="27">
        <v>85.977447509765597</v>
      </c>
      <c r="AA1848" s="27">
        <v>341944</v>
      </c>
      <c r="AB1848" s="28">
        <v>25.73</v>
      </c>
      <c r="AC1848" s="29">
        <v>0</v>
      </c>
      <c r="AD1848" s="30">
        <v>1.5</v>
      </c>
      <c r="AE1848" s="30">
        <v>58.6</v>
      </c>
      <c r="AF1848" s="31">
        <v>14.5778</v>
      </c>
      <c r="AG1848">
        <f t="shared" si="466"/>
        <v>9419.1543649703199</v>
      </c>
      <c r="AH1848">
        <f>A1848*'Simple Linear Regression'!$B$18+'Simple Linear Regression'!$B$17</f>
        <v>9460.895840911413</v>
      </c>
      <c r="AI1848">
        <f t="shared" si="467"/>
        <v>9154.0200198000002</v>
      </c>
      <c r="AJ1848">
        <f t="shared" si="468"/>
        <v>9154.0200197999984</v>
      </c>
      <c r="AK1848" s="32">
        <f t="shared" si="482"/>
        <v>8980.4033607887395</v>
      </c>
      <c r="AL1848">
        <f t="shared" si="469"/>
        <v>8878.810382197702</v>
      </c>
      <c r="AM1848" s="32">
        <f t="shared" si="470"/>
        <v>9539.5041794687404</v>
      </c>
      <c r="AN1848" s="33">
        <f t="shared" si="481"/>
        <v>9467.1581461450587</v>
      </c>
      <c r="AO1848" s="33">
        <f t="shared" si="471"/>
        <v>8917.8155996099995</v>
      </c>
      <c r="AP1848" s="33">
        <f t="shared" si="472"/>
        <v>9128.0558162999987</v>
      </c>
      <c r="AQ1848" s="34">
        <f t="shared" si="473"/>
        <v>1096370.1100000001</v>
      </c>
      <c r="AR1848" s="34">
        <f t="shared" si="474"/>
        <v>845424</v>
      </c>
      <c r="AS1848" s="34">
        <f t="shared" si="475"/>
        <v>0</v>
      </c>
      <c r="AT1848" s="34">
        <f t="shared" si="476"/>
        <v>10031.527575581</v>
      </c>
      <c r="AU1848" s="34">
        <f t="shared" si="477"/>
        <v>9377.752836320562</v>
      </c>
      <c r="AV1848" s="34">
        <f t="shared" si="478"/>
        <v>9839.1125820112393</v>
      </c>
      <c r="AW1848" s="34">
        <f t="shared" si="479"/>
        <v>10041.316870178001</v>
      </c>
      <c r="AX1848" s="34">
        <f t="shared" si="480"/>
        <v>9171.0986213414271</v>
      </c>
    </row>
    <row r="1849" spans="1:50" ht="16.5" customHeight="1" x14ac:dyDescent="0.2">
      <c r="A1849" s="36">
        <v>1848</v>
      </c>
      <c r="B1849" s="37">
        <v>46206</v>
      </c>
      <c r="C1849" s="38"/>
      <c r="D1849" s="27">
        <v>7476.5649999999996</v>
      </c>
      <c r="E1849" s="27">
        <v>217000</v>
      </c>
      <c r="F1849" s="27">
        <v>2686184</v>
      </c>
      <c r="G1849" s="27">
        <v>70.474999999999994</v>
      </c>
      <c r="H1849" s="27">
        <v>69.7</v>
      </c>
      <c r="I1849" s="27">
        <v>3.831</v>
      </c>
      <c r="J1849" s="27">
        <v>31865.721000000001</v>
      </c>
      <c r="K1849" s="27">
        <v>602299</v>
      </c>
      <c r="L1849" s="27">
        <v>545</v>
      </c>
      <c r="M1849" s="27">
        <v>16.748000000000001</v>
      </c>
      <c r="N1849" s="27">
        <v>280115</v>
      </c>
      <c r="O1849" s="27">
        <v>21949.5</v>
      </c>
      <c r="P1849" s="27">
        <v>5132355</v>
      </c>
      <c r="Q1849" s="27">
        <v>1530000</v>
      </c>
      <c r="R1849" s="27">
        <v>10693</v>
      </c>
      <c r="S1849" s="27">
        <v>18.783999999999999</v>
      </c>
      <c r="T1849" s="27">
        <v>175.61799999999999</v>
      </c>
      <c r="U1849" s="27">
        <v>11</v>
      </c>
      <c r="V1849" s="27">
        <v>91.6</v>
      </c>
      <c r="W1849" s="27">
        <v>120.99120000000001</v>
      </c>
      <c r="X1849" s="27">
        <v>4</v>
      </c>
      <c r="Y1849" s="27">
        <v>3.46247506141663</v>
      </c>
      <c r="Z1849" s="27">
        <v>85.977447509765597</v>
      </c>
      <c r="AA1849" s="27">
        <v>341944</v>
      </c>
      <c r="AB1849" s="28">
        <v>25.73</v>
      </c>
      <c r="AC1849" s="29">
        <v>1</v>
      </c>
      <c r="AD1849" s="30">
        <v>0</v>
      </c>
      <c r="AE1849" s="30">
        <v>106.7</v>
      </c>
      <c r="AF1849" s="31">
        <v>14.539099999999999</v>
      </c>
      <c r="AG1849">
        <f t="shared" si="466"/>
        <v>9418.4508980362807</v>
      </c>
      <c r="AH1849">
        <f>A1849*'Simple Linear Regression'!$B$18+'Simple Linear Regression'!$B$17</f>
        <v>9461.7488779953183</v>
      </c>
      <c r="AI1849">
        <f t="shared" si="467"/>
        <v>9153.4317298000005</v>
      </c>
      <c r="AJ1849">
        <f t="shared" si="468"/>
        <v>9153.4317297999987</v>
      </c>
      <c r="AK1849" s="32">
        <f t="shared" si="482"/>
        <v>8975.1586930826797</v>
      </c>
      <c r="AL1849">
        <f t="shared" si="469"/>
        <v>8905.0467648045524</v>
      </c>
      <c r="AM1849" s="32">
        <f t="shared" si="470"/>
        <v>9434.2566180673803</v>
      </c>
      <c r="AN1849" s="33">
        <f t="shared" si="481"/>
        <v>9446.936734767989</v>
      </c>
      <c r="AO1849" s="33">
        <f t="shared" si="471"/>
        <v>8916.8132023150029</v>
      </c>
      <c r="AP1849" s="33">
        <f t="shared" si="472"/>
        <v>9082.9893733999997</v>
      </c>
      <c r="AQ1849" s="34">
        <f t="shared" si="473"/>
        <v>1073120.5649999999</v>
      </c>
      <c r="AR1849" s="34">
        <f t="shared" si="474"/>
        <v>831327</v>
      </c>
      <c r="AS1849" s="34">
        <f t="shared" si="475"/>
        <v>14.539099999999999</v>
      </c>
      <c r="AT1849" s="34">
        <f t="shared" si="476"/>
        <v>9793.1749601209995</v>
      </c>
      <c r="AU1849" s="34">
        <f t="shared" si="477"/>
        <v>9251.7010608035234</v>
      </c>
      <c r="AV1849" s="34">
        <f t="shared" si="478"/>
        <v>9594.4657639125198</v>
      </c>
      <c r="AW1849" s="34">
        <f t="shared" si="479"/>
        <v>9747.0494590457001</v>
      </c>
      <c r="AX1849" s="34">
        <f t="shared" si="480"/>
        <v>9047.258696347837</v>
      </c>
    </row>
    <row r="1850" spans="1:50" ht="16.5" customHeight="1" x14ac:dyDescent="0.2">
      <c r="A1850" s="36">
        <v>1849</v>
      </c>
      <c r="B1850" s="37">
        <v>46213</v>
      </c>
      <c r="C1850" s="38"/>
      <c r="D1850" s="27">
        <v>7528.6040000000003</v>
      </c>
      <c r="E1850" s="27">
        <v>217000</v>
      </c>
      <c r="F1850" s="27">
        <v>2615177.42857143</v>
      </c>
      <c r="G1850" s="27">
        <v>72.257999999999996</v>
      </c>
      <c r="H1850" s="27">
        <v>73.328000000000003</v>
      </c>
      <c r="I1850" s="27">
        <v>3.7770000000000001</v>
      </c>
      <c r="J1850" s="27">
        <v>31865.721000000001</v>
      </c>
      <c r="K1850" s="27">
        <v>708038</v>
      </c>
      <c r="L1850" s="27">
        <v>553</v>
      </c>
      <c r="M1850" s="27">
        <v>16.748000000000001</v>
      </c>
      <c r="N1850" s="27">
        <v>280115</v>
      </c>
      <c r="O1850" s="27">
        <v>22136.799999999999</v>
      </c>
      <c r="P1850" s="27">
        <v>5132355</v>
      </c>
      <c r="Q1850" s="27">
        <v>1530000</v>
      </c>
      <c r="R1850" s="27">
        <v>10693</v>
      </c>
      <c r="S1850" s="27">
        <v>18.783999999999999</v>
      </c>
      <c r="T1850" s="27">
        <v>175.61799999999999</v>
      </c>
      <c r="U1850" s="27">
        <v>11</v>
      </c>
      <c r="V1850" s="27">
        <v>90.1</v>
      </c>
      <c r="W1850" s="27">
        <v>120.92825000000001</v>
      </c>
      <c r="X1850" s="27">
        <v>4</v>
      </c>
      <c r="Y1850" s="27">
        <v>3.46247506141663</v>
      </c>
      <c r="Z1850" s="27">
        <v>85.977447509765597</v>
      </c>
      <c r="AA1850" s="27">
        <v>341944</v>
      </c>
      <c r="AB1850" s="28">
        <v>25.97</v>
      </c>
      <c r="AC1850" s="29">
        <v>1</v>
      </c>
      <c r="AD1850" s="30">
        <v>0</v>
      </c>
      <c r="AE1850" s="30">
        <v>89.4</v>
      </c>
      <c r="AF1850" s="31">
        <v>14.4582</v>
      </c>
      <c r="AG1850">
        <f t="shared" si="466"/>
        <v>9452.7117881007598</v>
      </c>
      <c r="AH1850">
        <f>A1850*'Simple Linear Regression'!$B$18+'Simple Linear Regression'!$B$17</f>
        <v>9462.6019150792217</v>
      </c>
      <c r="AI1850">
        <f t="shared" si="467"/>
        <v>9207.3693798000004</v>
      </c>
      <c r="AJ1850">
        <f t="shared" si="468"/>
        <v>9207.3693797999986</v>
      </c>
      <c r="AK1850" s="32">
        <f t="shared" si="482"/>
        <v>8943.3733254619492</v>
      </c>
      <c r="AL1850">
        <f t="shared" si="469"/>
        <v>8946.2412093198527</v>
      </c>
      <c r="AM1850" s="32">
        <f t="shared" si="470"/>
        <v>9414.2631328331609</v>
      </c>
      <c r="AN1850" s="33">
        <f t="shared" si="481"/>
        <v>9428.7289734483293</v>
      </c>
      <c r="AO1850" s="33">
        <f t="shared" si="471"/>
        <v>8928.7810266049983</v>
      </c>
      <c r="AP1850" s="33">
        <f t="shared" si="472"/>
        <v>9083.6435582999984</v>
      </c>
      <c r="AQ1850" s="34">
        <f t="shared" si="473"/>
        <v>1057994.355</v>
      </c>
      <c r="AR1850" s="34">
        <f t="shared" si="474"/>
        <v>819609</v>
      </c>
      <c r="AS1850" s="34">
        <f t="shared" si="475"/>
        <v>14.4582</v>
      </c>
      <c r="AT1850" s="34">
        <f t="shared" si="476"/>
        <v>9835.8876894419991</v>
      </c>
      <c r="AU1850" s="34">
        <f t="shared" si="477"/>
        <v>9289.2886995653389</v>
      </c>
      <c r="AV1850" s="34">
        <f t="shared" si="478"/>
        <v>9645.3495761208396</v>
      </c>
      <c r="AW1850" s="34">
        <f t="shared" si="479"/>
        <v>9791.2626029213989</v>
      </c>
      <c r="AX1850" s="34">
        <f t="shared" si="480"/>
        <v>9087.4609671601083</v>
      </c>
    </row>
    <row r="1851" spans="1:50" ht="16.5" customHeight="1" x14ac:dyDescent="0.2">
      <c r="A1851" s="36">
        <v>1850</v>
      </c>
      <c r="B1851" s="37">
        <v>46220</v>
      </c>
      <c r="C1851" s="38"/>
      <c r="D1851" s="27">
        <v>7524.558</v>
      </c>
      <c r="E1851" s="27">
        <v>209000</v>
      </c>
      <c r="F1851" s="27">
        <v>2701857.2857142901</v>
      </c>
      <c r="G1851" s="27">
        <v>80.766000000000005</v>
      </c>
      <c r="H1851" s="27">
        <v>82.926000000000002</v>
      </c>
      <c r="I1851" s="27">
        <v>3.855</v>
      </c>
      <c r="J1851" s="27">
        <v>31865.721000000001</v>
      </c>
      <c r="K1851" s="27">
        <v>708038</v>
      </c>
      <c r="L1851" s="27">
        <v>553</v>
      </c>
      <c r="M1851" s="27">
        <v>17.042999999999999</v>
      </c>
      <c r="N1851" s="27">
        <v>293049</v>
      </c>
      <c r="O1851" s="27">
        <v>22136.799999999999</v>
      </c>
      <c r="P1851" s="27">
        <v>5132355</v>
      </c>
      <c r="Q1851" s="27">
        <v>1530000</v>
      </c>
      <c r="R1851" s="27">
        <v>10693</v>
      </c>
      <c r="S1851" s="27">
        <v>18.783999999999999</v>
      </c>
      <c r="T1851" s="27">
        <v>175.61799999999999</v>
      </c>
      <c r="U1851" s="27">
        <v>11</v>
      </c>
      <c r="V1851" s="27">
        <v>90.1</v>
      </c>
      <c r="W1851" s="27">
        <v>120.80756</v>
      </c>
      <c r="X1851" s="27">
        <v>4</v>
      </c>
      <c r="Y1851" s="27">
        <v>3.6734571456909202</v>
      </c>
      <c r="Z1851" s="27">
        <v>85.977447509765597</v>
      </c>
      <c r="AA1851" s="27">
        <v>341944</v>
      </c>
      <c r="AB1851" s="28">
        <v>25.97</v>
      </c>
      <c r="AC1851" s="29">
        <v>0</v>
      </c>
      <c r="AD1851" s="30">
        <v>0</v>
      </c>
      <c r="AE1851" s="30">
        <v>98.4</v>
      </c>
      <c r="AF1851" s="31">
        <v>14.337999999999999</v>
      </c>
      <c r="AG1851">
        <f t="shared" si="466"/>
        <v>9620.1354123353995</v>
      </c>
      <c r="AH1851">
        <f>A1851*'Simple Linear Regression'!$B$18+'Simple Linear Regression'!$B$17</f>
        <v>9463.4549521631252</v>
      </c>
      <c r="AI1851">
        <f t="shared" si="467"/>
        <v>9406.0959579000009</v>
      </c>
      <c r="AJ1851">
        <f t="shared" si="468"/>
        <v>9406.0959578999991</v>
      </c>
      <c r="AK1851" s="32">
        <f t="shared" si="482"/>
        <v>8932.0555289919103</v>
      </c>
      <c r="AL1851">
        <f t="shared" si="469"/>
        <v>8855.9668292876486</v>
      </c>
      <c r="AM1851" s="32">
        <f t="shared" si="470"/>
        <v>9741.0329530113595</v>
      </c>
      <c r="AN1851" s="33">
        <f t="shared" si="481"/>
        <v>9401.3897326289516</v>
      </c>
      <c r="AO1851" s="33">
        <f t="shared" si="471"/>
        <v>8943.7661611450021</v>
      </c>
      <c r="AP1851" s="33">
        <f t="shared" si="472"/>
        <v>9188.741486699997</v>
      </c>
      <c r="AQ1851" s="34">
        <f t="shared" si="473"/>
        <v>1129703.895</v>
      </c>
      <c r="AR1851" s="34">
        <f t="shared" si="474"/>
        <v>805695</v>
      </c>
      <c r="AS1851" s="34">
        <f t="shared" si="475"/>
        <v>0</v>
      </c>
      <c r="AT1851" s="34">
        <f t="shared" si="476"/>
        <v>10107.042261596</v>
      </c>
      <c r="AU1851" s="34">
        <f t="shared" si="477"/>
        <v>9299.0512731528124</v>
      </c>
      <c r="AV1851" s="34">
        <f t="shared" si="478"/>
        <v>9895.7254823221992</v>
      </c>
      <c r="AW1851" s="34">
        <f t="shared" si="479"/>
        <v>10115.088321686</v>
      </c>
      <c r="AX1851" s="34">
        <f t="shared" si="480"/>
        <v>9087.9922753281335</v>
      </c>
    </row>
    <row r="1852" spans="1:50" ht="16.5" customHeight="1" x14ac:dyDescent="0.2">
      <c r="A1852" s="36">
        <v>1851</v>
      </c>
      <c r="B1852" s="37">
        <v>46227</v>
      </c>
      <c r="C1852" s="38"/>
      <c r="D1852" s="27">
        <v>7454.3440000000001</v>
      </c>
      <c r="E1852" s="27">
        <v>189000</v>
      </c>
      <c r="F1852" s="27">
        <v>2730244.2857142901</v>
      </c>
      <c r="G1852" s="27">
        <v>88.58</v>
      </c>
      <c r="H1852" s="27">
        <v>96.117999999999995</v>
      </c>
      <c r="I1852" s="27">
        <v>4.0010000000000003</v>
      </c>
      <c r="J1852" s="27">
        <v>31865.721000000001</v>
      </c>
      <c r="K1852" s="27">
        <v>708038</v>
      </c>
      <c r="L1852" s="27">
        <v>553</v>
      </c>
      <c r="M1852" s="27">
        <v>17.042999999999999</v>
      </c>
      <c r="N1852" s="27">
        <v>293049</v>
      </c>
      <c r="O1852" s="27">
        <v>22136.799999999999</v>
      </c>
      <c r="P1852" s="27">
        <v>5132355</v>
      </c>
      <c r="Q1852" s="27">
        <v>1530000</v>
      </c>
      <c r="R1852" s="27">
        <v>10693</v>
      </c>
      <c r="S1852" s="27">
        <v>18.783999999999999</v>
      </c>
      <c r="T1852" s="27">
        <v>175.61799999999999</v>
      </c>
      <c r="U1852" s="27">
        <v>11</v>
      </c>
      <c r="V1852" s="27">
        <v>90.1</v>
      </c>
      <c r="W1852" s="27">
        <v>120.47708</v>
      </c>
      <c r="X1852" s="27">
        <v>4</v>
      </c>
      <c r="Y1852" s="27">
        <v>3.6734571456909202</v>
      </c>
      <c r="Z1852" s="27">
        <v>85.977447509765597</v>
      </c>
      <c r="AA1852" s="27">
        <v>341944</v>
      </c>
      <c r="AB1852" s="28">
        <v>25.97</v>
      </c>
      <c r="AC1852" s="29">
        <v>0</v>
      </c>
      <c r="AD1852" s="30">
        <v>0</v>
      </c>
      <c r="AE1852" s="30">
        <v>90.8</v>
      </c>
      <c r="AF1852" s="31">
        <v>14.1823</v>
      </c>
      <c r="AG1852">
        <f t="shared" si="466"/>
        <v>9633.6579428458808</v>
      </c>
      <c r="AH1852">
        <f>A1852*'Simple Linear Regression'!$B$18+'Simple Linear Regression'!$B$17</f>
        <v>9464.3079892470305</v>
      </c>
      <c r="AI1852">
        <f t="shared" si="467"/>
        <v>9417.861757900002</v>
      </c>
      <c r="AJ1852">
        <f t="shared" si="468"/>
        <v>9417.8617579000002</v>
      </c>
      <c r="AK1852" s="32">
        <f t="shared" si="482"/>
        <v>8923.1059420462389</v>
      </c>
      <c r="AL1852">
        <f t="shared" si="469"/>
        <v>8805.122805458428</v>
      </c>
      <c r="AM1852" s="32">
        <f t="shared" si="470"/>
        <v>9752.9666832455187</v>
      </c>
      <c r="AN1852" s="33">
        <f t="shared" si="481"/>
        <v>9291.6352615572923</v>
      </c>
      <c r="AO1852" s="33">
        <f t="shared" si="471"/>
        <v>8872.7705945989983</v>
      </c>
      <c r="AP1852" s="33">
        <f t="shared" si="472"/>
        <v>9127.3913051999989</v>
      </c>
      <c r="AQ1852" s="34">
        <f t="shared" si="473"/>
        <v>1172489.0490000001</v>
      </c>
      <c r="AR1852" s="34">
        <f t="shared" si="474"/>
        <v>756189.00000000012</v>
      </c>
      <c r="AS1852" s="34">
        <f t="shared" si="475"/>
        <v>0</v>
      </c>
      <c r="AT1852" s="34">
        <f t="shared" si="476"/>
        <v>10127.564087283001</v>
      </c>
      <c r="AU1852" s="34">
        <f t="shared" si="477"/>
        <v>9247.4332121807984</v>
      </c>
      <c r="AV1852" s="34">
        <f t="shared" si="478"/>
        <v>9867.0732427816401</v>
      </c>
      <c r="AW1852" s="34">
        <f t="shared" si="479"/>
        <v>10135.134581523002</v>
      </c>
      <c r="AX1852" s="34">
        <f t="shared" si="480"/>
        <v>9015.1766253437399</v>
      </c>
    </row>
    <row r="1853" spans="1:50" ht="16.5" customHeight="1" x14ac:dyDescent="0.2">
      <c r="A1853" s="36">
        <v>1852</v>
      </c>
      <c r="B1853" s="37">
        <v>46234</v>
      </c>
      <c r="C1853" s="38"/>
      <c r="D1853" s="27">
        <v>7417.0919999999996</v>
      </c>
      <c r="E1853" s="27">
        <v>198000</v>
      </c>
      <c r="F1853" s="27">
        <v>2697291.8571428601</v>
      </c>
      <c r="G1853" s="27">
        <v>84.51</v>
      </c>
      <c r="H1853" s="27">
        <v>91.628</v>
      </c>
      <c r="I1853" s="27">
        <v>4.0960000000000001</v>
      </c>
      <c r="J1853" s="27">
        <v>31865.721000000001</v>
      </c>
      <c r="K1853" s="27">
        <v>708038</v>
      </c>
      <c r="L1853" s="27">
        <v>553</v>
      </c>
      <c r="M1853" s="27">
        <v>17.042999999999999</v>
      </c>
      <c r="N1853" s="27">
        <v>293049</v>
      </c>
      <c r="O1853" s="27">
        <v>22136.799999999999</v>
      </c>
      <c r="P1853" s="27">
        <v>5132355</v>
      </c>
      <c r="Q1853" s="27">
        <v>1530000</v>
      </c>
      <c r="R1853" s="27">
        <v>10693</v>
      </c>
      <c r="S1853" s="27">
        <v>18.783999999999999</v>
      </c>
      <c r="T1853" s="27">
        <v>175.61799999999999</v>
      </c>
      <c r="U1853" s="27">
        <v>11</v>
      </c>
      <c r="V1853" s="27">
        <v>90.1</v>
      </c>
      <c r="W1853" s="27">
        <v>120.66191999999999</v>
      </c>
      <c r="X1853" s="27">
        <v>4</v>
      </c>
      <c r="Y1853" s="27">
        <v>3.6734571456909202</v>
      </c>
      <c r="Z1853" s="27">
        <v>85.977447509765597</v>
      </c>
      <c r="AA1853" s="27">
        <v>341944</v>
      </c>
      <c r="AB1853" s="28">
        <v>25.97</v>
      </c>
      <c r="AC1853" s="29">
        <v>0</v>
      </c>
      <c r="AD1853" s="30">
        <v>0</v>
      </c>
      <c r="AE1853" s="30">
        <v>93.4</v>
      </c>
      <c r="AF1853" s="31">
        <v>13.9954</v>
      </c>
      <c r="AG1853">
        <f t="shared" si="466"/>
        <v>9627.630843794479</v>
      </c>
      <c r="AH1853">
        <f>A1853*'Simple Linear Regression'!$B$18+'Simple Linear Regression'!$B$17</f>
        <v>9465.161026330934</v>
      </c>
      <c r="AI1853">
        <f t="shared" si="467"/>
        <v>9412.5671479000011</v>
      </c>
      <c r="AJ1853">
        <f t="shared" si="468"/>
        <v>9412.5671478999993</v>
      </c>
      <c r="AK1853" s="32">
        <f t="shared" si="482"/>
        <v>8917.4517258609594</v>
      </c>
      <c r="AL1853">
        <f t="shared" si="469"/>
        <v>8755.7460143092812</v>
      </c>
      <c r="AM1853" s="32">
        <f t="shared" si="470"/>
        <v>9766.5769322915603</v>
      </c>
      <c r="AN1853" s="33">
        <f t="shared" si="481"/>
        <v>9395.6014972298417</v>
      </c>
      <c r="AO1853" s="33">
        <f t="shared" si="471"/>
        <v>8823.0226065039969</v>
      </c>
      <c r="AP1853" s="33">
        <f t="shared" si="472"/>
        <v>9073.6349284999978</v>
      </c>
      <c r="AQ1853" s="34">
        <f t="shared" si="473"/>
        <v>1200328.7039999999</v>
      </c>
      <c r="AR1853" s="34">
        <f t="shared" si="474"/>
        <v>811008</v>
      </c>
      <c r="AS1853" s="34">
        <f t="shared" si="475"/>
        <v>0</v>
      </c>
      <c r="AT1853" s="34">
        <f t="shared" si="476"/>
        <v>10086.249590821</v>
      </c>
      <c r="AU1853" s="34">
        <f t="shared" si="477"/>
        <v>9172.0035025583984</v>
      </c>
      <c r="AV1853" s="34">
        <f t="shared" si="478"/>
        <v>9824.5381060710806</v>
      </c>
      <c r="AW1853" s="34">
        <f t="shared" si="479"/>
        <v>10093.092500618</v>
      </c>
      <c r="AX1853" s="34">
        <f t="shared" si="480"/>
        <v>8931.1045835257519</v>
      </c>
    </row>
    <row r="1854" spans="1:50" ht="16.5" customHeight="1" x14ac:dyDescent="0.2">
      <c r="A1854" s="36">
        <v>1853</v>
      </c>
      <c r="B1854" s="37">
        <v>46241</v>
      </c>
      <c r="C1854" s="38"/>
      <c r="D1854" s="27">
        <v>7705.634</v>
      </c>
      <c r="E1854" s="27">
        <v>200000</v>
      </c>
      <c r="F1854" s="27">
        <v>2648002.57142857</v>
      </c>
      <c r="G1854" s="27">
        <v>78.944000000000003</v>
      </c>
      <c r="H1854" s="27">
        <v>87.858000000000004</v>
      </c>
      <c r="I1854" s="27">
        <v>4.0789999999999997</v>
      </c>
      <c r="J1854" s="27">
        <v>32486.065999999999</v>
      </c>
      <c r="K1854" s="27">
        <v>708038</v>
      </c>
      <c r="L1854" s="27">
        <v>565</v>
      </c>
      <c r="M1854" s="27">
        <v>17.042999999999999</v>
      </c>
      <c r="N1854" s="27">
        <v>293049</v>
      </c>
      <c r="O1854" s="27">
        <v>22214.2</v>
      </c>
      <c r="P1854" s="27">
        <v>5132355</v>
      </c>
      <c r="Q1854" s="27">
        <v>1530000</v>
      </c>
      <c r="R1854" s="27">
        <v>10693</v>
      </c>
      <c r="S1854" s="27">
        <v>18.783999999999999</v>
      </c>
      <c r="T1854" s="27">
        <v>177.178</v>
      </c>
      <c r="U1854" s="27">
        <v>11</v>
      </c>
      <c r="V1854" s="27">
        <v>94</v>
      </c>
      <c r="W1854" s="27">
        <v>120.3133</v>
      </c>
      <c r="X1854" s="27">
        <v>4</v>
      </c>
      <c r="Y1854" s="27">
        <v>3.6734571456909202</v>
      </c>
      <c r="Z1854" s="27">
        <v>85.977447509765597</v>
      </c>
      <c r="AA1854" s="27">
        <v>341944</v>
      </c>
      <c r="AB1854" s="28">
        <v>26.02</v>
      </c>
      <c r="AC1854" s="29">
        <v>0</v>
      </c>
      <c r="AD1854" s="30">
        <v>0</v>
      </c>
      <c r="AE1854" s="30">
        <v>92.7</v>
      </c>
      <c r="AF1854" s="31">
        <v>13.782</v>
      </c>
      <c r="AG1854">
        <f t="shared" si="466"/>
        <v>9537.14870180252</v>
      </c>
      <c r="AH1854">
        <f>A1854*'Simple Linear Regression'!$B$18+'Simple Linear Regression'!$B$17</f>
        <v>9466.0140634148374</v>
      </c>
      <c r="AI1854">
        <f t="shared" si="467"/>
        <v>9281.1779979000003</v>
      </c>
      <c r="AJ1854">
        <f t="shared" si="468"/>
        <v>9281.1779978999984</v>
      </c>
      <c r="AK1854" s="32">
        <f t="shared" si="482"/>
        <v>8906.3577301815276</v>
      </c>
      <c r="AL1854">
        <f t="shared" si="469"/>
        <v>8700.4365745359682</v>
      </c>
      <c r="AM1854" s="32">
        <f t="shared" si="470"/>
        <v>9763.959567145379</v>
      </c>
      <c r="AN1854" s="33">
        <f t="shared" si="481"/>
        <v>9405.4195746519126</v>
      </c>
      <c r="AO1854" s="33">
        <f t="shared" si="471"/>
        <v>8763.3746893210009</v>
      </c>
      <c r="AP1854" s="33">
        <f t="shared" si="472"/>
        <v>9013.2778766999963</v>
      </c>
      <c r="AQ1854" s="34">
        <f t="shared" si="473"/>
        <v>1195346.8709999998</v>
      </c>
      <c r="AR1854" s="34">
        <f t="shared" si="474"/>
        <v>815800</v>
      </c>
      <c r="AS1854" s="34">
        <f t="shared" si="475"/>
        <v>0</v>
      </c>
      <c r="AT1854" s="34">
        <f t="shared" si="476"/>
        <v>10025.114366677999</v>
      </c>
      <c r="AU1854" s="34">
        <f t="shared" si="477"/>
        <v>9123.6785933382707</v>
      </c>
      <c r="AV1854" s="34">
        <f t="shared" si="478"/>
        <v>9777.8919955469992</v>
      </c>
      <c r="AW1854" s="34">
        <f t="shared" si="479"/>
        <v>10031.436915933999</v>
      </c>
      <c r="AX1854" s="34">
        <f t="shared" si="480"/>
        <v>8876.0806349812192</v>
      </c>
    </row>
    <row r="1855" spans="1:50" ht="16.5" customHeight="1" x14ac:dyDescent="0.2">
      <c r="A1855" s="36">
        <v>1854</v>
      </c>
      <c r="B1855" s="37">
        <v>46248</v>
      </c>
      <c r="C1855" s="38"/>
      <c r="D1855" s="27">
        <v>7762.9120000000003</v>
      </c>
      <c r="E1855" s="27">
        <v>212000</v>
      </c>
      <c r="F1855" s="27">
        <v>2563101.2857142901</v>
      </c>
      <c r="G1855" s="27">
        <v>84.052000000000007</v>
      </c>
      <c r="H1855" s="27">
        <v>92.513999999999996</v>
      </c>
      <c r="I1855" s="27">
        <v>4.0060000000000002</v>
      </c>
      <c r="J1855" s="27">
        <v>32486.065999999999</v>
      </c>
      <c r="K1855" s="27">
        <v>709285</v>
      </c>
      <c r="L1855" s="27">
        <v>565</v>
      </c>
      <c r="M1855" s="27">
        <v>17.042999999999999</v>
      </c>
      <c r="N1855" s="27">
        <v>293049</v>
      </c>
      <c r="O1855" s="27">
        <v>22214.2</v>
      </c>
      <c r="P1855" s="27">
        <v>5132355</v>
      </c>
      <c r="Q1855" s="27">
        <v>1530000</v>
      </c>
      <c r="R1855" s="27">
        <v>10693</v>
      </c>
      <c r="S1855" s="27">
        <v>18.783999999999999</v>
      </c>
      <c r="T1855" s="27">
        <v>177.178</v>
      </c>
      <c r="U1855" s="27">
        <v>11</v>
      </c>
      <c r="V1855" s="27">
        <v>94</v>
      </c>
      <c r="W1855" s="27">
        <v>119.45142</v>
      </c>
      <c r="X1855" s="27">
        <v>4</v>
      </c>
      <c r="Y1855" s="27">
        <v>3.6734571456909202</v>
      </c>
      <c r="Z1855" s="27">
        <v>85.977447509765597</v>
      </c>
      <c r="AA1855" s="27">
        <v>341944</v>
      </c>
      <c r="AB1855" s="28">
        <v>26.02</v>
      </c>
      <c r="AC1855" s="29">
        <v>0</v>
      </c>
      <c r="AD1855" s="30">
        <v>0</v>
      </c>
      <c r="AE1855" s="30">
        <v>97.7</v>
      </c>
      <c r="AF1855" s="31">
        <v>13.547000000000001</v>
      </c>
      <c r="AG1855">
        <f t="shared" si="466"/>
        <v>9529.04045654728</v>
      </c>
      <c r="AH1855">
        <f>A1855*'Simple Linear Regression'!$B$18+'Simple Linear Regression'!$B$17</f>
        <v>9466.8671004987427</v>
      </c>
      <c r="AI1855">
        <f t="shared" si="467"/>
        <v>9274.1185179000004</v>
      </c>
      <c r="AJ1855">
        <f t="shared" si="468"/>
        <v>9274.1185178999986</v>
      </c>
      <c r="AK1855" s="32">
        <f t="shared" si="482"/>
        <v>8888.6363594083687</v>
      </c>
      <c r="AL1855">
        <f t="shared" si="469"/>
        <v>8724.3782944505783</v>
      </c>
      <c r="AM1855" s="32">
        <f t="shared" si="470"/>
        <v>9758.9223229307809</v>
      </c>
      <c r="AN1855" s="33">
        <f t="shared" si="481"/>
        <v>9476.2306901877437</v>
      </c>
      <c r="AO1855" s="33">
        <f t="shared" si="471"/>
        <v>8799.5113925940004</v>
      </c>
      <c r="AP1855" s="33">
        <f t="shared" si="472"/>
        <v>9019.2907696999991</v>
      </c>
      <c r="AQ1855" s="34">
        <f t="shared" si="473"/>
        <v>1173954.294</v>
      </c>
      <c r="AR1855" s="34">
        <f t="shared" si="474"/>
        <v>849272</v>
      </c>
      <c r="AS1855" s="34">
        <f t="shared" si="475"/>
        <v>0</v>
      </c>
      <c r="AT1855" s="34">
        <f t="shared" si="476"/>
        <v>9950.0431660489994</v>
      </c>
      <c r="AU1855" s="34">
        <f t="shared" si="477"/>
        <v>9097.2440609707792</v>
      </c>
      <c r="AV1855" s="34">
        <f t="shared" si="478"/>
        <v>9727.553580033722</v>
      </c>
      <c r="AW1855" s="34">
        <f t="shared" si="479"/>
        <v>9955.3981249579992</v>
      </c>
      <c r="AX1855" s="34">
        <f t="shared" si="480"/>
        <v>8863.6410901314212</v>
      </c>
    </row>
    <row r="1856" spans="1:50" ht="16.5" customHeight="1" x14ac:dyDescent="0.2">
      <c r="A1856" s="36">
        <v>1855</v>
      </c>
      <c r="B1856" s="37">
        <v>46255</v>
      </c>
      <c r="C1856" s="38"/>
      <c r="D1856" s="27">
        <v>7692.0659999999998</v>
      </c>
      <c r="E1856" s="27">
        <v>207000</v>
      </c>
      <c r="F1856" s="27">
        <v>2450478.1428571399</v>
      </c>
      <c r="G1856" s="27">
        <v>87.352000000000004</v>
      </c>
      <c r="H1856" s="27">
        <v>94.201999999999998</v>
      </c>
      <c r="I1856" s="27">
        <v>4.0490000000000004</v>
      </c>
      <c r="J1856" s="27">
        <v>32486.065999999999</v>
      </c>
      <c r="K1856" s="27">
        <v>709285</v>
      </c>
      <c r="L1856" s="27">
        <v>565</v>
      </c>
      <c r="M1856" s="27">
        <v>16.757000000000001</v>
      </c>
      <c r="N1856" s="27">
        <v>289448</v>
      </c>
      <c r="O1856" s="27">
        <v>22214.2</v>
      </c>
      <c r="P1856" s="27">
        <v>5132355</v>
      </c>
      <c r="Q1856" s="27">
        <v>1530000</v>
      </c>
      <c r="R1856" s="27">
        <v>10693</v>
      </c>
      <c r="S1856" s="27">
        <v>18.770499999999998</v>
      </c>
      <c r="T1856" s="27">
        <v>177.178</v>
      </c>
      <c r="U1856" s="27">
        <v>11</v>
      </c>
      <c r="V1856" s="27">
        <v>94</v>
      </c>
      <c r="W1856" s="27">
        <v>119.10064</v>
      </c>
      <c r="X1856" s="27">
        <v>4</v>
      </c>
      <c r="Y1856" s="27">
        <v>3.6321160793304399</v>
      </c>
      <c r="Z1856" s="27">
        <v>85.977447509765597</v>
      </c>
      <c r="AA1856" s="27">
        <v>341944</v>
      </c>
      <c r="AB1856" s="28">
        <v>26.02</v>
      </c>
      <c r="AC1856" s="29">
        <v>0</v>
      </c>
      <c r="AD1856" s="30">
        <v>0</v>
      </c>
      <c r="AE1856" s="30">
        <v>95</v>
      </c>
      <c r="AF1856" s="31">
        <v>13.294700000000001</v>
      </c>
      <c r="AG1856">
        <f t="shared" si="466"/>
        <v>9487.3183550561189</v>
      </c>
      <c r="AH1856">
        <f>A1856*'Simple Linear Regression'!$B$18+'Simple Linear Regression'!$B$17</f>
        <v>9467.7201375826462</v>
      </c>
      <c r="AI1856">
        <f t="shared" si="467"/>
        <v>9211.9102858999995</v>
      </c>
      <c r="AJ1856">
        <f t="shared" si="468"/>
        <v>9211.9102859000013</v>
      </c>
      <c r="AK1856" s="32">
        <f t="shared" si="482"/>
        <v>8884.2616643963811</v>
      </c>
      <c r="AL1856">
        <f t="shared" si="469"/>
        <v>8735.1995107666389</v>
      </c>
      <c r="AM1856" s="32">
        <f t="shared" si="470"/>
        <v>9713.0705049577991</v>
      </c>
      <c r="AN1856" s="33">
        <f t="shared" si="481"/>
        <v>9448.2416240232142</v>
      </c>
      <c r="AO1856" s="33">
        <f t="shared" si="471"/>
        <v>8813.1946593520006</v>
      </c>
      <c r="AP1856" s="33">
        <f t="shared" si="472"/>
        <v>8978.678588499999</v>
      </c>
      <c r="AQ1856" s="34">
        <f t="shared" si="473"/>
        <v>1171974.952</v>
      </c>
      <c r="AR1856" s="34">
        <f t="shared" si="474"/>
        <v>838143.00000000012</v>
      </c>
      <c r="AS1856" s="34">
        <f t="shared" si="475"/>
        <v>0</v>
      </c>
      <c r="AT1856" s="34">
        <f t="shared" si="476"/>
        <v>9849.7353201200003</v>
      </c>
      <c r="AU1856" s="34">
        <f t="shared" si="477"/>
        <v>9057.0792542537183</v>
      </c>
      <c r="AV1856" s="34">
        <f t="shared" si="478"/>
        <v>9610.3594303156788</v>
      </c>
      <c r="AW1856" s="34">
        <f t="shared" si="479"/>
        <v>9854.1787206749996</v>
      </c>
      <c r="AX1856" s="34">
        <f t="shared" si="480"/>
        <v>8829.6242189911718</v>
      </c>
    </row>
    <row r="1857" spans="1:50" ht="16.5" customHeight="1" x14ac:dyDescent="0.2">
      <c r="A1857" s="36">
        <v>1856</v>
      </c>
      <c r="B1857" s="37">
        <v>46262</v>
      </c>
      <c r="C1857" s="38"/>
      <c r="D1857" s="27">
        <v>7689.7179999999998</v>
      </c>
      <c r="E1857" s="27">
        <v>203000</v>
      </c>
      <c r="F1857" s="27">
        <v>2327210.7142857099</v>
      </c>
      <c r="G1857" s="27">
        <v>85.12</v>
      </c>
      <c r="H1857" s="27">
        <v>90.474999999999994</v>
      </c>
      <c r="I1857" s="27">
        <v>4.085</v>
      </c>
      <c r="J1857" s="27">
        <v>32486.065999999999</v>
      </c>
      <c r="K1857" s="27">
        <v>709285</v>
      </c>
      <c r="L1857" s="27">
        <v>565</v>
      </c>
      <c r="M1857" s="27">
        <v>16.757000000000001</v>
      </c>
      <c r="N1857" s="27">
        <v>289448</v>
      </c>
      <c r="O1857" s="27">
        <v>22214.2</v>
      </c>
      <c r="P1857" s="27">
        <v>5132355</v>
      </c>
      <c r="Q1857" s="27">
        <v>1530000</v>
      </c>
      <c r="R1857" s="27">
        <v>10693</v>
      </c>
      <c r="S1857" s="27">
        <v>18.770499999999998</v>
      </c>
      <c r="T1857" s="27">
        <v>177.178</v>
      </c>
      <c r="U1857" s="27">
        <v>11</v>
      </c>
      <c r="V1857" s="27">
        <v>94</v>
      </c>
      <c r="W1857" s="27">
        <v>118.48950000000001</v>
      </c>
      <c r="X1857" s="27">
        <v>4</v>
      </c>
      <c r="Y1857" s="27">
        <v>3.6321160793304399</v>
      </c>
      <c r="Z1857" s="27">
        <v>85.977447509765597</v>
      </c>
      <c r="AA1857" s="27">
        <v>341944</v>
      </c>
      <c r="AB1857" s="28">
        <v>26.02</v>
      </c>
      <c r="AC1857" s="29">
        <v>0</v>
      </c>
      <c r="AD1857" s="30">
        <v>0</v>
      </c>
      <c r="AE1857" s="30">
        <v>93.9</v>
      </c>
      <c r="AF1857" s="31">
        <v>13.029</v>
      </c>
      <c r="AG1857">
        <f t="shared" si="466"/>
        <v>9490.0253170998003</v>
      </c>
      <c r="AH1857">
        <f>A1857*'Simple Linear Regression'!$B$18+'Simple Linear Regression'!$B$17</f>
        <v>9468.5731746665515</v>
      </c>
      <c r="AI1857">
        <f t="shared" si="467"/>
        <v>9214.2634459000001</v>
      </c>
      <c r="AJ1857">
        <f t="shared" si="468"/>
        <v>9214.2634459000001</v>
      </c>
      <c r="AK1857" s="32">
        <f t="shared" si="482"/>
        <v>8903.8529744474599</v>
      </c>
      <c r="AL1857">
        <f t="shared" si="469"/>
        <v>8723.2222108955939</v>
      </c>
      <c r="AM1857" s="32">
        <f t="shared" si="470"/>
        <v>9716.6126528350596</v>
      </c>
      <c r="AN1857" s="33">
        <f t="shared" si="481"/>
        <v>9428.6001369096539</v>
      </c>
      <c r="AO1857" s="33">
        <f t="shared" si="471"/>
        <v>8797.8208150799983</v>
      </c>
      <c r="AP1857" s="33">
        <f t="shared" si="472"/>
        <v>8939.8494513999995</v>
      </c>
      <c r="AQ1857" s="34">
        <f t="shared" si="473"/>
        <v>1182395.08</v>
      </c>
      <c r="AR1857" s="34">
        <f t="shared" si="474"/>
        <v>829255</v>
      </c>
      <c r="AS1857" s="34">
        <f t="shared" si="475"/>
        <v>0</v>
      </c>
      <c r="AT1857" s="34">
        <f t="shared" si="476"/>
        <v>9808.3560136470005</v>
      </c>
      <c r="AU1857" s="34">
        <f t="shared" si="477"/>
        <v>9008.0684472481353</v>
      </c>
      <c r="AV1857" s="34">
        <f t="shared" si="478"/>
        <v>9555.4131387768011</v>
      </c>
      <c r="AW1857" s="34">
        <f t="shared" si="479"/>
        <v>9811.8071190419996</v>
      </c>
      <c r="AX1857" s="34">
        <f t="shared" si="480"/>
        <v>8777.9653843620417</v>
      </c>
    </row>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topLeftCell="A21" zoomScaleNormal="100" workbookViewId="0">
      <selection activeCell="C46" sqref="C46"/>
    </sheetView>
  </sheetViews>
  <sheetFormatPr baseColWidth="10" defaultColWidth="8.83203125" defaultRowHeight="13" x14ac:dyDescent="0.15"/>
  <cols>
    <col min="1" max="1" width="30" customWidth="1"/>
    <col min="2" max="2" width="28" customWidth="1"/>
    <col min="3" max="3" width="52" customWidth="1"/>
    <col min="4" max="4" width="24" customWidth="1"/>
    <col min="5" max="5" width="34" customWidth="1"/>
    <col min="6" max="6" width="48" customWidth="1"/>
    <col min="7" max="7" width="18" customWidth="1"/>
    <col min="8" max="9" width="42" customWidth="1"/>
    <col min="10" max="11" width="14" customWidth="1"/>
    <col min="12" max="15" width="18" customWidth="1"/>
  </cols>
  <sheetData>
    <row r="1" spans="1:15" ht="33.75" customHeight="1" x14ac:dyDescent="0.15">
      <c r="A1" s="39" t="s">
        <v>236</v>
      </c>
      <c r="B1" s="39" t="s">
        <v>237</v>
      </c>
      <c r="C1" s="39" t="s">
        <v>238</v>
      </c>
      <c r="D1" s="39" t="s">
        <v>239</v>
      </c>
      <c r="E1" s="39" t="s">
        <v>240</v>
      </c>
      <c r="F1" s="39" t="s">
        <v>241</v>
      </c>
      <c r="G1" s="39" t="s">
        <v>242</v>
      </c>
      <c r="H1" s="39" t="s">
        <v>243</v>
      </c>
      <c r="I1" s="39" t="s">
        <v>244</v>
      </c>
      <c r="J1" s="39" t="s">
        <v>245</v>
      </c>
      <c r="K1" s="39" t="s">
        <v>246</v>
      </c>
      <c r="L1" s="39" t="s">
        <v>247</v>
      </c>
      <c r="M1" s="39" t="s">
        <v>248</v>
      </c>
      <c r="N1" s="39" t="s">
        <v>249</v>
      </c>
      <c r="O1" s="39" t="s">
        <v>250</v>
      </c>
    </row>
    <row r="2" spans="1:15" ht="27.75" customHeight="1" x14ac:dyDescent="0.15">
      <c r="A2" s="40" t="s">
        <v>189</v>
      </c>
      <c r="B2" s="40" t="s">
        <v>5</v>
      </c>
      <c r="C2" s="40" t="s">
        <v>251</v>
      </c>
      <c r="D2" s="40" t="s">
        <v>252</v>
      </c>
      <c r="E2" s="40" t="s">
        <v>253</v>
      </c>
      <c r="F2" s="40" t="s">
        <v>254</v>
      </c>
      <c r="G2" s="40" t="s">
        <v>18</v>
      </c>
      <c r="H2" s="40" t="s">
        <v>255</v>
      </c>
      <c r="I2" s="40" t="s">
        <v>256</v>
      </c>
      <c r="J2" s="40" t="s">
        <v>257</v>
      </c>
      <c r="K2" s="40" t="s">
        <v>258</v>
      </c>
      <c r="L2" s="40">
        <v>522</v>
      </c>
      <c r="M2" s="40" t="s">
        <v>134</v>
      </c>
      <c r="N2" s="40" t="s">
        <v>132</v>
      </c>
      <c r="O2" s="40" t="s">
        <v>259</v>
      </c>
    </row>
    <row r="3" spans="1:15" ht="27.75" customHeight="1" x14ac:dyDescent="0.15">
      <c r="A3" s="40" t="s">
        <v>190</v>
      </c>
      <c r="B3" s="40" t="s">
        <v>10</v>
      </c>
      <c r="C3" s="40" t="s">
        <v>260</v>
      </c>
      <c r="D3" s="40" t="s">
        <v>261</v>
      </c>
      <c r="E3" s="40" t="s">
        <v>262</v>
      </c>
      <c r="F3" s="40" t="s">
        <v>263</v>
      </c>
      <c r="G3" s="40" t="s">
        <v>13</v>
      </c>
      <c r="H3" s="40" t="s">
        <v>264</v>
      </c>
      <c r="I3" s="40" t="s">
        <v>265</v>
      </c>
      <c r="J3" s="40" t="s">
        <v>266</v>
      </c>
      <c r="K3" s="40" t="s">
        <v>258</v>
      </c>
      <c r="L3" s="40">
        <v>1856</v>
      </c>
      <c r="M3" s="40" t="s">
        <v>134</v>
      </c>
      <c r="N3" s="40" t="s">
        <v>126</v>
      </c>
      <c r="O3" s="40" t="s">
        <v>259</v>
      </c>
    </row>
    <row r="4" spans="1:15" ht="27.75" customHeight="1" x14ac:dyDescent="0.15">
      <c r="A4" s="40" t="s">
        <v>191</v>
      </c>
      <c r="B4" s="40" t="s">
        <v>15</v>
      </c>
      <c r="C4" s="40" t="s">
        <v>267</v>
      </c>
      <c r="D4" s="40" t="s">
        <v>268</v>
      </c>
      <c r="E4" s="40" t="s">
        <v>269</v>
      </c>
      <c r="F4" s="40" t="s">
        <v>270</v>
      </c>
      <c r="G4" s="40" t="s">
        <v>18</v>
      </c>
      <c r="H4" s="40" t="s">
        <v>255</v>
      </c>
      <c r="I4" s="40" t="s">
        <v>271</v>
      </c>
      <c r="J4" s="40" t="s">
        <v>272</v>
      </c>
      <c r="K4" s="40" t="s">
        <v>258</v>
      </c>
      <c r="L4" s="40">
        <v>400</v>
      </c>
      <c r="M4" s="40" t="s">
        <v>147</v>
      </c>
      <c r="N4" s="40" t="s">
        <v>126</v>
      </c>
      <c r="O4" s="40" t="s">
        <v>259</v>
      </c>
    </row>
    <row r="5" spans="1:15" ht="27.75" customHeight="1" x14ac:dyDescent="0.15">
      <c r="A5" s="40" t="s">
        <v>192</v>
      </c>
      <c r="B5" s="40" t="s">
        <v>20</v>
      </c>
      <c r="C5" s="40" t="s">
        <v>273</v>
      </c>
      <c r="D5" s="40" t="s">
        <v>274</v>
      </c>
      <c r="E5" s="40" t="s">
        <v>275</v>
      </c>
      <c r="F5" s="40" t="s">
        <v>276</v>
      </c>
      <c r="G5" s="40" t="s">
        <v>18</v>
      </c>
      <c r="H5" s="40" t="s">
        <v>255</v>
      </c>
      <c r="I5" s="40" t="s">
        <v>277</v>
      </c>
      <c r="J5" s="40" t="s">
        <v>266</v>
      </c>
      <c r="K5" s="40" t="s">
        <v>258</v>
      </c>
      <c r="L5" s="40">
        <v>1856</v>
      </c>
      <c r="M5" s="40" t="s">
        <v>125</v>
      </c>
      <c r="N5" s="40" t="s">
        <v>126</v>
      </c>
      <c r="O5" s="40" t="s">
        <v>259</v>
      </c>
    </row>
    <row r="6" spans="1:15" ht="27.75" customHeight="1" x14ac:dyDescent="0.15">
      <c r="A6" s="40" t="s">
        <v>193</v>
      </c>
      <c r="B6" s="40" t="s">
        <v>24</v>
      </c>
      <c r="C6" s="40" t="s">
        <v>278</v>
      </c>
      <c r="D6" s="40" t="s">
        <v>274</v>
      </c>
      <c r="E6" s="40" t="s">
        <v>275</v>
      </c>
      <c r="F6" s="40" t="s">
        <v>279</v>
      </c>
      <c r="G6" s="40" t="s">
        <v>18</v>
      </c>
      <c r="H6" s="40" t="s">
        <v>255</v>
      </c>
      <c r="I6" s="40" t="s">
        <v>277</v>
      </c>
      <c r="J6" s="40" t="s">
        <v>266</v>
      </c>
      <c r="K6" s="40" t="s">
        <v>258</v>
      </c>
      <c r="L6" s="40">
        <v>1856</v>
      </c>
      <c r="M6" s="40" t="s">
        <v>134</v>
      </c>
      <c r="N6" s="40" t="s">
        <v>126</v>
      </c>
      <c r="O6" s="40" t="s">
        <v>259</v>
      </c>
    </row>
    <row r="7" spans="1:15" ht="27.75" customHeight="1" x14ac:dyDescent="0.15">
      <c r="A7" s="40" t="s">
        <v>194</v>
      </c>
      <c r="B7" s="40" t="s">
        <v>28</v>
      </c>
      <c r="C7" s="40" t="s">
        <v>280</v>
      </c>
      <c r="D7" s="40" t="s">
        <v>281</v>
      </c>
      <c r="E7" s="40" t="s">
        <v>275</v>
      </c>
      <c r="F7" s="40" t="s">
        <v>282</v>
      </c>
      <c r="G7" s="40" t="s">
        <v>13</v>
      </c>
      <c r="H7" s="40" t="s">
        <v>283</v>
      </c>
      <c r="I7" s="40" t="s">
        <v>284</v>
      </c>
      <c r="J7" s="40" t="s">
        <v>266</v>
      </c>
      <c r="K7" s="40" t="s">
        <v>258</v>
      </c>
      <c r="L7" s="40">
        <v>1856</v>
      </c>
      <c r="M7" s="40" t="s">
        <v>125</v>
      </c>
      <c r="N7" s="40" t="s">
        <v>126</v>
      </c>
      <c r="O7" s="40" t="s">
        <v>259</v>
      </c>
    </row>
    <row r="8" spans="1:15" ht="27.75" customHeight="1" x14ac:dyDescent="0.15">
      <c r="A8" s="40" t="s">
        <v>195</v>
      </c>
      <c r="B8" s="40" t="s">
        <v>32</v>
      </c>
      <c r="C8" s="40" t="s">
        <v>285</v>
      </c>
      <c r="D8" s="40" t="s">
        <v>286</v>
      </c>
      <c r="E8" s="40" t="s">
        <v>287</v>
      </c>
      <c r="F8" s="40" t="s">
        <v>288</v>
      </c>
      <c r="G8" s="40" t="s">
        <v>35</v>
      </c>
      <c r="H8" s="40" t="s">
        <v>289</v>
      </c>
      <c r="I8" s="40" t="s">
        <v>290</v>
      </c>
      <c r="J8" s="40" t="s">
        <v>291</v>
      </c>
      <c r="K8" s="40" t="s">
        <v>258</v>
      </c>
      <c r="L8" s="40">
        <v>1843</v>
      </c>
      <c r="M8" s="40" t="s">
        <v>134</v>
      </c>
      <c r="N8" s="40" t="s">
        <v>132</v>
      </c>
      <c r="O8" s="40" t="s">
        <v>259</v>
      </c>
    </row>
    <row r="9" spans="1:15" ht="27.75" customHeight="1" x14ac:dyDescent="0.15">
      <c r="A9" s="40" t="s">
        <v>196</v>
      </c>
      <c r="B9" s="40" t="s">
        <v>37</v>
      </c>
      <c r="C9" s="40" t="s">
        <v>292</v>
      </c>
      <c r="D9" s="40" t="s">
        <v>293</v>
      </c>
      <c r="E9" s="40" t="s">
        <v>294</v>
      </c>
      <c r="F9" s="40" t="s">
        <v>295</v>
      </c>
      <c r="G9" s="40" t="s">
        <v>43</v>
      </c>
      <c r="H9" s="40" t="s">
        <v>289</v>
      </c>
      <c r="I9" s="40" t="s">
        <v>296</v>
      </c>
      <c r="J9" s="40" t="s">
        <v>297</v>
      </c>
      <c r="K9" s="40" t="s">
        <v>258</v>
      </c>
      <c r="L9" s="40">
        <v>1373</v>
      </c>
      <c r="M9" s="40" t="s">
        <v>134</v>
      </c>
      <c r="N9" s="40" t="s">
        <v>126</v>
      </c>
      <c r="O9" s="40" t="s">
        <v>259</v>
      </c>
    </row>
    <row r="10" spans="1:15" ht="27.75" customHeight="1" x14ac:dyDescent="0.15">
      <c r="A10" s="40" t="s">
        <v>197</v>
      </c>
      <c r="B10" s="40" t="s">
        <v>40</v>
      </c>
      <c r="C10" s="40" t="s">
        <v>298</v>
      </c>
      <c r="D10" s="40" t="s">
        <v>299</v>
      </c>
      <c r="E10" s="40" t="s">
        <v>300</v>
      </c>
      <c r="F10" s="40" t="s">
        <v>301</v>
      </c>
      <c r="G10" s="40" t="s">
        <v>43</v>
      </c>
      <c r="H10" s="40" t="s">
        <v>289</v>
      </c>
      <c r="I10" s="40" t="s">
        <v>302</v>
      </c>
      <c r="J10" s="40" t="s">
        <v>266</v>
      </c>
      <c r="K10" s="40" t="s">
        <v>258</v>
      </c>
      <c r="L10" s="40">
        <v>1856</v>
      </c>
      <c r="M10" s="40" t="s">
        <v>147</v>
      </c>
      <c r="N10" s="40" t="s">
        <v>132</v>
      </c>
      <c r="O10" s="40" t="s">
        <v>259</v>
      </c>
    </row>
    <row r="11" spans="1:15" ht="27.75" customHeight="1" x14ac:dyDescent="0.15">
      <c r="A11" s="40" t="s">
        <v>198</v>
      </c>
      <c r="B11" s="40" t="s">
        <v>45</v>
      </c>
      <c r="C11" s="40" t="s">
        <v>303</v>
      </c>
      <c r="D11" s="40" t="s">
        <v>304</v>
      </c>
      <c r="E11" s="40" t="s">
        <v>287</v>
      </c>
      <c r="F11" s="40" t="s">
        <v>305</v>
      </c>
      <c r="G11" s="40" t="s">
        <v>43</v>
      </c>
      <c r="H11" s="40" t="s">
        <v>289</v>
      </c>
      <c r="I11" s="40" t="s">
        <v>306</v>
      </c>
      <c r="J11" s="40" t="s">
        <v>307</v>
      </c>
      <c r="K11" s="40" t="s">
        <v>258</v>
      </c>
      <c r="L11" s="40">
        <v>1854</v>
      </c>
      <c r="M11" s="40" t="s">
        <v>134</v>
      </c>
      <c r="N11" s="40" t="s">
        <v>132</v>
      </c>
      <c r="O11" s="40" t="s">
        <v>259</v>
      </c>
    </row>
    <row r="12" spans="1:15" ht="27.75" customHeight="1" x14ac:dyDescent="0.15">
      <c r="A12" s="40" t="s">
        <v>199</v>
      </c>
      <c r="B12" s="40" t="s">
        <v>49</v>
      </c>
      <c r="C12" s="40" t="s">
        <v>308</v>
      </c>
      <c r="D12" s="40" t="s">
        <v>309</v>
      </c>
      <c r="E12" s="40" t="s">
        <v>310</v>
      </c>
      <c r="F12" s="40" t="s">
        <v>311</v>
      </c>
      <c r="G12" s="40" t="s">
        <v>43</v>
      </c>
      <c r="H12" s="40" t="s">
        <v>289</v>
      </c>
      <c r="I12" s="40" t="s">
        <v>312</v>
      </c>
      <c r="J12" s="40" t="s">
        <v>313</v>
      </c>
      <c r="K12" s="40" t="s">
        <v>258</v>
      </c>
      <c r="L12" s="40">
        <v>1850</v>
      </c>
      <c r="M12" s="40" t="s">
        <v>125</v>
      </c>
      <c r="N12" s="40" t="s">
        <v>132</v>
      </c>
      <c r="O12" s="40" t="s">
        <v>259</v>
      </c>
    </row>
    <row r="13" spans="1:15" ht="27.75" customHeight="1" x14ac:dyDescent="0.15">
      <c r="A13" s="40" t="s">
        <v>200</v>
      </c>
      <c r="B13" s="40" t="s">
        <v>53</v>
      </c>
      <c r="C13" s="40" t="s">
        <v>314</v>
      </c>
      <c r="D13" s="40" t="s">
        <v>286</v>
      </c>
      <c r="E13" s="40" t="s">
        <v>287</v>
      </c>
      <c r="F13" s="40" t="s">
        <v>315</v>
      </c>
      <c r="G13" s="40" t="s">
        <v>43</v>
      </c>
      <c r="H13" s="40" t="s">
        <v>289</v>
      </c>
      <c r="I13" s="40" t="s">
        <v>302</v>
      </c>
      <c r="J13" s="40" t="s">
        <v>316</v>
      </c>
      <c r="K13" s="40" t="s">
        <v>258</v>
      </c>
      <c r="L13" s="40">
        <v>1852</v>
      </c>
      <c r="M13" s="40" t="s">
        <v>134</v>
      </c>
      <c r="N13" s="40" t="s">
        <v>132</v>
      </c>
      <c r="O13" s="40" t="s">
        <v>259</v>
      </c>
    </row>
    <row r="14" spans="1:15" ht="27.75" customHeight="1" x14ac:dyDescent="0.15">
      <c r="A14" s="40" t="s">
        <v>201</v>
      </c>
      <c r="B14" s="40" t="s">
        <v>57</v>
      </c>
      <c r="C14" s="40" t="s">
        <v>317</v>
      </c>
      <c r="D14" s="40" t="s">
        <v>318</v>
      </c>
      <c r="E14" s="40" t="s">
        <v>319</v>
      </c>
      <c r="F14" s="40" t="s">
        <v>320</v>
      </c>
      <c r="G14" s="40" t="s">
        <v>35</v>
      </c>
      <c r="H14" s="40" t="s">
        <v>289</v>
      </c>
      <c r="I14" s="40" t="s">
        <v>321</v>
      </c>
      <c r="J14" s="40" t="s">
        <v>322</v>
      </c>
      <c r="K14" s="40" t="s">
        <v>258</v>
      </c>
      <c r="L14" s="40">
        <v>1837</v>
      </c>
      <c r="M14" s="40" t="s">
        <v>147</v>
      </c>
      <c r="N14" s="40" t="s">
        <v>132</v>
      </c>
      <c r="O14" s="40" t="s">
        <v>259</v>
      </c>
    </row>
    <row r="15" spans="1:15" ht="27.75" customHeight="1" x14ac:dyDescent="0.15">
      <c r="A15" s="40" t="s">
        <v>202</v>
      </c>
      <c r="B15" s="40" t="s">
        <v>61</v>
      </c>
      <c r="C15" s="40" t="s">
        <v>323</v>
      </c>
      <c r="D15" s="40" t="s">
        <v>324</v>
      </c>
      <c r="E15" s="40" t="s">
        <v>325</v>
      </c>
      <c r="F15" s="40" t="s">
        <v>326</v>
      </c>
      <c r="G15" s="40" t="s">
        <v>327</v>
      </c>
      <c r="H15" s="40" t="s">
        <v>289</v>
      </c>
      <c r="I15" s="40" t="s">
        <v>328</v>
      </c>
      <c r="J15" s="40" t="s">
        <v>329</v>
      </c>
      <c r="K15" s="40" t="s">
        <v>258</v>
      </c>
      <c r="L15" s="40">
        <v>791</v>
      </c>
      <c r="M15" s="40" t="s">
        <v>125</v>
      </c>
      <c r="N15" s="40" t="s">
        <v>126</v>
      </c>
      <c r="O15" s="40" t="s">
        <v>259</v>
      </c>
    </row>
    <row r="16" spans="1:15" ht="27.75" customHeight="1" x14ac:dyDescent="0.15">
      <c r="A16" s="40" t="s">
        <v>203</v>
      </c>
      <c r="B16" s="40" t="s">
        <v>66</v>
      </c>
      <c r="C16" s="40" t="s">
        <v>330</v>
      </c>
      <c r="D16" s="40" t="s">
        <v>331</v>
      </c>
      <c r="E16" s="40" t="s">
        <v>332</v>
      </c>
      <c r="F16" s="40" t="s">
        <v>333</v>
      </c>
      <c r="G16" s="40" t="s">
        <v>327</v>
      </c>
      <c r="H16" s="40" t="s">
        <v>289</v>
      </c>
      <c r="I16" s="40" t="s">
        <v>334</v>
      </c>
      <c r="J16" s="40" t="s">
        <v>335</v>
      </c>
      <c r="K16" s="40" t="s">
        <v>258</v>
      </c>
      <c r="L16" s="40">
        <v>1644</v>
      </c>
      <c r="M16" s="40" t="s">
        <v>125</v>
      </c>
      <c r="N16" s="40" t="s">
        <v>126</v>
      </c>
      <c r="O16" s="40" t="s">
        <v>259</v>
      </c>
    </row>
    <row r="17" spans="1:15" ht="27.75" customHeight="1" x14ac:dyDescent="0.15">
      <c r="A17" s="40" t="s">
        <v>204</v>
      </c>
      <c r="B17" s="40" t="s">
        <v>70</v>
      </c>
      <c r="C17" s="40" t="s">
        <v>336</v>
      </c>
      <c r="D17" s="40" t="s">
        <v>337</v>
      </c>
      <c r="E17" s="40" t="s">
        <v>338</v>
      </c>
      <c r="F17" s="40" t="s">
        <v>339</v>
      </c>
      <c r="G17" s="40" t="s">
        <v>35</v>
      </c>
      <c r="H17" s="40" t="s">
        <v>289</v>
      </c>
      <c r="I17" s="40" t="s">
        <v>340</v>
      </c>
      <c r="J17" s="40" t="s">
        <v>341</v>
      </c>
      <c r="K17" s="40" t="s">
        <v>258</v>
      </c>
      <c r="L17" s="40">
        <v>1215</v>
      </c>
      <c r="M17" s="40" t="s">
        <v>147</v>
      </c>
      <c r="N17" s="40" t="s">
        <v>126</v>
      </c>
      <c r="O17" s="40" t="s">
        <v>259</v>
      </c>
    </row>
    <row r="18" spans="1:15" ht="27.75" customHeight="1" x14ac:dyDescent="0.15">
      <c r="A18" s="40" t="s">
        <v>205</v>
      </c>
      <c r="B18" s="40" t="s">
        <v>73</v>
      </c>
      <c r="C18" s="40" t="s">
        <v>342</v>
      </c>
      <c r="D18" s="40" t="s">
        <v>343</v>
      </c>
      <c r="E18" s="40" t="s">
        <v>344</v>
      </c>
      <c r="F18" s="40" t="s">
        <v>345</v>
      </c>
      <c r="G18" s="40" t="s">
        <v>35</v>
      </c>
      <c r="H18" s="40" t="s">
        <v>289</v>
      </c>
      <c r="I18" s="40" t="s">
        <v>346</v>
      </c>
      <c r="J18" s="40" t="s">
        <v>347</v>
      </c>
      <c r="K18" s="40" t="s">
        <v>258</v>
      </c>
      <c r="L18" s="40">
        <v>1321</v>
      </c>
      <c r="M18" s="40" t="s">
        <v>147</v>
      </c>
      <c r="N18" s="40" t="s">
        <v>126</v>
      </c>
      <c r="O18" s="40" t="s">
        <v>259</v>
      </c>
    </row>
    <row r="19" spans="1:15" ht="27.75" customHeight="1" x14ac:dyDescent="0.15">
      <c r="A19" s="40" t="s">
        <v>206</v>
      </c>
      <c r="B19" s="40" t="s">
        <v>77</v>
      </c>
      <c r="C19" s="40" t="s">
        <v>348</v>
      </c>
      <c r="D19" s="40" t="s">
        <v>349</v>
      </c>
      <c r="E19" s="40" t="s">
        <v>350</v>
      </c>
      <c r="F19" s="40" t="s">
        <v>351</v>
      </c>
      <c r="G19" s="40" t="s">
        <v>352</v>
      </c>
      <c r="H19" s="40" t="s">
        <v>353</v>
      </c>
      <c r="I19" s="40" t="s">
        <v>354</v>
      </c>
      <c r="J19" s="40" t="s">
        <v>355</v>
      </c>
      <c r="K19" s="40" t="s">
        <v>258</v>
      </c>
      <c r="L19" s="40">
        <v>1810</v>
      </c>
      <c r="M19" s="40" t="s">
        <v>147</v>
      </c>
      <c r="N19" s="40" t="s">
        <v>126</v>
      </c>
      <c r="O19" s="40" t="s">
        <v>259</v>
      </c>
    </row>
    <row r="20" spans="1:15" ht="27.75" customHeight="1" x14ac:dyDescent="0.15">
      <c r="A20" s="40" t="s">
        <v>207</v>
      </c>
      <c r="B20" s="40" t="s">
        <v>82</v>
      </c>
      <c r="C20" s="40" t="s">
        <v>356</v>
      </c>
      <c r="D20" s="40" t="s">
        <v>349</v>
      </c>
      <c r="E20" s="40" t="s">
        <v>300</v>
      </c>
      <c r="F20" s="40" t="s">
        <v>357</v>
      </c>
      <c r="G20" s="40" t="s">
        <v>43</v>
      </c>
      <c r="H20" s="40" t="s">
        <v>289</v>
      </c>
      <c r="I20" s="40" t="s">
        <v>358</v>
      </c>
      <c r="J20" s="40" t="s">
        <v>266</v>
      </c>
      <c r="K20" s="40" t="s">
        <v>258</v>
      </c>
      <c r="L20" s="40">
        <v>1856</v>
      </c>
      <c r="M20" s="40" t="s">
        <v>134</v>
      </c>
      <c r="N20" s="40" t="s">
        <v>132</v>
      </c>
      <c r="O20" s="40" t="s">
        <v>259</v>
      </c>
    </row>
    <row r="21" spans="1:15" ht="27.75" customHeight="1" x14ac:dyDescent="0.15">
      <c r="A21" s="41" t="s">
        <v>208</v>
      </c>
      <c r="B21" s="41" t="s">
        <v>86</v>
      </c>
      <c r="C21" s="41" t="s">
        <v>359</v>
      </c>
      <c r="D21" s="41" t="s">
        <v>360</v>
      </c>
      <c r="E21" s="41" t="s">
        <v>361</v>
      </c>
      <c r="F21" s="41" t="s">
        <v>362</v>
      </c>
      <c r="G21" s="41" t="s">
        <v>18</v>
      </c>
      <c r="H21" s="41" t="s">
        <v>363</v>
      </c>
      <c r="I21" s="41" t="s">
        <v>364</v>
      </c>
      <c r="J21" s="41" t="s">
        <v>365</v>
      </c>
      <c r="K21" s="41" t="s">
        <v>258</v>
      </c>
      <c r="L21" s="41">
        <v>1077</v>
      </c>
      <c r="M21" s="41" t="s">
        <v>134</v>
      </c>
      <c r="N21" s="41" t="s">
        <v>132</v>
      </c>
      <c r="O21" s="41" t="s">
        <v>259</v>
      </c>
    </row>
    <row r="22" spans="1:15" ht="27.75" customHeight="1" x14ac:dyDescent="0.15">
      <c r="A22" s="40" t="s">
        <v>209</v>
      </c>
      <c r="B22" s="40" t="s">
        <v>90</v>
      </c>
      <c r="C22" s="40" t="s">
        <v>366</v>
      </c>
      <c r="D22" s="40" t="s">
        <v>349</v>
      </c>
      <c r="E22" s="40" t="s">
        <v>338</v>
      </c>
      <c r="F22" s="40" t="s">
        <v>367</v>
      </c>
      <c r="G22" s="40" t="s">
        <v>327</v>
      </c>
      <c r="H22" s="40" t="s">
        <v>289</v>
      </c>
      <c r="I22" s="40" t="s">
        <v>368</v>
      </c>
      <c r="J22" s="40" t="s">
        <v>369</v>
      </c>
      <c r="K22" s="40" t="s">
        <v>258</v>
      </c>
      <c r="L22" s="40">
        <v>639</v>
      </c>
      <c r="M22" s="40" t="s">
        <v>147</v>
      </c>
      <c r="N22" s="40" t="s">
        <v>132</v>
      </c>
      <c r="O22" s="40" t="s">
        <v>259</v>
      </c>
    </row>
    <row r="23" spans="1:15" ht="27.75" customHeight="1" x14ac:dyDescent="0.15">
      <c r="A23" s="40" t="s">
        <v>210</v>
      </c>
      <c r="B23" s="40" t="s">
        <v>93</v>
      </c>
      <c r="C23" s="40" t="s">
        <v>370</v>
      </c>
      <c r="D23" s="40" t="s">
        <v>349</v>
      </c>
      <c r="E23" s="40" t="s">
        <v>371</v>
      </c>
      <c r="F23" s="40" t="s">
        <v>372</v>
      </c>
      <c r="G23" s="40" t="s">
        <v>43</v>
      </c>
      <c r="H23" s="40" t="s">
        <v>289</v>
      </c>
      <c r="I23" s="40" t="s">
        <v>306</v>
      </c>
      <c r="J23" s="40" t="s">
        <v>373</v>
      </c>
      <c r="K23" s="40" t="s">
        <v>258</v>
      </c>
      <c r="L23" s="40">
        <v>685</v>
      </c>
      <c r="M23" s="40" t="s">
        <v>134</v>
      </c>
      <c r="N23" s="40" t="s">
        <v>126</v>
      </c>
      <c r="O23" s="40" t="s">
        <v>259</v>
      </c>
    </row>
    <row r="24" spans="1:15" ht="27.75" customHeight="1" x14ac:dyDescent="0.15">
      <c r="A24" s="40" t="s">
        <v>211</v>
      </c>
      <c r="B24" s="40" t="s">
        <v>96</v>
      </c>
      <c r="C24" s="40" t="s">
        <v>374</v>
      </c>
      <c r="D24" s="40" t="s">
        <v>375</v>
      </c>
      <c r="E24" s="40" t="s">
        <v>338</v>
      </c>
      <c r="F24" s="40" t="s">
        <v>376</v>
      </c>
      <c r="G24" s="40" t="s">
        <v>377</v>
      </c>
      <c r="H24" s="40" t="s">
        <v>289</v>
      </c>
      <c r="I24" s="40" t="s">
        <v>378</v>
      </c>
      <c r="J24" s="40" t="s">
        <v>379</v>
      </c>
      <c r="K24" s="40" t="s">
        <v>258</v>
      </c>
      <c r="L24" s="40">
        <v>642</v>
      </c>
      <c r="M24" s="40" t="s">
        <v>134</v>
      </c>
      <c r="N24" s="40" t="s">
        <v>132</v>
      </c>
      <c r="O24" s="40" t="s">
        <v>259</v>
      </c>
    </row>
    <row r="25" spans="1:15" ht="27.75" customHeight="1" x14ac:dyDescent="0.15">
      <c r="A25" s="40" t="s">
        <v>212</v>
      </c>
      <c r="B25" s="40" t="s">
        <v>99</v>
      </c>
      <c r="C25" s="40" t="s">
        <v>380</v>
      </c>
      <c r="D25" s="40" t="s">
        <v>381</v>
      </c>
      <c r="E25" s="40" t="s">
        <v>287</v>
      </c>
      <c r="F25" s="40" t="s">
        <v>382</v>
      </c>
      <c r="G25" s="40" t="s">
        <v>327</v>
      </c>
      <c r="H25" s="40" t="s">
        <v>289</v>
      </c>
      <c r="I25" s="40" t="s">
        <v>383</v>
      </c>
      <c r="J25" s="40" t="s">
        <v>384</v>
      </c>
      <c r="K25" s="40" t="s">
        <v>258</v>
      </c>
      <c r="L25" s="40">
        <v>1800</v>
      </c>
      <c r="M25" s="40"/>
      <c r="N25" s="40"/>
      <c r="O25" s="40" t="s">
        <v>259</v>
      </c>
    </row>
    <row r="26" spans="1:15" ht="13.5" customHeight="1" x14ac:dyDescent="0.15">
      <c r="A26" s="42" t="s">
        <v>214</v>
      </c>
      <c r="B26" s="42" t="s">
        <v>154</v>
      </c>
      <c r="C26" s="42" t="s">
        <v>385</v>
      </c>
      <c r="D26" s="42" t="s">
        <v>386</v>
      </c>
      <c r="E26" s="42" t="s">
        <v>387</v>
      </c>
      <c r="F26" s="42" t="s">
        <v>388</v>
      </c>
      <c r="G26" s="42" t="s">
        <v>13</v>
      </c>
      <c r="H26" s="42" t="s">
        <v>389</v>
      </c>
      <c r="I26" s="42" t="s">
        <v>390</v>
      </c>
      <c r="J26" s="42" t="s">
        <v>266</v>
      </c>
      <c r="K26" s="42" t="s">
        <v>258</v>
      </c>
      <c r="L26" s="42">
        <v>1856</v>
      </c>
      <c r="M26" s="42" t="s">
        <v>125</v>
      </c>
      <c r="N26" s="42" t="s">
        <v>156</v>
      </c>
      <c r="O26" s="42" t="s">
        <v>391</v>
      </c>
    </row>
    <row r="27" spans="1:15" ht="13.5" customHeight="1" x14ac:dyDescent="0.15">
      <c r="A27" s="42" t="s">
        <v>213</v>
      </c>
      <c r="B27" s="42" t="s">
        <v>107</v>
      </c>
      <c r="C27" s="42" t="s">
        <v>392</v>
      </c>
      <c r="D27" s="42" t="s">
        <v>393</v>
      </c>
      <c r="E27" s="42" t="s">
        <v>394</v>
      </c>
      <c r="F27" s="42" t="s">
        <v>395</v>
      </c>
      <c r="G27" s="42" t="s">
        <v>43</v>
      </c>
      <c r="H27" s="42" t="s">
        <v>396</v>
      </c>
      <c r="I27" s="42" t="s">
        <v>397</v>
      </c>
      <c r="J27" s="42" t="s">
        <v>398</v>
      </c>
      <c r="K27" s="42" t="s">
        <v>258</v>
      </c>
      <c r="L27" s="42">
        <v>332</v>
      </c>
      <c r="M27" s="42" t="s">
        <v>125</v>
      </c>
      <c r="N27" s="42" t="s">
        <v>126</v>
      </c>
      <c r="O27" s="42" t="s">
        <v>391</v>
      </c>
    </row>
    <row r="28" spans="1:15" x14ac:dyDescent="0.15">
      <c r="A28" t="s">
        <v>215</v>
      </c>
      <c r="B28" t="s">
        <v>111</v>
      </c>
      <c r="C28" t="s">
        <v>399</v>
      </c>
      <c r="D28" t="s">
        <v>400</v>
      </c>
      <c r="E28" t="s">
        <v>401</v>
      </c>
      <c r="F28" t="s">
        <v>114</v>
      </c>
      <c r="G28" t="s">
        <v>13</v>
      </c>
      <c r="H28" t="s">
        <v>402</v>
      </c>
      <c r="I28" t="s">
        <v>403</v>
      </c>
      <c r="J28" t="s">
        <v>266</v>
      </c>
      <c r="K28" t="s">
        <v>258</v>
      </c>
      <c r="L28">
        <v>1856</v>
      </c>
      <c r="M28" t="s">
        <v>134</v>
      </c>
      <c r="N28" t="s">
        <v>126</v>
      </c>
      <c r="O28" t="s">
        <v>404</v>
      </c>
    </row>
    <row r="29" spans="1:15" x14ac:dyDescent="0.15">
      <c r="A29" t="s">
        <v>216</v>
      </c>
      <c r="B29" t="s">
        <v>115</v>
      </c>
      <c r="C29" t="s">
        <v>405</v>
      </c>
      <c r="D29" t="s">
        <v>400</v>
      </c>
      <c r="E29" t="s">
        <v>401</v>
      </c>
      <c r="F29" t="s">
        <v>114</v>
      </c>
      <c r="G29" t="s">
        <v>13</v>
      </c>
      <c r="H29" t="s">
        <v>402</v>
      </c>
      <c r="I29" t="s">
        <v>403</v>
      </c>
      <c r="J29" t="s">
        <v>266</v>
      </c>
      <c r="K29" t="s">
        <v>258</v>
      </c>
      <c r="L29">
        <v>1856</v>
      </c>
      <c r="M29" t="s">
        <v>134</v>
      </c>
      <c r="N29" t="s">
        <v>132</v>
      </c>
      <c r="O29" t="s">
        <v>404</v>
      </c>
    </row>
    <row r="30" spans="1:15" x14ac:dyDescent="0.15">
      <c r="A30" t="s">
        <v>217</v>
      </c>
      <c r="B30" t="s">
        <v>117</v>
      </c>
      <c r="C30" t="s">
        <v>406</v>
      </c>
      <c r="D30" t="s">
        <v>407</v>
      </c>
      <c r="E30" t="s">
        <v>408</v>
      </c>
      <c r="F30" t="s">
        <v>409</v>
      </c>
      <c r="G30" t="s">
        <v>13</v>
      </c>
      <c r="H30" t="s">
        <v>410</v>
      </c>
      <c r="I30" t="s">
        <v>411</v>
      </c>
      <c r="J30" t="s">
        <v>266</v>
      </c>
      <c r="K30" t="s">
        <v>258</v>
      </c>
      <c r="L30">
        <v>1856</v>
      </c>
      <c r="M30" t="s">
        <v>134</v>
      </c>
      <c r="N30" t="s">
        <v>132</v>
      </c>
      <c r="O30" t="s">
        <v>412</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3"/>
  <sheetViews>
    <sheetView showGridLines="0" topLeftCell="A15" zoomScaleNormal="100" workbookViewId="0">
      <selection activeCell="B12" sqref="B12"/>
    </sheetView>
  </sheetViews>
  <sheetFormatPr baseColWidth="10" defaultColWidth="8.83203125" defaultRowHeight="13" x14ac:dyDescent="0.15"/>
  <cols>
    <col min="1" max="1" width="30" customWidth="1"/>
    <col min="2" max="2" width="105" customWidth="1"/>
  </cols>
  <sheetData>
    <row r="1" spans="1:2" ht="30" customHeight="1" x14ac:dyDescent="0.15">
      <c r="A1" s="65" t="s">
        <v>413</v>
      </c>
      <c r="B1" s="65"/>
    </row>
    <row r="2" spans="1:2" ht="42" customHeight="1" x14ac:dyDescent="0.15">
      <c r="A2" s="43" t="s">
        <v>414</v>
      </c>
      <c r="B2" s="44" t="s">
        <v>259</v>
      </c>
    </row>
    <row r="3" spans="1:2" ht="42" customHeight="1" x14ac:dyDescent="0.15">
      <c r="A3" s="43" t="s">
        <v>415</v>
      </c>
      <c r="B3" s="44" t="s">
        <v>416</v>
      </c>
    </row>
    <row r="4" spans="1:2" ht="42" customHeight="1" x14ac:dyDescent="0.15">
      <c r="A4" s="43" t="s">
        <v>417</v>
      </c>
      <c r="B4" s="44" t="s">
        <v>418</v>
      </c>
    </row>
    <row r="5" spans="1:2" ht="42" customHeight="1" x14ac:dyDescent="0.15">
      <c r="A5" s="43" t="s">
        <v>419</v>
      </c>
      <c r="B5" s="44" t="s">
        <v>420</v>
      </c>
    </row>
    <row r="6" spans="1:2" ht="42" customHeight="1" x14ac:dyDescent="0.15">
      <c r="A6" s="43" t="s">
        <v>421</v>
      </c>
      <c r="B6" s="44" t="s">
        <v>422</v>
      </c>
    </row>
    <row r="7" spans="1:2" ht="42" customHeight="1" x14ac:dyDescent="0.15">
      <c r="A7" s="43" t="s">
        <v>423</v>
      </c>
      <c r="B7" s="44" t="s">
        <v>424</v>
      </c>
    </row>
    <row r="8" spans="1:2" ht="42" customHeight="1" x14ac:dyDescent="0.15">
      <c r="A8" s="43" t="s">
        <v>425</v>
      </c>
      <c r="B8" s="44" t="s">
        <v>426</v>
      </c>
    </row>
    <row r="9" spans="1:2" ht="42" customHeight="1" x14ac:dyDescent="0.15">
      <c r="A9" s="43" t="s">
        <v>427</v>
      </c>
      <c r="B9" s="44" t="s">
        <v>428</v>
      </c>
    </row>
    <row r="10" spans="1:2" ht="42" customHeight="1" x14ac:dyDescent="0.15">
      <c r="A10" s="43" t="s">
        <v>429</v>
      </c>
      <c r="B10" s="44" t="s">
        <v>430</v>
      </c>
    </row>
    <row r="11" spans="1:2" ht="42" customHeight="1" x14ac:dyDescent="0.15">
      <c r="A11" s="43" t="s">
        <v>431</v>
      </c>
      <c r="B11" s="44" t="s">
        <v>432</v>
      </c>
    </row>
    <row r="12" spans="1:2" ht="42" customHeight="1" x14ac:dyDescent="0.15">
      <c r="A12" s="43" t="s">
        <v>433</v>
      </c>
      <c r="B12" s="44" t="s">
        <v>434</v>
      </c>
    </row>
    <row r="13" spans="1:2" ht="42" customHeight="1" x14ac:dyDescent="0.15">
      <c r="A13" s="43" t="s">
        <v>435</v>
      </c>
      <c r="B13" s="44" t="s">
        <v>436</v>
      </c>
    </row>
    <row r="14" spans="1:2" ht="42" customHeight="1" x14ac:dyDescent="0.15">
      <c r="A14" s="43" t="s">
        <v>437</v>
      </c>
      <c r="B14" s="44" t="s">
        <v>438</v>
      </c>
    </row>
    <row r="15" spans="1:2" ht="42" customHeight="1" x14ac:dyDescent="0.15">
      <c r="A15" s="43" t="s">
        <v>439</v>
      </c>
      <c r="B15" s="44" t="s">
        <v>440</v>
      </c>
    </row>
    <row r="16" spans="1:2" ht="42" customHeight="1" x14ac:dyDescent="0.15">
      <c r="A16" s="43" t="s">
        <v>441</v>
      </c>
      <c r="B16" s="44" t="s">
        <v>442</v>
      </c>
    </row>
    <row r="17" spans="1:2" ht="42" customHeight="1" x14ac:dyDescent="0.15">
      <c r="A17" s="43" t="s">
        <v>443</v>
      </c>
      <c r="B17" s="44" t="s">
        <v>444</v>
      </c>
    </row>
    <row r="18" spans="1:2" ht="42" customHeight="1" x14ac:dyDescent="0.15">
      <c r="A18" s="43" t="s">
        <v>445</v>
      </c>
      <c r="B18" s="44" t="s">
        <v>446</v>
      </c>
    </row>
    <row r="19" spans="1:2" ht="42" customHeight="1" x14ac:dyDescent="0.15">
      <c r="A19" s="43" t="s">
        <v>447</v>
      </c>
      <c r="B19" s="44" t="s">
        <v>448</v>
      </c>
    </row>
    <row r="20" spans="1:2" ht="42" customHeight="1" x14ac:dyDescent="0.15">
      <c r="A20" s="43" t="s">
        <v>449</v>
      </c>
      <c r="B20" s="44" t="s">
        <v>450</v>
      </c>
    </row>
    <row r="21" spans="1:2" ht="42" customHeight="1" x14ac:dyDescent="0.15">
      <c r="A21" s="43" t="s">
        <v>451</v>
      </c>
      <c r="B21" s="44" t="s">
        <v>452</v>
      </c>
    </row>
    <row r="22" spans="1:2" ht="42" customHeight="1" x14ac:dyDescent="0.15">
      <c r="A22" s="43" t="s">
        <v>453</v>
      </c>
      <c r="B22" s="44" t="s">
        <v>454</v>
      </c>
    </row>
    <row r="23" spans="1:2" ht="42" customHeight="1" x14ac:dyDescent="0.15">
      <c r="A23" s="43" t="s">
        <v>455</v>
      </c>
      <c r="B23" s="44" t="s">
        <v>456</v>
      </c>
    </row>
  </sheetData>
  <mergeCells count="1">
    <mergeCell ref="A1:B1"/>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4"/>
  <sheetViews>
    <sheetView zoomScaleNormal="100" workbookViewId="0"/>
  </sheetViews>
  <sheetFormatPr baseColWidth="10" defaultColWidth="8.6640625" defaultRowHeight="13" x14ac:dyDescent="0.15"/>
  <cols>
    <col min="1" max="1" width="34" customWidth="1"/>
    <col min="2" max="2" width="16" customWidth="1"/>
    <col min="3" max="4" width="34" customWidth="1"/>
    <col min="5" max="8" width="16" customWidth="1"/>
    <col min="9" max="9" width="30" customWidth="1"/>
    <col min="10" max="12" width="14" customWidth="1"/>
  </cols>
  <sheetData>
    <row r="1" spans="1:12" ht="18" x14ac:dyDescent="0.2">
      <c r="A1" s="45" t="s">
        <v>457</v>
      </c>
    </row>
    <row r="2" spans="1:12" ht="42" customHeight="1" x14ac:dyDescent="0.15">
      <c r="A2" s="67" t="s">
        <v>458</v>
      </c>
      <c r="B2" s="67"/>
      <c r="C2" s="67"/>
      <c r="D2" s="67"/>
      <c r="E2" s="67"/>
      <c r="F2" s="67"/>
      <c r="G2" s="67"/>
      <c r="H2" s="67"/>
    </row>
    <row r="4" spans="1:12" x14ac:dyDescent="0.15">
      <c r="A4" s="46" t="s">
        <v>459</v>
      </c>
    </row>
    <row r="5" spans="1:12" ht="14" x14ac:dyDescent="0.15">
      <c r="A5" s="47" t="s">
        <v>460</v>
      </c>
      <c r="B5" s="47" t="s">
        <v>461</v>
      </c>
      <c r="C5" s="47" t="s">
        <v>462</v>
      </c>
      <c r="D5" s="47" t="s">
        <v>463</v>
      </c>
      <c r="E5" s="47" t="s">
        <v>464</v>
      </c>
    </row>
    <row r="6" spans="1:12" ht="91.5" customHeight="1" x14ac:dyDescent="0.15">
      <c r="A6" s="1" t="s">
        <v>465</v>
      </c>
      <c r="B6" s="1" t="s">
        <v>466</v>
      </c>
      <c r="C6" s="1" t="s">
        <v>467</v>
      </c>
      <c r="D6" s="1" t="s">
        <v>468</v>
      </c>
      <c r="E6" s="1" t="s">
        <v>126</v>
      </c>
    </row>
    <row r="7" spans="1:12" ht="91.5" customHeight="1" x14ac:dyDescent="0.15">
      <c r="A7" s="1" t="s">
        <v>469</v>
      </c>
      <c r="B7" s="1" t="s">
        <v>470</v>
      </c>
      <c r="C7" s="1" t="s">
        <v>471</v>
      </c>
      <c r="D7" s="1" t="s">
        <v>472</v>
      </c>
      <c r="E7" s="1" t="s">
        <v>473</v>
      </c>
    </row>
    <row r="8" spans="1:12" ht="91.5" customHeight="1" x14ac:dyDescent="0.15">
      <c r="A8" s="1" t="s">
        <v>474</v>
      </c>
      <c r="B8" s="1" t="s">
        <v>475</v>
      </c>
      <c r="C8" s="1" t="s">
        <v>476</v>
      </c>
      <c r="D8" s="1" t="s">
        <v>477</v>
      </c>
      <c r="E8" s="1" t="s">
        <v>132</v>
      </c>
    </row>
    <row r="10" spans="1:12" x14ac:dyDescent="0.15">
      <c r="A10" s="46" t="s">
        <v>478</v>
      </c>
    </row>
    <row r="11" spans="1:12" ht="42" x14ac:dyDescent="0.15">
      <c r="A11" s="47" t="s">
        <v>479</v>
      </c>
      <c r="B11" s="47" t="s">
        <v>480</v>
      </c>
      <c r="C11" s="47" t="s">
        <v>481</v>
      </c>
      <c r="D11" s="47" t="s">
        <v>482</v>
      </c>
      <c r="E11" s="47" t="s">
        <v>481</v>
      </c>
      <c r="F11" s="47" t="s">
        <v>483</v>
      </c>
      <c r="G11" s="47" t="s">
        <v>481</v>
      </c>
      <c r="H11" s="47" t="s">
        <v>484</v>
      </c>
      <c r="I11" s="47" t="s">
        <v>481</v>
      </c>
      <c r="J11" s="47" t="s">
        <v>485</v>
      </c>
      <c r="K11" s="47" t="s">
        <v>481</v>
      </c>
      <c r="L11" s="47" t="s">
        <v>486</v>
      </c>
    </row>
    <row r="12" spans="1:12" x14ac:dyDescent="0.15">
      <c r="A12" s="48" t="s">
        <v>184</v>
      </c>
      <c r="B12" s="49">
        <v>2413.3772828040801</v>
      </c>
      <c r="C12" s="49">
        <v>7.6371595248880104E-4</v>
      </c>
      <c r="D12" s="49">
        <v>-480.76296649419601</v>
      </c>
      <c r="E12" s="49">
        <v>0.39202729965727101</v>
      </c>
      <c r="F12" s="49">
        <v>2518.0489204584201</v>
      </c>
      <c r="G12" s="49">
        <v>1.7959009775663499E-4</v>
      </c>
      <c r="H12" s="49">
        <v>2361.7153275719602</v>
      </c>
      <c r="I12" s="49">
        <v>1.1560952663670801E-3</v>
      </c>
      <c r="J12" s="49">
        <v>-654.03928474201405</v>
      </c>
      <c r="K12" s="49">
        <v>0.24951701642351801</v>
      </c>
      <c r="L12" s="48" t="s">
        <v>487</v>
      </c>
    </row>
    <row r="13" spans="1:12" x14ac:dyDescent="0.15">
      <c r="A13" s="48" t="s">
        <v>488</v>
      </c>
      <c r="B13" s="49">
        <v>89.103503217229004</v>
      </c>
      <c r="C13" s="49">
        <v>3.2361639817852098E-3</v>
      </c>
      <c r="D13" s="49">
        <v>2186.30088544719</v>
      </c>
      <c r="E13" s="49">
        <v>1.2466225853154399E-22</v>
      </c>
      <c r="F13" s="49">
        <v>-204.66184197107299</v>
      </c>
      <c r="G13" s="49">
        <v>5.1574153488637801E-2</v>
      </c>
      <c r="H13" s="49">
        <v>89.223162241955706</v>
      </c>
      <c r="I13" s="49">
        <v>3.12620335208389E-3</v>
      </c>
      <c r="J13" s="49">
        <v>2464.5589492867298</v>
      </c>
      <c r="K13" s="49">
        <v>3.4895361669328101E-44</v>
      </c>
      <c r="L13" s="48" t="s">
        <v>489</v>
      </c>
    </row>
    <row r="14" spans="1:12" x14ac:dyDescent="0.15">
      <c r="A14" s="48" t="s">
        <v>490</v>
      </c>
      <c r="B14" s="50">
        <v>1.8847679022595699E-2</v>
      </c>
      <c r="C14" s="49">
        <v>2.6003920337206602E-68</v>
      </c>
      <c r="D14" s="50">
        <v>3.3368803581357402E-2</v>
      </c>
      <c r="E14" s="49">
        <v>8.9822707898133798E-116</v>
      </c>
      <c r="F14" s="50">
        <v>1.93542805571543E-2</v>
      </c>
      <c r="G14" s="49">
        <v>4.0257073649633202E-85</v>
      </c>
      <c r="H14" s="50">
        <v>1.8847054274695099E-2</v>
      </c>
      <c r="I14" s="49">
        <v>5.9782723514159401E-68</v>
      </c>
      <c r="J14" s="50">
        <v>3.59564530065151E-2</v>
      </c>
      <c r="K14" s="49">
        <v>1.89797201054292E-175</v>
      </c>
      <c r="L14" s="48" t="s">
        <v>491</v>
      </c>
    </row>
    <row r="15" spans="1:12" x14ac:dyDescent="0.15">
      <c r="A15" s="48" t="s">
        <v>492</v>
      </c>
      <c r="B15" s="49">
        <v>-5.0917057571590503</v>
      </c>
      <c r="C15" s="49">
        <v>0.33762867106667799</v>
      </c>
      <c r="D15" s="49">
        <v>-5.3903106419662201</v>
      </c>
      <c r="E15" s="49">
        <v>0.230618707292711</v>
      </c>
      <c r="F15" s="49">
        <v>-2.3328707826816202</v>
      </c>
      <c r="G15" s="49">
        <v>0.64900930925237899</v>
      </c>
      <c r="H15" s="49">
        <v>-5.02108153917648</v>
      </c>
      <c r="I15" s="49">
        <v>0.34355218037796398</v>
      </c>
      <c r="J15" s="49">
        <v>-8.0754527441461708</v>
      </c>
      <c r="K15" s="49">
        <v>5.8372315263627697E-2</v>
      </c>
      <c r="L15" s="48" t="s">
        <v>493</v>
      </c>
    </row>
    <row r="16" spans="1:12" x14ac:dyDescent="0.15">
      <c r="A16" s="48" t="s">
        <v>494</v>
      </c>
      <c r="B16" s="50">
        <v>-6.4564577748390996E-4</v>
      </c>
      <c r="C16" s="49">
        <v>4.4347279301396704E-9</v>
      </c>
      <c r="D16" s="50">
        <v>-7.37314386351461E-4</v>
      </c>
      <c r="E16" s="49">
        <v>4.1956719891677998E-24</v>
      </c>
      <c r="F16" s="50">
        <v>-2.2533803575240101E-3</v>
      </c>
      <c r="G16" s="49">
        <v>8.1346733979127602E-5</v>
      </c>
      <c r="H16" s="50">
        <v>-6.4373470154142703E-4</v>
      </c>
      <c r="I16" s="49">
        <v>5.6505119772630404E-9</v>
      </c>
      <c r="J16" s="50">
        <v>-6.9441315666724597E-4</v>
      </c>
      <c r="K16" s="49">
        <v>5.4590140882219601E-20</v>
      </c>
      <c r="L16" s="48" t="s">
        <v>495</v>
      </c>
    </row>
    <row r="17" spans="1:12" x14ac:dyDescent="0.15">
      <c r="A17" s="48" t="s">
        <v>496</v>
      </c>
      <c r="B17" s="49">
        <v>1.43150757754934</v>
      </c>
      <c r="C17" s="49">
        <v>7.7385049371277604E-4</v>
      </c>
      <c r="D17" s="49">
        <v>0.93396876066817303</v>
      </c>
      <c r="E17" s="49">
        <v>1.90278330422941E-2</v>
      </c>
      <c r="F17" s="49">
        <v>1.5259709314358501</v>
      </c>
      <c r="G17" s="49">
        <v>2.7254893550723099E-4</v>
      </c>
      <c r="H17" s="49">
        <v>1.4213619154418999</v>
      </c>
      <c r="I17" s="49">
        <v>8.1507515367298196E-4</v>
      </c>
      <c r="J17" s="49">
        <v>0.69511606265182502</v>
      </c>
      <c r="K17" s="49">
        <v>7.2551781964542303E-2</v>
      </c>
      <c r="L17" s="48" t="s">
        <v>497</v>
      </c>
    </row>
    <row r="18" spans="1:12" x14ac:dyDescent="0.15">
      <c r="A18" s="48" t="s">
        <v>498</v>
      </c>
      <c r="B18" s="49">
        <v>-3.1976816710393101</v>
      </c>
      <c r="C18" s="49">
        <v>3.3406466926543199E-4</v>
      </c>
      <c r="D18" s="49">
        <v>-1.6242980799439399</v>
      </c>
      <c r="E18" s="49">
        <v>3.68783877188655E-2</v>
      </c>
      <c r="F18" s="49">
        <v>-3.5842757319651999</v>
      </c>
      <c r="G18" s="49">
        <v>1.6827700978433E-5</v>
      </c>
      <c r="H18" s="49">
        <v>-3.2156122631271802</v>
      </c>
      <c r="I18" s="49">
        <v>3.1871736127772599E-4</v>
      </c>
      <c r="J18" s="49">
        <v>-1.16696133674469</v>
      </c>
      <c r="K18" s="49">
        <v>0.114865706285113</v>
      </c>
      <c r="L18" s="48" t="s">
        <v>499</v>
      </c>
    </row>
    <row r="19" spans="1:12" x14ac:dyDescent="0.15">
      <c r="A19" s="48" t="s">
        <v>500</v>
      </c>
      <c r="B19" s="49">
        <v>-66.972904992043198</v>
      </c>
      <c r="C19" s="49">
        <v>4.4417189989297001E-2</v>
      </c>
      <c r="D19" s="49">
        <v>-61.304389234989998</v>
      </c>
      <c r="E19" s="49">
        <v>3.4918140161991497E-2</v>
      </c>
      <c r="F19" s="49">
        <v>-65.580099117269498</v>
      </c>
      <c r="G19" s="49">
        <v>4.6652653209078403E-2</v>
      </c>
      <c r="H19" s="49">
        <v>167.411210432308</v>
      </c>
      <c r="I19" s="49">
        <v>0.37018172435715602</v>
      </c>
      <c r="J19" s="49">
        <v>-90.724568964907903</v>
      </c>
      <c r="K19" s="49">
        <v>2.2933546601519102E-3</v>
      </c>
      <c r="L19" s="48" t="s">
        <v>501</v>
      </c>
    </row>
    <row r="20" spans="1:12" x14ac:dyDescent="0.15">
      <c r="A20" s="48" t="s">
        <v>502</v>
      </c>
      <c r="B20" s="49">
        <v>-217.08396888669</v>
      </c>
      <c r="C20" s="49">
        <v>0.61628099273743397</v>
      </c>
      <c r="D20" s="49">
        <v>-95.472727219869299</v>
      </c>
      <c r="E20" s="49">
        <v>0.77253902985861</v>
      </c>
      <c r="F20" s="49">
        <v>-62.828483413451998</v>
      </c>
      <c r="G20" s="49">
        <v>0.87244235034604301</v>
      </c>
      <c r="H20" s="49">
        <v>-224.35191016696399</v>
      </c>
      <c r="I20" s="49">
        <v>0.60409095668021395</v>
      </c>
      <c r="J20" s="49">
        <v>-211.24919144588301</v>
      </c>
      <c r="K20" s="49">
        <v>0.52419766246947197</v>
      </c>
      <c r="L20" s="48" t="s">
        <v>503</v>
      </c>
    </row>
    <row r="21" spans="1:12" x14ac:dyDescent="0.15">
      <c r="A21" s="48" t="s">
        <v>504</v>
      </c>
      <c r="B21" s="49">
        <v>190.76803347219899</v>
      </c>
      <c r="C21" s="49">
        <v>1.11313390064093E-22</v>
      </c>
      <c r="D21" s="49">
        <v>156.04851069154799</v>
      </c>
      <c r="E21" s="49">
        <v>3.5681958850927299E-19</v>
      </c>
      <c r="F21" s="49">
        <v>200.94286054084901</v>
      </c>
      <c r="G21" s="49">
        <v>3.6242879392654101E-28</v>
      </c>
      <c r="H21" s="49">
        <v>194.564353130379</v>
      </c>
      <c r="I21" s="49">
        <v>7.6116846983344901E-22</v>
      </c>
      <c r="J21" s="49">
        <v>147.22132309284001</v>
      </c>
      <c r="K21" s="49">
        <v>2.1215638746947301E-18</v>
      </c>
      <c r="L21" s="48" t="s">
        <v>505</v>
      </c>
    </row>
    <row r="22" spans="1:12" x14ac:dyDescent="0.15">
      <c r="A22" s="46" t="s">
        <v>506</v>
      </c>
      <c r="B22" s="51" t="s">
        <v>487</v>
      </c>
      <c r="C22" s="52"/>
      <c r="D22" s="53">
        <v>-8.7322857772557608E-3</v>
      </c>
      <c r="E22" s="54">
        <v>3.216617614619E-23</v>
      </c>
      <c r="F22" s="51" t="s">
        <v>487</v>
      </c>
      <c r="G22" s="52"/>
      <c r="H22" s="51" t="s">
        <v>487</v>
      </c>
      <c r="I22" s="52"/>
      <c r="J22" s="53">
        <v>-1.01080873468186E-2</v>
      </c>
      <c r="K22" s="54">
        <v>7.43511260959562E-50</v>
      </c>
      <c r="L22" s="48" t="s">
        <v>507</v>
      </c>
    </row>
    <row r="23" spans="1:12" x14ac:dyDescent="0.15">
      <c r="A23" s="46" t="s">
        <v>508</v>
      </c>
      <c r="B23" s="48" t="s">
        <v>487</v>
      </c>
      <c r="D23" s="48" t="s">
        <v>487</v>
      </c>
      <c r="F23" s="50">
        <v>8.03799760521283E-4</v>
      </c>
      <c r="G23" s="49">
        <v>5.3783179733005197E-3</v>
      </c>
      <c r="H23" s="48" t="s">
        <v>487</v>
      </c>
      <c r="J23" s="48" t="s">
        <v>487</v>
      </c>
      <c r="L23" s="48" t="s">
        <v>509</v>
      </c>
    </row>
    <row r="24" spans="1:12" x14ac:dyDescent="0.15">
      <c r="A24" s="46" t="s">
        <v>510</v>
      </c>
      <c r="B24" s="48" t="s">
        <v>487</v>
      </c>
      <c r="D24" s="48" t="s">
        <v>487</v>
      </c>
      <c r="F24" s="48" t="s">
        <v>487</v>
      </c>
      <c r="H24" s="49">
        <v>-19.8978428494217</v>
      </c>
      <c r="I24" s="49">
        <v>0.20417695042061701</v>
      </c>
      <c r="J24" s="48" t="s">
        <v>487</v>
      </c>
      <c r="L24" s="48" t="s">
        <v>511</v>
      </c>
    </row>
    <row r="27" spans="1:12" x14ac:dyDescent="0.15">
      <c r="A27" s="46" t="s">
        <v>512</v>
      </c>
    </row>
    <row r="28" spans="1:12" ht="42" customHeight="1" x14ac:dyDescent="0.15">
      <c r="A28" s="47" t="s">
        <v>513</v>
      </c>
      <c r="B28" s="47" t="s">
        <v>514</v>
      </c>
      <c r="C28" s="47" t="s">
        <v>515</v>
      </c>
      <c r="D28" s="47" t="s">
        <v>516</v>
      </c>
      <c r="E28" s="47" t="s">
        <v>517</v>
      </c>
      <c r="F28" s="47" t="s">
        <v>518</v>
      </c>
      <c r="G28" s="47" t="s">
        <v>519</v>
      </c>
      <c r="H28" s="47" t="s">
        <v>520</v>
      </c>
      <c r="I28" s="47" t="s">
        <v>521</v>
      </c>
    </row>
    <row r="29" spans="1:12" x14ac:dyDescent="0.15">
      <c r="A29" s="46" t="s">
        <v>480</v>
      </c>
      <c r="B29" s="49">
        <v>0.72312179506132201</v>
      </c>
      <c r="C29" s="55">
        <v>23774.207004039999</v>
      </c>
      <c r="D29" s="48" t="s">
        <v>487</v>
      </c>
      <c r="E29" s="48" t="s">
        <v>487</v>
      </c>
      <c r="F29" s="56">
        <f>SQRT(SUMPRODUCT((Target!$C$1615:$C$1770-Target!$AT$1615:$AT$1770)^2)/COUNT(Target!$C$1615:$C$1770))</f>
        <v>810.37131190609284</v>
      </c>
      <c r="G29" s="57">
        <f>SUMPRODUCT(ABS(Target!$C$1615:$C$1770-Target!$AT$1615:$AT$1770)/Target!$C$1615:$C$1770)/COUNT(Target!$C$1615:$C$1770)</f>
        <v>8.3647412745603472E-2</v>
      </c>
      <c r="H29" s="58">
        <f>SUMPRODUCT(Target!$C$1615:$C$1770-Target!$AT$1615:$AT$1770)/COUNT(Target!$C$1615:$C$1770)</f>
        <v>-713.83379239224325</v>
      </c>
      <c r="I29" s="46" t="s">
        <v>522</v>
      </c>
    </row>
    <row r="30" spans="1:12" x14ac:dyDescent="0.15">
      <c r="A30" s="46" t="s">
        <v>482</v>
      </c>
      <c r="B30" s="49">
        <v>0.76927296202823303</v>
      </c>
      <c r="C30" s="55">
        <v>23482.176257629199</v>
      </c>
      <c r="D30" s="59">
        <v>320.43986406645303</v>
      </c>
      <c r="E30" s="49">
        <v>1.8900097403399199E-65</v>
      </c>
      <c r="F30" s="56">
        <f>SQRT(SUMPRODUCT((Target!$C$1615:$C$1770-Target!$AU$1615:$AU$1770)^2)/COUNT(Target!$C$1615:$C$1770))</f>
        <v>517.01506731300321</v>
      </c>
      <c r="G30" s="57">
        <f>SUMPRODUCT(ABS(Target!$C$1615:$C$1770-Target!$AU$1615:$AU$1770)/Target!$C$1615:$C$1770)/COUNT(Target!$C$1615:$C$1770)</f>
        <v>4.9553290329888568E-2</v>
      </c>
      <c r="H30" s="58">
        <f>SUMPRODUCT(Target!$C$1615:$C$1770-Target!$AU$1615:$AU$1770)/COUNT(Target!$C$1615:$C$1770)</f>
        <v>-372.79961074356544</v>
      </c>
      <c r="I30" s="60" t="s">
        <v>523</v>
      </c>
    </row>
    <row r="31" spans="1:12" x14ac:dyDescent="0.15">
      <c r="A31" s="46" t="s">
        <v>483</v>
      </c>
      <c r="B31" s="49">
        <v>0.72773236242839201</v>
      </c>
      <c r="C31" s="55">
        <v>23748.215406799201</v>
      </c>
      <c r="D31" s="59">
        <v>28.043522876545499</v>
      </c>
      <c r="E31" s="49">
        <v>1.35132557536965E-7</v>
      </c>
      <c r="F31" s="56">
        <f>SQRT(SUMPRODUCT((Target!$C$1615:$C$1770-Target!$AV$1615:$AV$1770)^2)/COUNT(Target!$C$1615:$C$1770))</f>
        <v>669.10459489530444</v>
      </c>
      <c r="G31" s="57">
        <f>SUMPRODUCT(ABS(Target!$C$1615:$C$1770-Target!$AV$1615:$AV$1770)/Target!$C$1615:$C$1770)/COUNT(Target!$C$1615:$C$1770)</f>
        <v>6.6423570752824526E-2</v>
      </c>
      <c r="H31" s="58">
        <f>SUMPRODUCT(Target!$C$1615:$C$1770-Target!$AV$1615:$AV$1770)/COUNT(Target!$C$1615:$C$1770)</f>
        <v>-547.27835855094395</v>
      </c>
      <c r="I31" s="61" t="s">
        <v>524</v>
      </c>
    </row>
    <row r="32" spans="1:12" x14ac:dyDescent="0.15">
      <c r="A32" s="46" t="s">
        <v>484</v>
      </c>
      <c r="B32" s="49">
        <v>0.72329965612646097</v>
      </c>
      <c r="C32" s="55">
        <v>23774.1677904975</v>
      </c>
      <c r="D32" s="59">
        <v>2.0265405422036</v>
      </c>
      <c r="E32" s="49">
        <v>0.15476756123173199</v>
      </c>
      <c r="F32" s="56">
        <f>SQRT(SUMPRODUCT((Target!$C$1615:$C$1770-Target!$AW$1615:$AW$1770)^2)/COUNT(Target!$C$1615:$C$1770))</f>
        <v>811.44042231153583</v>
      </c>
      <c r="G32" s="57">
        <f>SUMPRODUCT(ABS(Target!$C$1615:$C$1770-Target!$AW$1615:$AW$1770)/Target!$C$1615:$C$1770)/COUNT(Target!$C$1615:$C$1770)</f>
        <v>8.3645271093372997E-2</v>
      </c>
      <c r="H32" s="58">
        <f>SUMPRODUCT(Target!$C$1615:$C$1770-Target!$AW$1615:$AW$1770)/COUNT(Target!$C$1615:$C$1770)</f>
        <v>-713.86990423617533</v>
      </c>
      <c r="I32" s="61" t="s">
        <v>525</v>
      </c>
    </row>
    <row r="34" spans="1:9" ht="43.5" customHeight="1" x14ac:dyDescent="0.15">
      <c r="A34" s="67" t="s">
        <v>526</v>
      </c>
      <c r="B34" s="67"/>
      <c r="C34" s="67"/>
      <c r="D34" s="67"/>
      <c r="E34" s="67"/>
      <c r="F34" s="67"/>
      <c r="G34" s="67"/>
      <c r="H34" s="67"/>
      <c r="I34" s="67"/>
    </row>
    <row r="36" spans="1:9" x14ac:dyDescent="0.15">
      <c r="A36" s="46" t="s">
        <v>527</v>
      </c>
    </row>
    <row r="38" spans="1:9" x14ac:dyDescent="0.15">
      <c r="A38" s="46" t="s">
        <v>528</v>
      </c>
    </row>
    <row r="39" spans="1:9" x14ac:dyDescent="0.15">
      <c r="A39" s="48" t="s">
        <v>529</v>
      </c>
      <c r="B39" s="34">
        <f>AVERAGE(Target!N8:N1614)</f>
        <v>236369.08587429993</v>
      </c>
    </row>
    <row r="40" spans="1:9" x14ac:dyDescent="0.15">
      <c r="A40" s="48" t="s">
        <v>530</v>
      </c>
      <c r="B40" s="62">
        <f>AVERAGE(Target!I8:I1614)</f>
        <v>2.1092103298070928</v>
      </c>
    </row>
    <row r="41" spans="1:9" ht="43.5" customHeight="1" x14ac:dyDescent="0.15">
      <c r="A41" s="66" t="str">
        <f>"Price effect depends on miles driven: dDemand/dGas = "&amp;TEXT('Interaction Analysis'!$J$13,"0.0")&amp;" + ("&amp;TEXT('Interaction Analysis'!$J$22,"0.000000")&amp;" × VMT). At average VMT that is "&amp;TEXT('Interaction Analysis'!$J$13+'Interaction Analysis'!$J$22*$B$39,"0.0")&amp;" units per $1/gal, and it falls by "&amp;TEXT(-'Interaction Analysis'!$J$22*10000,"0.0")&amp;" units for every extra 10,000 million monthly miles. The positive price sign reflects prices rising in high-demand periods, so read it as association, not causal elasticity."</f>
        <v>Price effect depends on miles driven: dDemand/dGas = 2464.6 + (-0.010108 × VMT). At average VMT that is 75.3 units per $1/gal, and it falls by 101.1 units for every extra 10,000 million monthly miles. The positive price sign reflects prices rising in high-demand periods, so read it as association, not causal elasticity.</v>
      </c>
      <c r="B41" s="66"/>
      <c r="C41" s="66"/>
      <c r="D41" s="66"/>
      <c r="E41" s="66"/>
      <c r="F41" s="66"/>
      <c r="G41" s="66"/>
      <c r="H41" s="66"/>
      <c r="I41" s="66"/>
    </row>
    <row r="42" spans="1:9" ht="43.5" customHeight="1" x14ac:dyDescent="0.15">
      <c r="A42" s="66" t="str">
        <f>"Miles effect depends on price: dDemand/dVMT = "&amp;TEXT('Interaction Analysis'!$J$14,"0.00000")&amp;" + ("&amp;TEXT('Interaction Analysis'!$J$22,"0.000000")&amp;" × Gas). Per extra 1,000 million miles: "&amp;TEXT(1000*('Interaction Analysis'!$J$14+'Interaction Analysis'!$J$22*$B$40),"0.0")&amp;" units at the average price ($"&amp;TEXT($B$40,"0.00")&amp;") but only "&amp;TEXT(1000*('Interaction Analysis'!$J$14+'Interaction Analysis'!$J$22*($B$40+1)),"0.0")&amp;" units at $"&amp;TEXT($B$40+1,"0.00")&amp;"."</f>
        <v>Miles effect depends on price: dDemand/dVMT = 0.03596 + (-0.010108 × Gas). Per extra 1,000 million miles: 14.6 units at the average price ($2.11) but only 4.5 units at $3.11.</v>
      </c>
      <c r="B42" s="66"/>
      <c r="C42" s="66"/>
      <c r="D42" s="66"/>
      <c r="E42" s="66"/>
      <c r="F42" s="66"/>
      <c r="G42" s="66"/>
      <c r="H42" s="66"/>
      <c r="I42" s="66"/>
    </row>
    <row r="43" spans="1:9" ht="43.5" customHeight="1" x14ac:dyDescent="0.15">
      <c r="A43" s="66" t="s">
        <v>531</v>
      </c>
      <c r="B43" s="66"/>
      <c r="C43" s="66"/>
      <c r="D43" s="66"/>
      <c r="E43" s="66"/>
      <c r="F43" s="66"/>
      <c r="G43" s="66"/>
      <c r="H43" s="66"/>
      <c r="I43" s="66"/>
    </row>
    <row r="44" spans="1:9" ht="43.5" customHeight="1" x14ac:dyDescent="0.15">
      <c r="A44" s="66" t="s">
        <v>532</v>
      </c>
      <c r="B44" s="66"/>
      <c r="C44" s="66"/>
      <c r="D44" s="66"/>
      <c r="E44" s="66"/>
      <c r="F44" s="66"/>
      <c r="G44" s="66"/>
      <c r="H44" s="66"/>
      <c r="I44" s="66"/>
    </row>
  </sheetData>
  <mergeCells count="6">
    <mergeCell ref="A44:I44"/>
    <mergeCell ref="A2:H2"/>
    <mergeCell ref="A34:I34"/>
    <mergeCell ref="A41:I41"/>
    <mergeCell ref="A42:I42"/>
    <mergeCell ref="A43:I43"/>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Variables</vt:lpstr>
      <vt:lpstr>Hypotheses</vt:lpstr>
      <vt:lpstr>Simple Linear Regression</vt:lpstr>
      <vt:lpstr>Target</vt:lpstr>
      <vt:lpstr>Data Dictionary</vt:lpstr>
      <vt:lpstr>Reproducibility</vt:lpstr>
      <vt:lpstr>Interaction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Jorge Colazo</dc:creator>
  <dc:description/>
  <cp:lastModifiedBy>Vijayasekhar Reddy Chinta, Harshini</cp:lastModifiedBy>
  <cp:revision>1</cp:revision>
  <dcterms:created xsi:type="dcterms:W3CDTF">2026-09-02T15:34:03Z</dcterms:created>
  <dcterms:modified xsi:type="dcterms:W3CDTF">2026-09-20T16:12:27Z</dcterms:modified>
  <dc:language>en-US</dc:language>
</cp:coreProperties>
</file>