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isc\ARTICLES\2024_2025_magnificent_7_revenue\data\"/>
    </mc:Choice>
  </mc:AlternateContent>
  <xr:revisionPtr revIDLastSave="0" documentId="13_ncr:1_{165E3D91-AEFF-42BD-8416-77A18939D160}" xr6:coauthVersionLast="47" xr6:coauthVersionMax="47" xr10:uidLastSave="{00000000-0000-0000-0000-000000000000}"/>
  <bookViews>
    <workbookView xWindow="7968" yWindow="168" windowWidth="14976" windowHeight="12732" tabRatio="940" xr2:uid="{A4CB5D71-C58D-472E-B362-C9215F6244C2}"/>
  </bookViews>
  <sheets>
    <sheet name="1_best_model_measure" sheetId="14" r:id="rId1"/>
    <sheet name="1A_best_model_config" sheetId="1" r:id="rId2"/>
    <sheet name="2_ensem_weights" sheetId="2" r:id="rId3"/>
    <sheet name="3_ensem_measures" sheetId="4" r:id="rId4"/>
    <sheet name="4_rev_chng_20-23" sheetId="12" r:id="rId5"/>
    <sheet name="5_rev_chng_pct" sheetId="13" r:id="rId6"/>
    <sheet name="alphabet" sheetId="5" r:id="rId7"/>
    <sheet name="amazon" sheetId="6" r:id="rId8"/>
    <sheet name="apple" sheetId="7" r:id="rId9"/>
    <sheet name="meta" sheetId="8" r:id="rId10"/>
    <sheet name="microsoft" sheetId="9" r:id="rId11"/>
    <sheet name="NVIDIA" sheetId="10" r:id="rId12"/>
    <sheet name="tesla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1" l="1"/>
  <c r="G18" i="10"/>
  <c r="G18" i="9"/>
  <c r="G18" i="8"/>
  <c r="G18" i="7"/>
  <c r="G18" i="6"/>
  <c r="G18" i="5"/>
  <c r="C35" i="12"/>
  <c r="D35" i="12"/>
  <c r="E35" i="12"/>
  <c r="F35" i="12"/>
  <c r="G35" i="12"/>
  <c r="H35" i="12"/>
  <c r="B35" i="12"/>
  <c r="G17" i="11"/>
  <c r="F17" i="11"/>
  <c r="F13" i="11"/>
  <c r="G9" i="11"/>
  <c r="F9" i="11"/>
  <c r="F5" i="11"/>
  <c r="G17" i="10"/>
  <c r="F17" i="10"/>
  <c r="F13" i="10"/>
  <c r="G9" i="10"/>
  <c r="F9" i="10"/>
  <c r="F5" i="10"/>
  <c r="G17" i="9"/>
  <c r="F17" i="9"/>
  <c r="F13" i="9"/>
  <c r="G9" i="9"/>
  <c r="F9" i="9"/>
  <c r="F5" i="9"/>
  <c r="G17" i="8"/>
  <c r="F17" i="8"/>
  <c r="F13" i="8"/>
  <c r="G9" i="8"/>
  <c r="F9" i="8"/>
  <c r="F5" i="8"/>
  <c r="G17" i="7"/>
  <c r="F17" i="7"/>
  <c r="F13" i="7"/>
  <c r="G9" i="7"/>
  <c r="F9" i="7"/>
  <c r="F5" i="7"/>
  <c r="G17" i="6"/>
  <c r="F17" i="6"/>
  <c r="F13" i="6"/>
  <c r="G9" i="6"/>
  <c r="F9" i="6"/>
  <c r="F5" i="6"/>
  <c r="G17" i="5"/>
  <c r="G9" i="5"/>
  <c r="F17" i="5"/>
  <c r="F13" i="5"/>
  <c r="F9" i="5"/>
  <c r="F5" i="5"/>
  <c r="C34" i="12"/>
  <c r="D34" i="12"/>
  <c r="E34" i="12"/>
  <c r="F34" i="12"/>
  <c r="G34" i="12"/>
  <c r="H34" i="12"/>
  <c r="B34" i="12"/>
  <c r="C33" i="12"/>
  <c r="D33" i="12"/>
  <c r="E33" i="12"/>
  <c r="F33" i="12"/>
  <c r="G33" i="12"/>
  <c r="H33" i="12"/>
  <c r="B33" i="12"/>
  <c r="C32" i="12"/>
  <c r="D32" i="12"/>
  <c r="E32" i="12"/>
  <c r="F32" i="12"/>
  <c r="G32" i="12"/>
  <c r="H32" i="12"/>
  <c r="B32" i="12"/>
  <c r="C31" i="12"/>
  <c r="D31" i="12"/>
  <c r="E31" i="12"/>
  <c r="F31" i="12"/>
  <c r="G31" i="12"/>
  <c r="H31" i="12"/>
  <c r="B31" i="12"/>
  <c r="C30" i="12"/>
  <c r="D30" i="12"/>
  <c r="E30" i="12"/>
  <c r="F30" i="12"/>
  <c r="G30" i="12"/>
  <c r="H30" i="12"/>
  <c r="B30" i="12"/>
  <c r="C29" i="12"/>
  <c r="D29" i="12"/>
  <c r="E29" i="12"/>
  <c r="F29" i="12"/>
  <c r="G29" i="12"/>
  <c r="H29" i="12"/>
  <c r="B29" i="12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2" i="11"/>
  <c r="E4" i="2"/>
  <c r="E5" i="2"/>
  <c r="E6" i="2"/>
  <c r="E7" i="2"/>
  <c r="E8" i="2"/>
  <c r="E9" i="2"/>
  <c r="E3" i="2"/>
</calcChain>
</file>

<file path=xl/sharedStrings.xml><?xml version="1.0" encoding="utf-8"?>
<sst xmlns="http://schemas.openxmlformats.org/spreadsheetml/2006/main" count="328" uniqueCount="74">
  <si>
    <t>MS Company</t>
  </si>
  <si>
    <t>Model 1</t>
  </si>
  <si>
    <t>Model 2</t>
  </si>
  <si>
    <t>Model 3</t>
  </si>
  <si>
    <t>Alphabet</t>
  </si>
  <si>
    <t>Amazon</t>
  </si>
  <si>
    <t>Apple</t>
  </si>
  <si>
    <t>NVIDIA</t>
  </si>
  <si>
    <t>Microsoft</t>
  </si>
  <si>
    <t>Tesla</t>
  </si>
  <si>
    <t>Meta</t>
  </si>
  <si>
    <t>Weights for Ensemble Models</t>
  </si>
  <si>
    <t>Total Weight</t>
  </si>
  <si>
    <t>Accuracy  Measures for Ensemble Models</t>
  </si>
  <si>
    <t>Period</t>
  </si>
  <si>
    <t>20/Q1</t>
  </si>
  <si>
    <t>20/Q2</t>
  </si>
  <si>
    <t>20/Q3</t>
  </si>
  <si>
    <t>20/Q4</t>
  </si>
  <si>
    <t>21/Q1</t>
  </si>
  <si>
    <t>21/Q2</t>
  </si>
  <si>
    <t>21/Q3</t>
  </si>
  <si>
    <t>21/Q4</t>
  </si>
  <si>
    <t>22/Q1</t>
  </si>
  <si>
    <t>22/Q2</t>
  </si>
  <si>
    <t>22/Q3</t>
  </si>
  <si>
    <t>22/Q4</t>
  </si>
  <si>
    <t>23/Q1</t>
  </si>
  <si>
    <t>23/Q2</t>
  </si>
  <si>
    <t>23/Q3</t>
  </si>
  <si>
    <t>23/Q4</t>
  </si>
  <si>
    <t>Total in 2020-2021</t>
  </si>
  <si>
    <t>Total in 2022-2023</t>
  </si>
  <si>
    <t>Quarters</t>
  </si>
  <si>
    <t>Years</t>
  </si>
  <si>
    <t xml:space="preserve">Revenue Change, % of Ensemble Forecast </t>
  </si>
  <si>
    <t>Annual Revenue Change, %</t>
  </si>
  <si>
    <t>Two-Year Revenue Change, %</t>
  </si>
  <si>
    <t>Quarterly Revenue Change in MS Companies in 2020-2023, %</t>
  </si>
  <si>
    <t>Quarterly Revenue Change in MS Companies in 2020-2023, $ mln</t>
  </si>
  <si>
    <t>Ensemble Forecast Revenue, $Mln</t>
  </si>
  <si>
    <t>Revenue Change, $Mln</t>
  </si>
  <si>
    <t>Actual Revenue, $Mln</t>
  </si>
  <si>
    <t>Total in 2020-2023</t>
  </si>
  <si>
    <t>Zero</t>
  </si>
  <si>
    <t>Total Revenue Change for 2020-2023, %</t>
  </si>
  <si>
    <t>RMSE for Best Models, $Mln</t>
  </si>
  <si>
    <t>MAPE for Best Models, %</t>
  </si>
  <si>
    <t>RMSE, $Mln</t>
  </si>
  <si>
    <t>MAPE, %</t>
  </si>
  <si>
    <t>Description of Model Configurations</t>
  </si>
  <si>
    <t>Model 1: Two-Level Model</t>
  </si>
  <si>
    <t>Model 3: ARIMA Model</t>
  </si>
  <si>
    <t>Quadratic  trend and quarterly seasonality regression with MA for regression residuals  with window k = 2</t>
  </si>
  <si>
    <t xml:space="preserve">Model 2: HW Model </t>
  </si>
  <si>
    <t>Zero Line</t>
  </si>
  <si>
    <t>Figure 3. Annual Revenue Change in MS Companies in 2020-2023, $ Mln.</t>
  </si>
  <si>
    <t>Figure 4. Annual Revenue Change in MS Companies in 2020-2023, % of Ensemble Forecast.</t>
  </si>
  <si>
    <t xml:space="preserve">ets(M, M, M): Multiplicative error, multiplicative trend, and multiplicative seasonality, alpha = 0.2984, beta  = 0.0918, gamma = 1e-04 </t>
  </si>
  <si>
    <t xml:space="preserve">ets(M,A,M): Multiplicative  error, additive (A) trend, and multiplicative (M) seasonality,  alpha = 0.5247, beta  = 0.1949, gamma = 0.4753 </t>
  </si>
  <si>
    <t xml:space="preserve">ets(M,M,M): multiplicative error, multiplicative trend, and multiplicative seasonality, alpha = 0.5506, beta  = 1e-04, gamma = 0.3869, phi   = 0.8732 </t>
  </si>
  <si>
    <t xml:space="preserve">ets(M,A,M): multiplicative  error, additive trend, and multiplicative seasonality,  alpha = 0.9773, beta  = 0.2965,  gamma = 0.0227 </t>
  </si>
  <si>
    <t>ets(M,A,M): multiplicative  error, additive trend, and multiplicative seasonality,  alpha = 0.9967, beta  =1e-04,  gamma = 0.0033</t>
  </si>
  <si>
    <t>ets(M,A,N): multiplicative  error, additive trend, and no seasonality,  alpha = 0.7582, beta  =0.0616,  gamma = 0</t>
  </si>
  <si>
    <t>Revenue Change in MS Companies in 2020-2023, %</t>
  </si>
  <si>
    <t xml:space="preserve">Revenue Change in MS Companies, $ Mln. </t>
  </si>
  <si>
    <t>ARIMA(1, 1, 2)(2, 1, 2):                    Non-seasonal option: (1, 1, 2) Seasonal option: (2, 1, 2)</t>
  </si>
  <si>
    <t>ARIMA(2, 1, 2)(2, 1, 1):                  Non-seasonal option: (2, 1, 2) Seasonal option: (2, 1, 1)</t>
  </si>
  <si>
    <t>ARIMA(2, 1, 2)(2, 2, 3):             Non-seasonal option: (2, 1, 2) Seasonal option: (2, 2, 3)</t>
  </si>
  <si>
    <t>ARIMA(2, 1, 2)(2, 2, 2):             Non-seasonal option: (2, 1, 2) Seasonal option: (2, 2, 2)</t>
  </si>
  <si>
    <t>ARIMA(2, 1, 2)(2, 1, 1):             Non-seasonal option: (2, 1, 2) Seasonal option: (2, 1, 1)</t>
  </si>
  <si>
    <t>ARIMA(5, 1, 3)(5, 1, 2):             Non-seasonal option: (5, 1, 3) Seasonal option: (5, 1, 2)</t>
  </si>
  <si>
    <t>ARIMA(1, 1, 1)(1, 1, 1):             Non-seasonal option: (1, 1, 1) Seasonal option: (1, 1, 1)</t>
  </si>
  <si>
    <t xml:space="preserve">ets(A,A,A): additive error, additive trend, and additive  seasonality, alpha = 0.7217, beta  = 1e-04, gamma = 1e-04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</si>
</sst>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0.0"/>
  </numFmts>
  <fonts count="8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/>
    </xf>
    <xf numFmtId="164" fontId="0" fillId="0" borderId="14" xfId="0" applyNumberFormat="1" applyBorder="1"/>
    <xf numFmtId="2" fontId="0" fillId="0" borderId="13" xfId="0" applyNumberFormat="1" applyBorder="1"/>
    <xf numFmtId="2" fontId="0" fillId="0" borderId="15" xfId="0" applyNumberFormat="1" applyBorder="1"/>
    <xf numFmtId="2" fontId="0" fillId="0" borderId="4" xfId="0" applyNumberFormat="1" applyBorder="1"/>
    <xf numFmtId="0" fontId="0" fillId="0" borderId="26" xfId="0" applyBorder="1"/>
    <xf numFmtId="0" fontId="0" fillId="0" borderId="27" xfId="0" applyBorder="1"/>
    <xf numFmtId="164" fontId="0" fillId="0" borderId="8" xfId="0" applyNumberFormat="1" applyBorder="1"/>
    <xf numFmtId="0" fontId="0" fillId="0" borderId="28" xfId="0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3" xfId="0" applyNumberFormat="1" applyBorder="1"/>
    <xf numFmtId="2" fontId="0" fillId="0" borderId="16" xfId="0" applyNumberFormat="1" applyBorder="1"/>
    <xf numFmtId="2" fontId="0" fillId="0" borderId="14" xfId="0" applyNumberFormat="1" applyBorder="1"/>
    <xf numFmtId="2" fontId="0" fillId="0" borderId="6" xfId="0" applyNumberFormat="1" applyBorder="1"/>
    <xf numFmtId="0" fontId="3" fillId="0" borderId="0" xfId="0" applyFont="1" applyAlignment="1">
      <alignment horizontal="center"/>
    </xf>
    <xf numFmtId="1" fontId="0" fillId="0" borderId="1" xfId="0" applyNumberFormat="1" applyBorder="1"/>
    <xf numFmtId="0" fontId="3" fillId="0" borderId="1" xfId="0" applyFont="1" applyBorder="1" applyAlignment="1">
      <alignment horizontal="center" wrapText="1"/>
    </xf>
    <xf numFmtId="165" fontId="0" fillId="0" borderId="1" xfId="1" applyNumberFormat="1" applyFont="1" applyBorder="1"/>
    <xf numFmtId="164" fontId="0" fillId="0" borderId="5" xfId="0" applyNumberFormat="1" applyBorder="1"/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3" fontId="0" fillId="0" borderId="1" xfId="0" applyNumberFormat="1" applyBorder="1"/>
    <xf numFmtId="3" fontId="0" fillId="0" borderId="16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3" xfId="0" applyNumberFormat="1" applyBorder="1"/>
    <xf numFmtId="3" fontId="0" fillId="0" borderId="14" xfId="0" applyNumberFormat="1" applyBorder="1"/>
    <xf numFmtId="0" fontId="0" fillId="0" borderId="15" xfId="0" applyBorder="1" applyAlignment="1">
      <alignment wrapText="1"/>
    </xf>
    <xf numFmtId="0" fontId="0" fillId="0" borderId="15" xfId="0" applyBorder="1" applyAlignment="1">
      <alignment horizontal="left"/>
    </xf>
    <xf numFmtId="165" fontId="0" fillId="0" borderId="1" xfId="0" applyNumberFormat="1" applyBorder="1"/>
    <xf numFmtId="10" fontId="0" fillId="0" borderId="1" xfId="1" applyNumberFormat="1" applyFont="1" applyBorder="1"/>
    <xf numFmtId="165" fontId="0" fillId="0" borderId="0" xfId="0" applyNumberFormat="1"/>
    <xf numFmtId="165" fontId="0" fillId="0" borderId="0" xfId="1" applyNumberFormat="1" applyFont="1" applyBorder="1"/>
    <xf numFmtId="10" fontId="0" fillId="0" borderId="0" xfId="1" applyNumberFormat="1" applyFont="1" applyBorder="1"/>
    <xf numFmtId="0" fontId="0" fillId="0" borderId="26" xfId="0" applyBorder="1" applyAlignment="1">
      <alignment wrapText="1"/>
    </xf>
    <xf numFmtId="0" fontId="0" fillId="0" borderId="0" xfId="0" applyAlignment="1">
      <alignment horizontal="center"/>
    </xf>
    <xf numFmtId="0" fontId="5" fillId="0" borderId="30" xfId="0" applyFont="1" applyBorder="1" applyAlignment="1">
      <alignment horizontal="center"/>
    </xf>
    <xf numFmtId="165" fontId="0" fillId="0" borderId="30" xfId="1" applyNumberFormat="1" applyFont="1" applyFill="1" applyBorder="1" applyAlignment="1">
      <alignment horizontal="center"/>
    </xf>
    <xf numFmtId="2" fontId="0" fillId="0" borderId="31" xfId="0" applyNumberFormat="1" applyBorder="1" applyAlignment="1">
      <alignment wrapText="1"/>
    </xf>
    <xf numFmtId="0" fontId="5" fillId="0" borderId="0" xfId="0" applyFont="1" applyAlignment="1">
      <alignment horizontal="center"/>
    </xf>
    <xf numFmtId="165" fontId="0" fillId="0" borderId="32" xfId="1" applyNumberFormat="1" applyFont="1" applyFill="1" applyBorder="1" applyAlignment="1">
      <alignment horizontal="center"/>
    </xf>
    <xf numFmtId="0" fontId="0" fillId="0" borderId="4" xfId="0" applyBorder="1" applyAlignment="1">
      <alignment wrapText="1"/>
    </xf>
    <xf numFmtId="166" fontId="0" fillId="0" borderId="3" xfId="1" applyNumberFormat="1" applyFont="1" applyBorder="1"/>
    <xf numFmtId="166" fontId="0" fillId="0" borderId="1" xfId="1" applyNumberFormat="1" applyFont="1" applyBorder="1"/>
    <xf numFmtId="166" fontId="0" fillId="0" borderId="14" xfId="1" applyNumberFormat="1" applyFont="1" applyBorder="1"/>
    <xf numFmtId="166" fontId="0" fillId="0" borderId="16" xfId="1" applyNumberFormat="1" applyFont="1" applyBorder="1"/>
    <xf numFmtId="166" fontId="0" fillId="0" borderId="5" xfId="1" applyNumberFormat="1" applyFont="1" applyBorder="1"/>
    <xf numFmtId="166" fontId="0" fillId="0" borderId="6" xfId="1" applyNumberFormat="1" applyFont="1" applyBorder="1"/>
    <xf numFmtId="166" fontId="0" fillId="0" borderId="0" xfId="0" applyNumberFormat="1"/>
    <xf numFmtId="166" fontId="0" fillId="0" borderId="5" xfId="1" applyNumberFormat="1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 readingOrder="1"/>
    </xf>
    <xf numFmtId="2" fontId="7" fillId="0" borderId="3" xfId="0" applyNumberFormat="1" applyFont="1" applyBorder="1" applyAlignment="1">
      <alignment vertical="top" wrapText="1"/>
    </xf>
    <xf numFmtId="0" fontId="7" fillId="0" borderId="28" xfId="0" applyFont="1" applyBorder="1" applyAlignment="1">
      <alignment vertical="top"/>
    </xf>
    <xf numFmtId="2" fontId="7" fillId="0" borderId="13" xfId="0" applyNumberFormat="1" applyFont="1" applyBorder="1" applyAlignment="1">
      <alignment vertical="top" wrapText="1"/>
    </xf>
    <xf numFmtId="2" fontId="7" fillId="0" borderId="14" xfId="0" applyNumberFormat="1" applyFont="1" applyBorder="1" applyAlignment="1">
      <alignment vertical="top" wrapText="1"/>
    </xf>
    <xf numFmtId="0" fontId="7" fillId="0" borderId="26" xfId="0" applyFont="1" applyBorder="1" applyAlignment="1">
      <alignment vertical="top"/>
    </xf>
    <xf numFmtId="0" fontId="7" fillId="0" borderId="27" xfId="0" applyFont="1" applyBorder="1" applyAlignment="1">
      <alignment vertical="top"/>
    </xf>
    <xf numFmtId="0" fontId="0" fillId="0" borderId="13" xfId="0" applyBorder="1" applyAlignment="1">
      <alignment horizontal="left"/>
    </xf>
    <xf numFmtId="0" fontId="5" fillId="0" borderId="17" xfId="0" applyFont="1" applyBorder="1" applyAlignment="1">
      <alignment horizontal="center" wrapText="1"/>
    </xf>
    <xf numFmtId="0" fontId="5" fillId="0" borderId="18" xfId="0" applyFont="1" applyBorder="1" applyAlignment="1">
      <alignment horizont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21" xfId="0" applyFont="1" applyBorder="1" applyAlignment="1">
      <alignment horizontal="center" wrapText="1"/>
    </xf>
    <xf numFmtId="0" fontId="5" fillId="0" borderId="22" xfId="0" applyFont="1" applyBorder="1" applyAlignment="1">
      <alignment horizontal="center" wrapText="1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19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5" fillId="0" borderId="29" xfId="0" applyFont="1" applyBorder="1" applyAlignment="1">
      <alignment horizontal="center" wrapText="1"/>
    </xf>
    <xf numFmtId="0" fontId="5" fillId="0" borderId="27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0" fontId="5" fillId="0" borderId="26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Quarterly Revenue Change in MS Companies in 2020-2023, $ mln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'4_rev_chng_20-23'!$B$2</c:f>
              <c:strCache>
                <c:ptCount val="1"/>
                <c:pt idx="0">
                  <c:v>Alphabet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'4_rev_chng_20-23'!$A$3:$A$18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'4_rev_chng_20-23'!$B$3:$B$18</c:f>
              <c:numCache>
                <c:formatCode>#,##0</c:formatCode>
                <c:ptCount val="16"/>
                <c:pt idx="0">
                  <c:v>-3352.0709999999999</c:v>
                </c:pt>
                <c:pt idx="1">
                  <c:v>-8295.5570000000007</c:v>
                </c:pt>
                <c:pt idx="2">
                  <c:v>-2581.14</c:v>
                </c:pt>
                <c:pt idx="3">
                  <c:v>3577.3240000000001</c:v>
                </c:pt>
                <c:pt idx="4">
                  <c:v>2796.6640000000002</c:v>
                </c:pt>
                <c:pt idx="5">
                  <c:v>7016.1509999999998</c:v>
                </c:pt>
                <c:pt idx="6">
                  <c:v>7902.4110000000001</c:v>
                </c:pt>
                <c:pt idx="7">
                  <c:v>13139.558999999999</c:v>
                </c:pt>
                <c:pt idx="8">
                  <c:v>6725.1360000000004</c:v>
                </c:pt>
                <c:pt idx="9">
                  <c:v>5792.4390000000003</c:v>
                </c:pt>
                <c:pt idx="10">
                  <c:v>2644.4549999999999</c:v>
                </c:pt>
                <c:pt idx="11">
                  <c:v>4126.0349999999999</c:v>
                </c:pt>
                <c:pt idx="12">
                  <c:v>-1158.0989999999999</c:v>
                </c:pt>
                <c:pt idx="13">
                  <c:v>837.745</c:v>
                </c:pt>
                <c:pt idx="14">
                  <c:v>64.971000000000004</c:v>
                </c:pt>
                <c:pt idx="15">
                  <c:v>3673.808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B-4AE0-A50F-61115BE7DD2F}"/>
            </c:ext>
          </c:extLst>
        </c:ser>
        <c:ser>
          <c:idx val="1"/>
          <c:order val="1"/>
          <c:tx>
            <c:strRef>
              <c:f>'4_rev_chng_20-23'!$C$2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'4_rev_chng_20-23'!$A$3:$A$18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'4_rev_chng_20-23'!$C$3:$C$18</c:f>
              <c:numCache>
                <c:formatCode>#,##0</c:formatCode>
                <c:ptCount val="16"/>
                <c:pt idx="0">
                  <c:v>419.358</c:v>
                </c:pt>
                <c:pt idx="1">
                  <c:v>10629.361999999999</c:v>
                </c:pt>
                <c:pt idx="2">
                  <c:v>12253.134</c:v>
                </c:pt>
                <c:pt idx="3">
                  <c:v>24992.491000000002</c:v>
                </c:pt>
                <c:pt idx="4">
                  <c:v>21203.707999999999</c:v>
                </c:pt>
                <c:pt idx="5">
                  <c:v>21967.536</c:v>
                </c:pt>
                <c:pt idx="6">
                  <c:v>13145.739</c:v>
                </c:pt>
                <c:pt idx="7">
                  <c:v>21797.198</c:v>
                </c:pt>
                <c:pt idx="8">
                  <c:v>15037.157999999999</c:v>
                </c:pt>
                <c:pt idx="9">
                  <c:v>15943.073</c:v>
                </c:pt>
                <c:pt idx="10">
                  <c:v>15162.843999999999</c:v>
                </c:pt>
                <c:pt idx="11">
                  <c:v>18776.79</c:v>
                </c:pt>
                <c:pt idx="12">
                  <c:v>12334.012000000001</c:v>
                </c:pt>
                <c:pt idx="13">
                  <c:v>15153.423000000001</c:v>
                </c:pt>
                <c:pt idx="14">
                  <c:v>16580.735000000001</c:v>
                </c:pt>
                <c:pt idx="15">
                  <c:v>23842.587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B-4AE0-A50F-61115BE7DD2F}"/>
            </c:ext>
          </c:extLst>
        </c:ser>
        <c:ser>
          <c:idx val="2"/>
          <c:order val="2"/>
          <c:tx>
            <c:strRef>
              <c:f>'4_rev_chng_20-23'!$D$2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'4_rev_chng_20-23'!$A$3:$A$18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'4_rev_chng_20-23'!$D$3:$D$18</c:f>
              <c:numCache>
                <c:formatCode>#,##0</c:formatCode>
                <c:ptCount val="16"/>
                <c:pt idx="0">
                  <c:v>-6427.1710000000003</c:v>
                </c:pt>
                <c:pt idx="1">
                  <c:v>450.27800000000002</c:v>
                </c:pt>
                <c:pt idx="2">
                  <c:v>-3127.8960000000002</c:v>
                </c:pt>
                <c:pt idx="3">
                  <c:v>19230.123</c:v>
                </c:pt>
                <c:pt idx="4">
                  <c:v>21946.435000000001</c:v>
                </c:pt>
                <c:pt idx="5">
                  <c:v>19702.748</c:v>
                </c:pt>
                <c:pt idx="6">
                  <c:v>11335.492</c:v>
                </c:pt>
                <c:pt idx="7">
                  <c:v>32206.123</c:v>
                </c:pt>
                <c:pt idx="8">
                  <c:v>28007.75</c:v>
                </c:pt>
                <c:pt idx="9">
                  <c:v>18789.490000000002</c:v>
                </c:pt>
                <c:pt idx="10">
                  <c:v>15259.744000000001</c:v>
                </c:pt>
                <c:pt idx="11">
                  <c:v>22629.539000000001</c:v>
                </c:pt>
                <c:pt idx="12">
                  <c:v>22801.668000000001</c:v>
                </c:pt>
                <c:pt idx="13">
                  <c:v>15155.52</c:v>
                </c:pt>
                <c:pt idx="14">
                  <c:v>10954.054</c:v>
                </c:pt>
                <c:pt idx="15">
                  <c:v>24283.215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B-4AE0-A50F-61115BE7DD2F}"/>
            </c:ext>
          </c:extLst>
        </c:ser>
        <c:ser>
          <c:idx val="3"/>
          <c:order val="3"/>
          <c:tx>
            <c:strRef>
              <c:f>'4_rev_chng_20-23'!$E$2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'4_rev_chng_20-23'!$A$3:$A$18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'4_rev_chng_20-23'!$E$3:$E$18</c:f>
              <c:numCache>
                <c:formatCode>#,##0</c:formatCode>
                <c:ptCount val="16"/>
                <c:pt idx="0">
                  <c:v>-1243.8679999999999</c:v>
                </c:pt>
                <c:pt idx="1">
                  <c:v>-1845.9179999999999</c:v>
                </c:pt>
                <c:pt idx="2">
                  <c:v>339.483</c:v>
                </c:pt>
                <c:pt idx="3">
                  <c:v>3140.9360000000001</c:v>
                </c:pt>
                <c:pt idx="4">
                  <c:v>3818.2820000000002</c:v>
                </c:pt>
                <c:pt idx="5">
                  <c:v>5081.5209999999997</c:v>
                </c:pt>
                <c:pt idx="6">
                  <c:v>4551.7759999999998</c:v>
                </c:pt>
                <c:pt idx="7">
                  <c:v>5149.7309999999998</c:v>
                </c:pt>
                <c:pt idx="8">
                  <c:v>2566.3829999999998</c:v>
                </c:pt>
                <c:pt idx="9">
                  <c:v>1769.7929999999999</c:v>
                </c:pt>
                <c:pt idx="10">
                  <c:v>158.43299999999999</c:v>
                </c:pt>
                <c:pt idx="11">
                  <c:v>174.84700000000001</c:v>
                </c:pt>
                <c:pt idx="12">
                  <c:v>353.42</c:v>
                </c:pt>
                <c:pt idx="13">
                  <c:v>2041.904</c:v>
                </c:pt>
                <c:pt idx="14">
                  <c:v>3739.366</c:v>
                </c:pt>
                <c:pt idx="15">
                  <c:v>4841.6390000000001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B-4AE0-A50F-61115BE7DD2F}"/>
            </c:ext>
          </c:extLst>
        </c:ser>
        <c:ser>
          <c:idx val="4"/>
          <c:order val="4"/>
          <c:tx>
            <c:strRef>
              <c:f>'4_rev_chng_20-23'!$F$2</c:f>
              <c:strCache>
                <c:ptCount val="1"/>
                <c:pt idx="0">
                  <c:v>Microsoft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'4_rev_chng_20-23'!$A$3:$A$18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'4_rev_chng_20-23'!$F$3:$F$18</c:f>
              <c:numCache>
                <c:formatCode>#,##0</c:formatCode>
                <c:ptCount val="16"/>
                <c:pt idx="0">
                  <c:v>902.74</c:v>
                </c:pt>
                <c:pt idx="1">
                  <c:v>1516.2719999999999</c:v>
                </c:pt>
                <c:pt idx="2">
                  <c:v>1698.921</c:v>
                </c:pt>
                <c:pt idx="3">
                  <c:v>3388.1559999999999</c:v>
                </c:pt>
                <c:pt idx="4">
                  <c:v>4918.8429999999998</c:v>
                </c:pt>
                <c:pt idx="5">
                  <c:v>6980.8320000000003</c:v>
                </c:pt>
                <c:pt idx="6">
                  <c:v>7169.3729999999996</c:v>
                </c:pt>
                <c:pt idx="7">
                  <c:v>9284.3979999999992</c:v>
                </c:pt>
                <c:pt idx="8">
                  <c:v>9824.4789999999994</c:v>
                </c:pt>
                <c:pt idx="9">
                  <c:v>9948.3610000000008</c:v>
                </c:pt>
                <c:pt idx="10">
                  <c:v>9210.8389999999999</c:v>
                </c:pt>
                <c:pt idx="11">
                  <c:v>7499.4009999999998</c:v>
                </c:pt>
                <c:pt idx="12">
                  <c:v>10492.682000000001</c:v>
                </c:pt>
                <c:pt idx="13">
                  <c:v>11423.553</c:v>
                </c:pt>
                <c:pt idx="14">
                  <c:v>12724.413</c:v>
                </c:pt>
                <c:pt idx="15">
                  <c:v>13850.495999999999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EB-4AE0-A50F-61115BE7DD2F}"/>
            </c:ext>
          </c:extLst>
        </c:ser>
        <c:ser>
          <c:idx val="5"/>
          <c:order val="5"/>
          <c:tx>
            <c:strRef>
              <c:f>'4_rev_chng_20-23'!$G$2</c:f>
              <c:strCache>
                <c:ptCount val="1"/>
                <c:pt idx="0">
                  <c:v>NVIDIA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'4_rev_chng_20-23'!$A$3:$A$18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'4_rev_chng_20-23'!$G$3:$G$18</c:f>
              <c:numCache>
                <c:formatCode>#,##0</c:formatCode>
                <c:ptCount val="16"/>
                <c:pt idx="0">
                  <c:v>191.036</c:v>
                </c:pt>
                <c:pt idx="1">
                  <c:v>178.07900000000001</c:v>
                </c:pt>
                <c:pt idx="2">
                  <c:v>804.55899999999997</c:v>
                </c:pt>
                <c:pt idx="3">
                  <c:v>1275.952</c:v>
                </c:pt>
                <c:pt idx="4">
                  <c:v>1565.463</c:v>
                </c:pt>
                <c:pt idx="5">
                  <c:v>2225.7829999999999</c:v>
                </c:pt>
                <c:pt idx="6">
                  <c:v>2929.96</c:v>
                </c:pt>
                <c:pt idx="7">
                  <c:v>3219.6570000000002</c:v>
                </c:pt>
                <c:pt idx="8">
                  <c:v>3787.22</c:v>
                </c:pt>
                <c:pt idx="9">
                  <c:v>4420.5720000000001</c:v>
                </c:pt>
                <c:pt idx="10">
                  <c:v>2729.3429999999998</c:v>
                </c:pt>
                <c:pt idx="11">
                  <c:v>1613.5640000000001</c:v>
                </c:pt>
                <c:pt idx="12">
                  <c:v>1766.2560000000001</c:v>
                </c:pt>
                <c:pt idx="13">
                  <c:v>2932.2919999999999</c:v>
                </c:pt>
                <c:pt idx="14">
                  <c:v>9096.6029999999992</c:v>
                </c:pt>
                <c:pt idx="15">
                  <c:v>13328.657999999999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EB-4AE0-A50F-61115BE7DD2F}"/>
            </c:ext>
          </c:extLst>
        </c:ser>
        <c:ser>
          <c:idx val="6"/>
          <c:order val="6"/>
          <c:tx>
            <c:strRef>
              <c:f>'4_rev_chng_20-23'!$H$2</c:f>
              <c:strCache>
                <c:ptCount val="1"/>
                <c:pt idx="0">
                  <c:v>Tesla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'4_rev_chng_20-23'!$A$3:$A$18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'4_rev_chng_20-23'!$H$3:$H$18</c:f>
              <c:numCache>
                <c:formatCode>#,##0</c:formatCode>
                <c:ptCount val="16"/>
                <c:pt idx="0">
                  <c:v>-1000.653</c:v>
                </c:pt>
                <c:pt idx="1">
                  <c:v>-1722.915</c:v>
                </c:pt>
                <c:pt idx="2">
                  <c:v>-35.469000000000001</c:v>
                </c:pt>
                <c:pt idx="3">
                  <c:v>1335.761</c:v>
                </c:pt>
                <c:pt idx="4">
                  <c:v>1486.633</c:v>
                </c:pt>
                <c:pt idx="5">
                  <c:v>2105.6010000000001</c:v>
                </c:pt>
                <c:pt idx="6">
                  <c:v>3158.203</c:v>
                </c:pt>
                <c:pt idx="7">
                  <c:v>6398.6909999999998</c:v>
                </c:pt>
                <c:pt idx="8">
                  <c:v>7695.8519999999999</c:v>
                </c:pt>
                <c:pt idx="9">
                  <c:v>4966.9840000000004</c:v>
                </c:pt>
                <c:pt idx="10">
                  <c:v>8467.8040000000001</c:v>
                </c:pt>
                <c:pt idx="11">
                  <c:v>10615.755999999999</c:v>
                </c:pt>
                <c:pt idx="12">
                  <c:v>9975.6560000000009</c:v>
                </c:pt>
                <c:pt idx="13">
                  <c:v>10564.558999999999</c:v>
                </c:pt>
                <c:pt idx="14">
                  <c:v>8075.0140000000001</c:v>
                </c:pt>
                <c:pt idx="15">
                  <c:v>9098.6589999999997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EB-4AE0-A50F-61115BE7DD2F}"/>
            </c:ext>
          </c:extLst>
        </c:ser>
        <c:ser>
          <c:idx val="7"/>
          <c:order val="7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'4_rev_chng_20-23'!$I$3:$I$18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8-4634-97FB-D70E6C797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37728"/>
        <c:axId val="106336288"/>
      </c:lineChart>
      <c:catAx>
        <c:axId val="10633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36288"/>
        <c:crosses val="autoZero"/>
        <c:auto val="1"/>
        <c:lblAlgn val="ctr"/>
        <c:lblOffset val="100"/>
        <c:noMultiLvlLbl val="0"/>
      </c:catAx>
      <c:valAx>
        <c:axId val="106336288"/>
        <c:scaling>
          <c:orientation val="minMax"/>
          <c:max val="35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NVIDIA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NVIDIA!$B$1</c:f>
              <c:strCache>
                <c:ptCount val="1"/>
                <c:pt idx="0">
                  <c:v>Actual Revenue, $Mln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NVIDIA!$A$2:$A$17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NVIDIA!$B$2:$B$17</c:f>
              <c:numCache>
                <c:formatCode>0</c:formatCode>
                <c:ptCount val="16"/>
                <c:pt idx="0">
                  <c:v>3105</c:v>
                </c:pt>
                <c:pt idx="1">
                  <c:v>3080</c:v>
                </c:pt>
                <c:pt idx="2">
                  <c:v>3866</c:v>
                </c:pt>
                <c:pt idx="3">
                  <c:v>4726</c:v>
                </c:pt>
                <c:pt idx="4">
                  <c:v>5003</c:v>
                </c:pt>
                <c:pt idx="5">
                  <c:v>5661</c:v>
                </c:pt>
                <c:pt idx="6">
                  <c:v>6507</c:v>
                </c:pt>
                <c:pt idx="7">
                  <c:v>7103</c:v>
                </c:pt>
                <c:pt idx="8">
                  <c:v>7643</c:v>
                </c:pt>
                <c:pt idx="9">
                  <c:v>8288</c:v>
                </c:pt>
                <c:pt idx="10">
                  <c:v>6704</c:v>
                </c:pt>
                <c:pt idx="11">
                  <c:v>5931</c:v>
                </c:pt>
                <c:pt idx="12">
                  <c:v>6051</c:v>
                </c:pt>
                <c:pt idx="13">
                  <c:v>7192</c:v>
                </c:pt>
                <c:pt idx="14">
                  <c:v>13507</c:v>
                </c:pt>
                <c:pt idx="15">
                  <c:v>18120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B-498B-905E-E5EC9D64CB5E}"/>
            </c:ext>
          </c:extLst>
        </c:ser>
        <c:ser>
          <c:idx val="1"/>
          <c:order val="1"/>
          <c:tx>
            <c:strRef>
              <c:f>NVIDIA!$C$1</c:f>
              <c:strCache>
                <c:ptCount val="1"/>
                <c:pt idx="0">
                  <c:v>Ensemble Forecast Revenue, $Mln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NVIDIA!$A$2:$A$17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NVIDIA!$C$2:$C$17</c:f>
              <c:numCache>
                <c:formatCode>0</c:formatCode>
                <c:ptCount val="16"/>
                <c:pt idx="0">
                  <c:v>2913.9639999999999</c:v>
                </c:pt>
                <c:pt idx="1">
                  <c:v>2901.9209999999998</c:v>
                </c:pt>
                <c:pt idx="2">
                  <c:v>3061.4409999999998</c:v>
                </c:pt>
                <c:pt idx="3">
                  <c:v>3450.0479999999998</c:v>
                </c:pt>
                <c:pt idx="4">
                  <c:v>3437.5369999999998</c:v>
                </c:pt>
                <c:pt idx="5">
                  <c:v>3435.2170000000001</c:v>
                </c:pt>
                <c:pt idx="6">
                  <c:v>3577.04</c:v>
                </c:pt>
                <c:pt idx="7">
                  <c:v>3883.3429999999998</c:v>
                </c:pt>
                <c:pt idx="8">
                  <c:v>3855.78</c:v>
                </c:pt>
                <c:pt idx="9">
                  <c:v>3867.4279999999999</c:v>
                </c:pt>
                <c:pt idx="10">
                  <c:v>3974.6570000000002</c:v>
                </c:pt>
                <c:pt idx="11">
                  <c:v>4317.4359999999997</c:v>
                </c:pt>
                <c:pt idx="12">
                  <c:v>4284.7439999999997</c:v>
                </c:pt>
                <c:pt idx="13">
                  <c:v>4259.7079999999996</c:v>
                </c:pt>
                <c:pt idx="14">
                  <c:v>4410.3969999999999</c:v>
                </c:pt>
                <c:pt idx="15">
                  <c:v>4791.3419999999996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B-498B-905E-E5EC9D64CB5E}"/>
            </c:ext>
          </c:extLst>
        </c:ser>
        <c:ser>
          <c:idx val="2"/>
          <c:order val="2"/>
          <c:tx>
            <c:strRef>
              <c:f>NVIDIA!$D$1</c:f>
              <c:strCache>
                <c:ptCount val="1"/>
                <c:pt idx="0">
                  <c:v>Revenue Change, $Mln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NVIDIA!$A$2:$A$17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NVIDIA!$D$2:$D$17</c:f>
              <c:numCache>
                <c:formatCode>0</c:formatCode>
                <c:ptCount val="16"/>
                <c:pt idx="0">
                  <c:v>191.036</c:v>
                </c:pt>
                <c:pt idx="1">
                  <c:v>178.07900000000001</c:v>
                </c:pt>
                <c:pt idx="2">
                  <c:v>804.55899999999997</c:v>
                </c:pt>
                <c:pt idx="3">
                  <c:v>1275.952</c:v>
                </c:pt>
                <c:pt idx="4">
                  <c:v>1565.463</c:v>
                </c:pt>
                <c:pt idx="5">
                  <c:v>2225.7829999999999</c:v>
                </c:pt>
                <c:pt idx="6">
                  <c:v>2929.96</c:v>
                </c:pt>
                <c:pt idx="7">
                  <c:v>3219.6570000000002</c:v>
                </c:pt>
                <c:pt idx="8">
                  <c:v>3787.22</c:v>
                </c:pt>
                <c:pt idx="9">
                  <c:v>4420.5720000000001</c:v>
                </c:pt>
                <c:pt idx="10">
                  <c:v>2729.3429999999998</c:v>
                </c:pt>
                <c:pt idx="11">
                  <c:v>1613.5640000000001</c:v>
                </c:pt>
                <c:pt idx="12">
                  <c:v>1766.2560000000001</c:v>
                </c:pt>
                <c:pt idx="13">
                  <c:v>2932.2919999999999</c:v>
                </c:pt>
                <c:pt idx="14">
                  <c:v>9096.6029999999992</c:v>
                </c:pt>
                <c:pt idx="15">
                  <c:v>13328.657999999999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B-498B-905E-E5EC9D64CB5E}"/>
            </c:ext>
          </c:extLst>
        </c:ser>
        <c:ser>
          <c:idx val="3"/>
          <c:order val="3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NVIDIA!$H$2:$H$17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F-40EF-8A91-E5C309014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275400"/>
        <c:axId val="785285120"/>
      </c:lineChart>
      <c:catAx>
        <c:axId val="78527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85120"/>
        <c:crosses val="autoZero"/>
        <c:auto val="1"/>
        <c:lblAlgn val="ctr"/>
        <c:lblOffset val="100"/>
        <c:noMultiLvlLbl val="0"/>
      </c:catAx>
      <c:valAx>
        <c:axId val="7852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7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Tesla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tesla!$B$1</c:f>
              <c:strCache>
                <c:ptCount val="1"/>
                <c:pt idx="0">
                  <c:v>Actual Revenue, $Mln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tesla!$A$2:$A$17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tesla!$B$2:$B$17</c:f>
              <c:numCache>
                <c:formatCode>0</c:formatCode>
                <c:ptCount val="16"/>
                <c:pt idx="0">
                  <c:v>5985</c:v>
                </c:pt>
                <c:pt idx="1">
                  <c:v>6036</c:v>
                </c:pt>
                <c:pt idx="2">
                  <c:v>8771</c:v>
                </c:pt>
                <c:pt idx="3">
                  <c:v>10744</c:v>
                </c:pt>
                <c:pt idx="4">
                  <c:v>10389</c:v>
                </c:pt>
                <c:pt idx="5">
                  <c:v>11958</c:v>
                </c:pt>
                <c:pt idx="6">
                  <c:v>13757</c:v>
                </c:pt>
                <c:pt idx="7">
                  <c:v>17719</c:v>
                </c:pt>
                <c:pt idx="8">
                  <c:v>18756</c:v>
                </c:pt>
                <c:pt idx="9">
                  <c:v>16934</c:v>
                </c:pt>
                <c:pt idx="10">
                  <c:v>21454</c:v>
                </c:pt>
                <c:pt idx="11">
                  <c:v>24318</c:v>
                </c:pt>
                <c:pt idx="12">
                  <c:v>23329</c:v>
                </c:pt>
                <c:pt idx="13">
                  <c:v>24927</c:v>
                </c:pt>
                <c:pt idx="14">
                  <c:v>23350</c:v>
                </c:pt>
                <c:pt idx="15">
                  <c:v>25167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F-4136-8DD5-9FAE53837D1A}"/>
            </c:ext>
          </c:extLst>
        </c:ser>
        <c:ser>
          <c:idx val="1"/>
          <c:order val="1"/>
          <c:tx>
            <c:strRef>
              <c:f>tesla!$C$1</c:f>
              <c:strCache>
                <c:ptCount val="1"/>
                <c:pt idx="0">
                  <c:v>Ensemble Forecast Revenue, $Mln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tesla!$A$2:$A$17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tesla!$C$2:$C$17</c:f>
              <c:numCache>
                <c:formatCode>0</c:formatCode>
                <c:ptCount val="16"/>
                <c:pt idx="0">
                  <c:v>6985.6530000000002</c:v>
                </c:pt>
                <c:pt idx="1">
                  <c:v>7758.915</c:v>
                </c:pt>
                <c:pt idx="2">
                  <c:v>8806.4689999999991</c:v>
                </c:pt>
                <c:pt idx="3">
                  <c:v>9408.2389999999996</c:v>
                </c:pt>
                <c:pt idx="4">
                  <c:v>8902.3670000000002</c:v>
                </c:pt>
                <c:pt idx="5">
                  <c:v>9852.3989999999994</c:v>
                </c:pt>
                <c:pt idx="6">
                  <c:v>10598.797</c:v>
                </c:pt>
                <c:pt idx="7">
                  <c:v>11320.308999999999</c:v>
                </c:pt>
                <c:pt idx="8">
                  <c:v>11060.147999999999</c:v>
                </c:pt>
                <c:pt idx="9">
                  <c:v>11967.016</c:v>
                </c:pt>
                <c:pt idx="10">
                  <c:v>12986.196</c:v>
                </c:pt>
                <c:pt idx="11">
                  <c:v>13702.244000000001</c:v>
                </c:pt>
                <c:pt idx="12">
                  <c:v>13353.343999999999</c:v>
                </c:pt>
                <c:pt idx="13">
                  <c:v>14362.441000000001</c:v>
                </c:pt>
                <c:pt idx="14">
                  <c:v>15274.986000000001</c:v>
                </c:pt>
                <c:pt idx="15">
                  <c:v>16068.341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F-4136-8DD5-9FAE53837D1A}"/>
            </c:ext>
          </c:extLst>
        </c:ser>
        <c:ser>
          <c:idx val="2"/>
          <c:order val="2"/>
          <c:tx>
            <c:strRef>
              <c:f>tesla!$D$1</c:f>
              <c:strCache>
                <c:ptCount val="1"/>
                <c:pt idx="0">
                  <c:v>Revenue Change, $Mln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tesla!$A$2:$A$17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tesla!$D$2:$D$17</c:f>
              <c:numCache>
                <c:formatCode>0</c:formatCode>
                <c:ptCount val="16"/>
                <c:pt idx="0">
                  <c:v>-1000.653</c:v>
                </c:pt>
                <c:pt idx="1">
                  <c:v>-1722.915</c:v>
                </c:pt>
                <c:pt idx="2">
                  <c:v>-35.469000000000001</c:v>
                </c:pt>
                <c:pt idx="3">
                  <c:v>1335.761</c:v>
                </c:pt>
                <c:pt idx="4">
                  <c:v>1486.633</c:v>
                </c:pt>
                <c:pt idx="5">
                  <c:v>2105.6010000000001</c:v>
                </c:pt>
                <c:pt idx="6">
                  <c:v>3158.203</c:v>
                </c:pt>
                <c:pt idx="7">
                  <c:v>6398.6909999999998</c:v>
                </c:pt>
                <c:pt idx="8">
                  <c:v>7695.8519999999999</c:v>
                </c:pt>
                <c:pt idx="9">
                  <c:v>4966.9840000000004</c:v>
                </c:pt>
                <c:pt idx="10">
                  <c:v>8467.8040000000001</c:v>
                </c:pt>
                <c:pt idx="11">
                  <c:v>10615.755999999999</c:v>
                </c:pt>
                <c:pt idx="12">
                  <c:v>9975.6560000000009</c:v>
                </c:pt>
                <c:pt idx="13">
                  <c:v>10564.558999999999</c:v>
                </c:pt>
                <c:pt idx="14">
                  <c:v>8075.0140000000001</c:v>
                </c:pt>
                <c:pt idx="15">
                  <c:v>9098.6589999999997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F-4136-8DD5-9FAE53837D1A}"/>
            </c:ext>
          </c:extLst>
        </c:ser>
        <c:ser>
          <c:idx val="3"/>
          <c:order val="3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tesla!$I$2:$I$17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8-4C80-B51B-30506D5FA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292320"/>
        <c:axId val="785295560"/>
      </c:lineChart>
      <c:catAx>
        <c:axId val="7852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95560"/>
        <c:crosses val="autoZero"/>
        <c:auto val="1"/>
        <c:lblAlgn val="ctr"/>
        <c:lblOffset val="100"/>
        <c:noMultiLvlLbl val="0"/>
      </c:catAx>
      <c:valAx>
        <c:axId val="785295560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92320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'4_rev_chng_20-23'!$B$28</c:f>
              <c:strCache>
                <c:ptCount val="1"/>
                <c:pt idx="0">
                  <c:v>Alphabet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'4_rev_chng_20-23'!$A$29:$A$32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'4_rev_chng_20-23'!$B$29:$B$32</c:f>
              <c:numCache>
                <c:formatCode>#,##0</c:formatCode>
                <c:ptCount val="4"/>
                <c:pt idx="0">
                  <c:v>-10651.444</c:v>
                </c:pt>
                <c:pt idx="1">
                  <c:v>30854.785000000003</c:v>
                </c:pt>
                <c:pt idx="2">
                  <c:v>19288.065000000002</c:v>
                </c:pt>
                <c:pt idx="3">
                  <c:v>3418.4250000000002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7-4A52-A52F-A8D029566D8F}"/>
            </c:ext>
          </c:extLst>
        </c:ser>
        <c:ser>
          <c:idx val="2"/>
          <c:order val="1"/>
          <c:tx>
            <c:strRef>
              <c:f>'4_rev_chng_20-23'!$C$28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'4_rev_chng_20-23'!$A$29:$A$32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'4_rev_chng_20-23'!$C$29:$C$32</c:f>
              <c:numCache>
                <c:formatCode>#,##0</c:formatCode>
                <c:ptCount val="4"/>
                <c:pt idx="0">
                  <c:v>48294.345000000001</c:v>
                </c:pt>
                <c:pt idx="1">
                  <c:v>78114.180999999997</c:v>
                </c:pt>
                <c:pt idx="2">
                  <c:v>64919.864999999998</c:v>
                </c:pt>
                <c:pt idx="3">
                  <c:v>67910.756999999998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7-4A52-A52F-A8D029566D8F}"/>
            </c:ext>
          </c:extLst>
        </c:ser>
        <c:ser>
          <c:idx val="3"/>
          <c:order val="2"/>
          <c:tx>
            <c:strRef>
              <c:f>'4_rev_chng_20-23'!$D$28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'4_rev_chng_20-23'!$A$29:$A$32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'4_rev_chng_20-23'!$D$29:$D$32</c:f>
              <c:numCache>
                <c:formatCode>#,##0</c:formatCode>
                <c:ptCount val="4"/>
                <c:pt idx="0">
                  <c:v>10125.333999999999</c:v>
                </c:pt>
                <c:pt idx="1">
                  <c:v>85190.79800000001</c:v>
                </c:pt>
                <c:pt idx="2">
                  <c:v>84686.523000000001</c:v>
                </c:pt>
                <c:pt idx="3">
                  <c:v>73194.456999999995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07-4A52-A52F-A8D029566D8F}"/>
            </c:ext>
          </c:extLst>
        </c:ser>
        <c:ser>
          <c:idx val="4"/>
          <c:order val="3"/>
          <c:tx>
            <c:strRef>
              <c:f>'4_rev_chng_20-23'!$E$28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'4_rev_chng_20-23'!$A$29:$A$32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'4_rev_chng_20-23'!$E$29:$E$32</c:f>
              <c:numCache>
                <c:formatCode>#,##0</c:formatCode>
                <c:ptCount val="4"/>
                <c:pt idx="0">
                  <c:v>390.63300000000027</c:v>
                </c:pt>
                <c:pt idx="1">
                  <c:v>18601.309999999998</c:v>
                </c:pt>
                <c:pt idx="2">
                  <c:v>4669.4559999999992</c:v>
                </c:pt>
                <c:pt idx="3">
                  <c:v>10976.329000000002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07-4A52-A52F-A8D029566D8F}"/>
            </c:ext>
          </c:extLst>
        </c:ser>
        <c:ser>
          <c:idx val="5"/>
          <c:order val="4"/>
          <c:tx>
            <c:strRef>
              <c:f>'4_rev_chng_20-23'!$F$28</c:f>
              <c:strCache>
                <c:ptCount val="1"/>
                <c:pt idx="0">
                  <c:v>Microsoft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'4_rev_chng_20-23'!$A$29:$A$32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'4_rev_chng_20-23'!$F$29:$F$32</c:f>
              <c:numCache>
                <c:formatCode>#,##0</c:formatCode>
                <c:ptCount val="4"/>
                <c:pt idx="0">
                  <c:v>7506.0889999999999</c:v>
                </c:pt>
                <c:pt idx="1">
                  <c:v>28353.445999999996</c:v>
                </c:pt>
                <c:pt idx="2">
                  <c:v>36483.08</c:v>
                </c:pt>
                <c:pt idx="3">
                  <c:v>48491.144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07-4A52-A52F-A8D029566D8F}"/>
            </c:ext>
          </c:extLst>
        </c:ser>
        <c:ser>
          <c:idx val="6"/>
          <c:order val="5"/>
          <c:tx>
            <c:strRef>
              <c:f>'4_rev_chng_20-23'!$G$28</c:f>
              <c:strCache>
                <c:ptCount val="1"/>
                <c:pt idx="0">
                  <c:v>NVIDIA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'4_rev_chng_20-23'!$A$29:$A$32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'4_rev_chng_20-23'!$G$29:$G$32</c:f>
              <c:numCache>
                <c:formatCode>#,##0</c:formatCode>
                <c:ptCount val="4"/>
                <c:pt idx="0">
                  <c:v>2449.6260000000002</c:v>
                </c:pt>
                <c:pt idx="1">
                  <c:v>9940.8630000000012</c:v>
                </c:pt>
                <c:pt idx="2">
                  <c:v>12550.698999999999</c:v>
                </c:pt>
                <c:pt idx="3">
                  <c:v>27123.808999999997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07-4A52-A52F-A8D029566D8F}"/>
            </c:ext>
          </c:extLst>
        </c:ser>
        <c:ser>
          <c:idx val="7"/>
          <c:order val="6"/>
          <c:tx>
            <c:strRef>
              <c:f>'4_rev_chng_20-23'!$H$28</c:f>
              <c:strCache>
                <c:ptCount val="1"/>
                <c:pt idx="0">
                  <c:v>Tesla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'4_rev_chng_20-23'!$A$29:$A$32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'4_rev_chng_20-23'!$H$29:$H$32</c:f>
              <c:numCache>
                <c:formatCode>#,##0</c:formatCode>
                <c:ptCount val="4"/>
                <c:pt idx="0">
                  <c:v>-1423.2760000000003</c:v>
                </c:pt>
                <c:pt idx="1">
                  <c:v>13149.128000000001</c:v>
                </c:pt>
                <c:pt idx="2">
                  <c:v>31746.396000000001</c:v>
                </c:pt>
                <c:pt idx="3">
                  <c:v>37713.887999999999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07-4A52-A52F-A8D029566D8F}"/>
            </c:ext>
          </c:extLst>
        </c:ser>
        <c:ser>
          <c:idx val="0"/>
          <c:order val="7"/>
          <c:tx>
            <c:strRef>
              <c:f>'4_rev_chng_20-23'!$I$28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'4_rev_chng_20-23'!$I$29:$I$32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C2A-ACBF-31F5A0DD3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296040"/>
        <c:axId val="893295320"/>
      </c:lineChart>
      <c:catAx>
        <c:axId val="89329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95320"/>
        <c:crosses val="autoZero"/>
        <c:auto val="1"/>
        <c:lblAlgn val="ctr"/>
        <c:lblOffset val="100"/>
        <c:noMultiLvlLbl val="0"/>
      </c:catAx>
      <c:valAx>
        <c:axId val="893295320"/>
        <c:scaling>
          <c:orientation val="minMax"/>
          <c:max val="100000"/>
          <c:min val="-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96040"/>
        <c:crosses val="autoZero"/>
        <c:crossBetween val="midCat"/>
        <c:majorUnit val="15000"/>
      </c:valAx>
      <c:spPr>
        <a:noFill/>
        <a:ln>
          <a:noFill/>
        </a:ln>
        <a:effectLst/>
      </c:spPr>
    </c:plotArea>
    <c:legend>
      <c:legendPos val="tr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Revenue Change in MS Companies in 2020-2023, % of Ensemble</a:t>
            </a:r>
            <a:r>
              <a:rPr lang="en-US" b="1" baseline="0">
                <a:solidFill>
                  <a:schemeClr val="tx1"/>
                </a:solidFill>
              </a:rPr>
              <a:t> Forecast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'5_rev_chng_pct'!$B$2</c:f>
              <c:strCache>
                <c:ptCount val="1"/>
                <c:pt idx="0">
                  <c:v>Alphabet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'5_rev_chng_pct'!$A$3:$A$18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'5_rev_chng_pct'!$B$3:$B$18</c:f>
              <c:numCache>
                <c:formatCode>0.0</c:formatCode>
                <c:ptCount val="16"/>
                <c:pt idx="0">
                  <c:v>-7.5308702412485191</c:v>
                </c:pt>
                <c:pt idx="1">
                  <c:v>-17.804468211521428</c:v>
                </c:pt>
                <c:pt idx="2">
                  <c:v>-5.2941965543849197</c:v>
                </c:pt>
                <c:pt idx="3">
                  <c:v>6.7090747311605732</c:v>
                </c:pt>
                <c:pt idx="4">
                  <c:v>5.32522060905755</c:v>
                </c:pt>
                <c:pt idx="5">
                  <c:v>12.788295257957566</c:v>
                </c:pt>
                <c:pt idx="6">
                  <c:v>13.811639691413472</c:v>
                </c:pt>
                <c:pt idx="7">
                  <c:v>21.129638688258236</c:v>
                </c:pt>
                <c:pt idx="8">
                  <c:v>10.973388577829301</c:v>
                </c:pt>
                <c:pt idx="9">
                  <c:v>9.065905184173161</c:v>
                </c:pt>
                <c:pt idx="10">
                  <c:v>3.9797632854607343</c:v>
                </c:pt>
                <c:pt idx="11">
                  <c:v>5.7368218457323854</c:v>
                </c:pt>
                <c:pt idx="12">
                  <c:v>-1.6323876015734362</c:v>
                </c:pt>
                <c:pt idx="13">
                  <c:v>1.1356751132343643</c:v>
                </c:pt>
                <c:pt idx="14">
                  <c:v>8.4787512934725237E-2</c:v>
                </c:pt>
                <c:pt idx="15">
                  <c:v>4.4457614891063715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A-4E3E-B302-3FC5437FD5CD}"/>
            </c:ext>
          </c:extLst>
        </c:ser>
        <c:ser>
          <c:idx val="1"/>
          <c:order val="1"/>
          <c:tx>
            <c:strRef>
              <c:f>'5_rev_chng_pct'!$C$2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'5_rev_chng_pct'!$A$3:$A$18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'5_rev_chng_pct'!$C$3:$C$18</c:f>
              <c:numCache>
                <c:formatCode>0.0</c:formatCode>
                <c:ptCount val="16"/>
                <c:pt idx="0">
                  <c:v>0.55890075148893192</c:v>
                </c:pt>
                <c:pt idx="1">
                  <c:v>13.578185753014607</c:v>
                </c:pt>
                <c:pt idx="2">
                  <c:v>14.605866556836395</c:v>
                </c:pt>
                <c:pt idx="3">
                  <c:v>24.85269236868384</c:v>
                </c:pt>
                <c:pt idx="4">
                  <c:v>24.284349691571684</c:v>
                </c:pt>
                <c:pt idx="5">
                  <c:v>24.110352234574624</c:v>
                </c:pt>
                <c:pt idx="6">
                  <c:v>13.45985693053203</c:v>
                </c:pt>
                <c:pt idx="7">
                  <c:v>18.85329354281124</c:v>
                </c:pt>
                <c:pt idx="8">
                  <c:v>14.828543817585798</c:v>
                </c:pt>
                <c:pt idx="9">
                  <c:v>15.141924811812132</c:v>
                </c:pt>
                <c:pt idx="10">
                  <c:v>13.545733235055254</c:v>
                </c:pt>
                <c:pt idx="11">
                  <c:v>14.396374805533293</c:v>
                </c:pt>
                <c:pt idx="12">
                  <c:v>10.722991103386192</c:v>
                </c:pt>
                <c:pt idx="13">
                  <c:v>12.709449602425412</c:v>
                </c:pt>
                <c:pt idx="14">
                  <c:v>13.107065711432123</c:v>
                </c:pt>
                <c:pt idx="15">
                  <c:v>16.31730492446561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A-4E3E-B302-3FC5437FD5CD}"/>
            </c:ext>
          </c:extLst>
        </c:ser>
        <c:ser>
          <c:idx val="2"/>
          <c:order val="2"/>
          <c:tx>
            <c:strRef>
              <c:f>'5_rev_chng_pct'!$D$2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'5_rev_chng_pct'!$A$3:$A$18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'5_rev_chng_pct'!$D$3:$D$18</c:f>
              <c:numCache>
                <c:formatCode>0.0</c:formatCode>
                <c:ptCount val="16"/>
                <c:pt idx="0">
                  <c:v>-9.9276398265923653</c:v>
                </c:pt>
                <c:pt idx="1">
                  <c:v>0.76015888113731678</c:v>
                </c:pt>
                <c:pt idx="2">
                  <c:v>-4.6116545220427314</c:v>
                </c:pt>
                <c:pt idx="3">
                  <c:v>20.854958465658356</c:v>
                </c:pt>
                <c:pt idx="4">
                  <c:v>32.447109827209189</c:v>
                </c:pt>
                <c:pt idx="5">
                  <c:v>31.916974565816354</c:v>
                </c:pt>
                <c:pt idx="6">
                  <c:v>15.738381718622776</c:v>
                </c:pt>
                <c:pt idx="7">
                  <c:v>35.10629740976664</c:v>
                </c:pt>
                <c:pt idx="8">
                  <c:v>40.432581086397121</c:v>
                </c:pt>
                <c:pt idx="9">
                  <c:v>29.281024586287163</c:v>
                </c:pt>
                <c:pt idx="10">
                  <c:v>20.377229167392212</c:v>
                </c:pt>
                <c:pt idx="11">
                  <c:v>23.940405224844394</c:v>
                </c:pt>
                <c:pt idx="12">
                  <c:v>31.653889703593009</c:v>
                </c:pt>
                <c:pt idx="13">
                  <c:v>22.741871879195962</c:v>
                </c:pt>
                <c:pt idx="14">
                  <c:v>13.946401419658748</c:v>
                </c:pt>
                <c:pt idx="15">
                  <c:v>25.483009894294668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6A-4E3E-B302-3FC5437FD5CD}"/>
            </c:ext>
          </c:extLst>
        </c:ser>
        <c:ser>
          <c:idx val="3"/>
          <c:order val="3"/>
          <c:tx>
            <c:strRef>
              <c:f>'5_rev_chng_pct'!$E$2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'5_rev_chng_pct'!$A$3:$A$18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'5_rev_chng_pct'!$E$3:$E$18</c:f>
              <c:numCache>
                <c:formatCode>0.0</c:formatCode>
                <c:ptCount val="16"/>
                <c:pt idx="0">
                  <c:v>-6.553272484693534</c:v>
                </c:pt>
                <c:pt idx="1">
                  <c:v>-8.9900422336464771</c:v>
                </c:pt>
                <c:pt idx="2">
                  <c:v>1.6066005389267095</c:v>
                </c:pt>
                <c:pt idx="3">
                  <c:v>12.598988915551923</c:v>
                </c:pt>
                <c:pt idx="4">
                  <c:v>17.081958444606155</c:v>
                </c:pt>
                <c:pt idx="5">
                  <c:v>21.17699338279515</c:v>
                </c:pt>
                <c:pt idx="6">
                  <c:v>18.610410960337923</c:v>
                </c:pt>
                <c:pt idx="7">
                  <c:v>18.055756916005382</c:v>
                </c:pt>
                <c:pt idx="8">
                  <c:v>10.127147766458627</c:v>
                </c:pt>
                <c:pt idx="9">
                  <c:v>6.5421390572680442</c:v>
                </c:pt>
                <c:pt idx="10">
                  <c:v>0.57495822894880011</c:v>
                </c:pt>
                <c:pt idx="11">
                  <c:v>0.54656506331807797</c:v>
                </c:pt>
                <c:pt idx="12">
                  <c:v>1.2492055940318638</c:v>
                </c:pt>
                <c:pt idx="13">
                  <c:v>6.8160945907440427</c:v>
                </c:pt>
                <c:pt idx="14">
                  <c:v>12.297862367797764</c:v>
                </c:pt>
                <c:pt idx="15">
                  <c:v>13.727217025082336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6A-4E3E-B302-3FC5437FD5CD}"/>
            </c:ext>
          </c:extLst>
        </c:ser>
        <c:ser>
          <c:idx val="4"/>
          <c:order val="4"/>
          <c:tx>
            <c:strRef>
              <c:f>'5_rev_chng_pct'!$F$2</c:f>
              <c:strCache>
                <c:ptCount val="1"/>
                <c:pt idx="0">
                  <c:v>Microsoft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'5_rev_chng_pct'!$A$3:$A$18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'5_rev_chng_pct'!$F$3:$F$18</c:f>
              <c:numCache>
                <c:formatCode>0.0</c:formatCode>
                <c:ptCount val="16"/>
                <c:pt idx="0">
                  <c:v>2.6459145337423418</c:v>
                </c:pt>
                <c:pt idx="1">
                  <c:v>4.1522668734175738</c:v>
                </c:pt>
                <c:pt idx="2">
                  <c:v>4.7917563517486457</c:v>
                </c:pt>
                <c:pt idx="3">
                  <c:v>8.537011987851999</c:v>
                </c:pt>
                <c:pt idx="4">
                  <c:v>13.371087632566987</c:v>
                </c:pt>
                <c:pt idx="5">
                  <c:v>17.821352684709328</c:v>
                </c:pt>
                <c:pt idx="6">
                  <c:v>18.793758783475571</c:v>
                </c:pt>
                <c:pt idx="7">
                  <c:v>21.874670297775385</c:v>
                </c:pt>
                <c:pt idx="8">
                  <c:v>24.849752201317894</c:v>
                </c:pt>
                <c:pt idx="9">
                  <c:v>23.733680078691425</c:v>
                </c:pt>
                <c:pt idx="10">
                  <c:v>22.514244951396027</c:v>
                </c:pt>
                <c:pt idx="11">
                  <c:v>16.574141315211001</c:v>
                </c:pt>
                <c:pt idx="12">
                  <c:v>24.76773496035036</c:v>
                </c:pt>
                <c:pt idx="13">
                  <c:v>25.518684086858329</c:v>
                </c:pt>
                <c:pt idx="14">
                  <c:v>29.056088876411895</c:v>
                </c:pt>
                <c:pt idx="15">
                  <c:v>28.753661237616228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6A-4E3E-B302-3FC5437FD5CD}"/>
            </c:ext>
          </c:extLst>
        </c:ser>
        <c:ser>
          <c:idx val="5"/>
          <c:order val="5"/>
          <c:tx>
            <c:strRef>
              <c:f>'5_rev_chng_pct'!$G$2</c:f>
              <c:strCache>
                <c:ptCount val="1"/>
                <c:pt idx="0">
                  <c:v>NVIDIA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'5_rev_chng_pct'!$A$3:$A$18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'5_rev_chng_pct'!$G$3:$G$18</c:f>
              <c:numCache>
                <c:formatCode>0.0</c:formatCode>
                <c:ptCount val="16"/>
                <c:pt idx="0">
                  <c:v>6.5558805805425182</c:v>
                </c:pt>
                <c:pt idx="1">
                  <c:v>6.1365902104157906</c:v>
                </c:pt>
                <c:pt idx="2">
                  <c:v>26.28040194143869</c:v>
                </c:pt>
                <c:pt idx="3">
                  <c:v>36.9836013875749</c:v>
                </c:pt>
                <c:pt idx="4">
                  <c:v>45.540251639473261</c:v>
                </c:pt>
                <c:pt idx="5">
                  <c:v>64.793082940611896</c:v>
                </c:pt>
                <c:pt idx="6">
                  <c:v>81.910182720908907</c:v>
                </c:pt>
                <c:pt idx="7">
                  <c:v>82.909415933642748</c:v>
                </c:pt>
                <c:pt idx="8">
                  <c:v>98.221890253074591</c:v>
                </c:pt>
                <c:pt idx="9">
                  <c:v>114.30263213691374</c:v>
                </c:pt>
                <c:pt idx="10">
                  <c:v>68.668642350773908</c:v>
                </c:pt>
                <c:pt idx="11">
                  <c:v>37.373200204936452</c:v>
                </c:pt>
                <c:pt idx="12">
                  <c:v>41.221972654609004</c:v>
                </c:pt>
                <c:pt idx="13">
                  <c:v>68.837864003823739</c:v>
                </c:pt>
                <c:pt idx="14">
                  <c:v>206.25360936895248</c:v>
                </c:pt>
                <c:pt idx="15">
                  <c:v>278.18214604593032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6A-4E3E-B302-3FC5437FD5CD}"/>
            </c:ext>
          </c:extLst>
        </c:ser>
        <c:ser>
          <c:idx val="6"/>
          <c:order val="6"/>
          <c:tx>
            <c:strRef>
              <c:f>'5_rev_chng_pct'!$H$2</c:f>
              <c:strCache>
                <c:ptCount val="1"/>
                <c:pt idx="0">
                  <c:v>Tesla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'5_rev_chng_pct'!$A$3:$A$18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'5_rev_chng_pct'!$H$3:$H$18</c:f>
              <c:numCache>
                <c:formatCode>0.0</c:formatCode>
                <c:ptCount val="16"/>
                <c:pt idx="0">
                  <c:v>-14.324401741683992</c:v>
                </c:pt>
                <c:pt idx="1">
                  <c:v>-22.205617666903169</c:v>
                </c:pt>
                <c:pt idx="2">
                  <c:v>-0.40276074326725053</c:v>
                </c:pt>
                <c:pt idx="3">
                  <c:v>14.197779201825126</c:v>
                </c:pt>
                <c:pt idx="4">
                  <c:v>16.699300309681682</c:v>
                </c:pt>
                <c:pt idx="5">
                  <c:v>21.371454810143199</c:v>
                </c:pt>
                <c:pt idx="6">
                  <c:v>29.797749688007041</c:v>
                </c:pt>
                <c:pt idx="7">
                  <c:v>56.523995943926977</c:v>
                </c:pt>
                <c:pt idx="8">
                  <c:v>69.581817530832325</c:v>
                </c:pt>
                <c:pt idx="9">
                  <c:v>41.505618443227618</c:v>
                </c:pt>
                <c:pt idx="10">
                  <c:v>65.206192791176107</c:v>
                </c:pt>
                <c:pt idx="11">
                  <c:v>77.474580076080954</c:v>
                </c:pt>
                <c:pt idx="12">
                  <c:v>74.705302282334685</c:v>
                </c:pt>
                <c:pt idx="13">
                  <c:v>73.556848727872932</c:v>
                </c:pt>
                <c:pt idx="14">
                  <c:v>52.864297224233134</c:v>
                </c:pt>
                <c:pt idx="15">
                  <c:v>56.624756718817451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6A-4E3E-B302-3FC5437FD5CD}"/>
            </c:ext>
          </c:extLst>
        </c:ser>
        <c:ser>
          <c:idx val="7"/>
          <c:order val="7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'5_rev_chng_pct'!$I$3:$I$18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3-4D05-9170-38D9E2CB2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337728"/>
        <c:axId val="106336288"/>
      </c:lineChart>
      <c:catAx>
        <c:axId val="10633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36288"/>
        <c:crossesAt val="0"/>
        <c:auto val="1"/>
        <c:lblAlgn val="ctr"/>
        <c:lblOffset val="100"/>
        <c:noMultiLvlLbl val="0"/>
      </c:catAx>
      <c:valAx>
        <c:axId val="106336288"/>
        <c:scaling>
          <c:orientation val="minMax"/>
          <c:max val="27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3772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'5_rev_chng_pct'!$B$32</c:f>
              <c:strCache>
                <c:ptCount val="1"/>
                <c:pt idx="0">
                  <c:v>Alphabet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'5_rev_chng_pct'!$A$33:$A$38</c:f>
              <c:strCach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Total in 2020-2021</c:v>
                </c:pt>
                <c:pt idx="5">
                  <c:v>Total in 2022-2023</c:v>
                </c:pt>
              </c:strCache>
            </c:strRef>
          </c:cat>
          <c:val>
            <c:numRef>
              <c:f>'5_rev_chng_pct'!$B$33:$B$36</c:f>
              <c:numCache>
                <c:formatCode>0.0</c:formatCode>
                <c:ptCount val="4"/>
                <c:pt idx="0">
                  <c:v>-5.5</c:v>
                </c:pt>
                <c:pt idx="1">
                  <c:v>13.600000000000001</c:v>
                </c:pt>
                <c:pt idx="2">
                  <c:v>7.3</c:v>
                </c:pt>
                <c:pt idx="3">
                  <c:v>1.0999999999999999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9-4910-A5E3-E7B20A71C4CA}"/>
            </c:ext>
          </c:extLst>
        </c:ser>
        <c:ser>
          <c:idx val="1"/>
          <c:order val="1"/>
          <c:tx>
            <c:strRef>
              <c:f>'5_rev_chng_pct'!$C$32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'5_rev_chng_pct'!$A$33:$A$38</c:f>
              <c:strCach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Total in 2020-2021</c:v>
                </c:pt>
                <c:pt idx="5">
                  <c:v>Total in 2022-2023</c:v>
                </c:pt>
              </c:strCache>
            </c:strRef>
          </c:cat>
          <c:val>
            <c:numRef>
              <c:f>'5_rev_chng_pct'!$C$33:$C$36</c:f>
              <c:numCache>
                <c:formatCode>0.0</c:formatCode>
                <c:ptCount val="4"/>
                <c:pt idx="0">
                  <c:v>14.299999999999999</c:v>
                </c:pt>
                <c:pt idx="1">
                  <c:v>19.900000000000002</c:v>
                </c:pt>
                <c:pt idx="2">
                  <c:v>14.499999999999998</c:v>
                </c:pt>
                <c:pt idx="3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9-4910-A5E3-E7B20A71C4CA}"/>
            </c:ext>
          </c:extLst>
        </c:ser>
        <c:ser>
          <c:idx val="2"/>
          <c:order val="2"/>
          <c:tx>
            <c:strRef>
              <c:f>'5_rev_chng_pct'!$D$32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'5_rev_chng_pct'!$A$33:$A$38</c:f>
              <c:strCach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Total in 2020-2021</c:v>
                </c:pt>
                <c:pt idx="5">
                  <c:v>Total in 2022-2023</c:v>
                </c:pt>
              </c:strCache>
            </c:strRef>
          </c:cat>
          <c:val>
            <c:numRef>
              <c:f>'5_rev_chng_pct'!$D$33:$D$36</c:f>
              <c:numCache>
                <c:formatCode>0.0</c:formatCode>
                <c:ptCount val="4"/>
                <c:pt idx="0">
                  <c:v>3.6</c:v>
                </c:pt>
                <c:pt idx="1">
                  <c:v>29.099999999999998</c:v>
                </c:pt>
                <c:pt idx="2">
                  <c:v>28.000000000000004</c:v>
                </c:pt>
                <c:pt idx="3">
                  <c:v>23.400000000000002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49-4910-A5E3-E7B20A71C4CA}"/>
            </c:ext>
          </c:extLst>
        </c:ser>
        <c:ser>
          <c:idx val="3"/>
          <c:order val="3"/>
          <c:tx>
            <c:strRef>
              <c:f>'5_rev_chng_pct'!$E$32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'5_rev_chng_pct'!$A$33:$A$38</c:f>
              <c:strCach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Total in 2020-2021</c:v>
                </c:pt>
                <c:pt idx="5">
                  <c:v>Total in 2022-2023</c:v>
                </c:pt>
              </c:strCache>
            </c:strRef>
          </c:cat>
          <c:val>
            <c:numRef>
              <c:f>'5_rev_chng_pct'!$E$33:$E$36</c:f>
              <c:numCache>
                <c:formatCode>0.0</c:formatCode>
                <c:ptCount val="4"/>
                <c:pt idx="0">
                  <c:v>0.5</c:v>
                </c:pt>
                <c:pt idx="1">
                  <c:v>18.7</c:v>
                </c:pt>
                <c:pt idx="2">
                  <c:v>4.2</c:v>
                </c:pt>
                <c:pt idx="3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49-4910-A5E3-E7B20A71C4CA}"/>
            </c:ext>
          </c:extLst>
        </c:ser>
        <c:ser>
          <c:idx val="4"/>
          <c:order val="4"/>
          <c:tx>
            <c:strRef>
              <c:f>'5_rev_chng_pct'!$F$32</c:f>
              <c:strCache>
                <c:ptCount val="1"/>
                <c:pt idx="0">
                  <c:v>Microsoft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'5_rev_chng_pct'!$A$33:$A$38</c:f>
              <c:strCach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Total in 2020-2021</c:v>
                </c:pt>
                <c:pt idx="5">
                  <c:v>Total in 2022-2023</c:v>
                </c:pt>
              </c:strCache>
            </c:strRef>
          </c:cat>
          <c:val>
            <c:numRef>
              <c:f>'5_rev_chng_pct'!$F$33:$F$36</c:f>
              <c:numCache>
                <c:formatCode>0.0</c:formatCode>
                <c:ptCount val="4"/>
                <c:pt idx="0">
                  <c:v>5.0999999999999996</c:v>
                </c:pt>
                <c:pt idx="1">
                  <c:v>18.099999999999998</c:v>
                </c:pt>
                <c:pt idx="2">
                  <c:v>21.8</c:v>
                </c:pt>
                <c:pt idx="3">
                  <c:v>27.1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49-4910-A5E3-E7B20A71C4CA}"/>
            </c:ext>
          </c:extLst>
        </c:ser>
        <c:ser>
          <c:idx val="5"/>
          <c:order val="5"/>
          <c:tx>
            <c:strRef>
              <c:f>'5_rev_chng_pct'!$G$32</c:f>
              <c:strCache>
                <c:ptCount val="1"/>
                <c:pt idx="0">
                  <c:v>NVIDIA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'5_rev_chng_pct'!$A$33:$A$38</c:f>
              <c:strCach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Total in 2020-2021</c:v>
                </c:pt>
                <c:pt idx="5">
                  <c:v>Total in 2022-2023</c:v>
                </c:pt>
              </c:strCache>
            </c:strRef>
          </c:cat>
          <c:val>
            <c:numRef>
              <c:f>'5_rev_chng_pct'!$G$33:$G$36</c:f>
              <c:numCache>
                <c:formatCode>0.0</c:formatCode>
                <c:ptCount val="4"/>
                <c:pt idx="0">
                  <c:v>19.900000000000002</c:v>
                </c:pt>
                <c:pt idx="1">
                  <c:v>69.399999999999991</c:v>
                </c:pt>
                <c:pt idx="2">
                  <c:v>78.400000000000006</c:v>
                </c:pt>
                <c:pt idx="3">
                  <c:v>152.80000000000001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49-4910-A5E3-E7B20A71C4CA}"/>
            </c:ext>
          </c:extLst>
        </c:ser>
        <c:ser>
          <c:idx val="6"/>
          <c:order val="6"/>
          <c:tx>
            <c:strRef>
              <c:f>'5_rev_chng_pct'!$H$32</c:f>
              <c:strCache>
                <c:ptCount val="1"/>
                <c:pt idx="0">
                  <c:v>Tesla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'5_rev_chng_pct'!$A$33:$A$38</c:f>
              <c:strCach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Total in 2020-2021</c:v>
                </c:pt>
                <c:pt idx="5">
                  <c:v>Total in 2022-2023</c:v>
                </c:pt>
              </c:strCache>
            </c:strRef>
          </c:cat>
          <c:val>
            <c:numRef>
              <c:f>'5_rev_chng_pct'!$H$33:$H$36</c:f>
              <c:numCache>
                <c:formatCode>0.0</c:formatCode>
                <c:ptCount val="4"/>
                <c:pt idx="0">
                  <c:v>-4.3</c:v>
                </c:pt>
                <c:pt idx="1">
                  <c:v>32.300000000000004</c:v>
                </c:pt>
                <c:pt idx="2">
                  <c:v>63.9</c:v>
                </c:pt>
                <c:pt idx="3">
                  <c:v>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49-4910-A5E3-E7B20A71C4CA}"/>
            </c:ext>
          </c:extLst>
        </c:ser>
        <c:ser>
          <c:idx val="7"/>
          <c:order val="7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'5_rev_chng_pct'!$I$33:$I$36</c:f>
              <c:numCache>
                <c:formatCode>0.0%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D-46E9-A941-51E60C433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339152"/>
        <c:axId val="775335912"/>
      </c:lineChart>
      <c:catAx>
        <c:axId val="7753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35912"/>
        <c:crossesAt val="0"/>
        <c:auto val="1"/>
        <c:lblAlgn val="ctr"/>
        <c:lblOffset val="100"/>
        <c:noMultiLvlLbl val="0"/>
      </c:catAx>
      <c:valAx>
        <c:axId val="775335912"/>
        <c:scaling>
          <c:orientation val="minMax"/>
          <c:max val="1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3915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tr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Alphabet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alphabet!$B$1</c:f>
              <c:strCache>
                <c:ptCount val="1"/>
                <c:pt idx="0">
                  <c:v>Actual Revenue, $Mln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alphabet!$A$2:$A$17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alphabet!$B$2:$B$17</c:f>
              <c:numCache>
                <c:formatCode>0</c:formatCode>
                <c:ptCount val="16"/>
                <c:pt idx="0">
                  <c:v>41159</c:v>
                </c:pt>
                <c:pt idx="1">
                  <c:v>38297</c:v>
                </c:pt>
                <c:pt idx="2">
                  <c:v>46173</c:v>
                </c:pt>
                <c:pt idx="3">
                  <c:v>56898</c:v>
                </c:pt>
                <c:pt idx="4">
                  <c:v>55314</c:v>
                </c:pt>
                <c:pt idx="5">
                  <c:v>61880</c:v>
                </c:pt>
                <c:pt idx="6">
                  <c:v>65118</c:v>
                </c:pt>
                <c:pt idx="7">
                  <c:v>75325</c:v>
                </c:pt>
                <c:pt idx="8">
                  <c:v>68011</c:v>
                </c:pt>
                <c:pt idx="9">
                  <c:v>69685</c:v>
                </c:pt>
                <c:pt idx="10">
                  <c:v>69092</c:v>
                </c:pt>
                <c:pt idx="11">
                  <c:v>76048</c:v>
                </c:pt>
                <c:pt idx="12">
                  <c:v>69787</c:v>
                </c:pt>
                <c:pt idx="13">
                  <c:v>74604</c:v>
                </c:pt>
                <c:pt idx="14">
                  <c:v>76693</c:v>
                </c:pt>
                <c:pt idx="15">
                  <c:v>86310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3-472D-A15B-2507224DB262}"/>
            </c:ext>
          </c:extLst>
        </c:ser>
        <c:ser>
          <c:idx val="1"/>
          <c:order val="1"/>
          <c:tx>
            <c:strRef>
              <c:f>alphabet!$C$1</c:f>
              <c:strCache>
                <c:ptCount val="1"/>
                <c:pt idx="0">
                  <c:v>Ensemble Forecast Revenue, $Mln</c:v>
                </c:pt>
              </c:strCache>
            </c:strRef>
          </c:tx>
          <c:spPr>
            <a:ln w="28575" cap="sq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alphabet!$A$2:$A$17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alphabet!$C$2:$C$17</c:f>
              <c:numCache>
                <c:formatCode>0</c:formatCode>
                <c:ptCount val="16"/>
                <c:pt idx="0">
                  <c:v>44511.071000000004</c:v>
                </c:pt>
                <c:pt idx="1">
                  <c:v>46592.557000000001</c:v>
                </c:pt>
                <c:pt idx="2">
                  <c:v>48754.14</c:v>
                </c:pt>
                <c:pt idx="3">
                  <c:v>53320.675999999999</c:v>
                </c:pt>
                <c:pt idx="4">
                  <c:v>52517.336000000003</c:v>
                </c:pt>
                <c:pt idx="5">
                  <c:v>54863.849000000002</c:v>
                </c:pt>
                <c:pt idx="6">
                  <c:v>57215.589</c:v>
                </c:pt>
                <c:pt idx="7">
                  <c:v>62185.440999999999</c:v>
                </c:pt>
                <c:pt idx="8">
                  <c:v>61285.864000000001</c:v>
                </c:pt>
                <c:pt idx="9">
                  <c:v>63892.561000000002</c:v>
                </c:pt>
                <c:pt idx="10">
                  <c:v>66447.544999999998</c:v>
                </c:pt>
                <c:pt idx="11">
                  <c:v>71921.964999999997</c:v>
                </c:pt>
                <c:pt idx="12">
                  <c:v>70945.099000000002</c:v>
                </c:pt>
                <c:pt idx="13">
                  <c:v>73766.255000000005</c:v>
                </c:pt>
                <c:pt idx="14">
                  <c:v>76628.028999999995</c:v>
                </c:pt>
                <c:pt idx="15">
                  <c:v>82636.191999999995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3-472D-A15B-2507224DB262}"/>
            </c:ext>
          </c:extLst>
        </c:ser>
        <c:ser>
          <c:idx val="2"/>
          <c:order val="2"/>
          <c:tx>
            <c:strRef>
              <c:f>alphabet!$D$1</c:f>
              <c:strCache>
                <c:ptCount val="1"/>
                <c:pt idx="0">
                  <c:v>Revenue Change, $Mln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alphabet!$A$2:$A$17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alphabet!$D$2:$D$17</c:f>
              <c:numCache>
                <c:formatCode>0</c:formatCode>
                <c:ptCount val="16"/>
                <c:pt idx="0">
                  <c:v>-3352.0709999999999</c:v>
                </c:pt>
                <c:pt idx="1">
                  <c:v>-8295.5570000000007</c:v>
                </c:pt>
                <c:pt idx="2">
                  <c:v>-2581.14</c:v>
                </c:pt>
                <c:pt idx="3">
                  <c:v>3577.3240000000001</c:v>
                </c:pt>
                <c:pt idx="4">
                  <c:v>2796.6640000000002</c:v>
                </c:pt>
                <c:pt idx="5">
                  <c:v>7016.1509999999998</c:v>
                </c:pt>
                <c:pt idx="6">
                  <c:v>7902.4110000000001</c:v>
                </c:pt>
                <c:pt idx="7">
                  <c:v>13139.558999999999</c:v>
                </c:pt>
                <c:pt idx="8">
                  <c:v>6725.1360000000004</c:v>
                </c:pt>
                <c:pt idx="9">
                  <c:v>5792.4390000000003</c:v>
                </c:pt>
                <c:pt idx="10">
                  <c:v>2644.4549999999999</c:v>
                </c:pt>
                <c:pt idx="11">
                  <c:v>4126.0349999999999</c:v>
                </c:pt>
                <c:pt idx="12">
                  <c:v>-1158.0989999999999</c:v>
                </c:pt>
                <c:pt idx="13">
                  <c:v>837.745</c:v>
                </c:pt>
                <c:pt idx="14">
                  <c:v>64.971000000000004</c:v>
                </c:pt>
                <c:pt idx="15">
                  <c:v>3673.808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93-472D-A15B-2507224DB262}"/>
            </c:ext>
          </c:extLst>
        </c:ser>
        <c:ser>
          <c:idx val="3"/>
          <c:order val="3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alphabet!$I$2:$I$17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8-43E0-88E2-FB40948B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514200"/>
        <c:axId val="790514560"/>
      </c:lineChart>
      <c:catAx>
        <c:axId val="79051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514560"/>
        <c:crosses val="autoZero"/>
        <c:auto val="1"/>
        <c:lblAlgn val="ctr"/>
        <c:lblOffset val="100"/>
        <c:noMultiLvlLbl val="0"/>
      </c:catAx>
      <c:valAx>
        <c:axId val="790514560"/>
        <c:scaling>
          <c:orientation val="minMax"/>
          <c:max val="9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514200"/>
        <c:crosses val="autoZero"/>
        <c:crossBetween val="between"/>
      </c:valAx>
      <c:spPr>
        <a:noFill/>
        <a:ln cap="flat"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Amazon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amazon!$B$1</c:f>
              <c:strCache>
                <c:ptCount val="1"/>
                <c:pt idx="0">
                  <c:v>Actual Revenue, $Mln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amazon!$A$2:$A$17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amazon!$B$2:$B$17</c:f>
              <c:numCache>
                <c:formatCode>0</c:formatCode>
                <c:ptCount val="16"/>
                <c:pt idx="0">
                  <c:v>75452</c:v>
                </c:pt>
                <c:pt idx="1">
                  <c:v>88912</c:v>
                </c:pt>
                <c:pt idx="2">
                  <c:v>96145</c:v>
                </c:pt>
                <c:pt idx="3">
                  <c:v>125555</c:v>
                </c:pt>
                <c:pt idx="4">
                  <c:v>108518</c:v>
                </c:pt>
                <c:pt idx="5">
                  <c:v>113080</c:v>
                </c:pt>
                <c:pt idx="6">
                  <c:v>110812</c:v>
                </c:pt>
                <c:pt idx="7">
                  <c:v>137412</c:v>
                </c:pt>
                <c:pt idx="8">
                  <c:v>116444</c:v>
                </c:pt>
                <c:pt idx="9">
                  <c:v>121234</c:v>
                </c:pt>
                <c:pt idx="10">
                  <c:v>127101</c:v>
                </c:pt>
                <c:pt idx="11">
                  <c:v>149204</c:v>
                </c:pt>
                <c:pt idx="12">
                  <c:v>127358</c:v>
                </c:pt>
                <c:pt idx="13">
                  <c:v>134383</c:v>
                </c:pt>
                <c:pt idx="14">
                  <c:v>143083</c:v>
                </c:pt>
                <c:pt idx="15">
                  <c:v>169961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C-48E5-9CF7-B83F3A5BBB05}"/>
            </c:ext>
          </c:extLst>
        </c:ser>
        <c:ser>
          <c:idx val="1"/>
          <c:order val="1"/>
          <c:tx>
            <c:strRef>
              <c:f>amazon!$C$1</c:f>
              <c:strCache>
                <c:ptCount val="1"/>
                <c:pt idx="0">
                  <c:v>Ensemble Forecast Revenue, $Mln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amazon!$A$2:$A$17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amazon!$C$2:$C$17</c:f>
              <c:numCache>
                <c:formatCode>0</c:formatCode>
                <c:ptCount val="16"/>
                <c:pt idx="0">
                  <c:v>75032.642000000007</c:v>
                </c:pt>
                <c:pt idx="1">
                  <c:v>78282.638000000006</c:v>
                </c:pt>
                <c:pt idx="2">
                  <c:v>83891.865999999995</c:v>
                </c:pt>
                <c:pt idx="3">
                  <c:v>100562.50900000001</c:v>
                </c:pt>
                <c:pt idx="4">
                  <c:v>87314.292000000001</c:v>
                </c:pt>
                <c:pt idx="5">
                  <c:v>91112.464000000007</c:v>
                </c:pt>
                <c:pt idx="6">
                  <c:v>97666.260999999999</c:v>
                </c:pt>
                <c:pt idx="7">
                  <c:v>115614.802</c:v>
                </c:pt>
                <c:pt idx="8">
                  <c:v>101406.842</c:v>
                </c:pt>
                <c:pt idx="9">
                  <c:v>105290.927</c:v>
                </c:pt>
                <c:pt idx="10">
                  <c:v>111938.156</c:v>
                </c:pt>
                <c:pt idx="11">
                  <c:v>130427.21</c:v>
                </c:pt>
                <c:pt idx="12">
                  <c:v>115023.988</c:v>
                </c:pt>
                <c:pt idx="13">
                  <c:v>119229.577</c:v>
                </c:pt>
                <c:pt idx="14">
                  <c:v>126502.265</c:v>
                </c:pt>
                <c:pt idx="15">
                  <c:v>146118.413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C-48E5-9CF7-B83F3A5BBB05}"/>
            </c:ext>
          </c:extLst>
        </c:ser>
        <c:ser>
          <c:idx val="2"/>
          <c:order val="2"/>
          <c:tx>
            <c:strRef>
              <c:f>amazon!$D$1</c:f>
              <c:strCache>
                <c:ptCount val="1"/>
                <c:pt idx="0">
                  <c:v>Revenue Change, $Mln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amazon!$A$2:$A$17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amazon!$D$2:$D$17</c:f>
              <c:numCache>
                <c:formatCode>0</c:formatCode>
                <c:ptCount val="16"/>
                <c:pt idx="0">
                  <c:v>419.358</c:v>
                </c:pt>
                <c:pt idx="1">
                  <c:v>10629.361999999999</c:v>
                </c:pt>
                <c:pt idx="2">
                  <c:v>12253.134</c:v>
                </c:pt>
                <c:pt idx="3">
                  <c:v>24992.491000000002</c:v>
                </c:pt>
                <c:pt idx="4">
                  <c:v>21203.707999999999</c:v>
                </c:pt>
                <c:pt idx="5">
                  <c:v>21967.536</c:v>
                </c:pt>
                <c:pt idx="6">
                  <c:v>13145.739</c:v>
                </c:pt>
                <c:pt idx="7">
                  <c:v>21797.198</c:v>
                </c:pt>
                <c:pt idx="8">
                  <c:v>15037.157999999999</c:v>
                </c:pt>
                <c:pt idx="9">
                  <c:v>15943.073</c:v>
                </c:pt>
                <c:pt idx="10">
                  <c:v>15162.843999999999</c:v>
                </c:pt>
                <c:pt idx="11">
                  <c:v>18776.79</c:v>
                </c:pt>
                <c:pt idx="12">
                  <c:v>12334.012000000001</c:v>
                </c:pt>
                <c:pt idx="13">
                  <c:v>15153.423000000001</c:v>
                </c:pt>
                <c:pt idx="14">
                  <c:v>16580.735000000001</c:v>
                </c:pt>
                <c:pt idx="15">
                  <c:v>23842.587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7C-48E5-9CF7-B83F3A5BBB05}"/>
            </c:ext>
          </c:extLst>
        </c:ser>
        <c:ser>
          <c:idx val="3"/>
          <c:order val="3"/>
          <c:spPr>
            <a:ln w="317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amazon!$I$2:$I$17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3-4881-9C8A-01521D4A8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268200"/>
        <c:axId val="785262440"/>
      </c:lineChart>
      <c:catAx>
        <c:axId val="78526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62440"/>
        <c:crosses val="autoZero"/>
        <c:auto val="1"/>
        <c:lblAlgn val="ctr"/>
        <c:lblOffset val="100"/>
        <c:noMultiLvlLbl val="0"/>
      </c:catAx>
      <c:valAx>
        <c:axId val="785262440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68200"/>
        <c:crosses val="autoZero"/>
        <c:crossBetween val="between"/>
        <c:majorUnit val="40000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apple!$B$1</c:f>
              <c:strCache>
                <c:ptCount val="1"/>
                <c:pt idx="0">
                  <c:v>Actual Revenue, $Mln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apple!$A$2:$A$17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apple!$B$2:$B$17</c:f>
              <c:numCache>
                <c:formatCode>0</c:formatCode>
                <c:ptCount val="16"/>
                <c:pt idx="0">
                  <c:v>58313</c:v>
                </c:pt>
                <c:pt idx="1">
                  <c:v>59685</c:v>
                </c:pt>
                <c:pt idx="2">
                  <c:v>64698</c:v>
                </c:pt>
                <c:pt idx="3">
                  <c:v>111439</c:v>
                </c:pt>
                <c:pt idx="4">
                  <c:v>89584</c:v>
                </c:pt>
                <c:pt idx="5">
                  <c:v>81434</c:v>
                </c:pt>
                <c:pt idx="6">
                  <c:v>83360</c:v>
                </c:pt>
                <c:pt idx="7">
                  <c:v>123945</c:v>
                </c:pt>
                <c:pt idx="8">
                  <c:v>97278</c:v>
                </c:pt>
                <c:pt idx="9">
                  <c:v>82959</c:v>
                </c:pt>
                <c:pt idx="10">
                  <c:v>90146</c:v>
                </c:pt>
                <c:pt idx="11">
                  <c:v>117154</c:v>
                </c:pt>
                <c:pt idx="12">
                  <c:v>94836</c:v>
                </c:pt>
                <c:pt idx="13">
                  <c:v>81797</c:v>
                </c:pt>
                <c:pt idx="14">
                  <c:v>89498</c:v>
                </c:pt>
                <c:pt idx="15">
                  <c:v>119575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7-4158-A0B5-7B7C33B856BA}"/>
            </c:ext>
          </c:extLst>
        </c:ser>
        <c:ser>
          <c:idx val="1"/>
          <c:order val="1"/>
          <c:tx>
            <c:strRef>
              <c:f>apple!$C$1</c:f>
              <c:strCache>
                <c:ptCount val="1"/>
                <c:pt idx="0">
                  <c:v>Ensemble Forecast Revenue, $Mln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apple!$A$2:$A$17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apple!$C$2:$C$17</c:f>
              <c:numCache>
                <c:formatCode>0</c:formatCode>
                <c:ptCount val="16"/>
                <c:pt idx="0">
                  <c:v>64740.171000000002</c:v>
                </c:pt>
                <c:pt idx="1">
                  <c:v>59234.722000000002</c:v>
                </c:pt>
                <c:pt idx="2">
                  <c:v>67825.895999999993</c:v>
                </c:pt>
                <c:pt idx="3">
                  <c:v>92208.876999999993</c:v>
                </c:pt>
                <c:pt idx="4">
                  <c:v>67637.565000000002</c:v>
                </c:pt>
                <c:pt idx="5">
                  <c:v>61731.252</c:v>
                </c:pt>
                <c:pt idx="6">
                  <c:v>72024.508000000002</c:v>
                </c:pt>
                <c:pt idx="7">
                  <c:v>91738.876999999993</c:v>
                </c:pt>
                <c:pt idx="8">
                  <c:v>69270.25</c:v>
                </c:pt>
                <c:pt idx="9">
                  <c:v>64169.51</c:v>
                </c:pt>
                <c:pt idx="10">
                  <c:v>74886.255999999994</c:v>
                </c:pt>
                <c:pt idx="11">
                  <c:v>94524.460999999996</c:v>
                </c:pt>
                <c:pt idx="12">
                  <c:v>72034.331999999995</c:v>
                </c:pt>
                <c:pt idx="13">
                  <c:v>66641.48</c:v>
                </c:pt>
                <c:pt idx="14">
                  <c:v>78543.945999999996</c:v>
                </c:pt>
                <c:pt idx="15">
                  <c:v>95291.785000000003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7-4158-A0B5-7B7C33B856BA}"/>
            </c:ext>
          </c:extLst>
        </c:ser>
        <c:ser>
          <c:idx val="2"/>
          <c:order val="2"/>
          <c:tx>
            <c:strRef>
              <c:f>apple!$D$1</c:f>
              <c:strCache>
                <c:ptCount val="1"/>
                <c:pt idx="0">
                  <c:v>Revenue Change, $Mln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apple!$A$2:$A$17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apple!$D$2:$D$17</c:f>
              <c:numCache>
                <c:formatCode>0</c:formatCode>
                <c:ptCount val="16"/>
                <c:pt idx="0">
                  <c:v>-6427.1710000000003</c:v>
                </c:pt>
                <c:pt idx="1">
                  <c:v>450.27800000000002</c:v>
                </c:pt>
                <c:pt idx="2">
                  <c:v>-3127.8960000000002</c:v>
                </c:pt>
                <c:pt idx="3">
                  <c:v>19230.123</c:v>
                </c:pt>
                <c:pt idx="4">
                  <c:v>21946.435000000001</c:v>
                </c:pt>
                <c:pt idx="5">
                  <c:v>19702.748</c:v>
                </c:pt>
                <c:pt idx="6">
                  <c:v>11335.492</c:v>
                </c:pt>
                <c:pt idx="7">
                  <c:v>32206.123</c:v>
                </c:pt>
                <c:pt idx="8">
                  <c:v>28007.75</c:v>
                </c:pt>
                <c:pt idx="9">
                  <c:v>18789.490000000002</c:v>
                </c:pt>
                <c:pt idx="10">
                  <c:v>15259.744000000001</c:v>
                </c:pt>
                <c:pt idx="11">
                  <c:v>22629.539000000001</c:v>
                </c:pt>
                <c:pt idx="12">
                  <c:v>22801.668000000001</c:v>
                </c:pt>
                <c:pt idx="13">
                  <c:v>15155.52</c:v>
                </c:pt>
                <c:pt idx="14">
                  <c:v>10954.054</c:v>
                </c:pt>
                <c:pt idx="15">
                  <c:v>24283.215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7-4158-A0B5-7B7C33B856BA}"/>
            </c:ext>
          </c:extLst>
        </c:ser>
        <c:ser>
          <c:idx val="3"/>
          <c:order val="3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apple!$I$2:$I$17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3-472F-B5C1-82A7E61E8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260280"/>
        <c:axId val="785257040"/>
      </c:lineChart>
      <c:catAx>
        <c:axId val="78526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57040"/>
        <c:crosses val="autoZero"/>
        <c:auto val="1"/>
        <c:lblAlgn val="ctr"/>
        <c:lblOffset val="100"/>
        <c:noMultiLvlLbl val="0"/>
      </c:catAx>
      <c:valAx>
        <c:axId val="785257040"/>
        <c:scaling>
          <c:orientation val="minMax"/>
          <c:max val="13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60280"/>
        <c:crosses val="autoZero"/>
        <c:crossBetween val="between"/>
        <c:majorUnit val="30000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meta!$B$1</c:f>
              <c:strCache>
                <c:ptCount val="1"/>
                <c:pt idx="0">
                  <c:v>Actual Revenue, $Mln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meta!$A$2:$A$17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meta!$B$2:$B$17</c:f>
              <c:numCache>
                <c:formatCode>0</c:formatCode>
                <c:ptCount val="16"/>
                <c:pt idx="0">
                  <c:v>17737</c:v>
                </c:pt>
                <c:pt idx="1">
                  <c:v>18687</c:v>
                </c:pt>
                <c:pt idx="2">
                  <c:v>21470</c:v>
                </c:pt>
                <c:pt idx="3">
                  <c:v>28071</c:v>
                </c:pt>
                <c:pt idx="4">
                  <c:v>26171</c:v>
                </c:pt>
                <c:pt idx="5">
                  <c:v>29077</c:v>
                </c:pt>
                <c:pt idx="6">
                  <c:v>29010</c:v>
                </c:pt>
                <c:pt idx="7">
                  <c:v>33671</c:v>
                </c:pt>
                <c:pt idx="8">
                  <c:v>27908</c:v>
                </c:pt>
                <c:pt idx="9">
                  <c:v>28822</c:v>
                </c:pt>
                <c:pt idx="10">
                  <c:v>27714</c:v>
                </c:pt>
                <c:pt idx="11">
                  <c:v>32165</c:v>
                </c:pt>
                <c:pt idx="12">
                  <c:v>28645</c:v>
                </c:pt>
                <c:pt idx="13">
                  <c:v>31999</c:v>
                </c:pt>
                <c:pt idx="14">
                  <c:v>34146</c:v>
                </c:pt>
                <c:pt idx="15">
                  <c:v>40112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5-432D-91B0-DFE2827F571E}"/>
            </c:ext>
          </c:extLst>
        </c:ser>
        <c:ser>
          <c:idx val="1"/>
          <c:order val="1"/>
          <c:tx>
            <c:strRef>
              <c:f>meta!$C$1</c:f>
              <c:strCache>
                <c:ptCount val="1"/>
                <c:pt idx="0">
                  <c:v>Ensemble Forecast Revenue, $Mln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meta!$A$2:$A$17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meta!$C$2:$C$17</c:f>
              <c:numCache>
                <c:formatCode>0</c:formatCode>
                <c:ptCount val="16"/>
                <c:pt idx="0">
                  <c:v>18980.867999999999</c:v>
                </c:pt>
                <c:pt idx="1">
                  <c:v>20532.918000000001</c:v>
                </c:pt>
                <c:pt idx="2">
                  <c:v>21130.517</c:v>
                </c:pt>
                <c:pt idx="3">
                  <c:v>24930.063999999998</c:v>
                </c:pt>
                <c:pt idx="4">
                  <c:v>22352.718000000001</c:v>
                </c:pt>
                <c:pt idx="5">
                  <c:v>23995.478999999999</c:v>
                </c:pt>
                <c:pt idx="6">
                  <c:v>24458.223999999998</c:v>
                </c:pt>
                <c:pt idx="7">
                  <c:v>28521.269</c:v>
                </c:pt>
                <c:pt idx="8">
                  <c:v>25341.616999999998</c:v>
                </c:pt>
                <c:pt idx="9">
                  <c:v>27052.206999999999</c:v>
                </c:pt>
                <c:pt idx="10">
                  <c:v>27555.566999999999</c:v>
                </c:pt>
                <c:pt idx="11">
                  <c:v>31990.152999999998</c:v>
                </c:pt>
                <c:pt idx="12">
                  <c:v>28291.58</c:v>
                </c:pt>
                <c:pt idx="13">
                  <c:v>29957.096000000001</c:v>
                </c:pt>
                <c:pt idx="14">
                  <c:v>30406.633999999998</c:v>
                </c:pt>
                <c:pt idx="15">
                  <c:v>35270.360999999997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5-432D-91B0-DFE2827F571E}"/>
            </c:ext>
          </c:extLst>
        </c:ser>
        <c:ser>
          <c:idx val="2"/>
          <c:order val="2"/>
          <c:tx>
            <c:strRef>
              <c:f>meta!$D$1</c:f>
              <c:strCache>
                <c:ptCount val="1"/>
                <c:pt idx="0">
                  <c:v>Revenue Change, $Mln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meta!$A$2:$A$17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meta!$D$2:$D$17</c:f>
              <c:numCache>
                <c:formatCode>0</c:formatCode>
                <c:ptCount val="16"/>
                <c:pt idx="0">
                  <c:v>-1243.8679999999999</c:v>
                </c:pt>
                <c:pt idx="1">
                  <c:v>-1845.9179999999999</c:v>
                </c:pt>
                <c:pt idx="2">
                  <c:v>339.483</c:v>
                </c:pt>
                <c:pt idx="3">
                  <c:v>3140.9360000000001</c:v>
                </c:pt>
                <c:pt idx="4">
                  <c:v>3818.2820000000002</c:v>
                </c:pt>
                <c:pt idx="5">
                  <c:v>5081.5209999999997</c:v>
                </c:pt>
                <c:pt idx="6">
                  <c:v>4551.7759999999998</c:v>
                </c:pt>
                <c:pt idx="7">
                  <c:v>5149.7309999999998</c:v>
                </c:pt>
                <c:pt idx="8">
                  <c:v>2566.3829999999998</c:v>
                </c:pt>
                <c:pt idx="9">
                  <c:v>1769.7929999999999</c:v>
                </c:pt>
                <c:pt idx="10">
                  <c:v>158.43299999999999</c:v>
                </c:pt>
                <c:pt idx="11">
                  <c:v>174.84700000000001</c:v>
                </c:pt>
                <c:pt idx="12">
                  <c:v>353.42</c:v>
                </c:pt>
                <c:pt idx="13">
                  <c:v>2041.904</c:v>
                </c:pt>
                <c:pt idx="14">
                  <c:v>3739.366</c:v>
                </c:pt>
                <c:pt idx="15">
                  <c:v>4841.6390000000001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75-432D-91B0-DFE2827F571E}"/>
            </c:ext>
          </c:extLst>
        </c:ser>
        <c:ser>
          <c:idx val="3"/>
          <c:order val="3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meta!$I$2:$I$17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5-437C-959E-1E6AF3C9D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536664"/>
        <c:axId val="785537024"/>
      </c:lineChart>
      <c:catAx>
        <c:axId val="78553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537024"/>
        <c:crosses val="autoZero"/>
        <c:auto val="1"/>
        <c:lblAlgn val="ctr"/>
        <c:lblOffset val="100"/>
        <c:noMultiLvlLbl val="0"/>
      </c:catAx>
      <c:valAx>
        <c:axId val="785537024"/>
        <c:scaling>
          <c:orientation val="minMax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536664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Microsoft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microsoft!$B$1</c:f>
              <c:strCache>
                <c:ptCount val="1"/>
                <c:pt idx="0">
                  <c:v>Actual Revenue, $Mln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microsoft!$A$2:$A$17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microsoft!$B$2:$B$17</c:f>
              <c:numCache>
                <c:formatCode>0</c:formatCode>
                <c:ptCount val="16"/>
                <c:pt idx="0">
                  <c:v>35021</c:v>
                </c:pt>
                <c:pt idx="1">
                  <c:v>38033</c:v>
                </c:pt>
                <c:pt idx="2">
                  <c:v>37154</c:v>
                </c:pt>
                <c:pt idx="3">
                  <c:v>43076</c:v>
                </c:pt>
                <c:pt idx="4">
                  <c:v>41706</c:v>
                </c:pt>
                <c:pt idx="5">
                  <c:v>46152</c:v>
                </c:pt>
                <c:pt idx="6">
                  <c:v>45317</c:v>
                </c:pt>
                <c:pt idx="7">
                  <c:v>51728</c:v>
                </c:pt>
                <c:pt idx="8">
                  <c:v>49360</c:v>
                </c:pt>
                <c:pt idx="9">
                  <c:v>51865</c:v>
                </c:pt>
                <c:pt idx="10">
                  <c:v>50122</c:v>
                </c:pt>
                <c:pt idx="11">
                  <c:v>52747</c:v>
                </c:pt>
                <c:pt idx="12">
                  <c:v>52857</c:v>
                </c:pt>
                <c:pt idx="13">
                  <c:v>56189</c:v>
                </c:pt>
                <c:pt idx="14">
                  <c:v>56517</c:v>
                </c:pt>
                <c:pt idx="15">
                  <c:v>62020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C-4B17-B447-35308CF620F9}"/>
            </c:ext>
          </c:extLst>
        </c:ser>
        <c:ser>
          <c:idx val="1"/>
          <c:order val="1"/>
          <c:tx>
            <c:strRef>
              <c:f>microsoft!$C$1</c:f>
              <c:strCache>
                <c:ptCount val="1"/>
                <c:pt idx="0">
                  <c:v>Ensemble Forecast Revenue, $Mln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microsoft!$A$2:$A$17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microsoft!$C$2:$C$17</c:f>
              <c:numCache>
                <c:formatCode>0</c:formatCode>
                <c:ptCount val="16"/>
                <c:pt idx="0">
                  <c:v>34118.26</c:v>
                </c:pt>
                <c:pt idx="1">
                  <c:v>36516.728000000003</c:v>
                </c:pt>
                <c:pt idx="2">
                  <c:v>35455.078999999998</c:v>
                </c:pt>
                <c:pt idx="3">
                  <c:v>39687.843999999997</c:v>
                </c:pt>
                <c:pt idx="4">
                  <c:v>36787.156999999999</c:v>
                </c:pt>
                <c:pt idx="5">
                  <c:v>39171.167999999998</c:v>
                </c:pt>
                <c:pt idx="6">
                  <c:v>38147.627</c:v>
                </c:pt>
                <c:pt idx="7">
                  <c:v>42443.601999999999</c:v>
                </c:pt>
                <c:pt idx="8">
                  <c:v>39535.521000000001</c:v>
                </c:pt>
                <c:pt idx="9">
                  <c:v>41916.639000000003</c:v>
                </c:pt>
                <c:pt idx="10">
                  <c:v>40911.161</c:v>
                </c:pt>
                <c:pt idx="11">
                  <c:v>45247.599000000002</c:v>
                </c:pt>
                <c:pt idx="12">
                  <c:v>42364.317999999999</c:v>
                </c:pt>
                <c:pt idx="13">
                  <c:v>44765.447</c:v>
                </c:pt>
                <c:pt idx="14">
                  <c:v>43792.587</c:v>
                </c:pt>
                <c:pt idx="15">
                  <c:v>48169.504000000001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C-4B17-B447-35308CF620F9}"/>
            </c:ext>
          </c:extLst>
        </c:ser>
        <c:ser>
          <c:idx val="2"/>
          <c:order val="2"/>
          <c:tx>
            <c:strRef>
              <c:f>microsoft!$D$1</c:f>
              <c:strCache>
                <c:ptCount val="1"/>
                <c:pt idx="0">
                  <c:v>Revenue Change, $Mln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microsoft!$A$2:$A$17</c:f>
              <c:strCache>
                <c:ptCount val="16"/>
                <c:pt idx="0">
                  <c:v>20/Q1</c:v>
                </c:pt>
                <c:pt idx="1">
                  <c:v>20/Q2</c:v>
                </c:pt>
                <c:pt idx="2">
                  <c:v>20/Q3</c:v>
                </c:pt>
                <c:pt idx="3">
                  <c:v>20/Q4</c:v>
                </c:pt>
                <c:pt idx="4">
                  <c:v>21/Q1</c:v>
                </c:pt>
                <c:pt idx="5">
                  <c:v>21/Q2</c:v>
                </c:pt>
                <c:pt idx="6">
                  <c:v>21/Q3</c:v>
                </c:pt>
                <c:pt idx="7">
                  <c:v>21/Q4</c:v>
                </c:pt>
                <c:pt idx="8">
                  <c:v>22/Q1</c:v>
                </c:pt>
                <c:pt idx="9">
                  <c:v>22/Q2</c:v>
                </c:pt>
                <c:pt idx="10">
                  <c:v>22/Q3</c:v>
                </c:pt>
                <c:pt idx="11">
                  <c:v>22/Q4</c:v>
                </c:pt>
                <c:pt idx="12">
                  <c:v>23/Q1</c:v>
                </c:pt>
                <c:pt idx="13">
                  <c:v>23/Q2</c:v>
                </c:pt>
                <c:pt idx="14">
                  <c:v>23/Q3</c:v>
                </c:pt>
                <c:pt idx="15">
                  <c:v>23/Q4</c:v>
                </c:pt>
              </c:strCache>
            </c:strRef>
          </c:cat>
          <c:val>
            <c:numRef>
              <c:f>microsoft!$D$2:$D$17</c:f>
              <c:numCache>
                <c:formatCode>0</c:formatCode>
                <c:ptCount val="16"/>
                <c:pt idx="0">
                  <c:v>902.74</c:v>
                </c:pt>
                <c:pt idx="1">
                  <c:v>1516.2719999999999</c:v>
                </c:pt>
                <c:pt idx="2">
                  <c:v>1698.921</c:v>
                </c:pt>
                <c:pt idx="3">
                  <c:v>3388.1559999999999</c:v>
                </c:pt>
                <c:pt idx="4">
                  <c:v>4918.8429999999998</c:v>
                </c:pt>
                <c:pt idx="5">
                  <c:v>6980.8320000000003</c:v>
                </c:pt>
                <c:pt idx="6">
                  <c:v>7169.3729999999996</c:v>
                </c:pt>
                <c:pt idx="7">
                  <c:v>9284.3979999999992</c:v>
                </c:pt>
                <c:pt idx="8">
                  <c:v>9824.4789999999994</c:v>
                </c:pt>
                <c:pt idx="9">
                  <c:v>9948.3610000000008</c:v>
                </c:pt>
                <c:pt idx="10">
                  <c:v>9210.8389999999999</c:v>
                </c:pt>
                <c:pt idx="11">
                  <c:v>7499.4009999999998</c:v>
                </c:pt>
                <c:pt idx="12">
                  <c:v>10492.682000000001</c:v>
                </c:pt>
                <c:pt idx="13">
                  <c:v>11423.553</c:v>
                </c:pt>
                <c:pt idx="14">
                  <c:v>12724.413</c:v>
                </c:pt>
                <c:pt idx="15">
                  <c:v>13850.495999999999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C-4B17-B447-35308CF620F9}"/>
            </c:ext>
          </c:extLst>
        </c:ser>
        <c:ser>
          <c:idx val="3"/>
          <c:order val="3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microsoft!$I$2:$I$17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4-4900-9789-DE2DA4C34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934712"/>
        <c:axId val="793936152"/>
      </c:lineChart>
      <c:catAx>
        <c:axId val="79393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36152"/>
        <c:crosses val="autoZero"/>
        <c:auto val="1"/>
        <c:lblAlgn val="ctr"/>
        <c:lblOffset val="100"/>
        <c:noMultiLvlLbl val="0"/>
      </c:catAx>
      <c:valAx>
        <c:axId val="79393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34712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0</xdr:row>
      <xdr:rowOff>22860</xdr:rowOff>
    </xdr:from>
    <xdr:to>
      <xdr:col>21</xdr:col>
      <xdr:colOff>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24E3C-88D2-A574-9A18-6AB1314F1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25</xdr:row>
      <xdr:rowOff>182880</xdr:rowOff>
    </xdr:from>
    <xdr:to>
      <xdr:col>17</xdr:col>
      <xdr:colOff>22860</xdr:colOff>
      <xdr:row>39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8FA85F-627A-3455-A75A-2CD5F70E9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30480</xdr:rowOff>
    </xdr:from>
    <xdr:to>
      <xdr:col>21</xdr:col>
      <xdr:colOff>563880</xdr:colOff>
      <xdr:row>27</xdr:row>
      <xdr:rowOff>289560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67E9B-F12F-4CFB-A508-92084E61B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30</xdr:row>
      <xdr:rowOff>68580</xdr:rowOff>
    </xdr:from>
    <xdr:to>
      <xdr:col>17</xdr:col>
      <xdr:colOff>7620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AC3FA-8E4C-00A8-AC15-2CABD5197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53340</xdr:rowOff>
    </xdr:from>
    <xdr:to>
      <xdr:col>15</xdr:col>
      <xdr:colOff>30480</xdr:colOff>
      <xdr:row>11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C571EB-A1E0-E834-2E76-3E9E98510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53340</xdr:rowOff>
    </xdr:from>
    <xdr:to>
      <xdr:col>14</xdr:col>
      <xdr:colOff>586740</xdr:colOff>
      <xdr:row>10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9B34D-989E-4744-D1E3-54B252F3D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0</xdr:row>
      <xdr:rowOff>38100</xdr:rowOff>
    </xdr:from>
    <xdr:to>
      <xdr:col>15</xdr:col>
      <xdr:colOff>0</xdr:colOff>
      <xdr:row>11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8BA8A-8C62-0A76-429B-6FCDBCC0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0</xdr:row>
      <xdr:rowOff>53340</xdr:rowOff>
    </xdr:from>
    <xdr:to>
      <xdr:col>14</xdr:col>
      <xdr:colOff>601980</xdr:colOff>
      <xdr:row>10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57856-2503-A23B-1963-963BC00BA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0</xdr:row>
      <xdr:rowOff>15240</xdr:rowOff>
    </xdr:from>
    <xdr:to>
      <xdr:col>15</xdr:col>
      <xdr:colOff>0</xdr:colOff>
      <xdr:row>10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1DEC8-B53A-7E06-639B-7845FBD50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7620</xdr:rowOff>
    </xdr:from>
    <xdr:to>
      <xdr:col>15</xdr:col>
      <xdr:colOff>7620</xdr:colOff>
      <xdr:row>10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D69AF-9809-CF94-56E0-D66CD61DC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7620</xdr:rowOff>
    </xdr:from>
    <xdr:to>
      <xdr:col>15</xdr:col>
      <xdr:colOff>7620</xdr:colOff>
      <xdr:row>11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10C32-032E-A39B-55E5-DB04E7C79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F1C10-67DD-404C-A805-896943F477A9}">
  <dimension ref="A1:G9"/>
  <sheetViews>
    <sheetView tabSelected="1" workbookViewId="0">
      <selection sqref="A1:A2"/>
    </sheetView>
  </sheetViews>
  <sheetFormatPr defaultRowHeight="14.4" x14ac:dyDescent="0.3"/>
  <cols>
    <col min="1" max="1" width="11.21875" customWidth="1"/>
    <col min="2" max="2" width="8.77734375" customWidth="1"/>
    <col min="3" max="3" width="9" customWidth="1"/>
    <col min="4" max="4" width="9.109375" customWidth="1"/>
    <col min="5" max="5" width="9" customWidth="1"/>
    <col min="6" max="6" width="9.5546875" customWidth="1"/>
    <col min="7" max="7" width="9.21875" customWidth="1"/>
  </cols>
  <sheetData>
    <row r="1" spans="1:7" ht="15" thickBot="1" x14ac:dyDescent="0.35">
      <c r="A1" s="77" t="s">
        <v>0</v>
      </c>
      <c r="B1" s="79" t="s">
        <v>46</v>
      </c>
      <c r="C1" s="80"/>
      <c r="D1" s="81"/>
      <c r="E1" s="79" t="s">
        <v>47</v>
      </c>
      <c r="F1" s="80"/>
      <c r="G1" s="81"/>
    </row>
    <row r="2" spans="1:7" ht="15" thickBot="1" x14ac:dyDescent="0.35">
      <c r="A2" s="78"/>
      <c r="B2" s="32" t="s">
        <v>1</v>
      </c>
      <c r="C2" s="33" t="s">
        <v>2</v>
      </c>
      <c r="D2" s="34" t="s">
        <v>3</v>
      </c>
      <c r="E2" s="32" t="s">
        <v>1</v>
      </c>
      <c r="F2" s="33" t="s">
        <v>2</v>
      </c>
      <c r="G2" s="34" t="s">
        <v>3</v>
      </c>
    </row>
    <row r="3" spans="1:7" x14ac:dyDescent="0.3">
      <c r="A3" s="18" t="s">
        <v>4</v>
      </c>
      <c r="B3" s="12">
        <v>698.31</v>
      </c>
      <c r="C3" s="21">
        <v>939.39</v>
      </c>
      <c r="D3" s="23">
        <v>831.16</v>
      </c>
      <c r="E3" s="12">
        <v>2.78</v>
      </c>
      <c r="F3" s="21">
        <v>3.34</v>
      </c>
      <c r="G3" s="23">
        <v>3.12</v>
      </c>
    </row>
    <row r="4" spans="1:7" x14ac:dyDescent="0.3">
      <c r="A4" s="15" t="s">
        <v>5</v>
      </c>
      <c r="B4" s="13">
        <v>1245.3699999999999</v>
      </c>
      <c r="C4" s="19">
        <v>1593.38</v>
      </c>
      <c r="D4" s="22">
        <v>962.4</v>
      </c>
      <c r="E4" s="13">
        <v>3.95</v>
      </c>
      <c r="F4" s="19">
        <v>3.26</v>
      </c>
      <c r="G4" s="22">
        <v>1.85</v>
      </c>
    </row>
    <row r="5" spans="1:7" x14ac:dyDescent="0.3">
      <c r="A5" s="15" t="s">
        <v>6</v>
      </c>
      <c r="B5" s="13">
        <v>3304.9</v>
      </c>
      <c r="C5" s="19">
        <v>4467.32</v>
      </c>
      <c r="D5" s="22">
        <v>2894.91</v>
      </c>
      <c r="E5" s="13">
        <v>6.46</v>
      </c>
      <c r="F5" s="19">
        <v>6.75</v>
      </c>
      <c r="G5" s="22">
        <v>3.75</v>
      </c>
    </row>
    <row r="6" spans="1:7" x14ac:dyDescent="0.3">
      <c r="A6" s="15" t="s">
        <v>10</v>
      </c>
      <c r="B6" s="13">
        <v>312.01</v>
      </c>
      <c r="C6" s="19">
        <v>166.86</v>
      </c>
      <c r="D6" s="22">
        <v>169.18</v>
      </c>
      <c r="E6" s="13">
        <v>10.106999999999999</v>
      </c>
      <c r="F6" s="19">
        <v>3.11</v>
      </c>
      <c r="G6" s="22">
        <v>1.85</v>
      </c>
    </row>
    <row r="7" spans="1:7" x14ac:dyDescent="0.3">
      <c r="A7" s="15" t="s">
        <v>8</v>
      </c>
      <c r="B7" s="13">
        <v>652.98</v>
      </c>
      <c r="C7" s="19">
        <v>1279.3399999999999</v>
      </c>
      <c r="D7" s="22">
        <v>1253.18</v>
      </c>
      <c r="E7" s="13">
        <v>2.13</v>
      </c>
      <c r="F7" s="19">
        <v>4.66</v>
      </c>
      <c r="G7" s="22">
        <v>3.9</v>
      </c>
    </row>
    <row r="8" spans="1:7" x14ac:dyDescent="0.3">
      <c r="A8" s="15" t="s">
        <v>7</v>
      </c>
      <c r="B8" s="13">
        <v>107.54</v>
      </c>
      <c r="C8" s="19">
        <v>215.36</v>
      </c>
      <c r="D8" s="22">
        <v>153.52000000000001</v>
      </c>
      <c r="E8" s="13">
        <v>4.4000000000000004</v>
      </c>
      <c r="F8" s="19">
        <v>7.81</v>
      </c>
      <c r="G8" s="22">
        <v>4.8150000000000004</v>
      </c>
    </row>
    <row r="9" spans="1:7" ht="15" thickBot="1" x14ac:dyDescent="0.35">
      <c r="A9" s="16" t="s">
        <v>9</v>
      </c>
      <c r="B9" s="14">
        <v>407.71</v>
      </c>
      <c r="C9" s="20">
        <v>891.6</v>
      </c>
      <c r="D9" s="24">
        <v>814.84</v>
      </c>
      <c r="E9" s="14">
        <v>10.52</v>
      </c>
      <c r="F9" s="20">
        <v>12.09</v>
      </c>
      <c r="G9" s="24">
        <v>11.52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D744-A03F-4CF2-B0A9-8D6B9E896913}">
  <dimension ref="A1:I18"/>
  <sheetViews>
    <sheetView workbookViewId="0"/>
  </sheetViews>
  <sheetFormatPr defaultRowHeight="14.4" x14ac:dyDescent="0.3"/>
  <cols>
    <col min="2" max="2" width="9.44140625" customWidth="1"/>
    <col min="3" max="3" width="10.5546875" customWidth="1"/>
    <col min="4" max="4" width="10.33203125" customWidth="1"/>
    <col min="5" max="5" width="16" customWidth="1"/>
    <col min="6" max="7" width="10.77734375" customWidth="1"/>
    <col min="8" max="8" width="2.77734375" customWidth="1"/>
  </cols>
  <sheetData>
    <row r="1" spans="1:9" s="25" customFormat="1" ht="47.4" customHeight="1" x14ac:dyDescent="0.3">
      <c r="A1" s="37" t="s">
        <v>14</v>
      </c>
      <c r="B1" s="37" t="s">
        <v>42</v>
      </c>
      <c r="C1" s="37" t="s">
        <v>40</v>
      </c>
      <c r="D1" s="37" t="s">
        <v>41</v>
      </c>
      <c r="E1" s="37" t="s">
        <v>35</v>
      </c>
      <c r="F1" s="27" t="s">
        <v>36</v>
      </c>
      <c r="G1" s="27" t="s">
        <v>37</v>
      </c>
      <c r="I1" s="25" t="s">
        <v>55</v>
      </c>
    </row>
    <row r="2" spans="1:9" x14ac:dyDescent="0.3">
      <c r="A2" s="1" t="s">
        <v>15</v>
      </c>
      <c r="B2" s="26">
        <v>17737</v>
      </c>
      <c r="C2" s="26">
        <v>18980.867999999999</v>
      </c>
      <c r="D2" s="26">
        <v>-1243.8679999999999</v>
      </c>
      <c r="E2" s="28">
        <f>D2/C2</f>
        <v>-6.5532724846935342E-2</v>
      </c>
      <c r="F2" s="1"/>
      <c r="G2" s="1"/>
      <c r="I2" s="52">
        <v>0</v>
      </c>
    </row>
    <row r="3" spans="1:9" x14ac:dyDescent="0.3">
      <c r="A3" s="1" t="s">
        <v>16</v>
      </c>
      <c r="B3" s="26">
        <v>18687</v>
      </c>
      <c r="C3" s="26">
        <v>20532.918000000001</v>
      </c>
      <c r="D3" s="26">
        <v>-1845.9179999999999</v>
      </c>
      <c r="E3" s="28">
        <f t="shared" ref="E3:E17" si="0">D3/C3</f>
        <v>-8.990042233646478E-2</v>
      </c>
      <c r="F3" s="1"/>
      <c r="G3" s="1"/>
      <c r="I3" s="52">
        <v>0</v>
      </c>
    </row>
    <row r="4" spans="1:9" x14ac:dyDescent="0.3">
      <c r="A4" s="1" t="s">
        <v>17</v>
      </c>
      <c r="B4" s="26">
        <v>21470</v>
      </c>
      <c r="C4" s="26">
        <v>21130.517</v>
      </c>
      <c r="D4" s="26">
        <v>339.483</v>
      </c>
      <c r="E4" s="28">
        <f t="shared" si="0"/>
        <v>1.6066005389267096E-2</v>
      </c>
      <c r="F4" s="1"/>
      <c r="G4" s="1"/>
      <c r="I4" s="52">
        <v>0</v>
      </c>
    </row>
    <row r="5" spans="1:9" x14ac:dyDescent="0.3">
      <c r="A5" s="1" t="s">
        <v>18</v>
      </c>
      <c r="B5" s="26">
        <v>28071</v>
      </c>
      <c r="C5" s="26">
        <v>24930.063999999998</v>
      </c>
      <c r="D5" s="26">
        <v>3140.9360000000001</v>
      </c>
      <c r="E5" s="28">
        <f t="shared" si="0"/>
        <v>0.12598988915551923</v>
      </c>
      <c r="F5" s="46">
        <f>SUM(D2:D5)/SUM(C2:C5)</f>
        <v>4.5648365707455394E-3</v>
      </c>
      <c r="G5" s="1"/>
      <c r="I5" s="52">
        <v>0</v>
      </c>
    </row>
    <row r="6" spans="1:9" x14ac:dyDescent="0.3">
      <c r="A6" s="1" t="s">
        <v>19</v>
      </c>
      <c r="B6" s="26">
        <v>26171</v>
      </c>
      <c r="C6" s="26">
        <v>22352.718000000001</v>
      </c>
      <c r="D6" s="26">
        <v>3818.2820000000002</v>
      </c>
      <c r="E6" s="28">
        <f t="shared" si="0"/>
        <v>0.17081958444606155</v>
      </c>
      <c r="F6" s="1"/>
      <c r="G6" s="1"/>
      <c r="I6" s="52">
        <v>0</v>
      </c>
    </row>
    <row r="7" spans="1:9" x14ac:dyDescent="0.3">
      <c r="A7" s="1" t="s">
        <v>20</v>
      </c>
      <c r="B7" s="26">
        <v>29077</v>
      </c>
      <c r="C7" s="26">
        <v>23995.478999999999</v>
      </c>
      <c r="D7" s="26">
        <v>5081.5209999999997</v>
      </c>
      <c r="E7" s="28">
        <f t="shared" si="0"/>
        <v>0.21176993382795151</v>
      </c>
      <c r="F7" s="1"/>
      <c r="G7" s="1"/>
      <c r="I7" s="52">
        <v>0</v>
      </c>
    </row>
    <row r="8" spans="1:9" x14ac:dyDescent="0.3">
      <c r="A8" s="1" t="s">
        <v>21</v>
      </c>
      <c r="B8" s="26">
        <v>29010</v>
      </c>
      <c r="C8" s="26">
        <v>24458.223999999998</v>
      </c>
      <c r="D8" s="26">
        <v>4551.7759999999998</v>
      </c>
      <c r="E8" s="28">
        <f t="shared" si="0"/>
        <v>0.18610410960337923</v>
      </c>
      <c r="F8" s="1"/>
      <c r="G8" s="1"/>
      <c r="I8" s="52">
        <v>0</v>
      </c>
    </row>
    <row r="9" spans="1:9" x14ac:dyDescent="0.3">
      <c r="A9" s="1" t="s">
        <v>22</v>
      </c>
      <c r="B9" s="26">
        <v>33671</v>
      </c>
      <c r="C9" s="26">
        <v>28521.269</v>
      </c>
      <c r="D9" s="26">
        <v>5149.7309999999998</v>
      </c>
      <c r="E9" s="28">
        <f t="shared" si="0"/>
        <v>0.18055756916005383</v>
      </c>
      <c r="F9" s="46">
        <f>SUM(D6:D9)/SUM(C6:C9)</f>
        <v>0.18727214938754738</v>
      </c>
      <c r="G9" s="28">
        <f>SUM(D2:D9)/SUM(C2:C9)</f>
        <v>0.10271353011502735</v>
      </c>
      <c r="I9" s="52">
        <v>0</v>
      </c>
    </row>
    <row r="10" spans="1:9" x14ac:dyDescent="0.3">
      <c r="A10" s="1" t="s">
        <v>23</v>
      </c>
      <c r="B10" s="26">
        <v>27908</v>
      </c>
      <c r="C10" s="26">
        <v>25341.616999999998</v>
      </c>
      <c r="D10" s="26">
        <v>2566.3829999999998</v>
      </c>
      <c r="E10" s="28">
        <f t="shared" si="0"/>
        <v>0.10127147766458627</v>
      </c>
      <c r="F10" s="1"/>
      <c r="G10" s="47"/>
      <c r="I10" s="52">
        <v>0</v>
      </c>
    </row>
    <row r="11" spans="1:9" x14ac:dyDescent="0.3">
      <c r="A11" s="1" t="s">
        <v>24</v>
      </c>
      <c r="B11" s="26">
        <v>28822</v>
      </c>
      <c r="C11" s="26">
        <v>27052.206999999999</v>
      </c>
      <c r="D11" s="26">
        <v>1769.7929999999999</v>
      </c>
      <c r="E11" s="28">
        <f t="shared" si="0"/>
        <v>6.5421390572680441E-2</v>
      </c>
      <c r="F11" s="1"/>
      <c r="G11" s="47"/>
      <c r="I11" s="52">
        <v>0</v>
      </c>
    </row>
    <row r="12" spans="1:9" x14ac:dyDescent="0.3">
      <c r="A12" s="1" t="s">
        <v>25</v>
      </c>
      <c r="B12" s="26">
        <v>27714</v>
      </c>
      <c r="C12" s="26">
        <v>27555.566999999999</v>
      </c>
      <c r="D12" s="26">
        <v>158.43299999999999</v>
      </c>
      <c r="E12" s="28">
        <f t="shared" si="0"/>
        <v>5.7495822894880009E-3</v>
      </c>
      <c r="F12" s="1"/>
      <c r="G12" s="47"/>
      <c r="I12" s="52">
        <v>0</v>
      </c>
    </row>
    <row r="13" spans="1:9" x14ac:dyDescent="0.3">
      <c r="A13" s="1" t="s">
        <v>26</v>
      </c>
      <c r="B13" s="26">
        <v>32165</v>
      </c>
      <c r="C13" s="26">
        <v>31990.152999999998</v>
      </c>
      <c r="D13" s="26">
        <v>174.84700000000001</v>
      </c>
      <c r="E13" s="28">
        <f t="shared" si="0"/>
        <v>5.4656506331807794E-3</v>
      </c>
      <c r="F13" s="46">
        <f>SUM(D10:D13)/SUM(C10:C13)</f>
        <v>4.171408809741086E-2</v>
      </c>
      <c r="G13" s="47"/>
      <c r="I13" s="52">
        <v>0</v>
      </c>
    </row>
    <row r="14" spans="1:9" x14ac:dyDescent="0.3">
      <c r="A14" s="1" t="s">
        <v>27</v>
      </c>
      <c r="B14" s="26">
        <v>28645</v>
      </c>
      <c r="C14" s="26">
        <v>28291.58</v>
      </c>
      <c r="D14" s="26">
        <v>353.42</v>
      </c>
      <c r="E14" s="28">
        <f t="shared" si="0"/>
        <v>1.2492055940318639E-2</v>
      </c>
      <c r="F14" s="1"/>
      <c r="G14" s="47"/>
      <c r="I14" s="52">
        <v>0</v>
      </c>
    </row>
    <row r="15" spans="1:9" x14ac:dyDescent="0.3">
      <c r="A15" s="1" t="s">
        <v>28</v>
      </c>
      <c r="B15" s="26">
        <v>31999</v>
      </c>
      <c r="C15" s="26">
        <v>29957.096000000001</v>
      </c>
      <c r="D15" s="26">
        <v>2041.904</v>
      </c>
      <c r="E15" s="28">
        <f t="shared" si="0"/>
        <v>6.8160945907440429E-2</v>
      </c>
      <c r="F15" s="1"/>
      <c r="G15" s="47"/>
      <c r="I15" s="52">
        <v>0</v>
      </c>
    </row>
    <row r="16" spans="1:9" x14ac:dyDescent="0.3">
      <c r="A16" s="1" t="s">
        <v>29</v>
      </c>
      <c r="B16" s="26">
        <v>34146</v>
      </c>
      <c r="C16" s="26">
        <v>30406.633999999998</v>
      </c>
      <c r="D16" s="26">
        <v>3739.366</v>
      </c>
      <c r="E16" s="28">
        <f t="shared" si="0"/>
        <v>0.12297862367797764</v>
      </c>
      <c r="F16" s="1"/>
      <c r="G16" s="47"/>
      <c r="I16" s="52">
        <v>0</v>
      </c>
    </row>
    <row r="17" spans="1:9" x14ac:dyDescent="0.3">
      <c r="A17" s="1" t="s">
        <v>30</v>
      </c>
      <c r="B17" s="26">
        <v>40112</v>
      </c>
      <c r="C17" s="26">
        <v>35270.360999999997</v>
      </c>
      <c r="D17" s="26">
        <v>4841.6390000000001</v>
      </c>
      <c r="E17" s="28">
        <f t="shared" si="0"/>
        <v>0.13727217025082336</v>
      </c>
      <c r="F17" s="46">
        <f>SUM(D14:D17)/SUM(C14:C17)</f>
        <v>8.8571874668324377E-2</v>
      </c>
      <c r="G17" s="28">
        <f>SUM(D10:D17)/SUM(C10:C17)</f>
        <v>6.6333583780041491E-2</v>
      </c>
      <c r="I17" s="52">
        <v>0</v>
      </c>
    </row>
    <row r="18" spans="1:9" x14ac:dyDescent="0.3">
      <c r="A18" s="1" t="s">
        <v>45</v>
      </c>
      <c r="B18" s="1"/>
      <c r="C18" s="1"/>
      <c r="D18" s="1"/>
      <c r="E18" s="1"/>
      <c r="F18" s="1"/>
      <c r="G18" s="28">
        <f>SUM(D2:D17)/SUM(C2:C17)</f>
        <v>8.2320394918928022E-2</v>
      </c>
    </row>
  </sheetData>
  <pageMargins left="0.7" right="0.7" top="0.75" bottom="0.75" header="0.3" footer="0.3"/>
  <ignoredErrors>
    <ignoredError sqref="F5:G17" formulaRange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4316-B8D3-4D85-A158-2C4BD231184C}">
  <dimension ref="A1:I18"/>
  <sheetViews>
    <sheetView workbookViewId="0"/>
  </sheetViews>
  <sheetFormatPr defaultRowHeight="14.4" x14ac:dyDescent="0.3"/>
  <cols>
    <col min="2" max="2" width="9.77734375" customWidth="1"/>
    <col min="3" max="3" width="10.77734375" customWidth="1"/>
    <col min="4" max="4" width="10.88671875" customWidth="1"/>
    <col min="5" max="5" width="16.44140625" customWidth="1"/>
    <col min="6" max="6" width="11.109375" customWidth="1"/>
    <col min="7" max="7" width="10.77734375" customWidth="1"/>
    <col min="8" max="8" width="2.6640625" customWidth="1"/>
  </cols>
  <sheetData>
    <row r="1" spans="1:9" s="25" customFormat="1" ht="46.8" customHeight="1" x14ac:dyDescent="0.3">
      <c r="A1" s="37" t="s">
        <v>14</v>
      </c>
      <c r="B1" s="37" t="s">
        <v>42</v>
      </c>
      <c r="C1" s="37" t="s">
        <v>40</v>
      </c>
      <c r="D1" s="37" t="s">
        <v>41</v>
      </c>
      <c r="E1" s="37" t="s">
        <v>35</v>
      </c>
      <c r="F1" s="27" t="s">
        <v>36</v>
      </c>
      <c r="G1" s="27" t="s">
        <v>37</v>
      </c>
      <c r="I1" s="25" t="s">
        <v>55</v>
      </c>
    </row>
    <row r="2" spans="1:9" x14ac:dyDescent="0.3">
      <c r="A2" s="1" t="s">
        <v>15</v>
      </c>
      <c r="B2" s="26">
        <v>35021</v>
      </c>
      <c r="C2" s="26">
        <v>34118.26</v>
      </c>
      <c r="D2" s="26">
        <v>902.74</v>
      </c>
      <c r="E2" s="28">
        <f>D2/C2</f>
        <v>2.6459145337423419E-2</v>
      </c>
      <c r="F2" s="1"/>
      <c r="G2" s="1"/>
      <c r="I2" s="52">
        <v>0</v>
      </c>
    </row>
    <row r="3" spans="1:9" x14ac:dyDescent="0.3">
      <c r="A3" s="1" t="s">
        <v>16</v>
      </c>
      <c r="B3" s="26">
        <v>38033</v>
      </c>
      <c r="C3" s="26">
        <v>36516.728000000003</v>
      </c>
      <c r="D3" s="26">
        <v>1516.2719999999999</v>
      </c>
      <c r="E3" s="28">
        <f t="shared" ref="E3:E17" si="0">D3/C3</f>
        <v>4.152266873417574E-2</v>
      </c>
      <c r="F3" s="1"/>
      <c r="G3" s="1"/>
      <c r="I3" s="52">
        <v>0</v>
      </c>
    </row>
    <row r="4" spans="1:9" x14ac:dyDescent="0.3">
      <c r="A4" s="1" t="s">
        <v>17</v>
      </c>
      <c r="B4" s="26">
        <v>37154</v>
      </c>
      <c r="C4" s="26">
        <v>35455.078999999998</v>
      </c>
      <c r="D4" s="26">
        <v>1698.921</v>
      </c>
      <c r="E4" s="28">
        <f t="shared" si="0"/>
        <v>4.7917563517486453E-2</v>
      </c>
      <c r="F4" s="1"/>
      <c r="G4" s="1"/>
      <c r="I4" s="52">
        <v>0</v>
      </c>
    </row>
    <row r="5" spans="1:9" x14ac:dyDescent="0.3">
      <c r="A5" s="1" t="s">
        <v>18</v>
      </c>
      <c r="B5" s="26">
        <v>43076</v>
      </c>
      <c r="C5" s="26">
        <v>39687.843999999997</v>
      </c>
      <c r="D5" s="26">
        <v>3388.1559999999999</v>
      </c>
      <c r="E5" s="28">
        <f t="shared" si="0"/>
        <v>8.5370119878519987E-2</v>
      </c>
      <c r="F5" s="46">
        <f>SUM(D2:D5)/SUM(C2:C5)</f>
        <v>5.1489892731416617E-2</v>
      </c>
      <c r="G5" s="1"/>
      <c r="I5" s="52">
        <v>0</v>
      </c>
    </row>
    <row r="6" spans="1:9" x14ac:dyDescent="0.3">
      <c r="A6" s="1" t="s">
        <v>19</v>
      </c>
      <c r="B6" s="26">
        <v>41706</v>
      </c>
      <c r="C6" s="26">
        <v>36787.156999999999</v>
      </c>
      <c r="D6" s="26">
        <v>4918.8429999999998</v>
      </c>
      <c r="E6" s="28">
        <f t="shared" si="0"/>
        <v>0.13371087632566986</v>
      </c>
      <c r="F6" s="1"/>
      <c r="G6" s="1"/>
      <c r="I6" s="52">
        <v>0</v>
      </c>
    </row>
    <row r="7" spans="1:9" x14ac:dyDescent="0.3">
      <c r="A7" s="1" t="s">
        <v>20</v>
      </c>
      <c r="B7" s="26">
        <v>46152</v>
      </c>
      <c r="C7" s="26">
        <v>39171.167999999998</v>
      </c>
      <c r="D7" s="26">
        <v>6980.8320000000003</v>
      </c>
      <c r="E7" s="28">
        <f t="shared" si="0"/>
        <v>0.17821352684709327</v>
      </c>
      <c r="F7" s="1"/>
      <c r="G7" s="1"/>
      <c r="I7" s="52">
        <v>0</v>
      </c>
    </row>
    <row r="8" spans="1:9" x14ac:dyDescent="0.3">
      <c r="A8" s="1" t="s">
        <v>21</v>
      </c>
      <c r="B8" s="26">
        <v>45317</v>
      </c>
      <c r="C8" s="26">
        <v>38147.627</v>
      </c>
      <c r="D8" s="26">
        <v>7169.3729999999996</v>
      </c>
      <c r="E8" s="28">
        <f t="shared" si="0"/>
        <v>0.18793758783475573</v>
      </c>
      <c r="F8" s="1"/>
      <c r="G8" s="1"/>
      <c r="I8" s="52">
        <v>0</v>
      </c>
    </row>
    <row r="9" spans="1:9" x14ac:dyDescent="0.3">
      <c r="A9" s="1" t="s">
        <v>22</v>
      </c>
      <c r="B9" s="26">
        <v>51728</v>
      </c>
      <c r="C9" s="26">
        <v>42443.601999999999</v>
      </c>
      <c r="D9" s="26">
        <v>9284.3979999999992</v>
      </c>
      <c r="E9" s="28">
        <f t="shared" si="0"/>
        <v>0.21874670297775387</v>
      </c>
      <c r="F9" s="46">
        <f>SUM(D6:D9)/SUM(C6:C9)</f>
        <v>0.1811148308988475</v>
      </c>
      <c r="G9" s="28">
        <f>SUM(D2:D9)/SUM(C2:C9)</f>
        <v>0.11861156908122787</v>
      </c>
      <c r="I9" s="52">
        <v>0</v>
      </c>
    </row>
    <row r="10" spans="1:9" x14ac:dyDescent="0.3">
      <c r="A10" s="1" t="s">
        <v>23</v>
      </c>
      <c r="B10" s="26">
        <v>49360</v>
      </c>
      <c r="C10" s="26">
        <v>39535.521000000001</v>
      </c>
      <c r="D10" s="26">
        <v>9824.4789999999994</v>
      </c>
      <c r="E10" s="28">
        <f t="shared" si="0"/>
        <v>0.24849752201317896</v>
      </c>
      <c r="F10" s="1"/>
      <c r="G10" s="47"/>
      <c r="I10" s="52">
        <v>0</v>
      </c>
    </row>
    <row r="11" spans="1:9" x14ac:dyDescent="0.3">
      <c r="A11" s="1" t="s">
        <v>24</v>
      </c>
      <c r="B11" s="26">
        <v>51865</v>
      </c>
      <c r="C11" s="26">
        <v>41916.639000000003</v>
      </c>
      <c r="D11" s="26">
        <v>9948.3610000000008</v>
      </c>
      <c r="E11" s="28">
        <f t="shared" si="0"/>
        <v>0.23733680078691424</v>
      </c>
      <c r="F11" s="1"/>
      <c r="G11" s="47"/>
      <c r="I11" s="52">
        <v>0</v>
      </c>
    </row>
    <row r="12" spans="1:9" x14ac:dyDescent="0.3">
      <c r="A12" s="1" t="s">
        <v>25</v>
      </c>
      <c r="B12" s="26">
        <v>50122</v>
      </c>
      <c r="C12" s="26">
        <v>40911.161</v>
      </c>
      <c r="D12" s="26">
        <v>9210.8389999999999</v>
      </c>
      <c r="E12" s="28">
        <f t="shared" si="0"/>
        <v>0.22514244951396026</v>
      </c>
      <c r="F12" s="1"/>
      <c r="G12" s="47"/>
      <c r="I12" s="52">
        <v>0</v>
      </c>
    </row>
    <row r="13" spans="1:9" x14ac:dyDescent="0.3">
      <c r="A13" s="1" t="s">
        <v>26</v>
      </c>
      <c r="B13" s="26">
        <v>52747</v>
      </c>
      <c r="C13" s="26">
        <v>45247.599000000002</v>
      </c>
      <c r="D13" s="26">
        <v>7499.4009999999998</v>
      </c>
      <c r="E13" s="28">
        <f t="shared" si="0"/>
        <v>0.16574141315211</v>
      </c>
      <c r="F13" s="46">
        <f>SUM(D10:D13)/SUM(C10:C13)</f>
        <v>0.21766529292960152</v>
      </c>
      <c r="G13" s="47"/>
      <c r="I13" s="52">
        <v>0</v>
      </c>
    </row>
    <row r="14" spans="1:9" x14ac:dyDescent="0.3">
      <c r="A14" s="1" t="s">
        <v>27</v>
      </c>
      <c r="B14" s="26">
        <v>52857</v>
      </c>
      <c r="C14" s="26">
        <v>42364.317999999999</v>
      </c>
      <c r="D14" s="26">
        <v>10492.682000000001</v>
      </c>
      <c r="E14" s="28">
        <f t="shared" si="0"/>
        <v>0.2476773496035036</v>
      </c>
      <c r="F14" s="1"/>
      <c r="G14" s="47"/>
      <c r="I14" s="52">
        <v>0</v>
      </c>
    </row>
    <row r="15" spans="1:9" x14ac:dyDescent="0.3">
      <c r="A15" s="1" t="s">
        <v>28</v>
      </c>
      <c r="B15" s="26">
        <v>56189</v>
      </c>
      <c r="C15" s="26">
        <v>44765.447</v>
      </c>
      <c r="D15" s="26">
        <v>11423.553</v>
      </c>
      <c r="E15" s="28">
        <f t="shared" si="0"/>
        <v>0.25518684086858329</v>
      </c>
      <c r="F15" s="1"/>
      <c r="G15" s="47"/>
      <c r="I15" s="52">
        <v>0</v>
      </c>
    </row>
    <row r="16" spans="1:9" x14ac:dyDescent="0.3">
      <c r="A16" s="1" t="s">
        <v>29</v>
      </c>
      <c r="B16" s="26">
        <v>56517</v>
      </c>
      <c r="C16" s="26">
        <v>43792.587</v>
      </c>
      <c r="D16" s="26">
        <v>12724.413</v>
      </c>
      <c r="E16" s="28">
        <f t="shared" si="0"/>
        <v>0.29056088876411895</v>
      </c>
      <c r="F16" s="1"/>
      <c r="G16" s="47"/>
      <c r="I16" s="52">
        <v>0</v>
      </c>
    </row>
    <row r="17" spans="1:9" x14ac:dyDescent="0.3">
      <c r="A17" s="1" t="s">
        <v>30</v>
      </c>
      <c r="B17" s="26">
        <v>62020</v>
      </c>
      <c r="C17" s="26">
        <v>48169.504000000001</v>
      </c>
      <c r="D17" s="26">
        <v>13850.495999999999</v>
      </c>
      <c r="E17" s="28">
        <f t="shared" si="0"/>
        <v>0.28753661237616229</v>
      </c>
      <c r="F17" s="46">
        <f>SUM(D14:D17)/SUM(C14:C17)</f>
        <v>0.27076130139608356</v>
      </c>
      <c r="G17" s="28">
        <f>SUM(D10:D17)/SUM(C10:C17)</f>
        <v>0.24509242464213785</v>
      </c>
      <c r="I17" s="52">
        <v>0</v>
      </c>
    </row>
    <row r="18" spans="1:9" x14ac:dyDescent="0.3">
      <c r="A18" s="1" t="s">
        <v>45</v>
      </c>
      <c r="B18" s="1"/>
      <c r="C18" s="1"/>
      <c r="D18" s="1"/>
      <c r="E18" s="1"/>
      <c r="F18" s="1"/>
      <c r="G18" s="28">
        <f>SUM(D2:D17)/SUM(C2:C17)</f>
        <v>0.1861758533991022</v>
      </c>
    </row>
  </sheetData>
  <pageMargins left="0.7" right="0.7" top="0.75" bottom="0.75" header="0.3" footer="0.3"/>
  <ignoredErrors>
    <ignoredError sqref="F5:G17" formulaRange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1182-2D91-4E24-8B10-79CB8B0825D0}">
  <dimension ref="A1:H18"/>
  <sheetViews>
    <sheetView workbookViewId="0"/>
  </sheetViews>
  <sheetFormatPr defaultRowHeight="14.4" x14ac:dyDescent="0.3"/>
  <cols>
    <col min="2" max="2" width="9.21875" customWidth="1"/>
    <col min="3" max="3" width="11.21875" customWidth="1"/>
    <col min="4" max="4" width="10.5546875" customWidth="1"/>
    <col min="5" max="5" width="15.5546875" customWidth="1"/>
    <col min="6" max="6" width="10.44140625" customWidth="1"/>
    <col min="7" max="7" width="10" customWidth="1"/>
  </cols>
  <sheetData>
    <row r="1" spans="1:8" s="25" customFormat="1" ht="43.2" customHeight="1" x14ac:dyDescent="0.3">
      <c r="A1" s="37" t="s">
        <v>14</v>
      </c>
      <c r="B1" s="37" t="s">
        <v>42</v>
      </c>
      <c r="C1" s="37" t="s">
        <v>40</v>
      </c>
      <c r="D1" s="37" t="s">
        <v>41</v>
      </c>
      <c r="E1" s="37" t="s">
        <v>35</v>
      </c>
      <c r="F1" s="27" t="s">
        <v>36</v>
      </c>
      <c r="G1" s="27" t="s">
        <v>37</v>
      </c>
      <c r="H1" s="25" t="s">
        <v>55</v>
      </c>
    </row>
    <row r="2" spans="1:8" x14ac:dyDescent="0.3">
      <c r="A2" s="1" t="s">
        <v>15</v>
      </c>
      <c r="B2" s="26">
        <v>3105</v>
      </c>
      <c r="C2" s="26">
        <v>2913.9639999999999</v>
      </c>
      <c r="D2" s="26">
        <v>191.036</v>
      </c>
      <c r="E2" s="28">
        <f>D2/C2</f>
        <v>6.5558805805425183E-2</v>
      </c>
      <c r="F2" s="1"/>
      <c r="G2" s="1"/>
      <c r="H2" s="52">
        <v>0</v>
      </c>
    </row>
    <row r="3" spans="1:8" x14ac:dyDescent="0.3">
      <c r="A3" s="1" t="s">
        <v>16</v>
      </c>
      <c r="B3" s="26">
        <v>3080</v>
      </c>
      <c r="C3" s="26">
        <v>2901.9209999999998</v>
      </c>
      <c r="D3" s="26">
        <v>178.07900000000001</v>
      </c>
      <c r="E3" s="28">
        <f t="shared" ref="E3:E17" si="0">D3/C3</f>
        <v>6.1365902104157904E-2</v>
      </c>
      <c r="F3" s="1"/>
      <c r="G3" s="1"/>
      <c r="H3" s="52">
        <v>0</v>
      </c>
    </row>
    <row r="4" spans="1:8" x14ac:dyDescent="0.3">
      <c r="A4" s="1" t="s">
        <v>17</v>
      </c>
      <c r="B4" s="26">
        <v>3866</v>
      </c>
      <c r="C4" s="26">
        <v>3061.4409999999998</v>
      </c>
      <c r="D4" s="26">
        <v>804.55899999999997</v>
      </c>
      <c r="E4" s="28">
        <f t="shared" si="0"/>
        <v>0.26280401941438691</v>
      </c>
      <c r="F4" s="1"/>
      <c r="G4" s="1"/>
      <c r="H4" s="52">
        <v>0</v>
      </c>
    </row>
    <row r="5" spans="1:8" x14ac:dyDescent="0.3">
      <c r="A5" s="1" t="s">
        <v>18</v>
      </c>
      <c r="B5" s="26">
        <v>4726</v>
      </c>
      <c r="C5" s="26">
        <v>3450.0479999999998</v>
      </c>
      <c r="D5" s="26">
        <v>1275.952</v>
      </c>
      <c r="E5" s="28">
        <f t="shared" si="0"/>
        <v>0.36983601387574899</v>
      </c>
      <c r="F5" s="46">
        <f>SUM(D2:D5)/SUM(C2:C5)</f>
        <v>0.19871434094560611</v>
      </c>
      <c r="G5" s="1"/>
      <c r="H5" s="52">
        <v>0</v>
      </c>
    </row>
    <row r="6" spans="1:8" x14ac:dyDescent="0.3">
      <c r="A6" s="1" t="s">
        <v>19</v>
      </c>
      <c r="B6" s="26">
        <v>5003</v>
      </c>
      <c r="C6" s="26">
        <v>3437.5369999999998</v>
      </c>
      <c r="D6" s="26">
        <v>1565.463</v>
      </c>
      <c r="E6" s="28">
        <f t="shared" si="0"/>
        <v>0.45540251639473261</v>
      </c>
      <c r="F6" s="1"/>
      <c r="G6" s="1"/>
      <c r="H6" s="52">
        <v>0</v>
      </c>
    </row>
    <row r="7" spans="1:8" x14ac:dyDescent="0.3">
      <c r="A7" s="1" t="s">
        <v>20</v>
      </c>
      <c r="B7" s="26">
        <v>5661</v>
      </c>
      <c r="C7" s="26">
        <v>3435.2170000000001</v>
      </c>
      <c r="D7" s="26">
        <v>2225.7829999999999</v>
      </c>
      <c r="E7" s="28">
        <f t="shared" si="0"/>
        <v>0.64793082940611901</v>
      </c>
      <c r="F7" s="1"/>
      <c r="G7" s="1"/>
      <c r="H7" s="52">
        <v>0</v>
      </c>
    </row>
    <row r="8" spans="1:8" x14ac:dyDescent="0.3">
      <c r="A8" s="1" t="s">
        <v>21</v>
      </c>
      <c r="B8" s="26">
        <v>6507</v>
      </c>
      <c r="C8" s="26">
        <v>3577.04</v>
      </c>
      <c r="D8" s="26">
        <v>2929.96</v>
      </c>
      <c r="E8" s="28">
        <f t="shared" si="0"/>
        <v>0.81910182720908908</v>
      </c>
      <c r="F8" s="1"/>
      <c r="G8" s="1"/>
      <c r="H8" s="52">
        <v>0</v>
      </c>
    </row>
    <row r="9" spans="1:8" x14ac:dyDescent="0.3">
      <c r="A9" s="1" t="s">
        <v>22</v>
      </c>
      <c r="B9" s="26">
        <v>7103</v>
      </c>
      <c r="C9" s="26">
        <v>3883.3429999999998</v>
      </c>
      <c r="D9" s="26">
        <v>3219.6570000000002</v>
      </c>
      <c r="E9" s="28">
        <f t="shared" si="0"/>
        <v>0.82909415933642749</v>
      </c>
      <c r="F9" s="46">
        <f>SUM(D6:D9)/SUM(C6:C9)</f>
        <v>0.69355808152814014</v>
      </c>
      <c r="G9" s="28">
        <f>SUM(D2:D9)/SUM(C2:C9)</f>
        <v>0.46475061937109896</v>
      </c>
      <c r="H9" s="52">
        <v>0</v>
      </c>
    </row>
    <row r="10" spans="1:8" x14ac:dyDescent="0.3">
      <c r="A10" s="1" t="s">
        <v>23</v>
      </c>
      <c r="B10" s="26">
        <v>7643</v>
      </c>
      <c r="C10" s="26">
        <v>3855.78</v>
      </c>
      <c r="D10" s="26">
        <v>3787.22</v>
      </c>
      <c r="E10" s="28">
        <f t="shared" si="0"/>
        <v>0.98221890253074595</v>
      </c>
      <c r="F10" s="1"/>
      <c r="G10" s="47"/>
      <c r="H10" s="52">
        <v>0</v>
      </c>
    </row>
    <row r="11" spans="1:8" x14ac:dyDescent="0.3">
      <c r="A11" s="1" t="s">
        <v>24</v>
      </c>
      <c r="B11" s="26">
        <v>8288</v>
      </c>
      <c r="C11" s="26">
        <v>3867.4279999999999</v>
      </c>
      <c r="D11" s="26">
        <v>4420.5720000000001</v>
      </c>
      <c r="E11" s="28">
        <f t="shared" si="0"/>
        <v>1.1430263213691374</v>
      </c>
      <c r="F11" s="1"/>
      <c r="G11" s="47"/>
      <c r="H11" s="52">
        <v>0</v>
      </c>
    </row>
    <row r="12" spans="1:8" x14ac:dyDescent="0.3">
      <c r="A12" s="1" t="s">
        <v>25</v>
      </c>
      <c r="B12" s="26">
        <v>6704</v>
      </c>
      <c r="C12" s="26">
        <v>3974.6570000000002</v>
      </c>
      <c r="D12" s="26">
        <v>2729.3429999999998</v>
      </c>
      <c r="E12" s="28">
        <f t="shared" si="0"/>
        <v>0.68668642350773912</v>
      </c>
      <c r="F12" s="1"/>
      <c r="G12" s="47"/>
      <c r="H12" s="52">
        <v>0</v>
      </c>
    </row>
    <row r="13" spans="1:8" x14ac:dyDescent="0.3">
      <c r="A13" s="1" t="s">
        <v>26</v>
      </c>
      <c r="B13" s="26">
        <v>5931</v>
      </c>
      <c r="C13" s="26">
        <v>4317.4359999999997</v>
      </c>
      <c r="D13" s="26">
        <v>1613.5640000000001</v>
      </c>
      <c r="E13" s="28">
        <f t="shared" si="0"/>
        <v>0.37373200204936452</v>
      </c>
      <c r="F13" s="46">
        <f>SUM(D10:D13)/SUM(C10:C13)</f>
        <v>0.78366925479577298</v>
      </c>
      <c r="G13" s="47"/>
      <c r="H13" s="52">
        <v>0</v>
      </c>
    </row>
    <row r="14" spans="1:8" x14ac:dyDescent="0.3">
      <c r="A14" s="1" t="s">
        <v>27</v>
      </c>
      <c r="B14" s="26">
        <v>6051</v>
      </c>
      <c r="C14" s="26">
        <v>4284.7439999999997</v>
      </c>
      <c r="D14" s="26">
        <v>1766.2560000000001</v>
      </c>
      <c r="E14" s="28">
        <f t="shared" si="0"/>
        <v>0.41221972654609007</v>
      </c>
      <c r="F14" s="1"/>
      <c r="G14" s="47"/>
      <c r="H14" s="52">
        <v>0</v>
      </c>
    </row>
    <row r="15" spans="1:8" x14ac:dyDescent="0.3">
      <c r="A15" s="1" t="s">
        <v>28</v>
      </c>
      <c r="B15" s="26">
        <v>7192</v>
      </c>
      <c r="C15" s="26">
        <v>4259.7079999999996</v>
      </c>
      <c r="D15" s="26">
        <v>2932.2919999999999</v>
      </c>
      <c r="E15" s="28">
        <f t="shared" si="0"/>
        <v>0.68837864003823745</v>
      </c>
      <c r="F15" s="1"/>
      <c r="G15" s="47"/>
      <c r="H15" s="52">
        <v>0</v>
      </c>
    </row>
    <row r="16" spans="1:8" x14ac:dyDescent="0.3">
      <c r="A16" s="1" t="s">
        <v>29</v>
      </c>
      <c r="B16" s="26">
        <v>13507</v>
      </c>
      <c r="C16" s="26">
        <v>4410.3969999999999</v>
      </c>
      <c r="D16" s="26">
        <v>9096.6029999999992</v>
      </c>
      <c r="E16" s="28">
        <f t="shared" si="0"/>
        <v>2.0625360936895247</v>
      </c>
      <c r="F16" s="1"/>
      <c r="G16" s="47"/>
      <c r="H16" s="52">
        <v>0</v>
      </c>
    </row>
    <row r="17" spans="1:8" x14ac:dyDescent="0.3">
      <c r="A17" s="1" t="s">
        <v>30</v>
      </c>
      <c r="B17" s="26">
        <v>18120</v>
      </c>
      <c r="C17" s="26">
        <v>4791.3419999999996</v>
      </c>
      <c r="D17" s="26">
        <v>13328.657999999999</v>
      </c>
      <c r="E17" s="28">
        <f t="shared" si="0"/>
        <v>2.7818214604593035</v>
      </c>
      <c r="F17" s="46">
        <f>SUM(D14:D17)/SUM(C14:C17)</f>
        <v>1.5284299036339686</v>
      </c>
      <c r="G17" s="28">
        <f>SUM(D10:D17)/SUM(C10:C17)</f>
        <v>1.1751408379700756</v>
      </c>
      <c r="H17" s="52">
        <v>0</v>
      </c>
    </row>
    <row r="18" spans="1:8" x14ac:dyDescent="0.3">
      <c r="A18" s="1" t="s">
        <v>45</v>
      </c>
      <c r="B18" s="1"/>
      <c r="C18" s="1"/>
      <c r="D18" s="1"/>
      <c r="E18" s="1"/>
      <c r="F18" s="1"/>
      <c r="G18" s="28">
        <f>SUM(D2:D17)/SUM(C2:C17)</f>
        <v>0.86168935842792227</v>
      </c>
    </row>
  </sheetData>
  <pageMargins left="0.7" right="0.7" top="0.75" bottom="0.75" header="0.3" footer="0.3"/>
  <ignoredErrors>
    <ignoredError sqref="F5:G17" formulaRange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B029-E7AF-4BCE-A75B-D1B266A8C7C9}">
  <dimension ref="A1:I18"/>
  <sheetViews>
    <sheetView workbookViewId="0"/>
  </sheetViews>
  <sheetFormatPr defaultRowHeight="14.4" x14ac:dyDescent="0.3"/>
  <cols>
    <col min="2" max="2" width="9.33203125" customWidth="1"/>
    <col min="3" max="3" width="10.21875" customWidth="1"/>
    <col min="4" max="4" width="10.88671875" customWidth="1"/>
    <col min="5" max="5" width="17.109375" customWidth="1"/>
    <col min="6" max="6" width="11" customWidth="1"/>
    <col min="7" max="7" width="10.88671875" customWidth="1"/>
    <col min="8" max="8" width="3.109375" customWidth="1"/>
  </cols>
  <sheetData>
    <row r="1" spans="1:9" s="25" customFormat="1" ht="45" customHeight="1" x14ac:dyDescent="0.3">
      <c r="A1" s="37" t="s">
        <v>14</v>
      </c>
      <c r="B1" s="37" t="s">
        <v>42</v>
      </c>
      <c r="C1" s="37" t="s">
        <v>40</v>
      </c>
      <c r="D1" s="37" t="s">
        <v>41</v>
      </c>
      <c r="E1" s="37" t="s">
        <v>35</v>
      </c>
      <c r="F1" s="27" t="s">
        <v>36</v>
      </c>
      <c r="G1" s="27" t="s">
        <v>37</v>
      </c>
      <c r="I1" s="25" t="s">
        <v>55</v>
      </c>
    </row>
    <row r="2" spans="1:9" x14ac:dyDescent="0.3">
      <c r="A2" s="1" t="s">
        <v>15</v>
      </c>
      <c r="B2" s="26">
        <v>5985</v>
      </c>
      <c r="C2" s="26">
        <v>6985.6530000000002</v>
      </c>
      <c r="D2" s="26">
        <v>-1000.653</v>
      </c>
      <c r="E2" s="28">
        <f>D2/C2</f>
        <v>-0.14324401741683992</v>
      </c>
      <c r="F2" s="1"/>
      <c r="G2" s="1"/>
      <c r="I2" s="52">
        <v>0</v>
      </c>
    </row>
    <row r="3" spans="1:9" x14ac:dyDescent="0.3">
      <c r="A3" s="1" t="s">
        <v>16</v>
      </c>
      <c r="B3" s="26">
        <v>6036</v>
      </c>
      <c r="C3" s="26">
        <v>7758.915</v>
      </c>
      <c r="D3" s="26">
        <v>-1722.915</v>
      </c>
      <c r="E3" s="28">
        <f t="shared" ref="E3:E17" si="0">D3/C3</f>
        <v>-0.22205617666903169</v>
      </c>
      <c r="F3" s="1"/>
      <c r="G3" s="1"/>
      <c r="I3" s="52">
        <v>0</v>
      </c>
    </row>
    <row r="4" spans="1:9" x14ac:dyDescent="0.3">
      <c r="A4" s="1" t="s">
        <v>17</v>
      </c>
      <c r="B4" s="26">
        <v>8771</v>
      </c>
      <c r="C4" s="26">
        <v>8806.4689999999991</v>
      </c>
      <c r="D4" s="26">
        <v>-35.469000000000001</v>
      </c>
      <c r="E4" s="28">
        <f t="shared" si="0"/>
        <v>-4.0276074326725054E-3</v>
      </c>
      <c r="F4" s="1"/>
      <c r="G4" s="1"/>
      <c r="I4" s="52">
        <v>0</v>
      </c>
    </row>
    <row r="5" spans="1:9" x14ac:dyDescent="0.3">
      <c r="A5" s="1" t="s">
        <v>18</v>
      </c>
      <c r="B5" s="26">
        <v>10744</v>
      </c>
      <c r="C5" s="26">
        <v>9408.2389999999996</v>
      </c>
      <c r="D5" s="26">
        <v>1335.761</v>
      </c>
      <c r="E5" s="28">
        <f t="shared" si="0"/>
        <v>0.14197779201825125</v>
      </c>
      <c r="F5" s="46">
        <f>SUM(D2:D5)/SUM(C2:C5)</f>
        <v>-4.3182866031401916E-2</v>
      </c>
      <c r="G5" s="1"/>
      <c r="I5" s="52">
        <v>0</v>
      </c>
    </row>
    <row r="6" spans="1:9" x14ac:dyDescent="0.3">
      <c r="A6" s="1" t="s">
        <v>19</v>
      </c>
      <c r="B6" s="26">
        <v>10389</v>
      </c>
      <c r="C6" s="26">
        <v>8902.3670000000002</v>
      </c>
      <c r="D6" s="26">
        <v>1486.633</v>
      </c>
      <c r="E6" s="28">
        <f t="shared" si="0"/>
        <v>0.16699300309681683</v>
      </c>
      <c r="F6" s="1"/>
      <c r="G6" s="1"/>
      <c r="I6" s="52">
        <v>0</v>
      </c>
    </row>
    <row r="7" spans="1:9" x14ac:dyDescent="0.3">
      <c r="A7" s="1" t="s">
        <v>20</v>
      </c>
      <c r="B7" s="26">
        <v>11958</v>
      </c>
      <c r="C7" s="26">
        <v>9852.3989999999994</v>
      </c>
      <c r="D7" s="26">
        <v>2105.6010000000001</v>
      </c>
      <c r="E7" s="28">
        <f t="shared" si="0"/>
        <v>0.21371454810143198</v>
      </c>
      <c r="F7" s="1"/>
      <c r="G7" s="1"/>
      <c r="I7" s="52">
        <v>0</v>
      </c>
    </row>
    <row r="8" spans="1:9" x14ac:dyDescent="0.3">
      <c r="A8" s="1" t="s">
        <v>21</v>
      </c>
      <c r="B8" s="26">
        <v>13757</v>
      </c>
      <c r="C8" s="26">
        <v>10598.797</v>
      </c>
      <c r="D8" s="26">
        <v>3158.203</v>
      </c>
      <c r="E8" s="28">
        <f t="shared" si="0"/>
        <v>0.29797749688007041</v>
      </c>
      <c r="F8" s="1"/>
      <c r="G8" s="1"/>
      <c r="I8" s="52">
        <v>0</v>
      </c>
    </row>
    <row r="9" spans="1:9" x14ac:dyDescent="0.3">
      <c r="A9" s="1" t="s">
        <v>22</v>
      </c>
      <c r="B9" s="26">
        <v>17719</v>
      </c>
      <c r="C9" s="26">
        <v>11320.308999999999</v>
      </c>
      <c r="D9" s="26">
        <v>6398.6909999999998</v>
      </c>
      <c r="E9" s="28">
        <f t="shared" si="0"/>
        <v>0.56523995943926975</v>
      </c>
      <c r="F9" s="46">
        <f>SUM(D6:D9)/SUM(C6:C9)</f>
        <v>0.32328193391570881</v>
      </c>
      <c r="G9" s="28">
        <f>SUM(D2:D9)/SUM(C2:C9)</f>
        <v>0.15924691960745724</v>
      </c>
      <c r="I9" s="52">
        <v>0</v>
      </c>
    </row>
    <row r="10" spans="1:9" x14ac:dyDescent="0.3">
      <c r="A10" s="1" t="s">
        <v>23</v>
      </c>
      <c r="B10" s="26">
        <v>18756</v>
      </c>
      <c r="C10" s="26">
        <v>11060.147999999999</v>
      </c>
      <c r="D10" s="26">
        <v>7695.8519999999999</v>
      </c>
      <c r="E10" s="28">
        <f t="shared" si="0"/>
        <v>0.69581817530832324</v>
      </c>
      <c r="F10" s="1"/>
      <c r="G10" s="47"/>
      <c r="I10" s="52">
        <v>0</v>
      </c>
    </row>
    <row r="11" spans="1:9" x14ac:dyDescent="0.3">
      <c r="A11" s="1" t="s">
        <v>24</v>
      </c>
      <c r="B11" s="26">
        <v>16934</v>
      </c>
      <c r="C11" s="26">
        <v>11967.016</v>
      </c>
      <c r="D11" s="26">
        <v>4966.9840000000004</v>
      </c>
      <c r="E11" s="28">
        <f t="shared" si="0"/>
        <v>0.41505618443227621</v>
      </c>
      <c r="F11" s="1"/>
      <c r="G11" s="47"/>
      <c r="I11" s="52">
        <v>0</v>
      </c>
    </row>
    <row r="12" spans="1:9" x14ac:dyDescent="0.3">
      <c r="A12" s="1" t="s">
        <v>25</v>
      </c>
      <c r="B12" s="26">
        <v>21454</v>
      </c>
      <c r="C12" s="26">
        <v>12986.196</v>
      </c>
      <c r="D12" s="26">
        <v>8467.8040000000001</v>
      </c>
      <c r="E12" s="28">
        <f t="shared" si="0"/>
        <v>0.6520619279117611</v>
      </c>
      <c r="F12" s="1"/>
      <c r="G12" s="47"/>
      <c r="I12" s="52">
        <v>0</v>
      </c>
    </row>
    <row r="13" spans="1:9" x14ac:dyDescent="0.3">
      <c r="A13" s="1" t="s">
        <v>26</v>
      </c>
      <c r="B13" s="26">
        <v>24318</v>
      </c>
      <c r="C13" s="26">
        <v>13702.244000000001</v>
      </c>
      <c r="D13" s="26">
        <v>10615.755999999999</v>
      </c>
      <c r="E13" s="28">
        <f t="shared" si="0"/>
        <v>0.77474580076080957</v>
      </c>
      <c r="F13" s="46">
        <f>SUM(D10:D13)/SUM(C10:C13)</f>
        <v>0.63855999818487574</v>
      </c>
      <c r="G13" s="47"/>
      <c r="I13" s="52">
        <v>0</v>
      </c>
    </row>
    <row r="14" spans="1:9" x14ac:dyDescent="0.3">
      <c r="A14" s="1" t="s">
        <v>27</v>
      </c>
      <c r="B14" s="26">
        <v>23329</v>
      </c>
      <c r="C14" s="26">
        <v>13353.343999999999</v>
      </c>
      <c r="D14" s="26">
        <v>9975.6560000000009</v>
      </c>
      <c r="E14" s="28">
        <f t="shared" si="0"/>
        <v>0.74705302282334685</v>
      </c>
      <c r="F14" s="1"/>
      <c r="G14" s="47"/>
      <c r="I14" s="52">
        <v>0</v>
      </c>
    </row>
    <row r="15" spans="1:9" x14ac:dyDescent="0.3">
      <c r="A15" s="1" t="s">
        <v>28</v>
      </c>
      <c r="B15" s="26">
        <v>24927</v>
      </c>
      <c r="C15" s="26">
        <v>14362.441000000001</v>
      </c>
      <c r="D15" s="26">
        <v>10564.558999999999</v>
      </c>
      <c r="E15" s="28">
        <f t="shared" si="0"/>
        <v>0.73556848727872925</v>
      </c>
      <c r="F15" s="1"/>
      <c r="G15" s="47"/>
      <c r="I15" s="52">
        <v>0</v>
      </c>
    </row>
    <row r="16" spans="1:9" x14ac:dyDescent="0.3">
      <c r="A16" s="1" t="s">
        <v>29</v>
      </c>
      <c r="B16" s="26">
        <v>23350</v>
      </c>
      <c r="C16" s="26">
        <v>15274.986000000001</v>
      </c>
      <c r="D16" s="26">
        <v>8075.0140000000001</v>
      </c>
      <c r="E16" s="28">
        <f t="shared" si="0"/>
        <v>0.52864297224233137</v>
      </c>
      <c r="F16" s="1"/>
      <c r="G16" s="47"/>
      <c r="I16" s="52">
        <v>0</v>
      </c>
    </row>
    <row r="17" spans="1:9" x14ac:dyDescent="0.3">
      <c r="A17" s="1" t="s">
        <v>30</v>
      </c>
      <c r="B17" s="26">
        <v>25167</v>
      </c>
      <c r="C17" s="26">
        <v>16068.341</v>
      </c>
      <c r="D17" s="26">
        <v>9098.6589999999997</v>
      </c>
      <c r="E17" s="28">
        <f t="shared" si="0"/>
        <v>0.56624756718817448</v>
      </c>
      <c r="F17" s="46">
        <f>SUM(D14:D17)/SUM(C14:C17)</f>
        <v>0.63857864981105705</v>
      </c>
      <c r="G17" s="28">
        <f>SUM(D10:D17)/SUM(C10:C17)</f>
        <v>0.63857012506472566</v>
      </c>
      <c r="I17" s="52">
        <v>0</v>
      </c>
    </row>
    <row r="18" spans="1:9" x14ac:dyDescent="0.3">
      <c r="A18" s="1" t="s">
        <v>45</v>
      </c>
      <c r="B18" s="1"/>
      <c r="C18" s="1"/>
      <c r="D18" s="1"/>
      <c r="E18" s="1"/>
      <c r="F18" s="1"/>
      <c r="G18" s="28">
        <f>SUM(D2:D17)/SUM(C2:C17)</f>
        <v>0.44508024061945045</v>
      </c>
    </row>
  </sheetData>
  <pageMargins left="0.7" right="0.7" top="0.75" bottom="0.75" header="0.3" footer="0.3"/>
  <ignoredErrors>
    <ignoredError sqref="F5:G1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C2BAA-3770-4916-92A8-EDF59154A8DD}">
  <dimension ref="A1:D9"/>
  <sheetViews>
    <sheetView workbookViewId="0">
      <selection sqref="A1:A2"/>
    </sheetView>
  </sheetViews>
  <sheetFormatPr defaultRowHeight="14.4" x14ac:dyDescent="0.3"/>
  <cols>
    <col min="1" max="1" width="9.44140625" customWidth="1"/>
    <col min="2" max="4" width="24.77734375" customWidth="1"/>
  </cols>
  <sheetData>
    <row r="1" spans="1:4" ht="15" thickBot="1" x14ac:dyDescent="0.35">
      <c r="A1" s="77" t="s">
        <v>0</v>
      </c>
      <c r="B1" s="79" t="s">
        <v>50</v>
      </c>
      <c r="C1" s="80"/>
      <c r="D1" s="81"/>
    </row>
    <row r="2" spans="1:4" ht="15" thickBot="1" x14ac:dyDescent="0.35">
      <c r="A2" s="78"/>
      <c r="B2" s="32" t="s">
        <v>51</v>
      </c>
      <c r="C2" s="33" t="s">
        <v>54</v>
      </c>
      <c r="D2" s="34" t="s">
        <v>52</v>
      </c>
    </row>
    <row r="3" spans="1:4" ht="70.8" customHeight="1" x14ac:dyDescent="0.3">
      <c r="A3" s="71" t="s">
        <v>4</v>
      </c>
      <c r="B3" s="72" t="s">
        <v>53</v>
      </c>
      <c r="C3" s="70" t="s">
        <v>58</v>
      </c>
      <c r="D3" s="73" t="s">
        <v>66</v>
      </c>
    </row>
    <row r="4" spans="1:4" ht="70.8" customHeight="1" x14ac:dyDescent="0.3">
      <c r="A4" s="74" t="s">
        <v>5</v>
      </c>
      <c r="B4" s="72" t="s">
        <v>53</v>
      </c>
      <c r="C4" s="70" t="s">
        <v>59</v>
      </c>
      <c r="D4" s="73" t="s">
        <v>67</v>
      </c>
    </row>
    <row r="5" spans="1:4" ht="69.599999999999994" customHeight="1" x14ac:dyDescent="0.3">
      <c r="A5" s="74" t="s">
        <v>6</v>
      </c>
      <c r="B5" s="72" t="s">
        <v>53</v>
      </c>
      <c r="C5" s="70" t="s">
        <v>60</v>
      </c>
      <c r="D5" s="73" t="s">
        <v>68</v>
      </c>
    </row>
    <row r="6" spans="1:4" ht="72" customHeight="1" x14ac:dyDescent="0.3">
      <c r="A6" s="74" t="s">
        <v>10</v>
      </c>
      <c r="B6" s="72" t="s">
        <v>53</v>
      </c>
      <c r="C6" s="70" t="s">
        <v>61</v>
      </c>
      <c r="D6" s="73" t="s">
        <v>69</v>
      </c>
    </row>
    <row r="7" spans="1:4" ht="59.4" customHeight="1" x14ac:dyDescent="0.3">
      <c r="A7" s="74" t="s">
        <v>8</v>
      </c>
      <c r="B7" s="72" t="s">
        <v>53</v>
      </c>
      <c r="C7" s="70" t="s">
        <v>73</v>
      </c>
      <c r="D7" s="73" t="s">
        <v>70</v>
      </c>
    </row>
    <row r="8" spans="1:4" ht="67.2" customHeight="1" x14ac:dyDescent="0.3">
      <c r="A8" s="74" t="s">
        <v>7</v>
      </c>
      <c r="B8" s="72" t="s">
        <v>53</v>
      </c>
      <c r="C8" s="70" t="s">
        <v>62</v>
      </c>
      <c r="D8" s="73" t="s">
        <v>71</v>
      </c>
    </row>
    <row r="9" spans="1:4" ht="61.2" customHeight="1" thickBot="1" x14ac:dyDescent="0.35">
      <c r="A9" s="75" t="s">
        <v>9</v>
      </c>
      <c r="B9" s="72" t="s">
        <v>53</v>
      </c>
      <c r="C9" s="70" t="s">
        <v>63</v>
      </c>
      <c r="D9" s="73" t="s">
        <v>72</v>
      </c>
    </row>
  </sheetData>
  <mergeCells count="2">
    <mergeCell ref="B1:D1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B7CD2-AA81-4411-808C-7E09B7D3901E}">
  <dimension ref="A1:G9"/>
  <sheetViews>
    <sheetView workbookViewId="0">
      <selection sqref="A1:A2"/>
    </sheetView>
  </sheetViews>
  <sheetFormatPr defaultRowHeight="14.4" x14ac:dyDescent="0.3"/>
  <cols>
    <col min="1" max="1" width="10.21875" customWidth="1"/>
    <col min="5" max="5" width="9.33203125" customWidth="1"/>
  </cols>
  <sheetData>
    <row r="1" spans="1:7" ht="15" thickBot="1" x14ac:dyDescent="0.35">
      <c r="A1" s="82" t="s">
        <v>0</v>
      </c>
      <c r="B1" s="84" t="s">
        <v>11</v>
      </c>
      <c r="C1" s="85"/>
      <c r="D1" s="86"/>
      <c r="E1" s="87" t="s">
        <v>12</v>
      </c>
      <c r="F1" s="10"/>
      <c r="G1" s="10"/>
    </row>
    <row r="2" spans="1:7" ht="15" thickBot="1" x14ac:dyDescent="0.35">
      <c r="A2" s="83"/>
      <c r="B2" s="35" t="s">
        <v>1</v>
      </c>
      <c r="C2" s="35" t="s">
        <v>2</v>
      </c>
      <c r="D2" s="36" t="s">
        <v>3</v>
      </c>
      <c r="E2" s="88"/>
      <c r="F2" s="10"/>
      <c r="G2" s="10"/>
    </row>
    <row r="3" spans="1:7" x14ac:dyDescent="0.3">
      <c r="A3" s="3" t="s">
        <v>4</v>
      </c>
      <c r="B3" s="2">
        <v>0.37730000000000002</v>
      </c>
      <c r="C3" s="2">
        <v>0.29649999999999999</v>
      </c>
      <c r="D3" s="2">
        <v>0.32619999999999999</v>
      </c>
      <c r="E3" s="11">
        <f>SUM(B3:D3)</f>
        <v>1</v>
      </c>
    </row>
    <row r="4" spans="1:7" x14ac:dyDescent="0.3">
      <c r="A4" s="5" t="s">
        <v>5</v>
      </c>
      <c r="B4" s="1">
        <v>0.27750000000000002</v>
      </c>
      <c r="C4" s="1">
        <v>0.26629999999999998</v>
      </c>
      <c r="D4" s="1">
        <v>0.45619999999999999</v>
      </c>
      <c r="E4" s="11">
        <f t="shared" ref="E4:E9" si="0">SUM(B4:D4)</f>
        <v>1</v>
      </c>
    </row>
    <row r="5" spans="1:7" x14ac:dyDescent="0.3">
      <c r="A5" s="5" t="s">
        <v>6</v>
      </c>
      <c r="B5" s="1">
        <v>0.30909999999999999</v>
      </c>
      <c r="C5" s="1">
        <v>0.25869999999999999</v>
      </c>
      <c r="D5" s="1">
        <v>0.43219999999999997</v>
      </c>
      <c r="E5" s="11">
        <f t="shared" si="0"/>
        <v>1</v>
      </c>
    </row>
    <row r="6" spans="1:7" x14ac:dyDescent="0.3">
      <c r="A6" s="15" t="s">
        <v>10</v>
      </c>
      <c r="B6" s="1">
        <v>0.1575</v>
      </c>
      <c r="C6" s="1">
        <v>0.36559999999999998</v>
      </c>
      <c r="D6" s="1">
        <v>0.47689999999999999</v>
      </c>
      <c r="E6" s="11">
        <f t="shared" si="0"/>
        <v>1</v>
      </c>
    </row>
    <row r="7" spans="1:7" x14ac:dyDescent="0.3">
      <c r="A7" s="15" t="s">
        <v>8</v>
      </c>
      <c r="B7" s="1">
        <v>0.49559999999999998</v>
      </c>
      <c r="C7" s="1">
        <v>0.2397</v>
      </c>
      <c r="D7" s="1">
        <v>0.26469999999999999</v>
      </c>
      <c r="E7" s="11">
        <f t="shared" si="0"/>
        <v>1</v>
      </c>
    </row>
    <row r="8" spans="1:7" x14ac:dyDescent="0.3">
      <c r="A8" s="15" t="s">
        <v>7</v>
      </c>
      <c r="B8" s="1">
        <v>0.42920000000000003</v>
      </c>
      <c r="C8" s="1">
        <v>0.2271</v>
      </c>
      <c r="D8" s="1">
        <v>0.34370000000000001</v>
      </c>
      <c r="E8" s="11">
        <f t="shared" si="0"/>
        <v>1</v>
      </c>
    </row>
    <row r="9" spans="1:7" ht="15" thickBot="1" x14ac:dyDescent="0.35">
      <c r="A9" s="16" t="s">
        <v>9</v>
      </c>
      <c r="B9" s="29">
        <v>0.435</v>
      </c>
      <c r="C9" s="8">
        <v>0.27310000000000001</v>
      </c>
      <c r="D9" s="8">
        <v>0.29189999999999999</v>
      </c>
      <c r="E9" s="17">
        <f t="shared" si="0"/>
        <v>1</v>
      </c>
    </row>
  </sheetData>
  <mergeCells count="3">
    <mergeCell ref="A1:A2"/>
    <mergeCell ref="B1:D1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A54E1-0C83-45C1-B919-89B7E784E112}">
  <dimension ref="A1:C9"/>
  <sheetViews>
    <sheetView workbookViewId="0">
      <selection sqref="A1:A2"/>
    </sheetView>
  </sheetViews>
  <sheetFormatPr defaultRowHeight="14.4" x14ac:dyDescent="0.3"/>
  <cols>
    <col min="1" max="1" width="11" customWidth="1"/>
    <col min="2" max="2" width="12.33203125" customWidth="1"/>
    <col min="3" max="3" width="11.5546875" customWidth="1"/>
  </cols>
  <sheetData>
    <row r="1" spans="1:3" ht="33" customHeight="1" thickBot="1" x14ac:dyDescent="0.35">
      <c r="A1" s="89" t="s">
        <v>0</v>
      </c>
      <c r="B1" s="91" t="s">
        <v>13</v>
      </c>
      <c r="C1" s="92"/>
    </row>
    <row r="2" spans="1:3" ht="15" thickBot="1" x14ac:dyDescent="0.35">
      <c r="A2" s="90"/>
      <c r="B2" s="30" t="s">
        <v>48</v>
      </c>
      <c r="C2" s="31" t="s">
        <v>49</v>
      </c>
    </row>
    <row r="3" spans="1:3" x14ac:dyDescent="0.3">
      <c r="A3" s="3" t="s">
        <v>4</v>
      </c>
      <c r="B3" s="21">
        <v>711.63</v>
      </c>
      <c r="C3" s="4">
        <v>2.81</v>
      </c>
    </row>
    <row r="4" spans="1:3" x14ac:dyDescent="0.3">
      <c r="A4" s="5" t="s">
        <v>5</v>
      </c>
      <c r="B4" s="19">
        <v>866.17</v>
      </c>
      <c r="C4" s="6">
        <v>1.79</v>
      </c>
    </row>
    <row r="5" spans="1:3" x14ac:dyDescent="0.3">
      <c r="A5" s="5" t="s">
        <v>6</v>
      </c>
      <c r="B5" s="19">
        <v>2638.73</v>
      </c>
      <c r="C5" s="6">
        <v>4.32</v>
      </c>
    </row>
    <row r="6" spans="1:3" x14ac:dyDescent="0.3">
      <c r="A6" s="5" t="s">
        <v>10</v>
      </c>
      <c r="B6" s="19">
        <v>140.26</v>
      </c>
      <c r="C6" s="6">
        <v>2.48</v>
      </c>
    </row>
    <row r="7" spans="1:3" x14ac:dyDescent="0.3">
      <c r="A7" s="5" t="s">
        <v>8</v>
      </c>
      <c r="B7" s="19">
        <v>924.29</v>
      </c>
      <c r="C7" s="6">
        <v>3.17</v>
      </c>
    </row>
    <row r="8" spans="1:3" x14ac:dyDescent="0.3">
      <c r="A8" s="5" t="s">
        <v>7</v>
      </c>
      <c r="B8" s="19">
        <v>139.72999999999999</v>
      </c>
      <c r="C8" s="6">
        <v>5.04</v>
      </c>
    </row>
    <row r="9" spans="1:3" ht="15" thickBot="1" x14ac:dyDescent="0.35">
      <c r="A9" s="7" t="s">
        <v>9</v>
      </c>
      <c r="B9" s="20">
        <v>641.4</v>
      </c>
      <c r="C9" s="9">
        <v>9.9600000000000009</v>
      </c>
    </row>
  </sheetData>
  <mergeCells count="2">
    <mergeCell ref="A1:A2"/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9F63-D472-4350-B5CE-747561ECD159}">
  <dimension ref="A1:J41"/>
  <sheetViews>
    <sheetView topLeftCell="A24" workbookViewId="0">
      <selection activeCell="A27" sqref="A27:A28"/>
    </sheetView>
  </sheetViews>
  <sheetFormatPr defaultRowHeight="14.4" x14ac:dyDescent="0.3"/>
  <cols>
    <col min="1" max="1" width="11.33203125" customWidth="1"/>
    <col min="9" max="9" width="8.88671875" style="52"/>
  </cols>
  <sheetData>
    <row r="1" spans="1:9" ht="15" thickBot="1" x14ac:dyDescent="0.35">
      <c r="A1" s="77" t="s">
        <v>33</v>
      </c>
      <c r="B1" s="79" t="s">
        <v>39</v>
      </c>
      <c r="C1" s="80"/>
      <c r="D1" s="80"/>
      <c r="E1" s="93"/>
      <c r="F1" s="93"/>
      <c r="G1" s="93"/>
      <c r="H1" s="94"/>
    </row>
    <row r="2" spans="1:9" ht="15" thickBot="1" x14ac:dyDescent="0.35">
      <c r="A2" s="78"/>
      <c r="B2" s="32" t="s">
        <v>4</v>
      </c>
      <c r="C2" s="33" t="s">
        <v>5</v>
      </c>
      <c r="D2" s="33" t="s">
        <v>6</v>
      </c>
      <c r="E2" s="33" t="s">
        <v>10</v>
      </c>
      <c r="F2" s="33" t="s">
        <v>8</v>
      </c>
      <c r="G2" s="33" t="s">
        <v>7</v>
      </c>
      <c r="H2" s="34" t="s">
        <v>9</v>
      </c>
      <c r="I2" s="52" t="s">
        <v>44</v>
      </c>
    </row>
    <row r="3" spans="1:9" x14ac:dyDescent="0.3">
      <c r="A3" s="3" t="s">
        <v>15</v>
      </c>
      <c r="B3" s="42">
        <v>-3352.0709999999999</v>
      </c>
      <c r="C3" s="42">
        <v>419.358</v>
      </c>
      <c r="D3" s="42">
        <v>-6427.1710000000003</v>
      </c>
      <c r="E3" s="42">
        <v>-1243.8679999999999</v>
      </c>
      <c r="F3" s="42">
        <v>902.74</v>
      </c>
      <c r="G3" s="42">
        <v>191.036</v>
      </c>
      <c r="H3" s="43">
        <v>-1000.653</v>
      </c>
      <c r="I3" s="52">
        <v>0</v>
      </c>
    </row>
    <row r="4" spans="1:9" x14ac:dyDescent="0.3">
      <c r="A4" s="5" t="s">
        <v>16</v>
      </c>
      <c r="B4" s="38">
        <v>-8295.5570000000007</v>
      </c>
      <c r="C4" s="38">
        <v>10629.361999999999</v>
      </c>
      <c r="D4" s="38">
        <v>450.27800000000002</v>
      </c>
      <c r="E4" s="38">
        <v>-1845.9179999999999</v>
      </c>
      <c r="F4" s="38">
        <v>1516.2719999999999</v>
      </c>
      <c r="G4" s="38">
        <v>178.07900000000001</v>
      </c>
      <c r="H4" s="39">
        <v>-1722.915</v>
      </c>
      <c r="I4" s="52">
        <v>0</v>
      </c>
    </row>
    <row r="5" spans="1:9" x14ac:dyDescent="0.3">
      <c r="A5" s="5" t="s">
        <v>17</v>
      </c>
      <c r="B5" s="38">
        <v>-2581.14</v>
      </c>
      <c r="C5" s="38">
        <v>12253.134</v>
      </c>
      <c r="D5" s="38">
        <v>-3127.8960000000002</v>
      </c>
      <c r="E5" s="38">
        <v>339.483</v>
      </c>
      <c r="F5" s="38">
        <v>1698.921</v>
      </c>
      <c r="G5" s="38">
        <v>804.55899999999997</v>
      </c>
      <c r="H5" s="39">
        <v>-35.469000000000001</v>
      </c>
      <c r="I5" s="52">
        <v>0</v>
      </c>
    </row>
    <row r="6" spans="1:9" x14ac:dyDescent="0.3">
      <c r="A6" s="5" t="s">
        <v>18</v>
      </c>
      <c r="B6" s="38">
        <v>3577.3240000000001</v>
      </c>
      <c r="C6" s="38">
        <v>24992.491000000002</v>
      </c>
      <c r="D6" s="38">
        <v>19230.123</v>
      </c>
      <c r="E6" s="38">
        <v>3140.9360000000001</v>
      </c>
      <c r="F6" s="38">
        <v>3388.1559999999999</v>
      </c>
      <c r="G6" s="38">
        <v>1275.952</v>
      </c>
      <c r="H6" s="39">
        <v>1335.761</v>
      </c>
      <c r="I6" s="52">
        <v>0</v>
      </c>
    </row>
    <row r="7" spans="1:9" x14ac:dyDescent="0.3">
      <c r="A7" s="5" t="s">
        <v>19</v>
      </c>
      <c r="B7" s="38">
        <v>2796.6640000000002</v>
      </c>
      <c r="C7" s="38">
        <v>21203.707999999999</v>
      </c>
      <c r="D7" s="38">
        <v>21946.435000000001</v>
      </c>
      <c r="E7" s="38">
        <v>3818.2820000000002</v>
      </c>
      <c r="F7" s="38">
        <v>4918.8429999999998</v>
      </c>
      <c r="G7" s="38">
        <v>1565.463</v>
      </c>
      <c r="H7" s="39">
        <v>1486.633</v>
      </c>
      <c r="I7" s="52">
        <v>0</v>
      </c>
    </row>
    <row r="8" spans="1:9" x14ac:dyDescent="0.3">
      <c r="A8" s="5" t="s">
        <v>20</v>
      </c>
      <c r="B8" s="38">
        <v>7016.1509999999998</v>
      </c>
      <c r="C8" s="38">
        <v>21967.536</v>
      </c>
      <c r="D8" s="38">
        <v>19702.748</v>
      </c>
      <c r="E8" s="38">
        <v>5081.5209999999997</v>
      </c>
      <c r="F8" s="38">
        <v>6980.8320000000003</v>
      </c>
      <c r="G8" s="38">
        <v>2225.7829999999999</v>
      </c>
      <c r="H8" s="39">
        <v>2105.6010000000001</v>
      </c>
      <c r="I8" s="52">
        <v>0</v>
      </c>
    </row>
    <row r="9" spans="1:9" x14ac:dyDescent="0.3">
      <c r="A9" s="5" t="s">
        <v>21</v>
      </c>
      <c r="B9" s="38">
        <v>7902.4110000000001</v>
      </c>
      <c r="C9" s="38">
        <v>13145.739</v>
      </c>
      <c r="D9" s="38">
        <v>11335.492</v>
      </c>
      <c r="E9" s="38">
        <v>4551.7759999999998</v>
      </c>
      <c r="F9" s="38">
        <v>7169.3729999999996</v>
      </c>
      <c r="G9" s="38">
        <v>2929.96</v>
      </c>
      <c r="H9" s="39">
        <v>3158.203</v>
      </c>
      <c r="I9" s="52">
        <v>0</v>
      </c>
    </row>
    <row r="10" spans="1:9" x14ac:dyDescent="0.3">
      <c r="A10" s="5" t="s">
        <v>22</v>
      </c>
      <c r="B10" s="38">
        <v>13139.558999999999</v>
      </c>
      <c r="C10" s="38">
        <v>21797.198</v>
      </c>
      <c r="D10" s="38">
        <v>32206.123</v>
      </c>
      <c r="E10" s="38">
        <v>5149.7309999999998</v>
      </c>
      <c r="F10" s="38">
        <v>9284.3979999999992</v>
      </c>
      <c r="G10" s="38">
        <v>3219.6570000000002</v>
      </c>
      <c r="H10" s="39">
        <v>6398.6909999999998</v>
      </c>
      <c r="I10" s="52">
        <v>0</v>
      </c>
    </row>
    <row r="11" spans="1:9" x14ac:dyDescent="0.3">
      <c r="A11" s="5" t="s">
        <v>23</v>
      </c>
      <c r="B11" s="38">
        <v>6725.1360000000004</v>
      </c>
      <c r="C11" s="38">
        <v>15037.157999999999</v>
      </c>
      <c r="D11" s="38">
        <v>28007.75</v>
      </c>
      <c r="E11" s="38">
        <v>2566.3829999999998</v>
      </c>
      <c r="F11" s="38">
        <v>9824.4789999999994</v>
      </c>
      <c r="G11" s="38">
        <v>3787.22</v>
      </c>
      <c r="H11" s="39">
        <v>7695.8519999999999</v>
      </c>
      <c r="I11" s="52">
        <v>0</v>
      </c>
    </row>
    <row r="12" spans="1:9" x14ac:dyDescent="0.3">
      <c r="A12" s="5" t="s">
        <v>24</v>
      </c>
      <c r="B12" s="38">
        <v>5792.4390000000003</v>
      </c>
      <c r="C12" s="38">
        <v>15943.073</v>
      </c>
      <c r="D12" s="38">
        <v>18789.490000000002</v>
      </c>
      <c r="E12" s="38">
        <v>1769.7929999999999</v>
      </c>
      <c r="F12" s="38">
        <v>9948.3610000000008</v>
      </c>
      <c r="G12" s="38">
        <v>4420.5720000000001</v>
      </c>
      <c r="H12" s="39">
        <v>4966.9840000000004</v>
      </c>
      <c r="I12" s="52">
        <v>0</v>
      </c>
    </row>
    <row r="13" spans="1:9" x14ac:dyDescent="0.3">
      <c r="A13" s="5" t="s">
        <v>25</v>
      </c>
      <c r="B13" s="38">
        <v>2644.4549999999999</v>
      </c>
      <c r="C13" s="38">
        <v>15162.843999999999</v>
      </c>
      <c r="D13" s="38">
        <v>15259.744000000001</v>
      </c>
      <c r="E13" s="38">
        <v>158.43299999999999</v>
      </c>
      <c r="F13" s="38">
        <v>9210.8389999999999</v>
      </c>
      <c r="G13" s="38">
        <v>2729.3429999999998</v>
      </c>
      <c r="H13" s="39">
        <v>8467.8040000000001</v>
      </c>
      <c r="I13" s="52">
        <v>0</v>
      </c>
    </row>
    <row r="14" spans="1:9" x14ac:dyDescent="0.3">
      <c r="A14" s="5" t="s">
        <v>26</v>
      </c>
      <c r="B14" s="38">
        <v>4126.0349999999999</v>
      </c>
      <c r="C14" s="38">
        <v>18776.79</v>
      </c>
      <c r="D14" s="38">
        <v>22629.539000000001</v>
      </c>
      <c r="E14" s="38">
        <v>174.84700000000001</v>
      </c>
      <c r="F14" s="38">
        <v>7499.4009999999998</v>
      </c>
      <c r="G14" s="38">
        <v>1613.5640000000001</v>
      </c>
      <c r="H14" s="39">
        <v>10615.755999999999</v>
      </c>
      <c r="I14" s="52">
        <v>0</v>
      </c>
    </row>
    <row r="15" spans="1:9" x14ac:dyDescent="0.3">
      <c r="A15" s="5" t="s">
        <v>27</v>
      </c>
      <c r="B15" s="38">
        <v>-1158.0989999999999</v>
      </c>
      <c r="C15" s="38">
        <v>12334.012000000001</v>
      </c>
      <c r="D15" s="38">
        <v>22801.668000000001</v>
      </c>
      <c r="E15" s="38">
        <v>353.42</v>
      </c>
      <c r="F15" s="38">
        <v>10492.682000000001</v>
      </c>
      <c r="G15" s="38">
        <v>1766.2560000000001</v>
      </c>
      <c r="H15" s="39">
        <v>9975.6560000000009</v>
      </c>
      <c r="I15" s="52">
        <v>0</v>
      </c>
    </row>
    <row r="16" spans="1:9" x14ac:dyDescent="0.3">
      <c r="A16" s="5" t="s">
        <v>28</v>
      </c>
      <c r="B16" s="38">
        <v>837.745</v>
      </c>
      <c r="C16" s="38">
        <v>15153.423000000001</v>
      </c>
      <c r="D16" s="38">
        <v>15155.52</v>
      </c>
      <c r="E16" s="38">
        <v>2041.904</v>
      </c>
      <c r="F16" s="38">
        <v>11423.553</v>
      </c>
      <c r="G16" s="38">
        <v>2932.2919999999999</v>
      </c>
      <c r="H16" s="39">
        <v>10564.558999999999</v>
      </c>
      <c r="I16" s="52">
        <v>0</v>
      </c>
    </row>
    <row r="17" spans="1:9" x14ac:dyDescent="0.3">
      <c r="A17" s="5" t="s">
        <v>29</v>
      </c>
      <c r="B17" s="38">
        <v>64.971000000000004</v>
      </c>
      <c r="C17" s="38">
        <v>16580.735000000001</v>
      </c>
      <c r="D17" s="38">
        <v>10954.054</v>
      </c>
      <c r="E17" s="38">
        <v>3739.366</v>
      </c>
      <c r="F17" s="38">
        <v>12724.413</v>
      </c>
      <c r="G17" s="38">
        <v>9096.6029999999992</v>
      </c>
      <c r="H17" s="39">
        <v>8075.0140000000001</v>
      </c>
      <c r="I17" s="52">
        <v>0</v>
      </c>
    </row>
    <row r="18" spans="1:9" ht="15" thickBot="1" x14ac:dyDescent="0.35">
      <c r="A18" s="7" t="s">
        <v>30</v>
      </c>
      <c r="B18" s="40">
        <v>3673.808</v>
      </c>
      <c r="C18" s="40">
        <v>23842.587</v>
      </c>
      <c r="D18" s="40">
        <v>24283.215</v>
      </c>
      <c r="E18" s="40">
        <v>4841.6390000000001</v>
      </c>
      <c r="F18" s="40">
        <v>13850.495999999999</v>
      </c>
      <c r="G18" s="40">
        <v>13328.657999999999</v>
      </c>
      <c r="H18" s="41">
        <v>9098.6589999999997</v>
      </c>
      <c r="I18" s="52">
        <v>0</v>
      </c>
    </row>
    <row r="26" spans="1:9" ht="15" thickBot="1" x14ac:dyDescent="0.35"/>
    <row r="27" spans="1:9" ht="15" thickBot="1" x14ac:dyDescent="0.35">
      <c r="A27" s="89" t="s">
        <v>34</v>
      </c>
      <c r="B27" s="79" t="s">
        <v>65</v>
      </c>
      <c r="C27" s="80"/>
      <c r="D27" s="80"/>
      <c r="E27" s="93"/>
      <c r="F27" s="93"/>
      <c r="G27" s="93"/>
      <c r="H27" s="94"/>
    </row>
    <row r="28" spans="1:9" ht="14.4" customHeight="1" thickBot="1" x14ac:dyDescent="0.35">
      <c r="A28" s="95"/>
      <c r="B28" s="32" t="s">
        <v>4</v>
      </c>
      <c r="C28" s="33" t="s">
        <v>5</v>
      </c>
      <c r="D28" s="33" t="s">
        <v>6</v>
      </c>
      <c r="E28" s="33" t="s">
        <v>10</v>
      </c>
      <c r="F28" s="33" t="s">
        <v>8</v>
      </c>
      <c r="G28" s="33" t="s">
        <v>7</v>
      </c>
      <c r="H28" s="34" t="s">
        <v>9</v>
      </c>
      <c r="I28" s="52" t="s">
        <v>44</v>
      </c>
    </row>
    <row r="29" spans="1:9" x14ac:dyDescent="0.3">
      <c r="A29" s="45">
        <v>2020</v>
      </c>
      <c r="B29" s="42">
        <f t="shared" ref="B29:H29" si="0">SUM(B3:B6)</f>
        <v>-10651.444</v>
      </c>
      <c r="C29" s="42">
        <f t="shared" si="0"/>
        <v>48294.345000000001</v>
      </c>
      <c r="D29" s="42">
        <f t="shared" si="0"/>
        <v>10125.333999999999</v>
      </c>
      <c r="E29" s="42">
        <f t="shared" si="0"/>
        <v>390.63300000000027</v>
      </c>
      <c r="F29" s="42">
        <f t="shared" si="0"/>
        <v>7506.0889999999999</v>
      </c>
      <c r="G29" s="42">
        <f t="shared" si="0"/>
        <v>2449.6260000000002</v>
      </c>
      <c r="H29" s="43">
        <f t="shared" si="0"/>
        <v>-1423.2760000000003</v>
      </c>
      <c r="I29" s="52">
        <v>0</v>
      </c>
    </row>
    <row r="30" spans="1:9" x14ac:dyDescent="0.3">
      <c r="A30" s="45">
        <v>2021</v>
      </c>
      <c r="B30" s="38">
        <f t="shared" ref="B30:H30" si="1">SUM(B7:B10)</f>
        <v>30854.785000000003</v>
      </c>
      <c r="C30" s="38">
        <f t="shared" si="1"/>
        <v>78114.180999999997</v>
      </c>
      <c r="D30" s="38">
        <f t="shared" si="1"/>
        <v>85190.79800000001</v>
      </c>
      <c r="E30" s="38">
        <f t="shared" si="1"/>
        <v>18601.309999999998</v>
      </c>
      <c r="F30" s="38">
        <f t="shared" si="1"/>
        <v>28353.445999999996</v>
      </c>
      <c r="G30" s="38">
        <f t="shared" si="1"/>
        <v>9940.8630000000012</v>
      </c>
      <c r="H30" s="39">
        <f t="shared" si="1"/>
        <v>13149.128000000001</v>
      </c>
      <c r="I30" s="52">
        <v>0</v>
      </c>
    </row>
    <row r="31" spans="1:9" x14ac:dyDescent="0.3">
      <c r="A31" s="45">
        <v>2022</v>
      </c>
      <c r="B31" s="38">
        <f t="shared" ref="B31:H31" si="2">SUM(B11:B14)</f>
        <v>19288.065000000002</v>
      </c>
      <c r="C31" s="38">
        <f t="shared" si="2"/>
        <v>64919.864999999998</v>
      </c>
      <c r="D31" s="38">
        <f t="shared" si="2"/>
        <v>84686.523000000001</v>
      </c>
      <c r="E31" s="38">
        <f t="shared" si="2"/>
        <v>4669.4559999999992</v>
      </c>
      <c r="F31" s="38">
        <f t="shared" si="2"/>
        <v>36483.08</v>
      </c>
      <c r="G31" s="38">
        <f t="shared" si="2"/>
        <v>12550.698999999999</v>
      </c>
      <c r="H31" s="39">
        <f t="shared" si="2"/>
        <v>31746.396000000001</v>
      </c>
      <c r="I31" s="52">
        <v>0</v>
      </c>
    </row>
    <row r="32" spans="1:9" x14ac:dyDescent="0.3">
      <c r="A32" s="45">
        <v>2023</v>
      </c>
      <c r="B32" s="38">
        <f t="shared" ref="B32:H32" si="3">SUM(B15:B18)</f>
        <v>3418.4250000000002</v>
      </c>
      <c r="C32" s="38">
        <f t="shared" si="3"/>
        <v>67910.756999999998</v>
      </c>
      <c r="D32" s="38">
        <f t="shared" si="3"/>
        <v>73194.456999999995</v>
      </c>
      <c r="E32" s="38">
        <f t="shared" si="3"/>
        <v>10976.329000000002</v>
      </c>
      <c r="F32" s="38">
        <f t="shared" si="3"/>
        <v>48491.144</v>
      </c>
      <c r="G32" s="38">
        <f t="shared" si="3"/>
        <v>27123.808999999997</v>
      </c>
      <c r="H32" s="39">
        <f t="shared" si="3"/>
        <v>37713.887999999999</v>
      </c>
      <c r="I32" s="52">
        <v>0</v>
      </c>
    </row>
    <row r="33" spans="1:10" ht="28.8" x14ac:dyDescent="0.3">
      <c r="A33" s="44" t="s">
        <v>31</v>
      </c>
      <c r="B33" s="38">
        <f>SUM(B29:B30)</f>
        <v>20203.341000000004</v>
      </c>
      <c r="C33" s="38">
        <f t="shared" ref="C33:H33" si="4">SUM(C29:C30)</f>
        <v>126408.526</v>
      </c>
      <c r="D33" s="38">
        <f t="shared" si="4"/>
        <v>95316.132000000012</v>
      </c>
      <c r="E33" s="38">
        <f t="shared" si="4"/>
        <v>18991.942999999999</v>
      </c>
      <c r="F33" s="38">
        <f t="shared" si="4"/>
        <v>35859.534999999996</v>
      </c>
      <c r="G33" s="38">
        <f t="shared" si="4"/>
        <v>12390.489000000001</v>
      </c>
      <c r="H33" s="39">
        <f t="shared" si="4"/>
        <v>11725.852000000001</v>
      </c>
    </row>
    <row r="34" spans="1:10" ht="28.8" x14ac:dyDescent="0.3">
      <c r="A34" s="51" t="s">
        <v>32</v>
      </c>
      <c r="B34" s="38">
        <f>SUM(B31:B32)</f>
        <v>22706.49</v>
      </c>
      <c r="C34" s="38">
        <f t="shared" ref="C34:H34" si="5">SUM(C31:C32)</f>
        <v>132830.622</v>
      </c>
      <c r="D34" s="38">
        <f t="shared" si="5"/>
        <v>157880.97999999998</v>
      </c>
      <c r="E34" s="38">
        <f t="shared" si="5"/>
        <v>15645.785</v>
      </c>
      <c r="F34" s="38">
        <f t="shared" si="5"/>
        <v>84974.224000000002</v>
      </c>
      <c r="G34" s="38">
        <f t="shared" si="5"/>
        <v>39674.507999999994</v>
      </c>
      <c r="H34" s="39">
        <f t="shared" si="5"/>
        <v>69460.284</v>
      </c>
    </row>
    <row r="35" spans="1:10" ht="29.4" thickBot="1" x14ac:dyDescent="0.35">
      <c r="A35" s="55" t="s">
        <v>43</v>
      </c>
      <c r="B35" s="40">
        <f>SUM(B29:B32)</f>
        <v>42909.831000000006</v>
      </c>
      <c r="C35" s="40">
        <f>SUM(C29:C32)</f>
        <v>259239.14799999999</v>
      </c>
      <c r="D35" s="40">
        <f t="shared" ref="D35:H35" si="6">SUM(D29:D32)</f>
        <v>253197.11200000002</v>
      </c>
      <c r="E35" s="40">
        <f t="shared" si="6"/>
        <v>34637.728000000003</v>
      </c>
      <c r="F35" s="40">
        <f t="shared" si="6"/>
        <v>120833.75899999999</v>
      </c>
      <c r="G35" s="40">
        <f t="shared" si="6"/>
        <v>52064.997000000003</v>
      </c>
      <c r="H35" s="41">
        <f t="shared" si="6"/>
        <v>81186.135999999999</v>
      </c>
    </row>
    <row r="41" spans="1:10" ht="18" x14ac:dyDescent="0.3">
      <c r="J41" s="69" t="s">
        <v>56</v>
      </c>
    </row>
  </sheetData>
  <mergeCells count="4">
    <mergeCell ref="A1:A2"/>
    <mergeCell ref="B1:H1"/>
    <mergeCell ref="A27:A28"/>
    <mergeCell ref="B27:H27"/>
  </mergeCells>
  <pageMargins left="0.7" right="0.7" top="0.75" bottom="0.75" header="0.3" footer="0.3"/>
  <ignoredErrors>
    <ignoredError sqref="B29:H32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458C-1211-40E6-BBB8-F945058B7374}">
  <dimension ref="A1:K47"/>
  <sheetViews>
    <sheetView topLeftCell="A24" workbookViewId="0">
      <selection activeCell="A31" sqref="A31:A32"/>
    </sheetView>
  </sheetViews>
  <sheetFormatPr defaultRowHeight="14.4" x14ac:dyDescent="0.3"/>
  <cols>
    <col min="1" max="1" width="11.33203125" customWidth="1"/>
    <col min="2" max="3" width="8.109375" customWidth="1"/>
    <col min="4" max="4" width="8" customWidth="1"/>
    <col min="5" max="5" width="7.6640625" customWidth="1"/>
    <col min="6" max="6" width="8.44140625" customWidth="1"/>
    <col min="7" max="7" width="7.88671875" customWidth="1"/>
    <col min="8" max="8" width="7.6640625" customWidth="1"/>
  </cols>
  <sheetData>
    <row r="1" spans="1:9" ht="15" thickBot="1" x14ac:dyDescent="0.35">
      <c r="A1" s="77" t="s">
        <v>33</v>
      </c>
      <c r="B1" s="79" t="s">
        <v>38</v>
      </c>
      <c r="C1" s="80"/>
      <c r="D1" s="80"/>
      <c r="E1" s="93"/>
      <c r="F1" s="93"/>
      <c r="G1" s="93"/>
      <c r="H1" s="94"/>
    </row>
    <row r="2" spans="1:9" ht="15" thickBot="1" x14ac:dyDescent="0.35">
      <c r="A2" s="78"/>
      <c r="B2" s="32" t="s">
        <v>4</v>
      </c>
      <c r="C2" s="33" t="s">
        <v>5</v>
      </c>
      <c r="D2" s="33" t="s">
        <v>6</v>
      </c>
      <c r="E2" s="33" t="s">
        <v>10</v>
      </c>
      <c r="F2" s="33" t="s">
        <v>8</v>
      </c>
      <c r="G2" s="33" t="s">
        <v>7</v>
      </c>
      <c r="H2" s="34" t="s">
        <v>9</v>
      </c>
      <c r="I2" s="53" t="s">
        <v>44</v>
      </c>
    </row>
    <row r="3" spans="1:9" x14ac:dyDescent="0.3">
      <c r="A3" s="3" t="s">
        <v>15</v>
      </c>
      <c r="B3" s="59">
        <v>-7.5308702412485191</v>
      </c>
      <c r="C3" s="59">
        <v>0.55890075148893192</v>
      </c>
      <c r="D3" s="59">
        <v>-9.9276398265923653</v>
      </c>
      <c r="E3" s="59">
        <v>-6.553272484693534</v>
      </c>
      <c r="F3" s="59">
        <v>2.6459145337423418</v>
      </c>
      <c r="G3" s="60">
        <v>6.5558805805425182</v>
      </c>
      <c r="H3" s="61">
        <v>-14.324401741683992</v>
      </c>
      <c r="I3" s="54">
        <v>0</v>
      </c>
    </row>
    <row r="4" spans="1:9" x14ac:dyDescent="0.3">
      <c r="A4" s="5" t="s">
        <v>16</v>
      </c>
      <c r="B4" s="60">
        <v>-17.804468211521428</v>
      </c>
      <c r="C4" s="60">
        <v>13.578185753014607</v>
      </c>
      <c r="D4" s="60">
        <v>0.76015888113731678</v>
      </c>
      <c r="E4" s="60">
        <v>-8.9900422336464771</v>
      </c>
      <c r="F4" s="60">
        <v>4.1522668734175738</v>
      </c>
      <c r="G4" s="60">
        <v>6.1365902104157906</v>
      </c>
      <c r="H4" s="62">
        <v>-22.205617666903169</v>
      </c>
      <c r="I4" s="54">
        <v>0</v>
      </c>
    </row>
    <row r="5" spans="1:9" x14ac:dyDescent="0.3">
      <c r="A5" s="5" t="s">
        <v>17</v>
      </c>
      <c r="B5" s="60">
        <v>-5.2941965543849197</v>
      </c>
      <c r="C5" s="60">
        <v>14.605866556836395</v>
      </c>
      <c r="D5" s="60">
        <v>-4.6116545220427314</v>
      </c>
      <c r="E5" s="60">
        <v>1.6066005389267095</v>
      </c>
      <c r="F5" s="60">
        <v>4.7917563517486457</v>
      </c>
      <c r="G5" s="60">
        <v>26.28040194143869</v>
      </c>
      <c r="H5" s="62">
        <v>-0.40276074326725053</v>
      </c>
      <c r="I5" s="54">
        <v>0</v>
      </c>
    </row>
    <row r="6" spans="1:9" x14ac:dyDescent="0.3">
      <c r="A6" s="5" t="s">
        <v>18</v>
      </c>
      <c r="B6" s="60">
        <v>6.7090747311605732</v>
      </c>
      <c r="C6" s="60">
        <v>24.85269236868384</v>
      </c>
      <c r="D6" s="60">
        <v>20.854958465658356</v>
      </c>
      <c r="E6" s="60">
        <v>12.598988915551923</v>
      </c>
      <c r="F6" s="60">
        <v>8.537011987851999</v>
      </c>
      <c r="G6" s="60">
        <v>36.9836013875749</v>
      </c>
      <c r="H6" s="62">
        <v>14.197779201825126</v>
      </c>
      <c r="I6" s="54">
        <v>0</v>
      </c>
    </row>
    <row r="7" spans="1:9" x14ac:dyDescent="0.3">
      <c r="A7" s="5" t="s">
        <v>19</v>
      </c>
      <c r="B7" s="60">
        <v>5.32522060905755</v>
      </c>
      <c r="C7" s="60">
        <v>24.284349691571684</v>
      </c>
      <c r="D7" s="60">
        <v>32.447109827209189</v>
      </c>
      <c r="E7" s="60">
        <v>17.081958444606155</v>
      </c>
      <c r="F7" s="60">
        <v>13.371087632566987</v>
      </c>
      <c r="G7" s="60">
        <v>45.540251639473261</v>
      </c>
      <c r="H7" s="62">
        <v>16.699300309681682</v>
      </c>
      <c r="I7" s="54">
        <v>0</v>
      </c>
    </row>
    <row r="8" spans="1:9" x14ac:dyDescent="0.3">
      <c r="A8" s="5" t="s">
        <v>20</v>
      </c>
      <c r="B8" s="60">
        <v>12.788295257957566</v>
      </c>
      <c r="C8" s="60">
        <v>24.110352234574624</v>
      </c>
      <c r="D8" s="60">
        <v>31.916974565816354</v>
      </c>
      <c r="E8" s="60">
        <v>21.17699338279515</v>
      </c>
      <c r="F8" s="60">
        <v>17.821352684709328</v>
      </c>
      <c r="G8" s="60">
        <v>64.793082940611896</v>
      </c>
      <c r="H8" s="62">
        <v>21.371454810143199</v>
      </c>
      <c r="I8" s="54">
        <v>0</v>
      </c>
    </row>
    <row r="9" spans="1:9" x14ac:dyDescent="0.3">
      <c r="A9" s="5" t="s">
        <v>21</v>
      </c>
      <c r="B9" s="60">
        <v>13.811639691413472</v>
      </c>
      <c r="C9" s="60">
        <v>13.45985693053203</v>
      </c>
      <c r="D9" s="60">
        <v>15.738381718622776</v>
      </c>
      <c r="E9" s="60">
        <v>18.610410960337923</v>
      </c>
      <c r="F9" s="60">
        <v>18.793758783475571</v>
      </c>
      <c r="G9" s="60">
        <v>81.910182720908907</v>
      </c>
      <c r="H9" s="62">
        <v>29.797749688007041</v>
      </c>
      <c r="I9" s="54">
        <v>0</v>
      </c>
    </row>
    <row r="10" spans="1:9" x14ac:dyDescent="0.3">
      <c r="A10" s="5" t="s">
        <v>22</v>
      </c>
      <c r="B10" s="60">
        <v>21.129638688258236</v>
      </c>
      <c r="C10" s="60">
        <v>18.85329354281124</v>
      </c>
      <c r="D10" s="60">
        <v>35.10629740976664</v>
      </c>
      <c r="E10" s="60">
        <v>18.055756916005382</v>
      </c>
      <c r="F10" s="60">
        <v>21.874670297775385</v>
      </c>
      <c r="G10" s="60">
        <v>82.909415933642748</v>
      </c>
      <c r="H10" s="62">
        <v>56.523995943926977</v>
      </c>
      <c r="I10" s="54">
        <v>0</v>
      </c>
    </row>
    <row r="11" spans="1:9" x14ac:dyDescent="0.3">
      <c r="A11" s="5" t="s">
        <v>23</v>
      </c>
      <c r="B11" s="60">
        <v>10.973388577829301</v>
      </c>
      <c r="C11" s="60">
        <v>14.828543817585798</v>
      </c>
      <c r="D11" s="60">
        <v>40.432581086397121</v>
      </c>
      <c r="E11" s="60">
        <v>10.127147766458627</v>
      </c>
      <c r="F11" s="60">
        <v>24.849752201317894</v>
      </c>
      <c r="G11" s="60">
        <v>98.221890253074591</v>
      </c>
      <c r="H11" s="62">
        <v>69.581817530832325</v>
      </c>
      <c r="I11" s="54">
        <v>0</v>
      </c>
    </row>
    <row r="12" spans="1:9" x14ac:dyDescent="0.3">
      <c r="A12" s="5" t="s">
        <v>24</v>
      </c>
      <c r="B12" s="60">
        <v>9.065905184173161</v>
      </c>
      <c r="C12" s="60">
        <v>15.141924811812132</v>
      </c>
      <c r="D12" s="60">
        <v>29.281024586287163</v>
      </c>
      <c r="E12" s="60">
        <v>6.5421390572680442</v>
      </c>
      <c r="F12" s="60">
        <v>23.733680078691425</v>
      </c>
      <c r="G12" s="60">
        <v>114.30263213691374</v>
      </c>
      <c r="H12" s="62">
        <v>41.505618443227618</v>
      </c>
      <c r="I12" s="54">
        <v>0</v>
      </c>
    </row>
    <row r="13" spans="1:9" x14ac:dyDescent="0.3">
      <c r="A13" s="5" t="s">
        <v>25</v>
      </c>
      <c r="B13" s="60">
        <v>3.9797632854607343</v>
      </c>
      <c r="C13" s="60">
        <v>13.545733235055254</v>
      </c>
      <c r="D13" s="60">
        <v>20.377229167392212</v>
      </c>
      <c r="E13" s="60">
        <v>0.57495822894880011</v>
      </c>
      <c r="F13" s="60">
        <v>22.514244951396027</v>
      </c>
      <c r="G13" s="60">
        <v>68.668642350773908</v>
      </c>
      <c r="H13" s="62">
        <v>65.206192791176107</v>
      </c>
      <c r="I13" s="54">
        <v>0</v>
      </c>
    </row>
    <row r="14" spans="1:9" x14ac:dyDescent="0.3">
      <c r="A14" s="5" t="s">
        <v>26</v>
      </c>
      <c r="B14" s="60">
        <v>5.7368218457323854</v>
      </c>
      <c r="C14" s="60">
        <v>14.396374805533293</v>
      </c>
      <c r="D14" s="60">
        <v>23.940405224844394</v>
      </c>
      <c r="E14" s="60">
        <v>0.54656506331807797</v>
      </c>
      <c r="F14" s="60">
        <v>16.574141315211001</v>
      </c>
      <c r="G14" s="60">
        <v>37.373200204936452</v>
      </c>
      <c r="H14" s="62">
        <v>77.474580076080954</v>
      </c>
      <c r="I14" s="54">
        <v>0</v>
      </c>
    </row>
    <row r="15" spans="1:9" x14ac:dyDescent="0.3">
      <c r="A15" s="5" t="s">
        <v>27</v>
      </c>
      <c r="B15" s="60">
        <v>-1.6323876015734362</v>
      </c>
      <c r="C15" s="60">
        <v>10.722991103386192</v>
      </c>
      <c r="D15" s="60">
        <v>31.653889703593009</v>
      </c>
      <c r="E15" s="60">
        <v>1.2492055940318638</v>
      </c>
      <c r="F15" s="60">
        <v>24.76773496035036</v>
      </c>
      <c r="G15" s="60">
        <v>41.221972654609004</v>
      </c>
      <c r="H15" s="62">
        <v>74.705302282334685</v>
      </c>
      <c r="I15" s="54">
        <v>0</v>
      </c>
    </row>
    <row r="16" spans="1:9" x14ac:dyDescent="0.3">
      <c r="A16" s="5" t="s">
        <v>28</v>
      </c>
      <c r="B16" s="60">
        <v>1.1356751132343643</v>
      </c>
      <c r="C16" s="60">
        <v>12.709449602425412</v>
      </c>
      <c r="D16" s="60">
        <v>22.741871879195962</v>
      </c>
      <c r="E16" s="60">
        <v>6.8160945907440427</v>
      </c>
      <c r="F16" s="60">
        <v>25.518684086858329</v>
      </c>
      <c r="G16" s="60">
        <v>68.837864003823739</v>
      </c>
      <c r="H16" s="62">
        <v>73.556848727872932</v>
      </c>
      <c r="I16" s="54">
        <v>0</v>
      </c>
    </row>
    <row r="17" spans="1:10" x14ac:dyDescent="0.3">
      <c r="A17" s="5" t="s">
        <v>29</v>
      </c>
      <c r="B17" s="60">
        <v>8.4787512934725237E-2</v>
      </c>
      <c r="C17" s="60">
        <v>13.107065711432123</v>
      </c>
      <c r="D17" s="60">
        <v>13.946401419658748</v>
      </c>
      <c r="E17" s="60">
        <v>12.297862367797764</v>
      </c>
      <c r="F17" s="60">
        <v>29.056088876411895</v>
      </c>
      <c r="G17" s="60">
        <v>206.25360936895248</v>
      </c>
      <c r="H17" s="62">
        <v>52.864297224233134</v>
      </c>
      <c r="I17" s="54">
        <v>0</v>
      </c>
    </row>
    <row r="18" spans="1:10" ht="15" thickBot="1" x14ac:dyDescent="0.35">
      <c r="A18" s="7" t="s">
        <v>30</v>
      </c>
      <c r="B18" s="63">
        <v>4.4457614891063715</v>
      </c>
      <c r="C18" s="63">
        <v>16.31730492446561</v>
      </c>
      <c r="D18" s="63">
        <v>25.483009894294668</v>
      </c>
      <c r="E18" s="63">
        <v>13.727217025082336</v>
      </c>
      <c r="F18" s="63">
        <v>28.753661237616228</v>
      </c>
      <c r="G18" s="63">
        <v>278.18214604593032</v>
      </c>
      <c r="H18" s="64">
        <v>56.624756718817451</v>
      </c>
      <c r="I18" s="54">
        <v>0</v>
      </c>
    </row>
    <row r="20" spans="1:10" x14ac:dyDescent="0.3">
      <c r="B20" s="65"/>
      <c r="C20" s="65"/>
      <c r="D20" s="65"/>
      <c r="E20" s="65"/>
      <c r="F20" s="65"/>
      <c r="G20" s="65"/>
      <c r="H20" s="65"/>
    </row>
    <row r="21" spans="1:10" x14ac:dyDescent="0.3">
      <c r="B21" s="65"/>
      <c r="C21" s="65"/>
      <c r="D21" s="65"/>
      <c r="E21" s="65"/>
      <c r="F21" s="65"/>
      <c r="G21" s="65"/>
      <c r="H21" s="65"/>
    </row>
    <row r="22" spans="1:10" x14ac:dyDescent="0.3">
      <c r="B22" s="65"/>
      <c r="C22" s="65"/>
      <c r="D22" s="65"/>
      <c r="E22" s="65"/>
      <c r="F22" s="65"/>
      <c r="G22" s="65"/>
      <c r="H22" s="65"/>
    </row>
    <row r="23" spans="1:10" x14ac:dyDescent="0.3">
      <c r="B23" s="65"/>
      <c r="C23" s="65"/>
      <c r="D23" s="65"/>
      <c r="E23" s="65"/>
      <c r="F23" s="65"/>
      <c r="G23" s="65"/>
      <c r="H23" s="65"/>
    </row>
    <row r="24" spans="1:10" x14ac:dyDescent="0.3">
      <c r="B24" s="65"/>
      <c r="C24" s="65"/>
      <c r="D24" s="65"/>
      <c r="E24" s="65"/>
      <c r="F24" s="65"/>
      <c r="G24" s="65"/>
      <c r="H24" s="65"/>
    </row>
    <row r="25" spans="1:10" x14ac:dyDescent="0.3">
      <c r="B25" s="65"/>
      <c r="C25" s="65"/>
      <c r="D25" s="65"/>
      <c r="E25" s="65"/>
      <c r="F25" s="65"/>
      <c r="G25" s="65"/>
      <c r="H25" s="65"/>
    </row>
    <row r="26" spans="1:10" x14ac:dyDescent="0.3">
      <c r="B26" s="65"/>
      <c r="C26" s="65"/>
      <c r="D26" s="65"/>
      <c r="E26" s="65"/>
      <c r="F26" s="65"/>
      <c r="G26" s="65"/>
      <c r="H26" s="65"/>
    </row>
    <row r="27" spans="1:10" x14ac:dyDescent="0.3">
      <c r="B27" s="65"/>
      <c r="C27" s="65"/>
      <c r="D27" s="65"/>
      <c r="E27" s="65"/>
      <c r="F27" s="65"/>
      <c r="G27" s="65"/>
      <c r="H27" s="65"/>
    </row>
    <row r="28" spans="1:10" ht="27" customHeight="1" x14ac:dyDescent="0.3">
      <c r="B28" s="65"/>
      <c r="C28" s="65"/>
      <c r="D28" s="65"/>
      <c r="E28" s="65"/>
      <c r="F28" s="65"/>
      <c r="G28" s="65"/>
      <c r="H28" s="65"/>
    </row>
    <row r="30" spans="1:10" ht="15" thickBot="1" x14ac:dyDescent="0.35"/>
    <row r="31" spans="1:10" ht="15" thickBot="1" x14ac:dyDescent="0.35">
      <c r="A31" s="77" t="s">
        <v>34</v>
      </c>
      <c r="B31" s="79" t="s">
        <v>64</v>
      </c>
      <c r="C31" s="80"/>
      <c r="D31" s="80"/>
      <c r="E31" s="93"/>
      <c r="F31" s="93"/>
      <c r="G31" s="93"/>
      <c r="H31" s="94"/>
      <c r="J31" s="48"/>
    </row>
    <row r="32" spans="1:10" ht="15" thickBot="1" x14ac:dyDescent="0.35">
      <c r="A32" s="78"/>
      <c r="B32" s="32" t="s">
        <v>4</v>
      </c>
      <c r="C32" s="33" t="s">
        <v>5</v>
      </c>
      <c r="D32" s="33" t="s">
        <v>6</v>
      </c>
      <c r="E32" s="33" t="s">
        <v>10</v>
      </c>
      <c r="F32" s="33" t="s">
        <v>8</v>
      </c>
      <c r="G32" s="33" t="s">
        <v>7</v>
      </c>
      <c r="H32" s="34" t="s">
        <v>9</v>
      </c>
      <c r="I32" s="56" t="s">
        <v>44</v>
      </c>
    </row>
    <row r="33" spans="1:11" x14ac:dyDescent="0.3">
      <c r="A33" s="76">
        <v>2020</v>
      </c>
      <c r="B33" s="59">
        <v>-5.5</v>
      </c>
      <c r="C33" s="59">
        <v>14.299999999999999</v>
      </c>
      <c r="D33" s="59">
        <v>3.6</v>
      </c>
      <c r="E33" s="59">
        <v>0.5</v>
      </c>
      <c r="F33" s="59">
        <v>5.0999999999999996</v>
      </c>
      <c r="G33" s="59">
        <v>19.900000000000002</v>
      </c>
      <c r="H33" s="61">
        <v>-4.3</v>
      </c>
      <c r="I33" s="57">
        <v>0</v>
      </c>
    </row>
    <row r="34" spans="1:11" x14ac:dyDescent="0.3">
      <c r="A34" s="45">
        <v>2021</v>
      </c>
      <c r="B34" s="60">
        <v>13.600000000000001</v>
      </c>
      <c r="C34" s="60">
        <v>19.900000000000002</v>
      </c>
      <c r="D34" s="60">
        <v>29.099999999999998</v>
      </c>
      <c r="E34" s="60">
        <v>18.7</v>
      </c>
      <c r="F34" s="60">
        <v>18.099999999999998</v>
      </c>
      <c r="G34" s="60">
        <v>69.399999999999991</v>
      </c>
      <c r="H34" s="62">
        <v>32.300000000000004</v>
      </c>
      <c r="I34" s="57">
        <v>0</v>
      </c>
    </row>
    <row r="35" spans="1:11" x14ac:dyDescent="0.3">
      <c r="A35" s="45">
        <v>2022</v>
      </c>
      <c r="B35" s="60">
        <v>7.3</v>
      </c>
      <c r="C35" s="60">
        <v>14.499999999999998</v>
      </c>
      <c r="D35" s="60">
        <v>28.000000000000004</v>
      </c>
      <c r="E35" s="60">
        <v>4.2</v>
      </c>
      <c r="F35" s="60">
        <v>21.8</v>
      </c>
      <c r="G35" s="60">
        <v>78.400000000000006</v>
      </c>
      <c r="H35" s="62">
        <v>63.9</v>
      </c>
      <c r="I35" s="57">
        <v>0</v>
      </c>
      <c r="J35" s="48"/>
      <c r="K35" s="49"/>
    </row>
    <row r="36" spans="1:11" x14ac:dyDescent="0.3">
      <c r="A36" s="45">
        <v>2023</v>
      </c>
      <c r="B36" s="60">
        <v>1.0999999999999999</v>
      </c>
      <c r="C36" s="60">
        <v>13.4</v>
      </c>
      <c r="D36" s="60">
        <v>23.400000000000002</v>
      </c>
      <c r="E36" s="60">
        <v>8.9</v>
      </c>
      <c r="F36" s="60">
        <v>27.1</v>
      </c>
      <c r="G36" s="60">
        <v>152.80000000000001</v>
      </c>
      <c r="H36" s="62">
        <v>63.9</v>
      </c>
      <c r="I36" s="57">
        <v>0</v>
      </c>
      <c r="K36" s="50"/>
    </row>
    <row r="37" spans="1:11" ht="28.8" x14ac:dyDescent="0.3">
      <c r="A37" s="44" t="s">
        <v>31</v>
      </c>
      <c r="B37" s="60">
        <v>4.8</v>
      </c>
      <c r="C37" s="60">
        <v>17.299999999999997</v>
      </c>
      <c r="D37" s="60">
        <v>16.5</v>
      </c>
      <c r="E37" s="60">
        <v>10.299999999999999</v>
      </c>
      <c r="F37" s="60">
        <v>11.899999999999999</v>
      </c>
      <c r="G37" s="60">
        <v>46.5</v>
      </c>
      <c r="H37" s="62">
        <v>15.9</v>
      </c>
      <c r="K37" s="50"/>
    </row>
    <row r="38" spans="1:11" ht="28.8" x14ac:dyDescent="0.3">
      <c r="A38" s="44" t="s">
        <v>32</v>
      </c>
      <c r="B38" s="60">
        <v>4</v>
      </c>
      <c r="C38" s="60">
        <v>13.900000000000002</v>
      </c>
      <c r="D38" s="60">
        <v>25.7</v>
      </c>
      <c r="E38" s="60">
        <v>6.6000000000000005</v>
      </c>
      <c r="F38" s="60">
        <v>24.5</v>
      </c>
      <c r="G38" s="60">
        <v>117.5</v>
      </c>
      <c r="H38" s="62">
        <v>63.9</v>
      </c>
      <c r="K38" s="50"/>
    </row>
    <row r="39" spans="1:11" ht="29.4" thickBot="1" x14ac:dyDescent="0.35">
      <c r="A39" s="58" t="s">
        <v>43</v>
      </c>
      <c r="B39" s="66">
        <v>4.3</v>
      </c>
      <c r="C39" s="63">
        <v>15.4</v>
      </c>
      <c r="D39" s="63">
        <v>21.2</v>
      </c>
      <c r="E39" s="63">
        <v>8.2000000000000011</v>
      </c>
      <c r="F39" s="63">
        <v>18.600000000000001</v>
      </c>
      <c r="G39" s="63">
        <v>86.2</v>
      </c>
      <c r="H39" s="64">
        <v>44.5</v>
      </c>
      <c r="J39" s="48"/>
      <c r="K39" s="50"/>
    </row>
    <row r="40" spans="1:11" x14ac:dyDescent="0.3">
      <c r="K40" s="50"/>
    </row>
    <row r="41" spans="1:11" x14ac:dyDescent="0.3">
      <c r="A41" s="67"/>
      <c r="K41" s="50"/>
    </row>
    <row r="42" spans="1:11" x14ac:dyDescent="0.3">
      <c r="A42" s="67"/>
      <c r="K42" s="50"/>
    </row>
    <row r="43" spans="1:11" x14ac:dyDescent="0.3">
      <c r="A43" s="67"/>
      <c r="J43" s="48"/>
      <c r="K43" s="49"/>
    </row>
    <row r="44" spans="1:11" x14ac:dyDescent="0.3">
      <c r="A44" s="67"/>
    </row>
    <row r="45" spans="1:11" x14ac:dyDescent="0.3">
      <c r="A45" s="68"/>
    </row>
    <row r="46" spans="1:11" ht="18" x14ac:dyDescent="0.3">
      <c r="A46" s="68"/>
      <c r="J46" s="69" t="s">
        <v>57</v>
      </c>
    </row>
    <row r="47" spans="1:11" x14ac:dyDescent="0.3">
      <c r="A47" s="68"/>
    </row>
  </sheetData>
  <mergeCells count="4">
    <mergeCell ref="A1:A2"/>
    <mergeCell ref="B1:H1"/>
    <mergeCell ref="A31:A32"/>
    <mergeCell ref="B31:H31"/>
  </mergeCells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26F3-A09F-4A15-902F-5319FB082193}">
  <dimension ref="A1:I18"/>
  <sheetViews>
    <sheetView workbookViewId="0"/>
  </sheetViews>
  <sheetFormatPr defaultRowHeight="14.4" x14ac:dyDescent="0.3"/>
  <cols>
    <col min="1" max="1" width="7.33203125" customWidth="1"/>
    <col min="2" max="2" width="9.5546875" customWidth="1"/>
    <col min="3" max="3" width="14.5546875" customWidth="1"/>
    <col min="4" max="4" width="10.33203125" customWidth="1"/>
    <col min="5" max="5" width="15.109375" customWidth="1"/>
    <col min="6" max="6" width="10.21875" customWidth="1"/>
    <col min="7" max="7" width="10.77734375" customWidth="1"/>
    <col min="8" max="8" width="2.5546875" customWidth="1"/>
  </cols>
  <sheetData>
    <row r="1" spans="1:9" s="25" customFormat="1" ht="46.8" customHeight="1" x14ac:dyDescent="0.3">
      <c r="A1" s="37" t="s">
        <v>14</v>
      </c>
      <c r="B1" s="37" t="s">
        <v>42</v>
      </c>
      <c r="C1" s="37" t="s">
        <v>40</v>
      </c>
      <c r="D1" s="37" t="s">
        <v>41</v>
      </c>
      <c r="E1" s="37" t="s">
        <v>35</v>
      </c>
      <c r="F1" s="27" t="s">
        <v>36</v>
      </c>
      <c r="G1" s="27" t="s">
        <v>37</v>
      </c>
      <c r="I1" s="25" t="s">
        <v>55</v>
      </c>
    </row>
    <row r="2" spans="1:9" x14ac:dyDescent="0.3">
      <c r="A2" s="1" t="s">
        <v>15</v>
      </c>
      <c r="B2" s="26">
        <v>41159</v>
      </c>
      <c r="C2" s="26">
        <v>44511.071000000004</v>
      </c>
      <c r="D2" s="26">
        <v>-3352.0709999999999</v>
      </c>
      <c r="E2" s="28">
        <f>D2/C2</f>
        <v>-7.530870241248519E-2</v>
      </c>
      <c r="F2" s="1"/>
      <c r="G2" s="1"/>
      <c r="I2" s="52">
        <v>0</v>
      </c>
    </row>
    <row r="3" spans="1:9" x14ac:dyDescent="0.3">
      <c r="A3" s="1" t="s">
        <v>16</v>
      </c>
      <c r="B3" s="26">
        <v>38297</v>
      </c>
      <c r="C3" s="26">
        <v>46592.557000000001</v>
      </c>
      <c r="D3" s="26">
        <v>-8295.5570000000007</v>
      </c>
      <c r="E3" s="28">
        <f t="shared" ref="E3:E17" si="0">D3/C3</f>
        <v>-0.17804468211521426</v>
      </c>
      <c r="F3" s="1"/>
      <c r="G3" s="1"/>
      <c r="I3" s="52">
        <v>0</v>
      </c>
    </row>
    <row r="4" spans="1:9" x14ac:dyDescent="0.3">
      <c r="A4" s="1" t="s">
        <v>17</v>
      </c>
      <c r="B4" s="26">
        <v>46173</v>
      </c>
      <c r="C4" s="26">
        <v>48754.14</v>
      </c>
      <c r="D4" s="26">
        <v>-2581.14</v>
      </c>
      <c r="E4" s="28">
        <f t="shared" si="0"/>
        <v>-5.2941965543849195E-2</v>
      </c>
      <c r="F4" s="1"/>
      <c r="G4" s="1"/>
      <c r="I4" s="52">
        <v>0</v>
      </c>
    </row>
    <row r="5" spans="1:9" x14ac:dyDescent="0.3">
      <c r="A5" s="1" t="s">
        <v>18</v>
      </c>
      <c r="B5" s="26">
        <v>56898</v>
      </c>
      <c r="C5" s="26">
        <v>53320.675999999999</v>
      </c>
      <c r="D5" s="26">
        <v>3577.3240000000001</v>
      </c>
      <c r="E5" s="28">
        <f t="shared" si="0"/>
        <v>6.7090747311605733E-2</v>
      </c>
      <c r="F5" s="46">
        <f>SUM(D2:D5)/SUM(C2:C5)</f>
        <v>-5.5137849645377615E-2</v>
      </c>
      <c r="G5" s="1"/>
      <c r="I5" s="52">
        <v>0</v>
      </c>
    </row>
    <row r="6" spans="1:9" x14ac:dyDescent="0.3">
      <c r="A6" s="1" t="s">
        <v>19</v>
      </c>
      <c r="B6" s="26">
        <v>55314</v>
      </c>
      <c r="C6" s="26">
        <v>52517.336000000003</v>
      </c>
      <c r="D6" s="26">
        <v>2796.6640000000002</v>
      </c>
      <c r="E6" s="28">
        <f t="shared" si="0"/>
        <v>5.3252206090575502E-2</v>
      </c>
      <c r="F6" s="1"/>
      <c r="G6" s="1"/>
      <c r="I6" s="52">
        <v>0</v>
      </c>
    </row>
    <row r="7" spans="1:9" x14ac:dyDescent="0.3">
      <c r="A7" s="1" t="s">
        <v>20</v>
      </c>
      <c r="B7" s="26">
        <v>61880</v>
      </c>
      <c r="C7" s="26">
        <v>54863.849000000002</v>
      </c>
      <c r="D7" s="26">
        <v>7016.1509999999998</v>
      </c>
      <c r="E7" s="28">
        <f t="shared" si="0"/>
        <v>0.12788295257957566</v>
      </c>
      <c r="F7" s="1"/>
      <c r="G7" s="1"/>
      <c r="I7" s="52">
        <v>0</v>
      </c>
    </row>
    <row r="8" spans="1:9" x14ac:dyDescent="0.3">
      <c r="A8" s="1" t="s">
        <v>21</v>
      </c>
      <c r="B8" s="26">
        <v>65118</v>
      </c>
      <c r="C8" s="26">
        <v>57215.589</v>
      </c>
      <c r="D8" s="26">
        <v>7902.4110000000001</v>
      </c>
      <c r="E8" s="28">
        <f t="shared" si="0"/>
        <v>0.13811639691413471</v>
      </c>
      <c r="F8" s="1"/>
      <c r="G8" s="1"/>
      <c r="I8" s="52">
        <v>0</v>
      </c>
    </row>
    <row r="9" spans="1:9" x14ac:dyDescent="0.3">
      <c r="A9" s="1" t="s">
        <v>22</v>
      </c>
      <c r="B9" s="26">
        <v>75325</v>
      </c>
      <c r="C9" s="26">
        <v>62185.440999999999</v>
      </c>
      <c r="D9" s="26">
        <v>13139.558999999999</v>
      </c>
      <c r="E9" s="28">
        <f t="shared" si="0"/>
        <v>0.21129638688258237</v>
      </c>
      <c r="F9" s="46">
        <f>SUM(D6:D9)/SUM(C6:C9)</f>
        <v>0.13605469458881511</v>
      </c>
      <c r="G9" s="28">
        <f>SUM(D2:D9)/SUM(C2:C9)</f>
        <v>4.8107699059496904E-2</v>
      </c>
      <c r="I9" s="52">
        <v>0</v>
      </c>
    </row>
    <row r="10" spans="1:9" x14ac:dyDescent="0.3">
      <c r="A10" s="1" t="s">
        <v>23</v>
      </c>
      <c r="B10" s="26">
        <v>68011</v>
      </c>
      <c r="C10" s="26">
        <v>61285.864000000001</v>
      </c>
      <c r="D10" s="26">
        <v>6725.1360000000004</v>
      </c>
      <c r="E10" s="28">
        <f t="shared" si="0"/>
        <v>0.10973388577829302</v>
      </c>
      <c r="F10" s="1"/>
      <c r="G10" s="47"/>
      <c r="I10" s="52">
        <v>0</v>
      </c>
    </row>
    <row r="11" spans="1:9" x14ac:dyDescent="0.3">
      <c r="A11" s="1" t="s">
        <v>24</v>
      </c>
      <c r="B11" s="26">
        <v>69685</v>
      </c>
      <c r="C11" s="26">
        <v>63892.561000000002</v>
      </c>
      <c r="D11" s="26">
        <v>5792.4390000000003</v>
      </c>
      <c r="E11" s="28">
        <f t="shared" si="0"/>
        <v>9.0659051841731619E-2</v>
      </c>
      <c r="F11" s="1"/>
      <c r="G11" s="47"/>
      <c r="I11" s="52">
        <v>0</v>
      </c>
    </row>
    <row r="12" spans="1:9" x14ac:dyDescent="0.3">
      <c r="A12" s="1" t="s">
        <v>25</v>
      </c>
      <c r="B12" s="26">
        <v>69092</v>
      </c>
      <c r="C12" s="26">
        <v>66447.544999999998</v>
      </c>
      <c r="D12" s="26">
        <v>2644.4549999999999</v>
      </c>
      <c r="E12" s="28">
        <f t="shared" si="0"/>
        <v>3.9797632854607343E-2</v>
      </c>
      <c r="F12" s="1"/>
      <c r="G12" s="47"/>
      <c r="I12" s="52">
        <v>0</v>
      </c>
    </row>
    <row r="13" spans="1:9" x14ac:dyDescent="0.3">
      <c r="A13" s="1" t="s">
        <v>26</v>
      </c>
      <c r="B13" s="26">
        <v>76048</v>
      </c>
      <c r="C13" s="26">
        <v>71921.964999999997</v>
      </c>
      <c r="D13" s="26">
        <v>4126.0349999999999</v>
      </c>
      <c r="E13" s="28">
        <f t="shared" si="0"/>
        <v>5.7368218457323851E-2</v>
      </c>
      <c r="F13" s="46">
        <f>SUM(D10:D13)/SUM(C10:C13)</f>
        <v>7.3186173892806267E-2</v>
      </c>
      <c r="G13" s="47"/>
      <c r="I13" s="52">
        <v>0</v>
      </c>
    </row>
    <row r="14" spans="1:9" x14ac:dyDescent="0.3">
      <c r="A14" s="1" t="s">
        <v>27</v>
      </c>
      <c r="B14" s="26">
        <v>69787</v>
      </c>
      <c r="C14" s="26">
        <v>70945.099000000002</v>
      </c>
      <c r="D14" s="26">
        <v>-1158.0989999999999</v>
      </c>
      <c r="E14" s="28">
        <f t="shared" si="0"/>
        <v>-1.6323876015734363E-2</v>
      </c>
      <c r="F14" s="1"/>
      <c r="G14" s="47"/>
      <c r="I14" s="52">
        <v>0</v>
      </c>
    </row>
    <row r="15" spans="1:9" x14ac:dyDescent="0.3">
      <c r="A15" s="1" t="s">
        <v>28</v>
      </c>
      <c r="B15" s="26">
        <v>74604</v>
      </c>
      <c r="C15" s="26">
        <v>73766.255000000005</v>
      </c>
      <c r="D15" s="26">
        <v>837.745</v>
      </c>
      <c r="E15" s="28">
        <f t="shared" si="0"/>
        <v>1.1356751132343643E-2</v>
      </c>
      <c r="F15" s="1"/>
      <c r="G15" s="47"/>
      <c r="I15" s="52">
        <v>0</v>
      </c>
    </row>
    <row r="16" spans="1:9" x14ac:dyDescent="0.3">
      <c r="A16" s="1" t="s">
        <v>29</v>
      </c>
      <c r="B16" s="26">
        <v>76693</v>
      </c>
      <c r="C16" s="26">
        <v>76628.028999999995</v>
      </c>
      <c r="D16" s="26">
        <v>64.971000000000004</v>
      </c>
      <c r="E16" s="28">
        <f t="shared" si="0"/>
        <v>8.4787512934725241E-4</v>
      </c>
      <c r="F16" s="1"/>
      <c r="G16" s="47"/>
      <c r="I16" s="52">
        <v>0</v>
      </c>
    </row>
    <row r="17" spans="1:9" x14ac:dyDescent="0.3">
      <c r="A17" s="1" t="s">
        <v>30</v>
      </c>
      <c r="B17" s="26">
        <v>86310</v>
      </c>
      <c r="C17" s="26">
        <v>82636.191999999995</v>
      </c>
      <c r="D17" s="26">
        <v>3673.808</v>
      </c>
      <c r="E17" s="28">
        <f t="shared" si="0"/>
        <v>4.4457614891063715E-2</v>
      </c>
      <c r="F17" s="46">
        <f>SUM(D14:D17)/SUM(C14:C17)</f>
        <v>1.1245722620970454E-2</v>
      </c>
      <c r="G17" s="28">
        <f>SUM(D10:D17)/SUM(C10:C17)</f>
        <v>4.0009778625734828E-2</v>
      </c>
      <c r="I17" s="52">
        <v>0</v>
      </c>
    </row>
    <row r="18" spans="1:9" x14ac:dyDescent="0.3">
      <c r="A18" s="1" t="s">
        <v>45</v>
      </c>
      <c r="B18" s="1"/>
      <c r="C18" s="1"/>
      <c r="D18" s="1"/>
      <c r="E18" s="1"/>
      <c r="F18" s="1"/>
      <c r="G18" s="28">
        <f>SUM(D2:D17)/SUM(C2:C17)</f>
        <v>4.3453690040878006E-2</v>
      </c>
    </row>
  </sheetData>
  <phoneticPr fontId="4" type="noConversion"/>
  <pageMargins left="0.7" right="0.7" top="0.75" bottom="0.75" header="0.3" footer="0.3"/>
  <ignoredErrors>
    <ignoredError sqref="F5:G17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577FA-CB71-4E19-864C-43D94DAA798C}">
  <dimension ref="A1:I18"/>
  <sheetViews>
    <sheetView workbookViewId="0"/>
  </sheetViews>
  <sheetFormatPr defaultRowHeight="14.4" x14ac:dyDescent="0.3"/>
  <cols>
    <col min="1" max="1" width="7.5546875" customWidth="1"/>
    <col min="2" max="2" width="9.77734375" customWidth="1"/>
    <col min="3" max="3" width="10.21875" customWidth="1"/>
    <col min="4" max="4" width="10.44140625" customWidth="1"/>
    <col min="5" max="5" width="16" customWidth="1"/>
    <col min="6" max="6" width="9.5546875" customWidth="1"/>
    <col min="7" max="7" width="10" customWidth="1"/>
    <col min="8" max="8" width="2.33203125" customWidth="1"/>
  </cols>
  <sheetData>
    <row r="1" spans="1:9" s="25" customFormat="1" ht="44.4" customHeight="1" x14ac:dyDescent="0.3">
      <c r="A1" s="37" t="s">
        <v>14</v>
      </c>
      <c r="B1" s="37" t="s">
        <v>42</v>
      </c>
      <c r="C1" s="37" t="s">
        <v>40</v>
      </c>
      <c r="D1" s="37" t="s">
        <v>41</v>
      </c>
      <c r="E1" s="37" t="s">
        <v>35</v>
      </c>
      <c r="F1" s="27" t="s">
        <v>36</v>
      </c>
      <c r="G1" s="27" t="s">
        <v>37</v>
      </c>
      <c r="I1" s="25" t="s">
        <v>55</v>
      </c>
    </row>
    <row r="2" spans="1:9" x14ac:dyDescent="0.3">
      <c r="A2" s="1" t="s">
        <v>15</v>
      </c>
      <c r="B2" s="26">
        <v>75452</v>
      </c>
      <c r="C2" s="26">
        <v>75032.642000000007</v>
      </c>
      <c r="D2" s="26">
        <v>419.358</v>
      </c>
      <c r="E2" s="28">
        <f>D2/C2</f>
        <v>5.5890075148893196E-3</v>
      </c>
      <c r="F2" s="1"/>
      <c r="G2" s="1"/>
      <c r="I2" s="52">
        <v>0</v>
      </c>
    </row>
    <row r="3" spans="1:9" x14ac:dyDescent="0.3">
      <c r="A3" s="1" t="s">
        <v>16</v>
      </c>
      <c r="B3" s="26">
        <v>88912</v>
      </c>
      <c r="C3" s="26">
        <v>78282.638000000006</v>
      </c>
      <c r="D3" s="26">
        <v>10629.361999999999</v>
      </c>
      <c r="E3" s="28">
        <f t="shared" ref="E3:E17" si="0">D3/C3</f>
        <v>0.13578185753014607</v>
      </c>
      <c r="F3" s="1"/>
      <c r="G3" s="1"/>
      <c r="I3" s="52">
        <v>0</v>
      </c>
    </row>
    <row r="4" spans="1:9" x14ac:dyDescent="0.3">
      <c r="A4" s="1" t="s">
        <v>17</v>
      </c>
      <c r="B4" s="26">
        <v>96145</v>
      </c>
      <c r="C4" s="26">
        <v>83891.865999999995</v>
      </c>
      <c r="D4" s="26">
        <v>12253.134</v>
      </c>
      <c r="E4" s="28">
        <f t="shared" si="0"/>
        <v>0.14605866556836394</v>
      </c>
      <c r="F4" s="1"/>
      <c r="G4" s="1"/>
      <c r="I4" s="52">
        <v>0</v>
      </c>
    </row>
    <row r="5" spans="1:9" x14ac:dyDescent="0.3">
      <c r="A5" s="1" t="s">
        <v>18</v>
      </c>
      <c r="B5" s="26">
        <v>125555</v>
      </c>
      <c r="C5" s="26">
        <v>100562.50900000001</v>
      </c>
      <c r="D5" s="26">
        <v>24992.491000000002</v>
      </c>
      <c r="E5" s="28">
        <f t="shared" si="0"/>
        <v>0.2485269236868384</v>
      </c>
      <c r="F5" s="46">
        <f>SUM(D2:D5)/SUM(C2:C5)</f>
        <v>0.14298011761891399</v>
      </c>
      <c r="G5" s="1"/>
      <c r="I5" s="52">
        <v>0</v>
      </c>
    </row>
    <row r="6" spans="1:9" x14ac:dyDescent="0.3">
      <c r="A6" s="1" t="s">
        <v>19</v>
      </c>
      <c r="B6" s="26">
        <v>108518</v>
      </c>
      <c r="C6" s="26">
        <v>87314.292000000001</v>
      </c>
      <c r="D6" s="26">
        <v>21203.707999999999</v>
      </c>
      <c r="E6" s="28">
        <f t="shared" si="0"/>
        <v>0.24284349691571683</v>
      </c>
      <c r="F6" s="1"/>
      <c r="G6" s="1"/>
      <c r="I6" s="52">
        <v>0</v>
      </c>
    </row>
    <row r="7" spans="1:9" x14ac:dyDescent="0.3">
      <c r="A7" s="1" t="s">
        <v>20</v>
      </c>
      <c r="B7" s="26">
        <v>113080</v>
      </c>
      <c r="C7" s="26">
        <v>91112.464000000007</v>
      </c>
      <c r="D7" s="26">
        <v>21967.536</v>
      </c>
      <c r="E7" s="28">
        <f t="shared" si="0"/>
        <v>0.24110352234574622</v>
      </c>
      <c r="F7" s="1"/>
      <c r="G7" s="1"/>
      <c r="I7" s="52">
        <v>0</v>
      </c>
    </row>
    <row r="8" spans="1:9" x14ac:dyDescent="0.3">
      <c r="A8" s="1" t="s">
        <v>21</v>
      </c>
      <c r="B8" s="26">
        <v>110812</v>
      </c>
      <c r="C8" s="26">
        <v>97666.260999999999</v>
      </c>
      <c r="D8" s="26">
        <v>13145.739</v>
      </c>
      <c r="E8" s="28">
        <f t="shared" si="0"/>
        <v>0.1345985693053203</v>
      </c>
      <c r="F8" s="1"/>
      <c r="G8" s="1"/>
      <c r="I8" s="52">
        <v>0</v>
      </c>
    </row>
    <row r="9" spans="1:9" x14ac:dyDescent="0.3">
      <c r="A9" s="1" t="s">
        <v>22</v>
      </c>
      <c r="B9" s="26">
        <v>137412</v>
      </c>
      <c r="C9" s="26">
        <v>115614.802</v>
      </c>
      <c r="D9" s="26">
        <v>21797.198</v>
      </c>
      <c r="E9" s="28">
        <f t="shared" si="0"/>
        <v>0.18853293542811242</v>
      </c>
      <c r="F9" s="46">
        <f>SUM(D6:D9)/SUM(C6:C9)</f>
        <v>0.19941950916226156</v>
      </c>
      <c r="G9" s="28">
        <f>SUM(D2:D9)/SUM(C2:C9)</f>
        <v>0.17328640089028988</v>
      </c>
      <c r="I9" s="52">
        <v>0</v>
      </c>
    </row>
    <row r="10" spans="1:9" x14ac:dyDescent="0.3">
      <c r="A10" s="1" t="s">
        <v>23</v>
      </c>
      <c r="B10" s="26">
        <v>116444</v>
      </c>
      <c r="C10" s="26">
        <v>101406.842</v>
      </c>
      <c r="D10" s="26">
        <v>15037.157999999999</v>
      </c>
      <c r="E10" s="28">
        <f t="shared" si="0"/>
        <v>0.14828543817585799</v>
      </c>
      <c r="F10" s="1"/>
      <c r="G10" s="47"/>
      <c r="I10" s="52">
        <v>0</v>
      </c>
    </row>
    <row r="11" spans="1:9" x14ac:dyDescent="0.3">
      <c r="A11" s="1" t="s">
        <v>24</v>
      </c>
      <c r="B11" s="26">
        <v>121234</v>
      </c>
      <c r="C11" s="26">
        <v>105290.927</v>
      </c>
      <c r="D11" s="26">
        <v>15943.073</v>
      </c>
      <c r="E11" s="28">
        <f t="shared" si="0"/>
        <v>0.15141924811812132</v>
      </c>
      <c r="F11" s="1"/>
      <c r="G11" s="47"/>
      <c r="I11" s="52">
        <v>0</v>
      </c>
    </row>
    <row r="12" spans="1:9" x14ac:dyDescent="0.3">
      <c r="A12" s="1" t="s">
        <v>25</v>
      </c>
      <c r="B12" s="26">
        <v>127101</v>
      </c>
      <c r="C12" s="26">
        <v>111938.156</v>
      </c>
      <c r="D12" s="26">
        <v>15162.843999999999</v>
      </c>
      <c r="E12" s="28">
        <f t="shared" si="0"/>
        <v>0.13545733235055255</v>
      </c>
      <c r="F12" s="1"/>
      <c r="G12" s="47"/>
      <c r="I12" s="52">
        <v>0</v>
      </c>
    </row>
    <row r="13" spans="1:9" x14ac:dyDescent="0.3">
      <c r="A13" s="1" t="s">
        <v>26</v>
      </c>
      <c r="B13" s="26">
        <v>149204</v>
      </c>
      <c r="C13" s="26">
        <v>130427.21</v>
      </c>
      <c r="D13" s="26">
        <v>18776.79</v>
      </c>
      <c r="E13" s="28">
        <f t="shared" si="0"/>
        <v>0.14396374805533294</v>
      </c>
      <c r="F13" s="46">
        <f>SUM(D10:D13)/SUM(C10:C13)</f>
        <v>0.14456734463406798</v>
      </c>
      <c r="G13" s="47"/>
      <c r="I13" s="52">
        <v>0</v>
      </c>
    </row>
    <row r="14" spans="1:9" x14ac:dyDescent="0.3">
      <c r="A14" s="1" t="s">
        <v>27</v>
      </c>
      <c r="B14" s="26">
        <v>127358</v>
      </c>
      <c r="C14" s="26">
        <v>115023.988</v>
      </c>
      <c r="D14" s="26">
        <v>12334.012000000001</v>
      </c>
      <c r="E14" s="28">
        <f t="shared" si="0"/>
        <v>0.10722991103386192</v>
      </c>
      <c r="F14" s="1"/>
      <c r="G14" s="47"/>
      <c r="I14" s="52">
        <v>0</v>
      </c>
    </row>
    <row r="15" spans="1:9" x14ac:dyDescent="0.3">
      <c r="A15" s="1" t="s">
        <v>28</v>
      </c>
      <c r="B15" s="26">
        <v>134383</v>
      </c>
      <c r="C15" s="26">
        <v>119229.577</v>
      </c>
      <c r="D15" s="26">
        <v>15153.423000000001</v>
      </c>
      <c r="E15" s="28">
        <f t="shared" si="0"/>
        <v>0.12709449602425413</v>
      </c>
      <c r="F15" s="1"/>
      <c r="G15" s="47"/>
      <c r="I15" s="52">
        <v>0</v>
      </c>
    </row>
    <row r="16" spans="1:9" x14ac:dyDescent="0.3">
      <c r="A16" s="1" t="s">
        <v>29</v>
      </c>
      <c r="B16" s="26">
        <v>143083</v>
      </c>
      <c r="C16" s="26">
        <v>126502.265</v>
      </c>
      <c r="D16" s="26">
        <v>16580.735000000001</v>
      </c>
      <c r="E16" s="28">
        <f t="shared" si="0"/>
        <v>0.13107065711432123</v>
      </c>
      <c r="F16" s="1"/>
      <c r="G16" s="47"/>
      <c r="I16" s="52">
        <v>0</v>
      </c>
    </row>
    <row r="17" spans="1:9" x14ac:dyDescent="0.3">
      <c r="A17" s="1" t="s">
        <v>30</v>
      </c>
      <c r="B17" s="26">
        <v>169961</v>
      </c>
      <c r="C17" s="26">
        <v>146118.413</v>
      </c>
      <c r="D17" s="26">
        <v>23842.587</v>
      </c>
      <c r="E17" s="28">
        <f t="shared" si="0"/>
        <v>0.16317304924465612</v>
      </c>
      <c r="F17" s="46">
        <f>SUM(D14:D17)/SUM(C14:C17)</f>
        <v>0.1339794987373229</v>
      </c>
      <c r="G17" s="28">
        <f>SUM(D10:D17)/SUM(C10:C17)</f>
        <v>0.13895326729236857</v>
      </c>
      <c r="I17" s="52">
        <v>0</v>
      </c>
    </row>
    <row r="18" spans="1:9" x14ac:dyDescent="0.3">
      <c r="A18" s="1" t="s">
        <v>45</v>
      </c>
      <c r="B18" s="1"/>
      <c r="C18" s="1"/>
      <c r="D18" s="1"/>
      <c r="E18" s="1"/>
      <c r="F18" s="1"/>
      <c r="G18" s="28">
        <f>SUM(D2:D17)/SUM(C2:C17)</f>
        <v>0.15381325712917121</v>
      </c>
    </row>
  </sheetData>
  <pageMargins left="0.7" right="0.7" top="0.75" bottom="0.75" header="0.3" footer="0.3"/>
  <ignoredErrors>
    <ignoredError sqref="F5:G17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CEE1-41F3-4A28-8676-DD7778F155F2}">
  <dimension ref="A1:I18"/>
  <sheetViews>
    <sheetView workbookViewId="0"/>
  </sheetViews>
  <sheetFormatPr defaultRowHeight="14.4" x14ac:dyDescent="0.3"/>
  <cols>
    <col min="1" max="1" width="8" customWidth="1"/>
    <col min="2" max="2" width="9.6640625" customWidth="1"/>
    <col min="3" max="3" width="11.21875" customWidth="1"/>
    <col min="4" max="4" width="10.109375" customWidth="1"/>
    <col min="5" max="5" width="15.109375" customWidth="1"/>
    <col min="6" max="6" width="10.109375" customWidth="1"/>
    <col min="7" max="7" width="9.77734375" customWidth="1"/>
    <col min="8" max="8" width="2.6640625" customWidth="1"/>
  </cols>
  <sheetData>
    <row r="1" spans="1:9" s="25" customFormat="1" ht="42.6" customHeight="1" x14ac:dyDescent="0.3">
      <c r="A1" s="37" t="s">
        <v>14</v>
      </c>
      <c r="B1" s="37" t="s">
        <v>42</v>
      </c>
      <c r="C1" s="37" t="s">
        <v>40</v>
      </c>
      <c r="D1" s="37" t="s">
        <v>41</v>
      </c>
      <c r="E1" s="37" t="s">
        <v>35</v>
      </c>
      <c r="F1" s="27" t="s">
        <v>36</v>
      </c>
      <c r="G1" s="27" t="s">
        <v>37</v>
      </c>
      <c r="I1" s="25" t="s">
        <v>55</v>
      </c>
    </row>
    <row r="2" spans="1:9" x14ac:dyDescent="0.3">
      <c r="A2" s="1" t="s">
        <v>15</v>
      </c>
      <c r="B2" s="26">
        <v>58313</v>
      </c>
      <c r="C2" s="26">
        <v>64740.171000000002</v>
      </c>
      <c r="D2" s="26">
        <v>-6427.1710000000003</v>
      </c>
      <c r="E2" s="28">
        <f>D2/C2</f>
        <v>-9.9276398265923646E-2</v>
      </c>
      <c r="F2" s="1"/>
      <c r="G2" s="1"/>
      <c r="I2" s="52">
        <v>0</v>
      </c>
    </row>
    <row r="3" spans="1:9" x14ac:dyDescent="0.3">
      <c r="A3" s="1" t="s">
        <v>16</v>
      </c>
      <c r="B3" s="26">
        <v>59685</v>
      </c>
      <c r="C3" s="26">
        <v>59234.722000000002</v>
      </c>
      <c r="D3" s="26">
        <v>450.27800000000002</v>
      </c>
      <c r="E3" s="28">
        <f t="shared" ref="E3:E17" si="0">D3/C3</f>
        <v>7.6015888113731677E-3</v>
      </c>
      <c r="F3" s="1"/>
      <c r="G3" s="1"/>
      <c r="I3" s="52">
        <v>0</v>
      </c>
    </row>
    <row r="4" spans="1:9" x14ac:dyDescent="0.3">
      <c r="A4" s="1" t="s">
        <v>17</v>
      </c>
      <c r="B4" s="26">
        <v>64698</v>
      </c>
      <c r="C4" s="26">
        <v>67825.895999999993</v>
      </c>
      <c r="D4" s="26">
        <v>-3127.8960000000002</v>
      </c>
      <c r="E4" s="28">
        <f t="shared" si="0"/>
        <v>-4.6116545220427317E-2</v>
      </c>
      <c r="F4" s="1"/>
      <c r="G4" s="1"/>
      <c r="I4" s="52">
        <v>0</v>
      </c>
    </row>
    <row r="5" spans="1:9" x14ac:dyDescent="0.3">
      <c r="A5" s="1" t="s">
        <v>18</v>
      </c>
      <c r="B5" s="26">
        <v>111439</v>
      </c>
      <c r="C5" s="26">
        <v>92208.876999999993</v>
      </c>
      <c r="D5" s="26">
        <v>19230.123</v>
      </c>
      <c r="E5" s="28">
        <f t="shared" si="0"/>
        <v>0.20854958465658358</v>
      </c>
      <c r="F5" s="46">
        <f>SUM(D2:D5)/SUM(C2:C5)</f>
        <v>3.5651371105094712E-2</v>
      </c>
      <c r="G5" s="1"/>
      <c r="I5" s="52">
        <v>0</v>
      </c>
    </row>
    <row r="6" spans="1:9" x14ac:dyDescent="0.3">
      <c r="A6" s="1" t="s">
        <v>19</v>
      </c>
      <c r="B6" s="26">
        <v>89584</v>
      </c>
      <c r="C6" s="26">
        <v>67637.565000000002</v>
      </c>
      <c r="D6" s="26">
        <v>21946.435000000001</v>
      </c>
      <c r="E6" s="28">
        <f t="shared" si="0"/>
        <v>0.32447109827209186</v>
      </c>
      <c r="F6" s="1"/>
      <c r="G6" s="1"/>
      <c r="I6" s="52">
        <v>0</v>
      </c>
    </row>
    <row r="7" spans="1:9" x14ac:dyDescent="0.3">
      <c r="A7" s="1" t="s">
        <v>20</v>
      </c>
      <c r="B7" s="26">
        <v>81434</v>
      </c>
      <c r="C7" s="26">
        <v>61731.252</v>
      </c>
      <c r="D7" s="26">
        <v>19702.748</v>
      </c>
      <c r="E7" s="28">
        <f t="shared" si="0"/>
        <v>0.31916974565816353</v>
      </c>
      <c r="F7" s="1"/>
      <c r="G7" s="1"/>
      <c r="I7" s="52">
        <v>0</v>
      </c>
    </row>
    <row r="8" spans="1:9" x14ac:dyDescent="0.3">
      <c r="A8" s="1" t="s">
        <v>21</v>
      </c>
      <c r="B8" s="26">
        <v>83360</v>
      </c>
      <c r="C8" s="26">
        <v>72024.508000000002</v>
      </c>
      <c r="D8" s="26">
        <v>11335.492</v>
      </c>
      <c r="E8" s="28">
        <f t="shared" si="0"/>
        <v>0.15738381718622776</v>
      </c>
      <c r="F8" s="1"/>
      <c r="G8" s="1"/>
      <c r="I8" s="52">
        <v>0</v>
      </c>
    </row>
    <row r="9" spans="1:9" x14ac:dyDescent="0.3">
      <c r="A9" s="1" t="s">
        <v>22</v>
      </c>
      <c r="B9" s="26">
        <v>123945</v>
      </c>
      <c r="C9" s="26">
        <v>91738.876999999993</v>
      </c>
      <c r="D9" s="26">
        <v>32206.123</v>
      </c>
      <c r="E9" s="28">
        <f t="shared" si="0"/>
        <v>0.3510629740976664</v>
      </c>
      <c r="F9" s="46">
        <f>SUM(D6:D9)/SUM(C6:C9)</f>
        <v>0.29062244754672162</v>
      </c>
      <c r="G9" s="28">
        <f>SUM(D2:D9)/SUM(C2:C9)</f>
        <v>0.1651519969090165</v>
      </c>
      <c r="I9" s="52">
        <v>0</v>
      </c>
    </row>
    <row r="10" spans="1:9" x14ac:dyDescent="0.3">
      <c r="A10" s="1" t="s">
        <v>23</v>
      </c>
      <c r="B10" s="26">
        <v>97278</v>
      </c>
      <c r="C10" s="26">
        <v>69270.25</v>
      </c>
      <c r="D10" s="26">
        <v>28007.75</v>
      </c>
      <c r="E10" s="28">
        <f t="shared" si="0"/>
        <v>0.40432581086397118</v>
      </c>
      <c r="F10" s="1"/>
      <c r="G10" s="47"/>
      <c r="I10" s="52">
        <v>0</v>
      </c>
    </row>
    <row r="11" spans="1:9" x14ac:dyDescent="0.3">
      <c r="A11" s="1" t="s">
        <v>24</v>
      </c>
      <c r="B11" s="26">
        <v>82959</v>
      </c>
      <c r="C11" s="26">
        <v>64169.51</v>
      </c>
      <c r="D11" s="26">
        <v>18789.490000000002</v>
      </c>
      <c r="E11" s="28">
        <f t="shared" si="0"/>
        <v>0.29281024586287163</v>
      </c>
      <c r="F11" s="1"/>
      <c r="G11" s="47"/>
      <c r="I11" s="52">
        <v>0</v>
      </c>
    </row>
    <row r="12" spans="1:9" x14ac:dyDescent="0.3">
      <c r="A12" s="1" t="s">
        <v>25</v>
      </c>
      <c r="B12" s="26">
        <v>90146</v>
      </c>
      <c r="C12" s="26">
        <v>74886.255999999994</v>
      </c>
      <c r="D12" s="26">
        <v>15259.744000000001</v>
      </c>
      <c r="E12" s="28">
        <f t="shared" si="0"/>
        <v>0.20377229167392213</v>
      </c>
      <c r="F12" s="1"/>
      <c r="G12" s="47"/>
      <c r="I12" s="52">
        <v>0</v>
      </c>
    </row>
    <row r="13" spans="1:9" x14ac:dyDescent="0.3">
      <c r="A13" s="1" t="s">
        <v>26</v>
      </c>
      <c r="B13" s="26">
        <v>117154</v>
      </c>
      <c r="C13" s="26">
        <v>94524.460999999996</v>
      </c>
      <c r="D13" s="26">
        <v>22629.539000000001</v>
      </c>
      <c r="E13" s="28">
        <f t="shared" si="0"/>
        <v>0.23940405224844394</v>
      </c>
      <c r="F13" s="46">
        <f>SUM(D10:D13)/SUM(C10:C13)</f>
        <v>0.27963146645464915</v>
      </c>
      <c r="G13" s="47"/>
      <c r="I13" s="52">
        <v>0</v>
      </c>
    </row>
    <row r="14" spans="1:9" x14ac:dyDescent="0.3">
      <c r="A14" s="1" t="s">
        <v>27</v>
      </c>
      <c r="B14" s="26">
        <v>94836</v>
      </c>
      <c r="C14" s="26">
        <v>72034.331999999995</v>
      </c>
      <c r="D14" s="26">
        <v>22801.668000000001</v>
      </c>
      <c r="E14" s="28">
        <f t="shared" si="0"/>
        <v>0.31653889703593008</v>
      </c>
      <c r="F14" s="1"/>
      <c r="G14" s="47"/>
      <c r="I14" s="52">
        <v>0</v>
      </c>
    </row>
    <row r="15" spans="1:9" x14ac:dyDescent="0.3">
      <c r="A15" s="1" t="s">
        <v>28</v>
      </c>
      <c r="B15" s="26">
        <v>81797</v>
      </c>
      <c r="C15" s="26">
        <v>66641.48</v>
      </c>
      <c r="D15" s="26">
        <v>15155.52</v>
      </c>
      <c r="E15" s="28">
        <f t="shared" si="0"/>
        <v>0.22741871879195963</v>
      </c>
      <c r="F15" s="1"/>
      <c r="G15" s="47"/>
      <c r="I15" s="52">
        <v>0</v>
      </c>
    </row>
    <row r="16" spans="1:9" x14ac:dyDescent="0.3">
      <c r="A16" s="1" t="s">
        <v>29</v>
      </c>
      <c r="B16" s="26">
        <v>89498</v>
      </c>
      <c r="C16" s="26">
        <v>78543.945999999996</v>
      </c>
      <c r="D16" s="26">
        <v>10954.054</v>
      </c>
      <c r="E16" s="28">
        <f t="shared" si="0"/>
        <v>0.13946401419658749</v>
      </c>
      <c r="F16" s="1"/>
      <c r="G16" s="47"/>
      <c r="I16" s="52">
        <v>0</v>
      </c>
    </row>
    <row r="17" spans="1:9" x14ac:dyDescent="0.3">
      <c r="A17" s="1" t="s">
        <v>30</v>
      </c>
      <c r="B17" s="26">
        <v>119575</v>
      </c>
      <c r="C17" s="26">
        <v>95291.785000000003</v>
      </c>
      <c r="D17" s="26">
        <v>24283.215</v>
      </c>
      <c r="E17" s="28">
        <f t="shared" si="0"/>
        <v>0.25483009894294667</v>
      </c>
      <c r="F17" s="46">
        <f>SUM(D14:D17)/SUM(C14:C17)</f>
        <v>0.23421361111131825</v>
      </c>
      <c r="G17" s="28">
        <f>SUM(D10:D17)/SUM(C10:C17)</f>
        <v>0.25656601296258097</v>
      </c>
      <c r="I17" s="52">
        <v>0</v>
      </c>
    </row>
    <row r="18" spans="1:9" x14ac:dyDescent="0.3">
      <c r="A18" s="1" t="s">
        <v>45</v>
      </c>
      <c r="B18" s="1"/>
      <c r="C18" s="1"/>
      <c r="D18" s="1"/>
      <c r="E18" s="1"/>
      <c r="F18" s="1"/>
      <c r="G18" s="28">
        <f>SUM(D2:D17)/SUM(C2:C17)</f>
        <v>0.21232392996608832</v>
      </c>
    </row>
  </sheetData>
  <pageMargins left="0.7" right="0.7" top="0.75" bottom="0.75" header="0.3" footer="0.3"/>
  <ignoredErrors>
    <ignoredError sqref="F5:G1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1_best_model_measure</vt:lpstr>
      <vt:lpstr>1A_best_model_config</vt:lpstr>
      <vt:lpstr>2_ensem_weights</vt:lpstr>
      <vt:lpstr>3_ensem_measures</vt:lpstr>
      <vt:lpstr>4_rev_chng_20-23</vt:lpstr>
      <vt:lpstr>5_rev_chng_pct</vt:lpstr>
      <vt:lpstr>alphabet</vt:lpstr>
      <vt:lpstr>amazon</vt:lpstr>
      <vt:lpstr>apple</vt:lpstr>
      <vt:lpstr>meta</vt:lpstr>
      <vt:lpstr>microsoft</vt:lpstr>
      <vt:lpstr>NVIDIA</vt:lpstr>
      <vt:lpstr>tesla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Zinovy Radovilsky</dc:creator>
  <cp:lastModifiedBy>Zinovy Radovilsky</cp:lastModifiedBy>
  <dcterms:created xsi:type="dcterms:W3CDTF">2024-07-16T22:13:17Z</dcterms:created>
  <dcterms:modified xsi:type="dcterms:W3CDTF">2024-07-30T07:25:15Z</dcterms:modified>
</cp:coreProperties>
</file>