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LABS\EXCEL\"/>
    </mc:Choice>
  </mc:AlternateContent>
  <xr:revisionPtr revIDLastSave="0" documentId="13_ncr:1_{976A911A-D8DF-4C40-A470-A70AF30E318E}" xr6:coauthVersionLast="47" xr6:coauthVersionMax="47" xr10:uidLastSave="{00000000-0000-0000-0000-000000000000}"/>
  <bookViews>
    <workbookView xWindow="-120" yWindow="-120" windowWidth="20730" windowHeight="11040" firstSheet="1" activeTab="4" xr2:uid="{7B2930A5-7C85-4AC2-892C-4E8D151BDFF4}"/>
  </bookViews>
  <sheets>
    <sheet name="swiggy_orders (10) - 1725105116" sheetId="2" r:id="rId1"/>
    <sheet name="swiggy_orders (10) - 172510 (2)" sheetId="3" r:id="rId2"/>
    <sheet name="CALCULATIONS" sheetId="1" r:id="rId3"/>
    <sheet name="Sheet1" sheetId="4" r:id="rId4"/>
    <sheet name="Dashboard" sheetId="5" r:id="rId5"/>
  </sheets>
  <definedNames>
    <definedName name="_xlcn.WorksheetConnection_CALCULATIONSR2S2071" hidden="1">CALCULATIONS!$Q$2:$R$207</definedName>
    <definedName name="_xlcn.WorksheetConnection_swiggy_orders__10____1725105116481___17752190391431" hidden="1">swiggy_orders__10____1725105116481___1775219039143[]</definedName>
    <definedName name="ExternalData_1" localSheetId="1" hidden="1">'swiggy_orders (10) - 172510 (2)'!$A$1:$D$206</definedName>
    <definedName name="ExternalData_1" localSheetId="0" hidden="1">'swiggy_orders (10) - 1725105116'!$A$1:$AC$206</definedName>
    <definedName name="Slicer_Column1.is_coupon_applied">#N/A</definedName>
    <definedName name="Slicer_Column1.order_payment_method">#N/A</definedName>
    <definedName name="Slicer_Column1.restaurant_area_name">#N/A</definedName>
    <definedName name="Slicer_Dietary_Type">#N/A</definedName>
    <definedName name="Slicer_Years__order_ti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ALCULATIONS!$R$2:$S$207"/>
          <x15:modelTable id="swiggy_orders__10____1725105116481___1775219039143" name="swiggy_orders__10____1725105116481___1775219039143" connection="WorksheetConnection_swiggy_orders__10____1725105116481___177521903914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0" i="1" l="1"/>
  <c r="S19" i="1"/>
  <c r="AE12" i="1"/>
  <c r="AE11" i="1"/>
  <c r="AF16" i="1" a="1"/>
  <c r="AF16" i="1" s="1"/>
  <c r="AE15" i="1" a="1"/>
  <c r="AE15" i="1" s="1"/>
  <c r="AE9" i="1"/>
  <c r="AE8" i="1"/>
  <c r="AE10" i="1" s="1"/>
  <c r="AE7" i="1"/>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F58" i="2"/>
  <c r="AE206"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3" i="2"/>
  <c r="AE4" i="2"/>
  <c r="AE5" i="2"/>
  <c r="AE6" i="2"/>
  <c r="AE7" i="2"/>
  <c r="AE8" i="2"/>
  <c r="AE9" i="2"/>
  <c r="AE10" i="2"/>
  <c r="AE11" i="2"/>
  <c r="AE12" i="2"/>
  <c r="AE13" i="2"/>
  <c r="AE14" i="2"/>
  <c r="AE15" i="2"/>
  <c r="AE16" i="2"/>
  <c r="AE17" i="2"/>
  <c r="AE18" i="2"/>
  <c r="AE19" i="2"/>
  <c r="AE20" i="2"/>
  <c r="AE21" i="2"/>
  <c r="AE22" i="2"/>
  <c r="AE23" i="2"/>
  <c r="AE24" i="2"/>
  <c r="AE2" i="2"/>
  <c r="AD2" i="2"/>
  <c r="AF2" i="2" s="1"/>
  <c r="AD3" i="2"/>
  <c r="AF3" i="2" s="1"/>
  <c r="AD4" i="2"/>
  <c r="AF4" i="2" s="1"/>
  <c r="AD5" i="2"/>
  <c r="AF5" i="2" s="1"/>
  <c r="AD6" i="2"/>
  <c r="AF6" i="2" s="1"/>
  <c r="AD7" i="2"/>
  <c r="AF7" i="2" s="1"/>
  <c r="AD8" i="2"/>
  <c r="AF8" i="2" s="1"/>
  <c r="AD9" i="2"/>
  <c r="AF9" i="2" s="1"/>
  <c r="AD10" i="2"/>
  <c r="AF10" i="2" s="1"/>
  <c r="AD11" i="2"/>
  <c r="AF11" i="2" s="1"/>
  <c r="AD12" i="2"/>
  <c r="AF12" i="2" s="1"/>
  <c r="AD13" i="2"/>
  <c r="AF13" i="2" s="1"/>
  <c r="AD14" i="2"/>
  <c r="AF14" i="2" s="1"/>
  <c r="AD15" i="2"/>
  <c r="AF15" i="2" s="1"/>
  <c r="AD16" i="2"/>
  <c r="AF16" i="2" s="1"/>
  <c r="AD17" i="2"/>
  <c r="AF17" i="2" s="1"/>
  <c r="AD18" i="2"/>
  <c r="AF18" i="2" s="1"/>
  <c r="AD19" i="2"/>
  <c r="AF19" i="2" s="1"/>
  <c r="AD20" i="2"/>
  <c r="AF20" i="2" s="1"/>
  <c r="AD21" i="2"/>
  <c r="AF21" i="2" s="1"/>
  <c r="AD22" i="2"/>
  <c r="AF22" i="2" s="1"/>
  <c r="AD23" i="2"/>
  <c r="AF23" i="2" s="1"/>
  <c r="AD24" i="2"/>
  <c r="AF24" i="2" s="1"/>
  <c r="AD25" i="2"/>
  <c r="AF25" i="2" s="1"/>
  <c r="AD26" i="2"/>
  <c r="AF26" i="2" s="1"/>
  <c r="AD27" i="2"/>
  <c r="AF27" i="2" s="1"/>
  <c r="AD28" i="2"/>
  <c r="AF28" i="2" s="1"/>
  <c r="AD29" i="2"/>
  <c r="AF29" i="2" s="1"/>
  <c r="AD30" i="2"/>
  <c r="AF30" i="2" s="1"/>
  <c r="AD31" i="2"/>
  <c r="AF31" i="2" s="1"/>
  <c r="AD32" i="2"/>
  <c r="AF32" i="2" s="1"/>
  <c r="AD33" i="2"/>
  <c r="AF33" i="2" s="1"/>
  <c r="AD34" i="2"/>
  <c r="AF34" i="2" s="1"/>
  <c r="AD35" i="2"/>
  <c r="AF35" i="2" s="1"/>
  <c r="AD36" i="2"/>
  <c r="AF36" i="2" s="1"/>
  <c r="AD37" i="2"/>
  <c r="AF37" i="2" s="1"/>
  <c r="AD38" i="2"/>
  <c r="AF38" i="2" s="1"/>
  <c r="AD39" i="2"/>
  <c r="AF39" i="2" s="1"/>
  <c r="AD40" i="2"/>
  <c r="AF40" i="2" s="1"/>
  <c r="AD41" i="2"/>
  <c r="AF41" i="2" s="1"/>
  <c r="AD42" i="2"/>
  <c r="AF42" i="2" s="1"/>
  <c r="AD43" i="2"/>
  <c r="AF43" i="2" s="1"/>
  <c r="AD44" i="2"/>
  <c r="AF44" i="2" s="1"/>
  <c r="AD45" i="2"/>
  <c r="AF45" i="2" s="1"/>
  <c r="AD46" i="2"/>
  <c r="AF46" i="2" s="1"/>
  <c r="AD47" i="2"/>
  <c r="AF47" i="2" s="1"/>
  <c r="AD48" i="2"/>
  <c r="AF48" i="2" s="1"/>
  <c r="AD49" i="2"/>
  <c r="AF49" i="2" s="1"/>
  <c r="AD50" i="2"/>
  <c r="AF50" i="2" s="1"/>
  <c r="AD51" i="2"/>
  <c r="AF51" i="2" s="1"/>
  <c r="AD52" i="2"/>
  <c r="AF52" i="2" s="1"/>
  <c r="AD53" i="2"/>
  <c r="AF53" i="2" s="1"/>
  <c r="AD54" i="2"/>
  <c r="AF54" i="2" s="1"/>
  <c r="AD55" i="2"/>
  <c r="AF55" i="2" s="1"/>
  <c r="AD56" i="2"/>
  <c r="AF56" i="2" s="1"/>
  <c r="AD57" i="2"/>
  <c r="AF57" i="2" s="1"/>
  <c r="AD58" i="2"/>
  <c r="AD59" i="2"/>
  <c r="AF59" i="2" s="1"/>
  <c r="AD60" i="2"/>
  <c r="AF60" i="2" s="1"/>
  <c r="AD61" i="2"/>
  <c r="AF61" i="2" s="1"/>
  <c r="AD62" i="2"/>
  <c r="AF62" i="2" s="1"/>
  <c r="AD63" i="2"/>
  <c r="AF63" i="2" s="1"/>
  <c r="AD64" i="2"/>
  <c r="AF64" i="2" s="1"/>
  <c r="AD65" i="2"/>
  <c r="AF65" i="2" s="1"/>
  <c r="AD66" i="2"/>
  <c r="AF66" i="2" s="1"/>
  <c r="AD67" i="2"/>
  <c r="AF67" i="2" s="1"/>
  <c r="AD68" i="2"/>
  <c r="AF68" i="2" s="1"/>
  <c r="AD69" i="2"/>
  <c r="AF69" i="2" s="1"/>
  <c r="AD70" i="2"/>
  <c r="AF70" i="2" s="1"/>
  <c r="AD71" i="2"/>
  <c r="AF71" i="2" s="1"/>
  <c r="AD72" i="2"/>
  <c r="AF72" i="2" s="1"/>
  <c r="AD73" i="2"/>
  <c r="AF73" i="2" s="1"/>
  <c r="AD74" i="2"/>
  <c r="AF74" i="2" s="1"/>
  <c r="AD75" i="2"/>
  <c r="AF75" i="2" s="1"/>
  <c r="AD76" i="2"/>
  <c r="AF76" i="2" s="1"/>
  <c r="AD77" i="2"/>
  <c r="AF77" i="2" s="1"/>
  <c r="AD78" i="2"/>
  <c r="AF78" i="2" s="1"/>
  <c r="AD79" i="2"/>
  <c r="AF79" i="2" s="1"/>
  <c r="AD80" i="2"/>
  <c r="AF80" i="2" s="1"/>
  <c r="AD81" i="2"/>
  <c r="AF81" i="2" s="1"/>
  <c r="AD82" i="2"/>
  <c r="AF82" i="2" s="1"/>
  <c r="AD83" i="2"/>
  <c r="AF83" i="2" s="1"/>
  <c r="AD84" i="2"/>
  <c r="AF84" i="2" s="1"/>
  <c r="AD85" i="2"/>
  <c r="AF85" i="2" s="1"/>
  <c r="AD86" i="2"/>
  <c r="AF86" i="2" s="1"/>
  <c r="AD87" i="2"/>
  <c r="AF87" i="2" s="1"/>
  <c r="AD88" i="2"/>
  <c r="AF88" i="2" s="1"/>
  <c r="AD89" i="2"/>
  <c r="AF89" i="2" s="1"/>
  <c r="AD90" i="2"/>
  <c r="AF90" i="2" s="1"/>
  <c r="AD91" i="2"/>
  <c r="AF91" i="2" s="1"/>
  <c r="AD92" i="2"/>
  <c r="AF92" i="2" s="1"/>
  <c r="AD93" i="2"/>
  <c r="AF93" i="2" s="1"/>
  <c r="AD94" i="2"/>
  <c r="AF94" i="2" s="1"/>
  <c r="AD95" i="2"/>
  <c r="AF95" i="2" s="1"/>
  <c r="AD96" i="2"/>
  <c r="AF96" i="2" s="1"/>
  <c r="AD97" i="2"/>
  <c r="AF97" i="2" s="1"/>
  <c r="AD98" i="2"/>
  <c r="AF98" i="2" s="1"/>
  <c r="AD99" i="2"/>
  <c r="AF99" i="2" s="1"/>
  <c r="AD100" i="2"/>
  <c r="AF100" i="2" s="1"/>
  <c r="AD101" i="2"/>
  <c r="AF101" i="2" s="1"/>
  <c r="AD102" i="2"/>
  <c r="AF102" i="2" s="1"/>
  <c r="AD103" i="2"/>
  <c r="AF103" i="2" s="1"/>
  <c r="AD104" i="2"/>
  <c r="AF104" i="2" s="1"/>
  <c r="AD105" i="2"/>
  <c r="AF105" i="2" s="1"/>
  <c r="AD106" i="2"/>
  <c r="AF106" i="2" s="1"/>
  <c r="AD107" i="2"/>
  <c r="AF107" i="2" s="1"/>
  <c r="AD108" i="2"/>
  <c r="AF108" i="2" s="1"/>
  <c r="AD109" i="2"/>
  <c r="AF109" i="2" s="1"/>
  <c r="AD110" i="2"/>
  <c r="AF110" i="2" s="1"/>
  <c r="AD111" i="2"/>
  <c r="AF111" i="2" s="1"/>
  <c r="AD112" i="2"/>
  <c r="AF112" i="2" s="1"/>
  <c r="AD113" i="2"/>
  <c r="AF113" i="2" s="1"/>
  <c r="AD114" i="2"/>
  <c r="AF114" i="2" s="1"/>
  <c r="AD115" i="2"/>
  <c r="AF115" i="2" s="1"/>
  <c r="AD116" i="2"/>
  <c r="AF116" i="2" s="1"/>
  <c r="AD117" i="2"/>
  <c r="AF117" i="2" s="1"/>
  <c r="AD118" i="2"/>
  <c r="AF118" i="2" s="1"/>
  <c r="AD119" i="2"/>
  <c r="AF119" i="2" s="1"/>
  <c r="AD120" i="2"/>
  <c r="AF120" i="2" s="1"/>
  <c r="AD121" i="2"/>
  <c r="AF121" i="2" s="1"/>
  <c r="AD122" i="2"/>
  <c r="AF122" i="2" s="1"/>
  <c r="AD123" i="2"/>
  <c r="AF123" i="2" s="1"/>
  <c r="AD124" i="2"/>
  <c r="AF124" i="2" s="1"/>
  <c r="AD125" i="2"/>
  <c r="AF125" i="2" s="1"/>
  <c r="AD126" i="2"/>
  <c r="AF126" i="2" s="1"/>
  <c r="AD127" i="2"/>
  <c r="AF127" i="2" s="1"/>
  <c r="AD128" i="2"/>
  <c r="AF128" i="2" s="1"/>
  <c r="AD129" i="2"/>
  <c r="AF129" i="2" s="1"/>
  <c r="AD130" i="2"/>
  <c r="AF130" i="2" s="1"/>
  <c r="AD131" i="2"/>
  <c r="AF131" i="2" s="1"/>
  <c r="AD132" i="2"/>
  <c r="AF132" i="2" s="1"/>
  <c r="AD133" i="2"/>
  <c r="AF133" i="2" s="1"/>
  <c r="AD134" i="2"/>
  <c r="AF134" i="2" s="1"/>
  <c r="AD135" i="2"/>
  <c r="AF135" i="2" s="1"/>
  <c r="AD136" i="2"/>
  <c r="AF136" i="2" s="1"/>
  <c r="AD137" i="2"/>
  <c r="AF137" i="2" s="1"/>
  <c r="AD138" i="2"/>
  <c r="AF138" i="2" s="1"/>
  <c r="AD139" i="2"/>
  <c r="AF139" i="2" s="1"/>
  <c r="AD140" i="2"/>
  <c r="AF140" i="2" s="1"/>
  <c r="AD141" i="2"/>
  <c r="AF141" i="2" s="1"/>
  <c r="AD142" i="2"/>
  <c r="AF142" i="2" s="1"/>
  <c r="AD143" i="2"/>
  <c r="AF143" i="2" s="1"/>
  <c r="AD144" i="2"/>
  <c r="AF144" i="2" s="1"/>
  <c r="AD145" i="2"/>
  <c r="AF145" i="2" s="1"/>
  <c r="AD146" i="2"/>
  <c r="AF146" i="2" s="1"/>
  <c r="AD147" i="2"/>
  <c r="AF147" i="2" s="1"/>
  <c r="AD148" i="2"/>
  <c r="AF148" i="2" s="1"/>
  <c r="AD149" i="2"/>
  <c r="AF149" i="2" s="1"/>
  <c r="AD150" i="2"/>
  <c r="AF150" i="2" s="1"/>
  <c r="AD151" i="2"/>
  <c r="AF151" i="2" s="1"/>
  <c r="AD152" i="2"/>
  <c r="AF152" i="2" s="1"/>
  <c r="AD153" i="2"/>
  <c r="AF153" i="2" s="1"/>
  <c r="AD154" i="2"/>
  <c r="AF154" i="2" s="1"/>
  <c r="AD155" i="2"/>
  <c r="AF155" i="2" s="1"/>
  <c r="AD156" i="2"/>
  <c r="AF156" i="2" s="1"/>
  <c r="AD157" i="2"/>
  <c r="AF157" i="2" s="1"/>
  <c r="AD158" i="2"/>
  <c r="AF158" i="2" s="1"/>
  <c r="AD159" i="2"/>
  <c r="AF159" i="2" s="1"/>
  <c r="AD160" i="2"/>
  <c r="AF160" i="2" s="1"/>
  <c r="AD161" i="2"/>
  <c r="AF161" i="2" s="1"/>
  <c r="AD162" i="2"/>
  <c r="AF162" i="2" s="1"/>
  <c r="AD163" i="2"/>
  <c r="AF163" i="2" s="1"/>
  <c r="AD164" i="2"/>
  <c r="AF164" i="2" s="1"/>
  <c r="AD165" i="2"/>
  <c r="AF165" i="2" s="1"/>
  <c r="AD166" i="2"/>
  <c r="AF166" i="2" s="1"/>
  <c r="AD167" i="2"/>
  <c r="AF167" i="2" s="1"/>
  <c r="AD168" i="2"/>
  <c r="AF168" i="2" s="1"/>
  <c r="AD169" i="2"/>
  <c r="AF169" i="2" s="1"/>
  <c r="AD170" i="2"/>
  <c r="AF170" i="2" s="1"/>
  <c r="AD171" i="2"/>
  <c r="AF171" i="2" s="1"/>
  <c r="AD172" i="2"/>
  <c r="AF172" i="2" s="1"/>
  <c r="AD173" i="2"/>
  <c r="AF173" i="2" s="1"/>
  <c r="AD174" i="2"/>
  <c r="AF174" i="2" s="1"/>
  <c r="AD175" i="2"/>
  <c r="AF175" i="2" s="1"/>
  <c r="AD176" i="2"/>
  <c r="AF176" i="2" s="1"/>
  <c r="AD177" i="2"/>
  <c r="AF177" i="2" s="1"/>
  <c r="AD178" i="2"/>
  <c r="AF178" i="2" s="1"/>
  <c r="AD179" i="2"/>
  <c r="AF179" i="2" s="1"/>
  <c r="AD180" i="2"/>
  <c r="AF180" i="2" s="1"/>
  <c r="AD181" i="2"/>
  <c r="AF181" i="2" s="1"/>
  <c r="AD182" i="2"/>
  <c r="AF182" i="2" s="1"/>
  <c r="AD183" i="2"/>
  <c r="AF183" i="2" s="1"/>
  <c r="AD184" i="2"/>
  <c r="AF184" i="2" s="1"/>
  <c r="AD185" i="2"/>
  <c r="AF185" i="2" s="1"/>
  <c r="AD186" i="2"/>
  <c r="AF186" i="2" s="1"/>
  <c r="AD187" i="2"/>
  <c r="AF187" i="2" s="1"/>
  <c r="AD188" i="2"/>
  <c r="AF188" i="2" s="1"/>
  <c r="AD189" i="2"/>
  <c r="AF189" i="2" s="1"/>
  <c r="AD190" i="2"/>
  <c r="AF190" i="2" s="1"/>
  <c r="AD191" i="2"/>
  <c r="AF191" i="2" s="1"/>
  <c r="AD192" i="2"/>
  <c r="AF192" i="2" s="1"/>
  <c r="AD193" i="2"/>
  <c r="AF193" i="2" s="1"/>
  <c r="AD194" i="2"/>
  <c r="AF194" i="2" s="1"/>
  <c r="AD195" i="2"/>
  <c r="AF195" i="2" s="1"/>
  <c r="AD196" i="2"/>
  <c r="AF196" i="2" s="1"/>
  <c r="AD197" i="2"/>
  <c r="AF197" i="2" s="1"/>
  <c r="AD198" i="2"/>
  <c r="AF198" i="2" s="1"/>
  <c r="AD199" i="2"/>
  <c r="AF199" i="2" s="1"/>
  <c r="AD200" i="2"/>
  <c r="AF200" i="2" s="1"/>
  <c r="AD201" i="2"/>
  <c r="AF201" i="2" s="1"/>
  <c r="AD202" i="2"/>
  <c r="AF202" i="2" s="1"/>
  <c r="AD203" i="2"/>
  <c r="AF203" i="2" s="1"/>
  <c r="AD204" i="2"/>
  <c r="AF204" i="2" s="1"/>
  <c r="AD205" i="2"/>
  <c r="AF205" i="2" s="1"/>
  <c r="AD206" i="2"/>
  <c r="AF206"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91F7E4-E268-40E5-89C7-C84F507B6946}" keepAlive="1" name="Query - swiggy_orders (10) - 1725105116481 - 1775219039143" description="Connection to the 'swiggy_orders (10) - 1725105116481 - 1775219039143' query in the workbook." type="5" refreshedVersion="8" background="1" saveData="1">
    <dbPr connection="Provider=Microsoft.Mashup.OleDb.1;Data Source=$Workbook$;Location=&quot;swiggy_orders (10) - 1725105116481 - 1775219039143&quot;;Extended Properties=&quot;&quot;" command="SELECT * FROM [swiggy_orders (10) - 1725105116481 - 1775219039143]"/>
  </connection>
  <connection id="2" xr16:uid="{8121208E-E379-447A-BFF1-CAF33F6C7F41}" keepAlive="1" name="Query - swiggy_orders (10) - 1725105116481 - 1775219039143 (2)" description="Connection to the 'swiggy_orders (10) - 1725105116481 - 1775219039143 (2)' query in the workbook." type="5" refreshedVersion="8" background="1" saveData="1">
    <dbPr connection="Provider=Microsoft.Mashup.OleDb.1;Data Source=$Workbook$;Location=&quot;swiggy_orders (10) - 1725105116481 - 1775219039143 (2)&quot;;Extended Properties=&quot;&quot;" command="SELECT * FROM [swiggy_orders (10) - 1725105116481 - 1775219039143 (2)]"/>
  </connection>
  <connection id="3" xr16:uid="{75865FE7-F05E-4417-A857-67D5CBA129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A2B1FC5-01D1-4E8B-A55D-EE8F2A7A3741}" name="WorksheetConnection_CALCULATIONS!$R$2:$S$207" type="102" refreshedVersion="8" minRefreshableVersion="5">
    <extLst>
      <ext xmlns:x15="http://schemas.microsoft.com/office/spreadsheetml/2010/11/main" uri="{DE250136-89BD-433C-8126-D09CA5730AF9}">
        <x15:connection id="Range">
          <x15:rangePr sourceName="_xlcn.WorksheetConnection_CALCULATIONSR2S2071"/>
        </x15:connection>
      </ext>
    </extLst>
  </connection>
  <connection id="5" xr16:uid="{D7ED5B18-2812-4B73-88F7-508F6F454208}" name="WorksheetConnection_swiggy_orders__10____1725105116481___1775219039143" type="102" refreshedVersion="8" minRefreshableVersion="5">
    <extLst>
      <ext xmlns:x15="http://schemas.microsoft.com/office/spreadsheetml/2010/11/main" uri="{DE250136-89BD-433C-8126-D09CA5730AF9}">
        <x15:connection id="swiggy_orders__10____1725105116481___1775219039143">
          <x15:rangePr sourceName="_xlcn.WorksheetConnection_swiggy_orders__10____1725105116481___177521903914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<sst xmlns="http://schemas.openxmlformats.org/spreadsheetml/2006/main" count="5036" uniqueCount="1168">
  <si>
    <t>Column1.order_id</t>
  </si>
  <si>
    <t>Column1.order_items.name</t>
  </si>
  <si>
    <t>Column1.is_coupon_applied</t>
  </si>
  <si>
    <t>Column1.coupon_applied</t>
  </si>
  <si>
    <t>Column1.offers_data</t>
  </si>
  <si>
    <t>Column1.order_time</t>
  </si>
  <si>
    <t>Column1.confirmed_time</t>
  </si>
  <si>
    <t>Column1.customer_id</t>
  </si>
  <si>
    <t>Column1.order_status</t>
  </si>
  <si>
    <t>Column1.delivery_boy.name</t>
  </si>
  <si>
    <t>Column1.restaurant_id</t>
  </si>
  <si>
    <t>Column1.restaurant_name</t>
  </si>
  <si>
    <t>Column1.restaurant_address</t>
  </si>
  <si>
    <t>Column1.restaurant_locality</t>
  </si>
  <si>
    <t>Column1.restaurant_city_name</t>
  </si>
  <si>
    <t>Column1.delivery_time_in_seconds</t>
  </si>
  <si>
    <t>Column1.order_total</t>
  </si>
  <si>
    <t>Column1.order_total_with_tip</t>
  </si>
  <si>
    <t>Column1.net_total</t>
  </si>
  <si>
    <t>Column1.item_total</t>
  </si>
  <si>
    <t>Column1.free_delivery_discount_hit</t>
  </si>
  <si>
    <t>Column1.restaurant_order_rating</t>
  </si>
  <si>
    <t>Column1.restaurant_lat_lng</t>
  </si>
  <si>
    <t>Column1.restaurant_customer_distance</t>
  </si>
  <si>
    <t>Column1.coupon_code</t>
  </si>
  <si>
    <t>Column1.order_payment_method</t>
  </si>
  <si>
    <t>Column1.restaurant_area_name</t>
  </si>
  <si>
    <t>Column1.on_time</t>
  </si>
  <si>
    <t>Column1.rain_mode</t>
  </si>
  <si>
    <t>Cheese Ramyun</t>
  </si>
  <si>
    <t>MISSEDYOU</t>
  </si>
  <si>
    <t>[{"id":"6a1d44ac-7e94-4b3f-9c83-e13753f01252","super_type":"SUPERTYPE_UNSPECIFIED","total_offer_discount":100,"discount_share":{"swiggy_discount":0,"store_discount":100,"alliance_discount":0},"discount_type":"PERCENTAGE","description":"50% off","fixed_charges":{"gp":{"id":"","final_price":0}}}]</t>
  </si>
  <si>
    <t>2024-08-28 15:12:59</t>
  </si>
  <si>
    <t>2024-08-28 15:13:19</t>
  </si>
  <si>
    <t>21191609</t>
  </si>
  <si>
    <t>Delivered</t>
  </si>
  <si>
    <t>DEVRAJ SINGH DHAMI</t>
  </si>
  <si>
    <t>254655</t>
  </si>
  <si>
    <t>Daily Sushi</t>
  </si>
  <si>
    <t>No.1212, SBM Fortune, 4th Floor, 22nd Cross Road, 14th Main Rd, 3rd Sector, HSR Layout, Bengaluru, Karnataka 560102, India</t>
  </si>
  <si>
    <t>3rd Sector</t>
  </si>
  <si>
    <t>Bangalore</t>
  </si>
  <si>
    <t>1452</t>
  </si>
  <si>
    <t>12.90942041,77.63866215</t>
  </si>
  <si>
    <t>2.0</t>
  </si>
  <si>
    <t>UPIIntent</t>
  </si>
  <si>
    <t>HSR Layout</t>
  </si>
  <si>
    <t>0</t>
  </si>
  <si>
    <t>Paris Delice (Buff)</t>
  </si>
  <si>
    <t>FLAT200</t>
  </si>
  <si>
    <t>[{"id":"62c127cd-b526-41f7-934c-c6c0b96964aa","super_type":"SUPERTYPE_UNSPECIFIED","total_offer_discount":200,"discount_share":{"swiggy_discount":70,"store_discount":130,"alliance_discount":0},"discount_type":"FLAT","description":"Flat ₹200 off","fixed_charges":{"gp":{"id":"","final_price":0}}}]</t>
  </si>
  <si>
    <t>2024-08-28 00:24:27</t>
  </si>
  <si>
    <t>2024-08-28 00:24:48</t>
  </si>
  <si>
    <t>Pathipati Narasimha Raja</t>
  </si>
  <si>
    <t>398360</t>
  </si>
  <si>
    <t>Burger Seigneur</t>
  </si>
  <si>
    <t>21/1,SLV Temple Rd,ITI Layout,Sector 7,Mangammanapalya,Bengaluru,Karnataka-560068</t>
  </si>
  <si>
    <t>Mangammanapalya</t>
  </si>
  <si>
    <t>1491</t>
  </si>
  <si>
    <t>12.905014,77.638992</t>
  </si>
  <si>
    <t>2.5</t>
  </si>
  <si>
    <t>ITI layout, Hosapalya</t>
  </si>
  <si>
    <t>Peanut Butter Latte Cold</t>
  </si>
  <si>
    <t>Paneer Butter Masala</t>
  </si>
  <si>
    <t>FLATDEAL</t>
  </si>
  <si>
    <t>[{"id":"3e728a5e-10cf-4896-bb0c-ac7c1ee9bc3a","super_type":"SUPERTYPE_UNSPECIFIED","total_offer_discount":124.99,"discount_share":{"swiggy_discount":37.5,"store_discount":87.49,"alliance_discount":0},"discount_type":"FLAT","description":"FLAT125 off","fixed_charges":{"gp":{"id":"","final_price":0}}}]</t>
  </si>
  <si>
    <t>2024-08-26 15:03:23</t>
  </si>
  <si>
    <t>2024-08-26 15:03:38</t>
  </si>
  <si>
    <t>J Govardhan Reddy</t>
  </si>
  <si>
    <t>61785</t>
  </si>
  <si>
    <t>Punjabi Nawabi</t>
  </si>
  <si>
    <t>Near Exalogic Solutions Pvt Ltd Main office, Building Bluemoon 2k, 1st A Main(opp Airtel), Ganapathi Temple Rd, 7th Block, Koramangala, Bengaluru, Karnataka</t>
  </si>
  <si>
    <t>7th Block</t>
  </si>
  <si>
    <t>2418</t>
  </si>
  <si>
    <t>12.936168,77.61553</t>
  </si>
  <si>
    <t>4.6</t>
  </si>
  <si>
    <t>Koramangala</t>
  </si>
  <si>
    <t>Gobi Paratha</t>
  </si>
  <si>
    <t>Dan Dan Chicken Noodles</t>
  </si>
  <si>
    <t/>
  </si>
  <si>
    <t>2024-08-25 20:41:39</t>
  </si>
  <si>
    <t>2024-08-25 20:41:54</t>
  </si>
  <si>
    <t>Amith S</t>
  </si>
  <si>
    <t>6907</t>
  </si>
  <si>
    <t>FreshMenu</t>
  </si>
  <si>
    <t>No 526/A,Ganesh Complex,Ground floor,18th Main Road,HSR 3rd sector,Bangalore:560102</t>
  </si>
  <si>
    <t>1996</t>
  </si>
  <si>
    <t>12.90538264,77.64405515</t>
  </si>
  <si>
    <t>Ginger Chai Flask</t>
  </si>
  <si>
    <t>2024-08-24 17:56:08</t>
  </si>
  <si>
    <t>2024-08-24 17:56:32</t>
  </si>
  <si>
    <t>SAKETH KUMAR B K</t>
  </si>
  <si>
    <t>779790</t>
  </si>
  <si>
    <t>Chai Point</t>
  </si>
  <si>
    <t>24th Main Road,1st Phase, JP Nagar, Bengaluru- 560078</t>
  </si>
  <si>
    <t>24th Main Road</t>
  </si>
  <si>
    <t>2636</t>
  </si>
  <si>
    <t>12.914717,77.585672</t>
  </si>
  <si>
    <t>2.8</t>
  </si>
  <si>
    <t>1st Phase, JP Nagar</t>
  </si>
  <si>
    <t>Chicken Kheema Lasagne</t>
  </si>
  <si>
    <t>2024-08-23 20:31:13</t>
  </si>
  <si>
    <t>2024-08-23 20:31:42</t>
  </si>
  <si>
    <t>Pramod Das</t>
  </si>
  <si>
    <t>34366</t>
  </si>
  <si>
    <t>Firangi Bake</t>
  </si>
  <si>
    <t>First floor, Sector 2, 27th Main Road HSR Layout, Bengaluru, Karnataka 560102</t>
  </si>
  <si>
    <t>Sector 2, 27th Main Road</t>
  </si>
  <si>
    <t>1666</t>
  </si>
  <si>
    <t>12.9036803,77.6498504</t>
  </si>
  <si>
    <t>1.7</t>
  </si>
  <si>
    <t>UPICollect</t>
  </si>
  <si>
    <t>Coin Parota</t>
  </si>
  <si>
    <t>2024-08-22 19:40:29</t>
  </si>
  <si>
    <t>2024-08-22 19:40:49</t>
  </si>
  <si>
    <t>Rakshith M T</t>
  </si>
  <si>
    <t>20819</t>
  </si>
  <si>
    <t>Rashtrakutas</t>
  </si>
  <si>
    <t>Survey No 85/6, 19th Main, 15th Cross, 1st Sector, HSR Layout, Bangalore 102</t>
  </si>
  <si>
    <t>1337</t>
  </si>
  <si>
    <t>12.9136367,77.644865</t>
  </si>
  <si>
    <t>0.8</t>
  </si>
  <si>
    <t>HSR</t>
  </si>
  <si>
    <t>Chicken Masala</t>
  </si>
  <si>
    <t>Popeye &amp; Olive Oyl Pizza</t>
  </si>
  <si>
    <t>SWIGGYIT</t>
  </si>
  <si>
    <t>[{"id":"1878f24c-8d55-47af-ad87-8c23d4f83db4","super_type":"SUPERTYPE_UNSPECIFIED","total_offer_discount":120,"discount_share":{"swiggy_discount":18,"store_discount":102,"alliance_discount":0},"discount_type":"PERCENTAGE","description":"60% off","fixed_charges":{"gp":{"id":"","final_price":0}}}]</t>
  </si>
  <si>
    <t>2024-08-20 18:48:19</t>
  </si>
  <si>
    <t>2024-08-20 18:48:40</t>
  </si>
  <si>
    <t>Manas Kumar Puri</t>
  </si>
  <si>
    <t>321012</t>
  </si>
  <si>
    <t>Brik Oven - Original Sourdough Pizzas</t>
  </si>
  <si>
    <t>#70, Jyothi Niwas Road, Koramangala Industrial Area, Btm Layout, Bangalore-560095</t>
  </si>
  <si>
    <t>2462</t>
  </si>
  <si>
    <t>12.93283983,77.61422597</t>
  </si>
  <si>
    <t>5.5</t>
  </si>
  <si>
    <t>Non Veg Supreme Pizza</t>
  </si>
  <si>
    <t>2024-08-17 18:15:17</t>
  </si>
  <si>
    <t>2024-08-17 18:15:43</t>
  </si>
  <si>
    <t>23805</t>
  </si>
  <si>
    <t>Domino's Pizza</t>
  </si>
  <si>
    <t>Ground Floor, # 1573, Sector 1(Agara), HSR Layout,,Bangalore - 560102</t>
  </si>
  <si>
    <t>1st Sector</t>
  </si>
  <si>
    <t>1330</t>
  </si>
  <si>
    <t>12.923037,77.646448</t>
  </si>
  <si>
    <t>1.2</t>
  </si>
  <si>
    <t>Chicken Kothu Parotta</t>
  </si>
  <si>
    <t>TRYNEW</t>
  </si>
  <si>
    <t>[{"id":"a283ff88-2f0c-4f7f-a9ed-9037db8936e4","super_type":"SUPERTYPE_UNSPECIFIED","total_offer_discount":27.9,"discount_share":{"swiggy_discount":9.76,"store_discount":18.14,"alliance_discount":0},"discount_type":"PERCENTAGE","description":"10% off","fixed_charges":{"gp":{"id":"","final_price":0}}}]</t>
  </si>
  <si>
    <t>2024-08-16 19:24:17</t>
  </si>
  <si>
    <t>2024-08-16 19:24:53</t>
  </si>
  <si>
    <t>SHIVA raj n</t>
  </si>
  <si>
    <t>139558</t>
  </si>
  <si>
    <t>Dindigul Thalappakatti</t>
  </si>
  <si>
    <t>No,1 14Th Main Road,17Th Cross Road Hsr Layout,Sector ,Bangalore</t>
  </si>
  <si>
    <t>1251</t>
  </si>
  <si>
    <t>12.912148,77.637971</t>
  </si>
  <si>
    <t>2</t>
  </si>
  <si>
    <t>Spaghetti Carbonara Chicken</t>
  </si>
  <si>
    <t>2024-08-16 12:55:16</t>
  </si>
  <si>
    <t>2024-08-16 12:56:31</t>
  </si>
  <si>
    <t>AJAY KUMAR</t>
  </si>
  <si>
    <t>47603</t>
  </si>
  <si>
    <t>Truffles</t>
  </si>
  <si>
    <t>BUNDL TECHNOLOGIES PVT LTD, 1ST FLOOR, SITE NO.164, KHATA NO.684, PID NO: 658/668/684/1/164/1, BELLANDURVILLAGE, VARTHUR HOBLI, BANGALORE EAST TALUK  560103</t>
  </si>
  <si>
    <t>Bellandur</t>
  </si>
  <si>
    <t>2375</t>
  </si>
  <si>
    <t>12.927332,77.669014</t>
  </si>
  <si>
    <t>Chicken Wings</t>
  </si>
  <si>
    <t>Chicken Lasagna</t>
  </si>
  <si>
    <t>2024-08-15 20:17:26</t>
  </si>
  <si>
    <t>2024-08-15 20:17:57</t>
  </si>
  <si>
    <t>Massum Barbhuiya</t>
  </si>
  <si>
    <t>1812</t>
  </si>
  <si>
    <t>2024-08-13 20:21:06</t>
  </si>
  <si>
    <t>2024-08-13 20:21:27</t>
  </si>
  <si>
    <t>ZAMEERUL ISLAM</t>
  </si>
  <si>
    <t>1855</t>
  </si>
  <si>
    <t>1.8</t>
  </si>
  <si>
    <t>Korean Cream Cheese Garlic Bread [140 grams]</t>
  </si>
  <si>
    <t>2024-08-10 17:37:30</t>
  </si>
  <si>
    <t>2024-08-10 17:37:56</t>
  </si>
  <si>
    <t>Sanata Sahu</t>
  </si>
  <si>
    <t>416272</t>
  </si>
  <si>
    <t>Table for Tous</t>
  </si>
  <si>
    <t>146, 2nd Floor, HSR Layout, Sector 5, Ring Road, Bangalore, BTM Layout , B.B.M.P South, Karnataka - 560102</t>
  </si>
  <si>
    <t>4th Sector</t>
  </si>
  <si>
    <t>2405</t>
  </si>
  <si>
    <t>12.916462690900852,77.63573539639873</t>
  </si>
  <si>
    <t>1.9</t>
  </si>
  <si>
    <t>Chocolate Hazelnut Choux Pastry</t>
  </si>
  <si>
    <t>Michel (Chicken &amp; Mozza Sandwich)</t>
  </si>
  <si>
    <t>[{"id":"8974008d-cdaf-441e-a0c8-cdf69f399ac3","super_type":"SUPERTYPE_UNSPECIFIED","total_offer_discount":24.5,"discount_share":{"swiggy_discount":12.25,"store_discount":12.25,"alliance_discount":0},"discount_type":"PERCENTAGE","description":"10% off","fixed_charges":{"gp":{"id":"","final_price":0}}}]</t>
  </si>
  <si>
    <t>2024-08-10 13:32:37</t>
  </si>
  <si>
    <t>2024-08-10 13:33:27</t>
  </si>
  <si>
    <t>Suraj Dey</t>
  </si>
  <si>
    <t>875710</t>
  </si>
  <si>
    <t>Paris Panini - Gourmet Sandwiches &amp; Wraps</t>
  </si>
  <si>
    <t xml:space="preserve">Shop No : 1/120 , Floor : 0 , Bangalore, BTM Layout, B.B.M.P South, , </t>
  </si>
  <si>
    <t>Teacher's Colony</t>
  </si>
  <si>
    <t>1991</t>
  </si>
  <si>
    <t>12.91620773,77.63801834</t>
  </si>
  <si>
    <t>2.1</t>
  </si>
  <si>
    <t>FLAT125</t>
  </si>
  <si>
    <t>[{"id":"d1132602-ee7c-426d-9fe3-ae524dd2af06","super_type":"SUPERTYPE_UNSPECIFIED","total_offer_discount":125,"discount_share":{"swiggy_discount":0,"store_discount":125,"alliance_discount":0},"discount_type":"FLAT","description":"Flat ₹125 off","fixed_charges":{"gp":{"id":"","final_price":0}}}]</t>
  </si>
  <si>
    <t>2024-08-09 19:35:29</t>
  </si>
  <si>
    <t>2024-08-09 19:36:43</t>
  </si>
  <si>
    <t>RANJIT KUMAR GOUDA</t>
  </si>
  <si>
    <t>1726</t>
  </si>
  <si>
    <t>Ghee Rice Butter Chicken Combo</t>
  </si>
  <si>
    <t>2024-08-08 18:51:54</t>
  </si>
  <si>
    <t>2024-08-08 18:52:11</t>
  </si>
  <si>
    <t>Veeranna  Ganigere M</t>
  </si>
  <si>
    <t>426</t>
  </si>
  <si>
    <t>Hotel Empire</t>
  </si>
  <si>
    <t>169/A/170, Opposite Shoba Super Market, Sector 6, Hsr Layout, Hsr, Bangalore</t>
  </si>
  <si>
    <t>838</t>
  </si>
  <si>
    <t>12.91524634,77.63564257</t>
  </si>
  <si>
    <t>2.3</t>
  </si>
  <si>
    <t>Chicken Kheema and Paratha Lunchbox</t>
  </si>
  <si>
    <t>2024-08-07 19:23:40</t>
  </si>
  <si>
    <t>2024-08-07 19:24:34</t>
  </si>
  <si>
    <t>S Nagendra Babu</t>
  </si>
  <si>
    <t>62910</t>
  </si>
  <si>
    <t>LunchBox - Meals and Thalis</t>
  </si>
  <si>
    <t>1061</t>
  </si>
  <si>
    <t>Chicken Kheema &amp; Rice LunchBox</t>
  </si>
  <si>
    <t>Belgian Chocolate Ice Cream Tub (500 ml)</t>
  </si>
  <si>
    <t>2024-08-04 16:54:22</t>
  </si>
  <si>
    <t>2024-08-04 16:54:43</t>
  </si>
  <si>
    <t>Madesha T M</t>
  </si>
  <si>
    <t>555104</t>
  </si>
  <si>
    <t>Polar Bear</t>
  </si>
  <si>
    <t>The premises the building named Pirgal Square, situated on the ground floor, at No. 158, Agara Village , Kanakapura Main Road, Karnataka, 560062</t>
  </si>
  <si>
    <t>Agara</t>
  </si>
  <si>
    <t>1651</t>
  </si>
  <si>
    <t>12.830748,77.513362</t>
  </si>
  <si>
    <t>6.5</t>
  </si>
  <si>
    <t>Kanakapura Road</t>
  </si>
  <si>
    <t>My DBC  Sundae</t>
  </si>
  <si>
    <t>Red Cotta Pizza</t>
  </si>
  <si>
    <t>[{"id":"dc949697-7ed0-49af-8bae-f34661614d99","super_type":"SUPERTYPE_UNSPECIFIED","total_offer_discount":120,"discount_share":{"swiggy_discount":18,"store_discount":102,"alliance_discount":0},"discount_type":"PERCENTAGE","description":"60% off","fixed_charges":{"gp":{"id":"","final_price":0}}}]</t>
  </si>
  <si>
    <t>2024-08-03 20:00:06</t>
  </si>
  <si>
    <t>2024-08-03 20:00:54</t>
  </si>
  <si>
    <t>NABIN BARAILY</t>
  </si>
  <si>
    <t>3443</t>
  </si>
  <si>
    <t>5.6</t>
  </si>
  <si>
    <t>Melted Cheese Chicken Shawarma</t>
  </si>
  <si>
    <t>[{"id":"04a50411-83e5-4e3f-bf46-88badb855d64","super_type":"SUPERTYPE_UNSPECIFIED","total_offer_discount":50,"discount_share":{"swiggy_discount":0,"store_discount":50,"alliance_discount":0},"discount_type":"PERCENTAGE","description":"20% off","fixed_charges":{"gp":{"id":"","final_price":0}}}]</t>
  </si>
  <si>
    <t>2024-08-02 18:40:37</t>
  </si>
  <si>
    <t>2024-08-02 18:41:01</t>
  </si>
  <si>
    <t>Bhuvan M</t>
  </si>
  <si>
    <t>647582</t>
  </si>
  <si>
    <t>Smoky Docky</t>
  </si>
  <si>
    <t>130, 17Th H Main Rd, Khb Colony, M.I.G, 5Th Block, Koramangala, Bengaluru, Karnataka 560095, India</t>
  </si>
  <si>
    <t>3356</t>
  </si>
  <si>
    <t>12.934678,77.616812</t>
  </si>
  <si>
    <t>5.9</t>
  </si>
  <si>
    <t>Chicken Pizzaiola</t>
  </si>
  <si>
    <t>[{"id":"64df78b4-faa1-4b25-a37b-736d7ea07ddb","super_type":"SUPERTYPE_UNSPECIFIED","total_offer_discount":50,"discount_share":{"swiggy_discount":25,"store_discount":25,"alliance_discount":0},"discount_type":"PERCENTAGE","description":"20% off","fixed_charges":{"gp":{"id":"","final_price":0}}}]</t>
  </si>
  <si>
    <t>2024-07-31 18:22:03</t>
  </si>
  <si>
    <t>2024-07-31 18:22:23</t>
  </si>
  <si>
    <t>Chandra Shekar E</t>
  </si>
  <si>
    <t>875705</t>
  </si>
  <si>
    <t>The Pizza Bakery - Wood Fired Sourdough</t>
  </si>
  <si>
    <t>1581</t>
  </si>
  <si>
    <t>Chicken Kheema &amp; Chapati Lunchbox</t>
  </si>
  <si>
    <t>2024-07-30 20:26:13</t>
  </si>
  <si>
    <t>2024-07-30 20:26:36</t>
  </si>
  <si>
    <t>Suren Rai</t>
  </si>
  <si>
    <t>1195</t>
  </si>
  <si>
    <t>Masala Puri</t>
  </si>
  <si>
    <t>2024-07-28 18:47:05</t>
  </si>
  <si>
    <t>2024-07-28 18:47:30</t>
  </si>
  <si>
    <t>NUR HOSSAIN MIAH</t>
  </si>
  <si>
    <t>354909</t>
  </si>
  <si>
    <t>Chat bandi</t>
  </si>
  <si>
    <t>540-541, 10th Main Rd, 4th Block, 5th Block, Jayanagar, Bengaluru, Karnataka 560041, India</t>
  </si>
  <si>
    <t>5th Block</t>
  </si>
  <si>
    <t>1702</t>
  </si>
  <si>
    <t>12.92196,77.585014</t>
  </si>
  <si>
    <t>2.9</t>
  </si>
  <si>
    <t>Jayanagar</t>
  </si>
  <si>
    <t xml:space="preserve">Dahi Aloo Tikki </t>
  </si>
  <si>
    <t>Paneer Bharji Sandwich</t>
  </si>
  <si>
    <t>2024-07-28 14:13:40</t>
  </si>
  <si>
    <t>2024-07-28 14:13:58</t>
  </si>
  <si>
    <t>Girish V</t>
  </si>
  <si>
    <t>1661</t>
  </si>
  <si>
    <t>Double Omelette &amp; Sausages with Masala Bread</t>
  </si>
  <si>
    <t>Choco Lava Cake</t>
  </si>
  <si>
    <t>Classic Chicken Tikka</t>
  </si>
  <si>
    <t>2024-07-27 21:23:20</t>
  </si>
  <si>
    <t>2024-07-27 21:23:40</t>
  </si>
  <si>
    <t>Rajesh Maharana</t>
  </si>
  <si>
    <t>588749</t>
  </si>
  <si>
    <t>Goila Butter Chicken</t>
  </si>
  <si>
    <t>NUMBER 671,FIRST FLOOR,H S R LAYOUT,SECTOR 7,BENGALURU-560068, BTM Layout , B.B.M.P South, Karnataka-560068</t>
  </si>
  <si>
    <t>SECTOR 7</t>
  </si>
  <si>
    <t>1019</t>
  </si>
  <si>
    <t>12.9086095535,77.635022141</t>
  </si>
  <si>
    <t>2024-07-27 14:36:27</t>
  </si>
  <si>
    <t>2024-07-27 14:37:13</t>
  </si>
  <si>
    <t>Taj uddin</t>
  </si>
  <si>
    <t>1548</t>
  </si>
  <si>
    <t>The David ( Grilled Tenderloin W/ Salsa Verde Sandwich)</t>
  </si>
  <si>
    <t>2024-07-21 14:56:46</t>
  </si>
  <si>
    <t>2024-07-21 14:57:00</t>
  </si>
  <si>
    <t>Subrata Maity</t>
  </si>
  <si>
    <t>870104</t>
  </si>
  <si>
    <t>ROMA Italian Deli</t>
  </si>
  <si>
    <t>WARD NO- 151, 472, 17TH C MAIN RD, KHB COLONY, 5TH BLOCK, KORAMANGALA, BTM LAYOUT, BTM Layout, B.B.M.P South, Karnataka-560095</t>
  </si>
  <si>
    <t>17th C Main Rd</t>
  </si>
  <si>
    <t>1915</t>
  </si>
  <si>
    <t>12.9340221,77.6197604</t>
  </si>
  <si>
    <t>5.4</t>
  </si>
  <si>
    <t>Plain Dosa</t>
  </si>
  <si>
    <t>2024-07-20 21:45:33</t>
  </si>
  <si>
    <t>2024-07-20 21:45:56</t>
  </si>
  <si>
    <t xml:space="preserve">Girish R </t>
  </si>
  <si>
    <t>844</t>
  </si>
  <si>
    <t>Muttton Chops</t>
  </si>
  <si>
    <t>[{"id":"ac7c3ac5-6b0c-495d-8a73-17b67f6dacc4","super_type":"SUPERTYPE_UNSPECIFIED","total_offer_discount":100,"discount_share":{"swiggy_discount":63,"store_discount":37,"alliance_discount":0},"discount_type":"PERCENTAGE","description":"50% off","fixed_charges":{"gp":{"id":"","final_price":0}}}]</t>
  </si>
  <si>
    <t>2024-07-15 19:18:37</t>
  </si>
  <si>
    <t>2024-07-15 19:19:09</t>
  </si>
  <si>
    <t>Asim Khan</t>
  </si>
  <si>
    <t>1638</t>
  </si>
  <si>
    <t>2.2</t>
  </si>
  <si>
    <t>Cajun Spiced Fries</t>
  </si>
  <si>
    <t>[{"id":"02a20535-1e92-45fb-9369-3b71f326c593","super_type":"SUPERTYPE_UNSPECIFIED","total_offer_discount":120,"discount_share":{"swiggy_discount":67.2,"store_discount":52.8,"alliance_discount":0},"discount_type":"PERCENTAGE","description":"60% off","fixed_charges":{"gp":{"id":"","final_price":0}}}]</t>
  </si>
  <si>
    <t>2024-07-07 14:10:52</t>
  </si>
  <si>
    <t>2024-07-07 14:11:42</t>
  </si>
  <si>
    <t>Sushanta Kumar Behera</t>
  </si>
  <si>
    <t>3208</t>
  </si>
  <si>
    <t xml:space="preserve">Vegan Ohn-no Kauk Swé </t>
  </si>
  <si>
    <t>2024-07-07 14:08:24</t>
  </si>
  <si>
    <t>2024-07-07 14:09:49</t>
  </si>
  <si>
    <t>Bharath</t>
  </si>
  <si>
    <t>423722</t>
  </si>
  <si>
    <t>Societe Rangoon</t>
  </si>
  <si>
    <t>No.55, Ground Floor, Goenka Chambers, 19th Main Road, 15th Cross, J.P Nagar II Phase, Bengaluru, Jayanagar, B.B.M.P South, Karnataka-560078</t>
  </si>
  <si>
    <t>JP Nagar</t>
  </si>
  <si>
    <t>3306</t>
  </si>
  <si>
    <t>12.9066442,77.5896747</t>
  </si>
  <si>
    <t>8.1</t>
  </si>
  <si>
    <t>2024-07-05 19:25:57</t>
  </si>
  <si>
    <t>2024-07-05 19:27:19</t>
  </si>
  <si>
    <t>Gous Bagawan</t>
  </si>
  <si>
    <t>1748</t>
  </si>
  <si>
    <t>Peri-Peri Chicken on Fries</t>
  </si>
  <si>
    <t>[{"id":"02a20535-1e92-45fb-9369-3b71f326c593","super_type":"SUPERTYPE_UNSPECIFIED","total_offer_discount":119.99,"discount_share":{"swiggy_discount":67.19,"store_discount":52.8,"alliance_discount":0},"discount_type":"PERCENTAGE","description":"60% off","fixed_charges":{"gp":{"id":"","final_price":0}}}]</t>
  </si>
  <si>
    <t>2024-07-01 20:47:09</t>
  </si>
  <si>
    <t>2024-07-01 20:47:14</t>
  </si>
  <si>
    <t>Sankar Raj Gorh</t>
  </si>
  <si>
    <t>2034</t>
  </si>
  <si>
    <t>Cash</t>
  </si>
  <si>
    <t>2024-06-29 16:25:58</t>
  </si>
  <si>
    <t>2024-06-29 16:26:29</t>
  </si>
  <si>
    <t>Pratap Kumar Nayak</t>
  </si>
  <si>
    <t>1035</t>
  </si>
  <si>
    <t>2024-06-28 18:51:31</t>
  </si>
  <si>
    <t>2024-06-28 18:52:13</t>
  </si>
  <si>
    <t>CHANDAN MAHARANA</t>
  </si>
  <si>
    <t>1536</t>
  </si>
  <si>
    <t>Hugo (Fried Chicken &amp; Mozza Sandwich)</t>
  </si>
  <si>
    <t>2024-06-27 18:23:42</t>
  </si>
  <si>
    <t>2024-06-27 18:24:40</t>
  </si>
  <si>
    <t>Jainul Hoque</t>
  </si>
  <si>
    <t>1163</t>
  </si>
  <si>
    <t>2024-06-26 19:26:47</t>
  </si>
  <si>
    <t>2024-06-26 19:26:52</t>
  </si>
  <si>
    <t>Tapan Kumar Behera</t>
  </si>
  <si>
    <t>2039</t>
  </si>
  <si>
    <t>2024-06-25 18:34:18</t>
  </si>
  <si>
    <t>2024-06-25 18:34:40</t>
  </si>
  <si>
    <t>Shaikh Anwar</t>
  </si>
  <si>
    <t>770</t>
  </si>
  <si>
    <t>2024-06-24 18:56:36</t>
  </si>
  <si>
    <t>2024-06-24 18:56:54</t>
  </si>
  <si>
    <t>ullas M</t>
  </si>
  <si>
    <t>2024-06-23 13:35:13</t>
  </si>
  <si>
    <t>2024-06-23 13:36:32</t>
  </si>
  <si>
    <t>Mohibur Rahman</t>
  </si>
  <si>
    <t>1868</t>
  </si>
  <si>
    <t>2024-06-22 20:21:15</t>
  </si>
  <si>
    <t>2024-06-22 20:21:31</t>
  </si>
  <si>
    <t>SURAJ KUMAR PRASAD</t>
  </si>
  <si>
    <t>1314</t>
  </si>
  <si>
    <t>2024-06-20 14:00:25</t>
  </si>
  <si>
    <t>2024-06-20 14:00:45</t>
  </si>
  <si>
    <t xml:space="preserve">Dipakkafle </t>
  </si>
  <si>
    <t>1851</t>
  </si>
  <si>
    <t>2024-06-19 18:25:48</t>
  </si>
  <si>
    <t>2024-06-19 18:26:13</t>
  </si>
  <si>
    <t>1157</t>
  </si>
  <si>
    <t>1.3</t>
  </si>
  <si>
    <t>[{"id":"7740ff94-cc8f-41cf-b6ec-d4c97cbd0060","super_type":"SUPERTYPE_UNSPECIFIED","total_offer_discount":120,"discount_share":{"swiggy_discount":67.2,"store_discount":52.8,"alliance_discount":0},"discount_type":"PERCENTAGE","description":"60% off","fixed_charges":{"gp":{"id":"","final_price":0}}}]</t>
  </si>
  <si>
    <t>2024-05-21 12:28:52</t>
  </si>
  <si>
    <t>2024-05-21 12:29:13</t>
  </si>
  <si>
    <t>NARREDDY NAGESWARA REDDY</t>
  </si>
  <si>
    <t>434304</t>
  </si>
  <si>
    <t>No.690/A, 14th Main, 100ft Road, JP Nagar 2nd Phase, Bangalore 560078.</t>
  </si>
  <si>
    <t>1587</t>
  </si>
  <si>
    <t>12.90649867,77.59165435</t>
  </si>
  <si>
    <t>Supreme Boneless Chicken Biryani</t>
  </si>
  <si>
    <t>2024-05-20 15:00:17</t>
  </si>
  <si>
    <t>2024-05-20 15:00:38</t>
  </si>
  <si>
    <t>Kesavamoorthi</t>
  </si>
  <si>
    <t>12804</t>
  </si>
  <si>
    <t>Nandhana Palace</t>
  </si>
  <si>
    <t>JP nagar, 147, 24th Main Rd, R.K Colony, Marenahalli, 2nd Phase, J. P. Nagar, Bengaluru, Karnataka 560078</t>
  </si>
  <si>
    <t>1853</t>
  </si>
  <si>
    <t>12.914599,77.585509</t>
  </si>
  <si>
    <t>Mutton Bone Soup</t>
  </si>
  <si>
    <t>Mississippi Mud Pie</t>
  </si>
  <si>
    <t>[{"id":"c1399a7d-65f4-486a-ba3e-72a9d9c70cad","super_type":"SUPERTYPE_UNSPECIFIED","total_offer_discount":80,"discount_share":{"swiggy_discount":16,"store_discount":64,"alliance_discount":0},"discount_type":"PERCENTAGE","description":"40% off","fixed_charges":{"gp":{"id":"","final_price":0}}}]</t>
  </si>
  <si>
    <t>2024-05-18 21:21:54</t>
  </si>
  <si>
    <t>2024-05-18 21:22:15</t>
  </si>
  <si>
    <t>Safiul Ansari</t>
  </si>
  <si>
    <t>15250</t>
  </si>
  <si>
    <t>The Ganache Factory - Cakes &amp; Desserts</t>
  </si>
  <si>
    <t>#156, 43rd Cross, 8th Block, Next to Udupi Hub Resto, Jayanagar, Bangalore</t>
  </si>
  <si>
    <t>8th Block</t>
  </si>
  <si>
    <t>1559</t>
  </si>
  <si>
    <t>12.91835714,77.578127</t>
  </si>
  <si>
    <t>3.6</t>
  </si>
  <si>
    <t>Apple Crumble Pie</t>
  </si>
  <si>
    <t>Banana Peanutbutter Overnight Oats [350kcals][20gm protein]</t>
  </si>
  <si>
    <t>[{"id":"28bf3ebb-4a69-4a92-88a4-f491a5f86e17","super_type":"SUPERTYPE_UNSPECIFIED","total_offer_discount":39.99,"discount_share":{"swiggy_discount":0,"store_discount":39.99,"alliance_discount":0},"discount_type":"PERCENTAGE","description":"10% off","fixed_charges":{"gp":{"id":"","final_price":0}}}]</t>
  </si>
  <si>
    <t>2024-05-18 09:07:26</t>
  </si>
  <si>
    <t>2024-05-18 09:07:44</t>
  </si>
  <si>
    <t>Rama Krishna</t>
  </si>
  <si>
    <t>630473</t>
  </si>
  <si>
    <t>Rasayan</t>
  </si>
  <si>
    <t>652,13th cross,29th main road BTM 2nd stage,560078, Bangalore Karnataka</t>
  </si>
  <si>
    <t>Health Bar</t>
  </si>
  <si>
    <t>3760</t>
  </si>
  <si>
    <t>12.907799,77.613487</t>
  </si>
  <si>
    <t>BTM 2nd Stage</t>
  </si>
  <si>
    <t>Dark Chocolate Smoothie Bowl.</t>
  </si>
  <si>
    <t>DEALICIOUS</t>
  </si>
  <si>
    <t>[{"id":"91e6269d-640b-443e-a7d4-46089c0574f6","super_type":"SUPERTYPE_UNSPECIFIED","total_offer_discount":124.99,"discount_share":{"swiggy_discount":0,"store_discount":124.99,"alliance_discount":0},"discount_type":"FLAT","description":"FLAT125 off","fixed_charges":{"gp":{"id":"","final_price":0}}}]</t>
  </si>
  <si>
    <t>2024-05-17 14:41:45</t>
  </si>
  <si>
    <t>2024-05-17 14:42:09</t>
  </si>
  <si>
    <t>Tapan Nayak</t>
  </si>
  <si>
    <t>34363</t>
  </si>
  <si>
    <t>Shop No.4, Frist Floor, NGK Complex, Tavarekere Main Rd, 1st Stage, BTM Layout, Bengaluru, Karnataka 560029 ( Above DMart Ready)</t>
  </si>
  <si>
    <t>NGK Complex</t>
  </si>
  <si>
    <t>2257</t>
  </si>
  <si>
    <t>12.920219,77.610520</t>
  </si>
  <si>
    <t>BTM 1st Stage</t>
  </si>
  <si>
    <t>Corn &amp; Pepper Lasagne</t>
  </si>
  <si>
    <t>Veg. Ramyun</t>
  </si>
  <si>
    <t>MDM150</t>
  </si>
  <si>
    <t>[{"id":"60d51c5f-a27d-407c-9d72-c55f498dea78","super_type":"SUPERTYPE_UNSPECIFIED","total_offer_discount":149.99,"discount_share":{"swiggy_discount":15,"store_discount":134.99,"alliance_discount":0},"discount_type":"FLAT","description":"Flat ₹150 off","fixed_charges":{"gp":{"id":"","final_price":0}}}]</t>
  </si>
  <si>
    <t>2024-05-10 22:20:55</t>
  </si>
  <si>
    <t>2024-05-10 22:21:01</t>
  </si>
  <si>
    <t>ARUN DYAVANAKATTI</t>
  </si>
  <si>
    <t>474244</t>
  </si>
  <si>
    <t>No.5, 1st Floor, 9th Main Road, 5th block, Jayanagar, 560041</t>
  </si>
  <si>
    <t>3262</t>
  </si>
  <si>
    <t>12.92243257,77.58390586</t>
  </si>
  <si>
    <t>3.2</t>
  </si>
  <si>
    <t>Chicken Katsu Ramyun</t>
  </si>
  <si>
    <t>2024-05-10 19:14:56</t>
  </si>
  <si>
    <t>2024-05-10 19:15:01</t>
  </si>
  <si>
    <t>PARASH</t>
  </si>
  <si>
    <t>2401</t>
  </si>
  <si>
    <t>Onion Rings</t>
  </si>
  <si>
    <t>Special Pandi Curry Thali</t>
  </si>
  <si>
    <t>[{"id":"8a02a1ac-9efe-46ea-9649-fc635c7c8618","super_type":"SUPERTYPE_UNSPECIFIED","total_offer_discount":35,"discount_share":{"swiggy_discount":0,"store_discount":35,"alliance_discount":0},"discount_type":"PERCENTAGE","description":"10% off","fixed_charges":{"gp":{"id":"","final_price":0}}}]</t>
  </si>
  <si>
    <t>2024-05-08 11:36:45</t>
  </si>
  <si>
    <t>2024-05-08 11:37:28</t>
  </si>
  <si>
    <t>Sanjay Kumar Mohanty</t>
  </si>
  <si>
    <t>534276</t>
  </si>
  <si>
    <t>Naalnaad Mane</t>
  </si>
  <si>
    <t>16,2ND FLOOR GOWRY'S BUILDING,ABOVE DOMINO'S,SY NO 13 OF AREKERE VILLAGE,BANNERGHATTA,BANGLAORE,jayanagar,B.B.M.PM south, karnataka - 560076</t>
  </si>
  <si>
    <t>Mico Layout</t>
  </si>
  <si>
    <t>2824</t>
  </si>
  <si>
    <t>12.89009167,77.5976944</t>
  </si>
  <si>
    <t>Arekere</t>
  </si>
  <si>
    <t>Overload Brownie [1 Piece]</t>
  </si>
  <si>
    <t>2024-05-07 23:45:56</t>
  </si>
  <si>
    <t>2024-05-07 23:46:17</t>
  </si>
  <si>
    <t>DIDAR HUSSAIN LASKAR</t>
  </si>
  <si>
    <t>524936</t>
  </si>
  <si>
    <t>Theobroma</t>
  </si>
  <si>
    <t>SHOP NO-39,SHABARI ARCADE,14TH MAIN ROAD,OPP MAX SHOWROOM, HSR LAYOUT,BANGALORE-560102, BTM Layout , B.B.M.P South, Karnataka-560102</t>
  </si>
  <si>
    <t>7th Sector</t>
  </si>
  <si>
    <t>2011</t>
  </si>
  <si>
    <t>12.91135428,77.6380469</t>
  </si>
  <si>
    <t>5.2</t>
  </si>
  <si>
    <t>Chocolate Mousse Cup [100g]</t>
  </si>
  <si>
    <t>2024-05-07 21:31:39</t>
  </si>
  <si>
    <t>2024-05-07 21:31:57</t>
  </si>
  <si>
    <t>Vijayakumar  V</t>
  </si>
  <si>
    <t>437065</t>
  </si>
  <si>
    <t>SHOP NO. 475, GROUND FLOOR, 39TH "C" CROSS, 9TH MAIN, 5THBLOCK, JAYANAGAR,BANGALORE, Jayanagar ,B.B.M.P South, Karnataka,560041</t>
  </si>
  <si>
    <t>5th block</t>
  </si>
  <si>
    <t>1455</t>
  </si>
  <si>
    <t>12.92017647,77.5836421</t>
  </si>
  <si>
    <t>Millionaire Brownie [1 Piece]</t>
  </si>
  <si>
    <t>Koli Curry With Ney Kulu/Noolputtu</t>
  </si>
  <si>
    <t>[{"id":"8a02a1ac-9efe-46ea-9649-fc635c7c8618","super_type":"SUPERTYPE_UNSPECIFIED","total_offer_discount":28,"discount_share":{"swiggy_discount":0,"store_discount":28,"alliance_discount":0},"discount_type":"PERCENTAGE","description":"10% off","fixed_charges":{"gp":{"id":"","final_price":0}}}]</t>
  </si>
  <si>
    <t>2024-05-07 19:02:12</t>
  </si>
  <si>
    <t>2024-05-07 19:02:53</t>
  </si>
  <si>
    <t>Gangi Reddy</t>
  </si>
  <si>
    <t>4292</t>
  </si>
  <si>
    <t>Pepperoni Chicken Tikka lasagna</t>
  </si>
  <si>
    <t>[{"id":"5c8d9a7d-f899-4dcc-998e-d3e0b2960661","super_type":"SUPERTYPE_UNSPECIFIED","total_offer_discount":80,"discount_share":{"swiggy_discount":0,"store_discount":80,"alliance_discount":0},"discount_type":"PERCENTAGE","description":"40% off","fixed_charges":{"gp":{"id":"","final_price":0}}}]</t>
  </si>
  <si>
    <t>2024-05-07 13:18:22</t>
  </si>
  <si>
    <t>2024-05-07 13:18:44</t>
  </si>
  <si>
    <t>Shiba Kairi</t>
  </si>
  <si>
    <t>2730</t>
  </si>
  <si>
    <t>[{"id":"28bf3ebb-4a69-4a92-88a4-f491a5f86e17","super_type":"SUPERTYPE_UNSPECIFIED","total_offer_discount":23.9,"discount_share":{"swiggy_discount":0,"store_discount":23.9,"alliance_discount":0},"discount_type":"PERCENTAGE","description":"10% off","fixed_charges":{"gp":{"id":"","final_price":0}}}]</t>
  </si>
  <si>
    <t>2024-05-07 10:06:46</t>
  </si>
  <si>
    <t>2024-05-07 10:07:00</t>
  </si>
  <si>
    <t>Harikrishna R</t>
  </si>
  <si>
    <t>1927</t>
  </si>
  <si>
    <t>[{"id":"137a1aed-678a-41ce-ac11-088fcce35f29","super_type":"SUPERTYPE_UNSPECIFIED","total_offer_discount":100,"discount_share":{"swiggy_discount":48,"store_discount":52,"alliance_discount":0},"discount_type":"PERCENTAGE","description":"50% off","fixed_charges":{"gp":{"id":"","final_price":0}}}]</t>
  </si>
  <si>
    <t>2024-05-06 19:18:39</t>
  </si>
  <si>
    <t>2024-05-06 19:19:03</t>
  </si>
  <si>
    <t>Puran Singh</t>
  </si>
  <si>
    <t>2041</t>
  </si>
  <si>
    <t>Raspberry Dark Chocolate</t>
  </si>
  <si>
    <t>2024-05-06 16:03:12</t>
  </si>
  <si>
    <t>2024-05-06 16:03:45</t>
  </si>
  <si>
    <t>Ash Narayan Das</t>
  </si>
  <si>
    <t>694704</t>
  </si>
  <si>
    <t>Love And Crumble</t>
  </si>
  <si>
    <t>NO 307, LALEHZAR APARTMENTS PALACE ROAD SHIVAJINAGARA B.B.M.P EAST KARNATAKA</t>
  </si>
  <si>
    <t>Lalehzar Apartments Palace Road</t>
  </si>
  <si>
    <t>4528</t>
  </si>
  <si>
    <t>12.98505012,77.5880017</t>
  </si>
  <si>
    <t>10.2</t>
  </si>
  <si>
    <t>Malleshwaram</t>
  </si>
  <si>
    <t>Dark Chocolate Chunk Sea Salt</t>
  </si>
  <si>
    <t>[{"id":"8ecc3140-454d-483f-810e-78be04d68af5","super_type":"SUPERTYPE_UNSPECIFIED","total_offer_discount":124.99,"discount_share":{"swiggy_discount":0,"store_discount":124.99,"alliance_discount":0},"discount_type":"FLAT","description":"FLAT125 off","fixed_charges":{"gp":{"id":"","final_price":0}}}]</t>
  </si>
  <si>
    <t>2024-05-06 13:53:24</t>
  </si>
  <si>
    <t>2024-05-06 13:53:46</t>
  </si>
  <si>
    <t>MRITYUNJAY HALDER</t>
  </si>
  <si>
    <t>34381</t>
  </si>
  <si>
    <t>No 87/15/638/2 Nanjappa garden, Katha no - 1785/87/15/638/2, Arekere Village, begur hobali, Bangalore South taluk, Bangalore - 560076</t>
  </si>
  <si>
    <t>Begur Hobali</t>
  </si>
  <si>
    <t>3728</t>
  </si>
  <si>
    <t>12.885643,77.602120</t>
  </si>
  <si>
    <t>3.4</t>
  </si>
  <si>
    <t>2024-05-06 08:43:13</t>
  </si>
  <si>
    <t>2024-05-06 08:43:38</t>
  </si>
  <si>
    <t>THARUN N</t>
  </si>
  <si>
    <t>2470</t>
  </si>
  <si>
    <t>[{"id":"28bf3ebb-4a69-4a92-88a4-f491a5f86e17","super_type":"SUPERTYPE_UNSPECIFIED","total_offer_discount":40,"discount_share":{"swiggy_discount":0,"store_discount":40,"alliance_discount":0},"discount_type":"PERCENTAGE","description":"10% off","fixed_charges":{"gp":{"id":"","final_price":0}}}]</t>
  </si>
  <si>
    <t>2024-05-05 19:17:56</t>
  </si>
  <si>
    <t>2024-05-05 19:18:22</t>
  </si>
  <si>
    <t xml:space="preserve">SrinivasSrini </t>
  </si>
  <si>
    <t>1594</t>
  </si>
  <si>
    <t>Smoothie Bowl Of The Day[35Gm Protein]</t>
  </si>
  <si>
    <t>JUMBO</t>
  </si>
  <si>
    <t>[{"id":"7b5f26f9-18b8-4c51-aed1-b1e142eba2ae","super_type":"SUPERTYPE_UNSPECIFIED","total_offer_discount":149.4,"discount_share":{"swiggy_discount":0,"store_discount":149.4,"alliance_discount":0},"discount_type":"PERCENTAGE","description":"30% off","fixed_charges":{"gp":{"id":"","final_price":0}}}]</t>
  </si>
  <si>
    <t>2024-05-05 08:36:52</t>
  </si>
  <si>
    <t>2024-05-05 08:37:10</t>
  </si>
  <si>
    <t>Rajesh Kumar</t>
  </si>
  <si>
    <t>2999</t>
  </si>
  <si>
    <t>Midnight Acai Delight[vegan][30-50gm Protein]</t>
  </si>
  <si>
    <t>Noolputtu (2 Pcs)</t>
  </si>
  <si>
    <t>[{"id":"903b3cd1-104b-4bdd-94d3-96daaea1a80b","super_type":"SUPERTYPE_UNSPECIFIED","total_offer_discount":44.99,"discount_share":{"swiggy_discount":0,"store_discount":44.99,"alliance_discount":0},"discount_type":"PERCENTAGE","description":"15% off","fixed_charges":{"gp":{"id":"","final_price":0}}}]</t>
  </si>
  <si>
    <t>2024-05-04 15:56:01</t>
  </si>
  <si>
    <t>2024-05-04 15:56:19</t>
  </si>
  <si>
    <t>Surendra J</t>
  </si>
  <si>
    <t>2684</t>
  </si>
  <si>
    <t>2.7</t>
  </si>
  <si>
    <t>Thith Pandi (Chilly Pork)</t>
  </si>
  <si>
    <t>Pressure Cooker Chicken Curry and Homestyle Amritsari Dal Meal</t>
  </si>
  <si>
    <t>[{"id":"bcdcaa8c-6d73-46c7-af56-3b6dc93e207a","super_type":"SUPERTYPE_UNSPECIFIED","total_offer_discount":60,"discount_share":{"swiggy_discount":12,"store_discount":48,"alliance_discount":0},"discount_type":"PERCENTAGE","description":"30% off","fixed_charges":{"gp":{"id":"","final_price":0}}}]</t>
  </si>
  <si>
    <t>2024-05-02 19:15:20</t>
  </si>
  <si>
    <t>2024-05-02 19:15:26</t>
  </si>
  <si>
    <t>KAMAL CHETRY</t>
  </si>
  <si>
    <t>35953</t>
  </si>
  <si>
    <t>Homely</t>
  </si>
  <si>
    <t>No. 135/14, 100ft Ring Road, 15th Cross, J.P.Nagar, 3rd Phase, Bengaluru.560076</t>
  </si>
  <si>
    <t>3rd Phase</t>
  </si>
  <si>
    <t>1654</t>
  </si>
  <si>
    <t>12.906291,77.596256</t>
  </si>
  <si>
    <t>1.6</t>
  </si>
  <si>
    <t>[{"id":"6efa58fe-50e0-4c94-aadd-f2cf8ce25c67","super_type":"SUPERTYPE_UNSPECIFIED","total_offer_discount":99.99000000000001,"discount_share":{"swiggy_discount":47.99,"store_discount":52,"alliance_discount":0},"discount_type":"PERCENTAGE","description":"50% off","fixed_charges":{"gp":{"id":"","final_price":0}}}]</t>
  </si>
  <si>
    <t>2024-05-01 15:58:19</t>
  </si>
  <si>
    <t>2024-05-01 15:58:57</t>
  </si>
  <si>
    <t>Sakti Prasad Sundaray</t>
  </si>
  <si>
    <t>2161</t>
  </si>
  <si>
    <t>Midnight Acai Delight [320Kcals] [25Gm-45Gm Protein]</t>
  </si>
  <si>
    <t>[{"id":"7b5f26f9-18b8-4c51-aed1-b1e142eba2ae","super_type":"SUPERTYPE_UNSPECIFIED","total_offer_discount":148.8,"discount_share":{"swiggy_discount":0,"store_discount":148.8,"alliance_discount":0},"discount_type":"PERCENTAGE","description":"30% off","fixed_charges":{"gp":{"id":"","final_price":0}}}]</t>
  </si>
  <si>
    <t>2024-05-01 10:16:04</t>
  </si>
  <si>
    <t>2024-05-01 10:16:24</t>
  </si>
  <si>
    <t>Shaik Yaseen</t>
  </si>
  <si>
    <t>2775</t>
  </si>
  <si>
    <t>Rasayan High Fiber Bowl[ 500gm 250kcals]</t>
  </si>
  <si>
    <t>[{"id":"7b5f26f9-18b8-4c51-aed1-b1e142eba2ae","super_type":"SUPERTYPE_UNSPECIFIED","total_offer_discount":149.99,"discount_share":{"swiggy_discount":0,"store_discount":149.99,"alliance_discount":0},"discount_type":"PERCENTAGE","description":"30% off","fixed_charges":{"gp":{"id":"","final_price":0}}}]</t>
  </si>
  <si>
    <t>2024-04-27 10:09:55</t>
  </si>
  <si>
    <t>2024-04-27 10:10:09</t>
  </si>
  <si>
    <t>RIYAZ AHMED</t>
  </si>
  <si>
    <t>2197</t>
  </si>
  <si>
    <t>2024-04-27 10:07:51</t>
  </si>
  <si>
    <t>2024-04-27 10:08:09</t>
  </si>
  <si>
    <t>cancelled</t>
  </si>
  <si>
    <t>Wok Tossed Hakka Noodles</t>
  </si>
  <si>
    <t>[{"id":"f90d8119-321f-4158-a454-d7576a8e0a65","super_type":"SUPERTYPE_UNSPECIFIED","total_offer_discount":75,"discount_share":{"swiggy_discount":18.75,"store_discount":56.25,"alliance_discount":0},"discount_type":"PERCENTAGE","description":"30% off","fixed_charges":{"gp":{"id":"","final_price":0}}}]</t>
  </si>
  <si>
    <t>2024-04-25 19:00:59</t>
  </si>
  <si>
    <t>2024-04-25 19:01:33</t>
  </si>
  <si>
    <t>RAJESH CHETRY</t>
  </si>
  <si>
    <t>260968</t>
  </si>
  <si>
    <t>Chowman</t>
  </si>
  <si>
    <t>SAI DURGA ENCLAVE, KATHA NO 1099, AND NO 833/1, GROUND FLOOR, BELLENDUR VILLAGE, VARTHUR HOBLI, BANGALORE, Mahadevapura , B.B.M.P East, Karnataka-560037</t>
  </si>
  <si>
    <t>Sai Durga Enclave</t>
  </si>
  <si>
    <t>1950</t>
  </si>
  <si>
    <t>12.92314229,77.6713331</t>
  </si>
  <si>
    <t>3.3</t>
  </si>
  <si>
    <t>[{"id":"12337c67-3996-4380-afdd-b7cf7e3de7a3","super_type":"SUPERTYPE_UNSPECIFIED","total_offer_discount":100,"discount_share":{"swiggy_discount":48,"store_discount":52,"alliance_discount":0},"discount_type":"PERCENTAGE","description":"50% off","fixed_charges":{"gp":{"id":"","final_price":0}}}]</t>
  </si>
  <si>
    <t>2024-04-24 19:40:51</t>
  </si>
  <si>
    <t>2024-04-24 19:41:11</t>
  </si>
  <si>
    <t>K Babu</t>
  </si>
  <si>
    <t>742267</t>
  </si>
  <si>
    <t>Counter No. 23, 24 &amp; 33, No. 53/2,  Doddakannelli Village, Varthur Hobli,  Bangalore, Mahadevapura , B.B.M.P East,  Karnataka-560038</t>
  </si>
  <si>
    <t>Sarjapur Road</t>
  </si>
  <si>
    <t>2384</t>
  </si>
  <si>
    <t>12.90906249,77.68766132</t>
  </si>
  <si>
    <t>Bellandur Sarjapur</t>
  </si>
  <si>
    <t>Belgian Dark Chocolate Milkshake</t>
  </si>
  <si>
    <t>[{"id":"a95119de-61b8-489b-ad8b-1cf7a5d62a5e","super_type":"SUPERTYPE_UNSPECIFIED","total_offer_discount":50,"discount_share":{"swiggy_discount":15,"store_discount":35,"alliance_discount":0},"discount_type":"PERCENTAGE","description":"20% off","fixed_charges":{"gp":{"id":"","final_price":0}}}]</t>
  </si>
  <si>
    <t>2024-04-23 23:43:02</t>
  </si>
  <si>
    <t>2024-04-23 23:43:23</t>
  </si>
  <si>
    <t>Kapsi Mohammed Tufail</t>
  </si>
  <si>
    <t>29349</t>
  </si>
  <si>
    <t>Frozen Bottle - Milkshakes, Desserts And Ice Cream</t>
  </si>
  <si>
    <t>88, Celler Floor, 17th Cross, 14th main, Sector - 4, HSR, Bangalore</t>
  </si>
  <si>
    <t>1985</t>
  </si>
  <si>
    <t>12.91233118,77.63839138</t>
  </si>
  <si>
    <t>[{"id":"768dad50-eef1-40d7-bfd4-5327ee71bb5a","super_type":"SUPERTYPE_UNSPECIFIED","total_offer_discount":60,"discount_share":{"swiggy_discount":0,"store_discount":60,"alliance_discount":0},"discount_type":"PERCENTAGE","description":"30% off","fixed_charges":{"gp":{"id":"","final_price":0}}}]</t>
  </si>
  <si>
    <t>2024-04-23 19:20:12</t>
  </si>
  <si>
    <t>2024-04-23 19:20:29</t>
  </si>
  <si>
    <t>ANSHUMAN DAS</t>
  </si>
  <si>
    <t>SHOP NO 2318,HSR LAYOUT SECTOR ONE,NEAR NIFT COLLEGE,BANGALORE</t>
  </si>
  <si>
    <t>Near NIFT College, Sector 1</t>
  </si>
  <si>
    <t>1375</t>
  </si>
  <si>
    <t>12.912101,77.65163400000006</t>
  </si>
  <si>
    <t>Chicken Fillet Burger Combo</t>
  </si>
  <si>
    <t>[{"id":"24ecd13d-e27f-4858-9c2a-bdc2b708cce4","super_type":"SUPERTYPE_UNSPECIFIED","total_offer_discount":150,"discount_share":{"swiggy_discount":75,"store_discount":75,"alliance_discount":0},"discount_type":"FLAT","description":"Flat ₹150 off","fixed_charges":{"gp":{"id":"","final_price":0}}}]</t>
  </si>
  <si>
    <t>2024-04-22 19:58:41</t>
  </si>
  <si>
    <t>2024-04-22 19:59:12</t>
  </si>
  <si>
    <t>SUSHIL MANDAL</t>
  </si>
  <si>
    <t>17036</t>
  </si>
  <si>
    <t>Leon's - Burgers &amp; Wings (Leon Grill)</t>
  </si>
  <si>
    <t>No.17, Ground Floor, 18th Cross Road, 3rd Sector, HSR Layout, Bangalore.</t>
  </si>
  <si>
    <t>1703</t>
  </si>
  <si>
    <t>12.91181131,77.64374963</t>
  </si>
  <si>
    <t>Single Lamb Cheese Burger</t>
  </si>
  <si>
    <t>[{"id":"8cdbbc6c-7669-489e-b255-421d322ec80f","super_type":"SUPERTYPE_UNSPECIFIED","total_offer_discount":150,"discount_share":{"swiggy_discount":75,"store_discount":75,"alliance_discount":0},"discount_type":"FLAT","description":"Flat ₹150 off","fixed_charges":{"gp":{"id":"","final_price":0}}}]</t>
  </si>
  <si>
    <t>2024-04-18 18:43:41</t>
  </si>
  <si>
    <t>2024-04-18 18:44:05</t>
  </si>
  <si>
    <t>Kundan</t>
  </si>
  <si>
    <t>0.9</t>
  </si>
  <si>
    <t>2024-04-03 18:53:56</t>
  </si>
  <si>
    <t>2024-04-03 18:54:20</t>
  </si>
  <si>
    <t>chandan  K</t>
  </si>
  <si>
    <t>836</t>
  </si>
  <si>
    <t>0.2</t>
  </si>
  <si>
    <t>2024-04-01 19:23:01</t>
  </si>
  <si>
    <t>2024-04-01 19:23:06</t>
  </si>
  <si>
    <t>Noor Azam</t>
  </si>
  <si>
    <t>2224</t>
  </si>
  <si>
    <t>2024-03-31 15:46:07</t>
  </si>
  <si>
    <t>2024-03-31 15:46:25</t>
  </si>
  <si>
    <t>Bharath R</t>
  </si>
  <si>
    <t>854</t>
  </si>
  <si>
    <t>Roasted Chicken Strip Sandwich</t>
  </si>
  <si>
    <t>[{"id":"16ef3f62-96d1-48fa-977b-3851da22b190","super_type":"SUPERTYPE_UNSPECIFIED","total_offer_discount":80,"discount_share":{"swiggy_discount":20,"store_discount":60,"alliance_discount":0},"discount_type":"PERCENTAGE","description":"40% off","fixed_charges":{"gp":{"id":"","final_price":0}}}]</t>
  </si>
  <si>
    <t>2024-03-25 14:23:37</t>
  </si>
  <si>
    <t>2024-03-25 14:23:54</t>
  </si>
  <si>
    <t>MAHESH BABU</t>
  </si>
  <si>
    <t>2675</t>
  </si>
  <si>
    <t>Subway</t>
  </si>
  <si>
    <t>36, 3rd Store, 7th Sector, 14th main, HSR Layout</t>
  </si>
  <si>
    <t>779</t>
  </si>
  <si>
    <t>12.9118135,77.637958</t>
  </si>
  <si>
    <t>0.6</t>
  </si>
  <si>
    <t>Hsr Layout</t>
  </si>
  <si>
    <t>[{"id":"20f94987-8858-4c7d-bf7b-c2ff8a327fa8","super_type":"SUPERTYPE_UNSPECIFIED","total_offer_discount":99.99,"discount_share":{"swiggy_discount":0,"store_discount":99.99,"alliance_discount":0},"discount_type":"FLAT","description":"FLAT100 off","fixed_charges":{"gp":{"id":"","final_price":0}}}]</t>
  </si>
  <si>
    <t>2024-03-21 19:08:54</t>
  </si>
  <si>
    <t>2024-03-21 19:09:08</t>
  </si>
  <si>
    <t xml:space="preserve">Kumar P </t>
  </si>
  <si>
    <t>2901</t>
  </si>
  <si>
    <t>B.M.T Sandwich</t>
  </si>
  <si>
    <t>[{"id":"e7373c56-9ba3-49f4-be3d-f75ecf92675e","super_type":"SUPERTYPE_UNSPECIFIED","total_offer_discount":80,"discount_share":{"swiggy_discount":20,"store_discount":60,"alliance_discount":0},"discount_type":"PERCENTAGE","description":"40% off","fixed_charges":{"gp":{"id":"","final_price":0}}}]</t>
  </si>
  <si>
    <t>2024-03-10 21:08:36</t>
  </si>
  <si>
    <t>2024-03-10 21:09:03</t>
  </si>
  <si>
    <t>Subrath Panda</t>
  </si>
  <si>
    <t>4130</t>
  </si>
  <si>
    <t>2024-03-09 18:33:51</t>
  </si>
  <si>
    <t>2024-03-09 18:34:15</t>
  </si>
  <si>
    <t>Sreedhar V</t>
  </si>
  <si>
    <t>864</t>
  </si>
  <si>
    <t>High-Protein Chicken Omelette</t>
  </si>
  <si>
    <t>2024-03-08 19:49:32</t>
  </si>
  <si>
    <t>2024-03-08 19:49:59</t>
  </si>
  <si>
    <t>BIRENDRA DHAMI</t>
  </si>
  <si>
    <t>464830</t>
  </si>
  <si>
    <t>Bowl Soul</t>
  </si>
  <si>
    <t>2660</t>
  </si>
  <si>
    <t>12.9054065,77.64410799999996</t>
  </si>
  <si>
    <t>[{"id":"68fb12f6-cd47-465f-8695-896e48e6c41d","super_type":"SUPERTYPE_UNSPECIFIED","total_offer_discount":80,"discount_share":{"swiggy_discount":20,"store_discount":60,"alliance_discount":0},"discount_type":"PERCENTAGE","description":"40% off","fixed_charges":{"gp":{"id":"","final_price":0}}}]</t>
  </si>
  <si>
    <t>2024-03-05 21:00:14</t>
  </si>
  <si>
    <t>2024-03-05 21:00:40</t>
  </si>
  <si>
    <t xml:space="preserve">bhagyavanth </t>
  </si>
  <si>
    <t>2107</t>
  </si>
  <si>
    <t>2024-03-04 14:50:09</t>
  </si>
  <si>
    <t>2024-03-04 14:50:43</t>
  </si>
  <si>
    <t>BHARKATH ALI A</t>
  </si>
  <si>
    <t>18973</t>
  </si>
  <si>
    <t>Koramangala, 7, Mahakavi Vemana Rd, KHB Block Koramangala, Koramangala 4-B Block, Koramangala, Bengaluru, Karnataka 560034</t>
  </si>
  <si>
    <t>3667</t>
  </si>
  <si>
    <t>12.93171741,77.6229908</t>
  </si>
  <si>
    <t>4.8</t>
  </si>
  <si>
    <t>Chicken Pepper Dry Boneless</t>
  </si>
  <si>
    <t>Nutella Cheese Cake</t>
  </si>
  <si>
    <t>[{"id":"c43b8888-f483-43af-9935-7d4034582849","super_type":"SUPERTYPE_UNSPECIFIED","total_offer_discount":35.7,"discount_share":{"swiggy_discount":0,"store_discount":35.7,"alliance_discount":0},"discount_type":"PERCENTAGE","description":"10% off","fixed_charges":{"gp":{"id":"","final_price":0}}}]</t>
  </si>
  <si>
    <t>2024-02-18 18:18:22</t>
  </si>
  <si>
    <t>2024-02-18 18:18:57</t>
  </si>
  <si>
    <t xml:space="preserve">ChandraSheaker Raju </t>
  </si>
  <si>
    <t>144115</t>
  </si>
  <si>
    <t>Parcel 5 Food Court, Embassy Tech Village, Outer Ring Road, Near New Horizon College, Devarabeesanahalli, Varthur Hobli, Bangalore , Mahadevapura , B.B.M.P East, Karnataka-560103</t>
  </si>
  <si>
    <t>2856</t>
  </si>
  <si>
    <t>12.927366,77.692146</t>
  </si>
  <si>
    <t>6.2</t>
  </si>
  <si>
    <t>Devarabeesanahalli</t>
  </si>
  <si>
    <t>Blueberry Cheese Cake</t>
  </si>
  <si>
    <t>Pork Chashu Ramyun</t>
  </si>
  <si>
    <t>2024-02-16 20:31:01</t>
  </si>
  <si>
    <t>2024-02-16 20:31:06</t>
  </si>
  <si>
    <t>MUJAHIDUL ISLAM LASKAR</t>
  </si>
  <si>
    <t>1383</t>
  </si>
  <si>
    <t>[{"id":"14a3b6c3-fe74-4f29-9b89-a2368550fb25","super_type":"SUPERTYPE_UNSPECIFIED","total_offer_discount":80,"discount_share":{"swiggy_discount":20,"store_discount":60,"alliance_discount":0},"discount_type":"PERCENTAGE","description":"40% off","fixed_charges":{"gp":{"id":"","final_price":0}}}]</t>
  </si>
  <si>
    <t>2024-02-16 13:57:27</t>
  </si>
  <si>
    <t>2024-02-16 13:57:55</t>
  </si>
  <si>
    <t>Jitendra Kumar Nayak</t>
  </si>
  <si>
    <t>1410</t>
  </si>
  <si>
    <t>Chocolate Hazelnut Cake (Nutella Cake) (Eggless)</t>
  </si>
  <si>
    <t>[{"id":"c43b8888-f483-43af-9935-7d4034582849","super_type":"SUPERTYPE_UNSPECIFIED","total_offer_discount":40,"discount_share":{"swiggy_discount":0,"store_discount":40,"alliance_discount":0},"discount_type":"PERCENTAGE","description":"10% off","fixed_charges":{"gp":{"id":"","final_price":0}}}]</t>
  </si>
  <si>
    <t>2024-02-15 13:08:25</t>
  </si>
  <si>
    <t>2024-02-15 13:08:43</t>
  </si>
  <si>
    <t>Naresh C</t>
  </si>
  <si>
    <t>2633</t>
  </si>
  <si>
    <t>7.1</t>
  </si>
  <si>
    <t>Tandoori Chicken Tikka Sandwich Guiltfree</t>
  </si>
  <si>
    <t>2024-02-13 19:52:04</t>
  </si>
  <si>
    <t>2024-02-13 19:52:39</t>
  </si>
  <si>
    <t>SANJIT TATUA</t>
  </si>
  <si>
    <t>2219</t>
  </si>
  <si>
    <t>Salted Caramel Ice Cream [125 Ml]</t>
  </si>
  <si>
    <t>[{"id":"a06ad688-47c7-4d07-b1e6-983b5c122814","super_type":"SUPERTYPE_UNSPECIFIED","total_offer_discount":111.6,"discount_share":{"swiggy_discount":22.32,"store_discount":89.28,"alliance_discount":0},"discount_type":"PERCENTAGE","description":"60% off","fixed_charges":{"gp":{"id":"","final_price":0}}}]</t>
  </si>
  <si>
    <t>2024-02-04 01:44:56</t>
  </si>
  <si>
    <t>2024-02-04 01:45:34</t>
  </si>
  <si>
    <t>VIVEK KANTU RATHOD</t>
  </si>
  <si>
    <t>418488</t>
  </si>
  <si>
    <t>NOTO - Ice Creams &amp; Desserts</t>
  </si>
  <si>
    <t>#345, kaikondrahalli Sarjapura main road Bangalore 560056, Mahadevpura, B.B.M.P East, Karnataka - 560056</t>
  </si>
  <si>
    <t>Kaikondrahalli</t>
  </si>
  <si>
    <t>805</t>
  </si>
  <si>
    <t>12.913087,77.678681</t>
  </si>
  <si>
    <t>4.4</t>
  </si>
  <si>
    <t>Mint Choco Chip Ice Cream [125 Ml]</t>
  </si>
  <si>
    <t>Lebenese Shawarma</t>
  </si>
  <si>
    <t>2024-02-03 15:17:54</t>
  </si>
  <si>
    <t>2024-02-03 15:18:26</t>
  </si>
  <si>
    <t>Satish kumar</t>
  </si>
  <si>
    <t>422128</t>
  </si>
  <si>
    <t>Baba Ganoush</t>
  </si>
  <si>
    <t>KORMANGALA, 6th block, 80ft main road Shop no 2, NA chambers 2 , 478, 6th Block, Koramangala, Bengaluru, Karnataka 560095, India</t>
  </si>
  <si>
    <t>6th Block</t>
  </si>
  <si>
    <t>12.9398836,77.6252951</t>
  </si>
  <si>
    <t>5.0</t>
  </si>
  <si>
    <t>[{"id":"ba56dab2-1b4c-454a-87c7-66ccaab3091f","super_type":"SUPERTYPE_UNSPECIFIED","total_offer_discount":20.9,"discount_share":{"swiggy_discount":0,"store_discount":20.9,"alliance_discount":0},"discount_type":"PERCENTAGE","description":"10% off","fixed_charges":{"gp":{"id":"","final_price":0}}}]</t>
  </si>
  <si>
    <t>2024-02-02 20:08:16</t>
  </si>
  <si>
    <t>2024-02-02 20:09:12</t>
  </si>
  <si>
    <t>yogeesha s</t>
  </si>
  <si>
    <t>130, 17th H Main Rd, KHB Colony, M.I.G, 5th Block, Koramangala, Bengaluru, Karnataka 560095, India</t>
  </si>
  <si>
    <t>KHB Colony</t>
  </si>
  <si>
    <t>3484</t>
  </si>
  <si>
    <t>2024-01-28 16:28:50</t>
  </si>
  <si>
    <t>2024-01-28 16:28:56</t>
  </si>
  <si>
    <t>JAGANNATH MOHANTA</t>
  </si>
  <si>
    <t>1732</t>
  </si>
  <si>
    <t>Mexican Green Wave Pizza</t>
  </si>
  <si>
    <t>[{"id":"0d0cbd02-407f-4bb6-9c39-91b66ef5c01e","super_type":"SUPERTYPE_UNSPECIFIED","total_offer_discount":50,"discount_share":{"swiggy_discount":0,"store_discount":50,"alliance_discount":0},"discount_type":"PERCENTAGE","description":"20% off","fixed_charges":{"gp":{"id":"","final_price":0}}}]</t>
  </si>
  <si>
    <t>2024-01-27 21:43:01</t>
  </si>
  <si>
    <t>2024-01-27 21:43:42</t>
  </si>
  <si>
    <t>1409</t>
  </si>
  <si>
    <t>0.0</t>
  </si>
  <si>
    <t>Naked Nutella Waffle</t>
  </si>
  <si>
    <t>[{"id":"66f89a57-1f02-4c46-a99b-8fc3b891874a","super_type":"SUPERTYPE_UNSPECIFIED","total_offer_discount":49.99,"discount_share":{"swiggy_discount":7.5,"store_discount":42.49,"alliance_discount":0},"discount_type":"PERCENTAGE","description":"20% off","fixed_charges":{"gp":{"id":"","final_price":0}}}]</t>
  </si>
  <si>
    <t>2024-01-20 23:31:34</t>
  </si>
  <si>
    <t>2024-01-20 23:31:48</t>
  </si>
  <si>
    <t>RAVI KUMAR MANDAL</t>
  </si>
  <si>
    <t>502673</t>
  </si>
  <si>
    <t>The Belgian Waffle Co.</t>
  </si>
  <si>
    <t>Near VI store, 647, 27th main road, sector 2, sector 5, 1st sector HSR Layout, Bengaluru Karnataka - 560102</t>
  </si>
  <si>
    <t>2nd Sector</t>
  </si>
  <si>
    <t>1413</t>
  </si>
  <si>
    <t>12.916097,77.65184</t>
  </si>
  <si>
    <t>0.5</t>
  </si>
  <si>
    <t>2024-01-20 15:28:16</t>
  </si>
  <si>
    <t>2024-01-20 15:28:43</t>
  </si>
  <si>
    <t>Imdadul Hoque Laskar</t>
  </si>
  <si>
    <t>2746</t>
  </si>
  <si>
    <t>Salted Caramel Brownie</t>
  </si>
  <si>
    <t>FLAT100</t>
  </si>
  <si>
    <t>[{"id":"c5767fa3-4c94-4be2-88d4-9b923f4a2e14","super_type":"SUPERTYPE_UNSPECIFIED","total_offer_discount":99.99,"discount_share":{"swiggy_discount":0,"store_discount":99.99,"alliance_discount":0},"discount_type":"FLAT","description":"Flat ₹100 off","fixed_charges":{"gp":{"id":"","final_price":0}}}]</t>
  </si>
  <si>
    <t>2024-01-16 17:32:52</t>
  </si>
  <si>
    <t>2024-01-16 17:33:03</t>
  </si>
  <si>
    <t>Pravin Kumar</t>
  </si>
  <si>
    <t>2411</t>
  </si>
  <si>
    <t>Nutella Stuffed Chocochips Cookie(1 Pc)</t>
  </si>
  <si>
    <t>[{"id":"4102e284-fde9-40d3-b050-82926746d231","super_type":"SUPERTYPE_UNSPECIFIED","total_offer_discount":99.99,"discount_share":{"swiggy_discount":0,"store_discount":99.99,"alliance_discount":0},"discount_type":"FLAT","description":"Flat ₹100 off","fixed_charges":{"gp":{"id":"","final_price":0}}}]</t>
  </si>
  <si>
    <t>2024-01-16 17:30:27</t>
  </si>
  <si>
    <t>2024-01-16 17:30:32</t>
  </si>
  <si>
    <t>8.4</t>
  </si>
  <si>
    <t>Chicken Kheema Cheese Paratha</t>
  </si>
  <si>
    <t>[{"id":"e869bbb4-07f7-44d5-a519-1acaeadf5e53","super_type":"SUPERTYPE_UNSPECIFIED","total_offer_discount":99.99,"discount_share":{"swiggy_discount":29.99,"store_discount":70,"alliance_discount":0},"discount_type":"FLAT","description":"FLAT100 off","fixed_charges":{"gp":{"id":"","final_price":0}}}]</t>
  </si>
  <si>
    <t>2024-01-14 14:19:25</t>
  </si>
  <si>
    <t>2024-01-14 14:19:42</t>
  </si>
  <si>
    <t>Siddartha U</t>
  </si>
  <si>
    <t>375045</t>
  </si>
  <si>
    <t>Paratha Envy</t>
  </si>
  <si>
    <t>NO.504, 2ND FLOOR, 6TH CROSS, 6TH BLOCK, KORAMANGALA BANGALORE., BTM Layout, B.B.M.P South, Karnataka-560095</t>
  </si>
  <si>
    <t>3551</t>
  </si>
  <si>
    <t>12.937246,77.624643</t>
  </si>
  <si>
    <t>Aloo Cheese Paratha</t>
  </si>
  <si>
    <t>Big Spicy Paneer Wrap</t>
  </si>
  <si>
    <t>2024-01-09 01:01:28</t>
  </si>
  <si>
    <t>2024-01-09 01:01:48</t>
  </si>
  <si>
    <t>Binoy Debbarma</t>
  </si>
  <si>
    <t>23682</t>
  </si>
  <si>
    <t>McDonald's</t>
  </si>
  <si>
    <t>HSR Layout #1, 14th Main,HSR LSector VII, Bengaluru- 56102.</t>
  </si>
  <si>
    <t>1000</t>
  </si>
  <si>
    <t>12.91207388,77.6380679</t>
  </si>
  <si>
    <t>0.4</t>
  </si>
  <si>
    <t>[{"id":"c5752e1c-f5c2-4414-85fa-57de3a043c19","super_type":"SUPERTYPE_UNSPECIFIED","total_offer_discount":35.7,"discount_share":{"swiggy_discount":0,"store_discount":35.7,"alliance_discount":0},"discount_type":"PERCENTAGE","description":"10% off","fixed_charges":{"gp":{"id":"","final_price":0}}}]</t>
  </si>
  <si>
    <t>2023-12-31 20:34:35</t>
  </si>
  <si>
    <t>2023-12-31 20:34:53</t>
  </si>
  <si>
    <t xml:space="preserve">SUMANMANDAL </t>
  </si>
  <si>
    <t>2664</t>
  </si>
  <si>
    <t>2023-12-31 20:29:21</t>
  </si>
  <si>
    <t>2023-12-31 20:29:27</t>
  </si>
  <si>
    <t>Mohammad Wasim Akram</t>
  </si>
  <si>
    <t>1889</t>
  </si>
  <si>
    <t>12.909368,77.638656</t>
  </si>
  <si>
    <t>Trapper Creek (Buff)</t>
  </si>
  <si>
    <t>CELEBRATIONS</t>
  </si>
  <si>
    <t>[{"id":"0cf35ab8-1dc8-4c78-8500-44beda4d0877","super_type":"SUPERTYPE_UNSPECIFIED","total_offer_discount":174.99,"discount_share":{"swiggy_discount":52.5,"store_discount":122.49,"alliance_discount":0},"discount_type":"FLAT","description":"Flat ₹175 off","fixed_charges":{"gp":{"id":"","final_price":0}}}]</t>
  </si>
  <si>
    <t>2023-12-26 15:19:03</t>
  </si>
  <si>
    <t>2023-12-26 15:19:25</t>
  </si>
  <si>
    <t>UMESH</t>
  </si>
  <si>
    <t>#717, 10th main road 2nd cross Hosapalya Opposite of Subodhini English high school ITI layout sector 7.</t>
  </si>
  <si>
    <t>MANGAMMANAPALYA</t>
  </si>
  <si>
    <t>1788</t>
  </si>
  <si>
    <t>12.90073452,77.6400283</t>
  </si>
  <si>
    <t>[{"id":"8493942f-3551-4789-a766-bd2e8eab5603","super_type":"SUPERTYPE_UNSPECIFIED","total_offer_discount":80,"discount_share":{"swiggy_discount":12,"store_discount":68,"alliance_discount":0},"discount_type":"PERCENTAGE","description":"40% off","fixed_charges":{"gp":{"id":"","final_price":0}}}]</t>
  </si>
  <si>
    <t>2023-12-25 13:37:43</t>
  </si>
  <si>
    <t>2023-12-25 13:38:02</t>
  </si>
  <si>
    <t>UNOOSE YUSUF</t>
  </si>
  <si>
    <t>1389</t>
  </si>
  <si>
    <t>Tandoori Chicken Tikka Cheese Pull Sandwich</t>
  </si>
  <si>
    <t>[{"id":"485642ce-1796-4eab-9811-3ff5e4b7d538","super_type":"SUPERTYPE_UNSPECIFIED","total_offer_discount":80,"discount_share":{"swiggy_discount":28,"store_discount":52,"alliance_discount":0},"discount_type":"PERCENTAGE","description":"40% off","fixed_charges":{"gp":{"id":"","final_price":0}}}]</t>
  </si>
  <si>
    <t>2023-12-09 14:07:16</t>
  </si>
  <si>
    <t>2023-12-09 14:07:34</t>
  </si>
  <si>
    <t xml:space="preserve">Irfanirfu </t>
  </si>
  <si>
    <t>1080</t>
  </si>
  <si>
    <t>Spicy Chick'n Cheese</t>
  </si>
  <si>
    <t>[{"id":"bf585ef3-1522-4981-b7a7-5e366761dbce","super_type":"SUPERTYPE_UNSPECIFIED","total_offer_discount":80,"discount_share":{"swiggy_discount":28,"store_discount":52,"alliance_discount":0},"discount_type":"PERCENTAGE","description":"40% off","fixed_charges":{"gp":{"id":"","final_price":0}}}]</t>
  </si>
  <si>
    <t>2023-12-02 13:46:34</t>
  </si>
  <si>
    <t>2023-12-02 13:46:52</t>
  </si>
  <si>
    <t>SIKENDAR KUMAR YADAV</t>
  </si>
  <si>
    <t>2671</t>
  </si>
  <si>
    <t>Chicken Varattiyathu</t>
  </si>
  <si>
    <t>[{"id":"a17455c6-6016-48b5-95c0-933ae258bf5c","super_type":"SUPERTYPE_UNSPECIFIED","total_offer_discount":120,"discount_share":{"swiggy_discount":36,"store_discount":84,"alliance_discount":0},"discount_type":"PERCENTAGE","description":"60% off","fixed_charges":{"gp":{"id":"","final_price":0}}}]</t>
  </si>
  <si>
    <t>2023-11-26 13:41:26</t>
  </si>
  <si>
    <t>2023-11-26 13:41:50</t>
  </si>
  <si>
    <t>Rajasekar Reddy</t>
  </si>
  <si>
    <t>81810</t>
  </si>
  <si>
    <t>Tharavadu family restaurant</t>
  </si>
  <si>
    <t>1st FLOOR, NO.116/1, HOSUR MAIN ROAD, MANGAMMANAPALYA CROSS, BOMMANAHALLI , Bommenahalli , Bangalore South, Bangalore Urban, Karnataka-560068</t>
  </si>
  <si>
    <t>Hosur Main Road</t>
  </si>
  <si>
    <t>1550</t>
  </si>
  <si>
    <t>12.906146,77.629745</t>
  </si>
  <si>
    <t>Bommanahalli</t>
  </si>
  <si>
    <t>Idiyappam</t>
  </si>
  <si>
    <t>Peanut Butter &amp; Snicker Thickshake</t>
  </si>
  <si>
    <t>[{"id":"3be8626e-f3e3-4950-bcca-639767fe94cf","super_type":"SUPERTYPE_UNSPECIFIED","total_offer_discount":100,"discount_share":{"swiggy_discount":0,"store_discount":100,"alliance_discount":0},"discount_type":"FLAT","description":"FLAT100 off","fixed_charges":{"gp":{"id":"","final_price":0}}}]</t>
  </si>
  <si>
    <t>2023-11-23 14:43:51</t>
  </si>
  <si>
    <t>2023-11-23 14:44:09</t>
  </si>
  <si>
    <t>Jayadev Behera</t>
  </si>
  <si>
    <t>700113</t>
  </si>
  <si>
    <t>The Best Thickshakes Co</t>
  </si>
  <si>
    <t>1237, Sri Sai Crystal 17th cross, 5th Main Rd, HSR Layout, Bengaluru, Karnataka 560102</t>
  </si>
  <si>
    <t>5th Main Rd</t>
  </si>
  <si>
    <t>1673</t>
  </si>
  <si>
    <t>12.912028,77.632327</t>
  </si>
  <si>
    <t>Choose Your Combo</t>
  </si>
  <si>
    <t>Tender Coconut Pudding</t>
  </si>
  <si>
    <t>KINGK50</t>
  </si>
  <si>
    <t>[{"id":"03ca3c14-fff6-467e-ae52-d8c251b67a76","super_type":"SUPERTYPE_UNSPECIFIED","total_offer_discount":50.01,"discount_share":{"swiggy_discount":50.01,"store_discount":0,"alliance_discount":0},"discount_type":"FLAT","description":"Flat ₹200 off","fixed_charges":{"gp":{"id":"","final_price":0}},"applied_as":"SHADOW","base_offers":[{"offer_id":"92c138b0-4008-4a46-83f9-f28b6636521d","coupon_code":"WORLDCUPMANIA"}]},{"id":"92c138b0-4008-4a46-83f9-f28b6636521d","super_type":"SUPERTYPE_UNSPECIFIED","total_offer_discount":149.97,"discount_share":{"swiggy_discount":30.01,"store_discount":119.96,"alliance_discount":0},"discount_type":"FLAT","description":"FLAT150 off","fixed_charges":{"gp":{"id":"","final_price":0}}}]</t>
  </si>
  <si>
    <t>2023-11-15 19:00:06</t>
  </si>
  <si>
    <t>2023-11-15 19:00:24</t>
  </si>
  <si>
    <t>MOSTAFIZAR RAHAMAN</t>
  </si>
  <si>
    <t>2047</t>
  </si>
  <si>
    <t>Chicken Varutharacha Curry</t>
  </si>
  <si>
    <t>Appam (1pc)</t>
  </si>
  <si>
    <t>Chicken Darjeeling Steam Momo</t>
  </si>
  <si>
    <t>2023-11-08 19:23:36</t>
  </si>
  <si>
    <t>2023-11-08 19:23:57</t>
  </si>
  <si>
    <t>Eresha</t>
  </si>
  <si>
    <t>244004</t>
  </si>
  <si>
    <t>Wow! Momo</t>
  </si>
  <si>
    <t>WOW MOMO NO1 120 14th main road 5th sector HSR layout Bangalore BTM layout BBMP south  Karnataka  560102</t>
  </si>
  <si>
    <t>5th sector</t>
  </si>
  <si>
    <t>2006</t>
  </si>
  <si>
    <t>12.9161961,77.6377847</t>
  </si>
  <si>
    <t>Chicken Fried Momo Mania</t>
  </si>
  <si>
    <t>2023-11-07 19:16:54</t>
  </si>
  <si>
    <t>2023-11-07 19:17:27</t>
  </si>
  <si>
    <t xml:space="preserve">Hasnul Hoque Choudhury </t>
  </si>
  <si>
    <t>Doddakanneli Village</t>
  </si>
  <si>
    <t>3013</t>
  </si>
  <si>
    <t>12.9092988,77.6877346</t>
  </si>
  <si>
    <t>WORLDCUPMANIA</t>
  </si>
  <si>
    <t>[{"id":"fcc09378-6922-4b80-a505-f2cda5e1f89c","super_type":"SUPERTYPE_UNSPECIFIED","total_offer_discount":150,"discount_share":{"swiggy_discount":75,"store_discount":75,"alliance_discount":0},"discount_type":"FLAT","description":"FLAT150 off","fixed_charges":{"gp":{"id":"","final_price":0}}}]</t>
  </si>
  <si>
    <t>2023-11-05 11:25:39</t>
  </si>
  <si>
    <t>2023-11-05 11:25:54</t>
  </si>
  <si>
    <t>SAYAD SAHABUDDIN ALLI</t>
  </si>
  <si>
    <t>1495</t>
  </si>
  <si>
    <t>12.91183127,77.64382903</t>
  </si>
  <si>
    <t>[{"id":"078f55cb-bc8e-4ef0-bdc1-3980cdc6873c","super_type":"SUPERTYPE_UNSPECIFIED","total_offer_discount":150,"discount_share":{"swiggy_discount":45,"store_discount":105,"alliance_discount":0},"discount_type":"FLAT","description":"FLAT150 off","fixed_charges":{"gp":{"id":"","final_price":0}}}]</t>
  </si>
  <si>
    <t>2023-11-04 20:05:23</t>
  </si>
  <si>
    <t>2023-11-04 20:05:40</t>
  </si>
  <si>
    <t>Susanta Das</t>
  </si>
  <si>
    <t>2736</t>
  </si>
  <si>
    <t>Dosa (2 Pcs) Chicken Curry</t>
  </si>
  <si>
    <t>2023-11-04 09:55:41</t>
  </si>
  <si>
    <t>2023-11-04 09:55:59</t>
  </si>
  <si>
    <t>MANAS KUMAR SETHI</t>
  </si>
  <si>
    <t>62430</t>
  </si>
  <si>
    <t>Dosa Chicken &amp; Tiffins</t>
  </si>
  <si>
    <t>235, 9th Main Road, Sector 7, HSR Layout, Sector 7, HSR Layout, Bengaluru, Karnataka 560102</t>
  </si>
  <si>
    <t>2540</t>
  </si>
  <si>
    <t>12.912837,77.63510900000006</t>
  </si>
  <si>
    <t>Grilled Spicy Lamb Burger</t>
  </si>
  <si>
    <t>[{"id":"56bb9bfb-bb7d-4334-9bfa-0b49fa1625e7","super_type":"SUPERTYPE_UNSPECIFIED","total_offer_discount":50,"discount_share":{"swiggy_discount":25,"store_discount":25,"alliance_discount":0},"discount_type":"PERCENTAGE","description":"20% off","fixed_charges":{"gp":{"id":"","final_price":0}}}]</t>
  </si>
  <si>
    <t>2023-10-26 14:12:16</t>
  </si>
  <si>
    <t>2023-10-26 14:12:30</t>
  </si>
  <si>
    <t xml:space="preserve">danush </t>
  </si>
  <si>
    <t>782</t>
  </si>
  <si>
    <t>Himalayan Steamed Chicken Momos</t>
  </si>
  <si>
    <t>2023-10-25 19:37:59</t>
  </si>
  <si>
    <t>2023-10-25 19:38:20</t>
  </si>
  <si>
    <t>Periyasami</t>
  </si>
  <si>
    <t>488099</t>
  </si>
  <si>
    <t>The Himalayan Momo Company</t>
  </si>
  <si>
    <t>73, 27 th Main Road,Phase 3, Agara Village,1 st Sector</t>
  </si>
  <si>
    <t>661</t>
  </si>
  <si>
    <t>12.920751,77.650396</t>
  </si>
  <si>
    <t>Ghee Gulab Jamun (2 Pcs)</t>
  </si>
  <si>
    <t>LUNCHBINGE</t>
  </si>
  <si>
    <t>[{"id":"ea6bee14-f548-4089-84e7-e3203d403723","super_type":"SUPERTYPE_UNSPECIFIED","total_offer_discount":99.99,"discount_share":{"swiggy_discount":30,"store_discount":69.99,"alliance_discount":0},"discount_type":"FLAT","description":"FLAT100 off","fixed_charges":{"gp":{"id":"","final_price":0}}}]</t>
  </si>
  <si>
    <t>2023-10-24 11:14:20</t>
  </si>
  <si>
    <t>2023-10-24 11:14:46</t>
  </si>
  <si>
    <t>SATHISHIUMAR G S</t>
  </si>
  <si>
    <t>348329</t>
  </si>
  <si>
    <t>NO.1560/1435/33, K SOMASHEKHAR REDDY, KAIKONDRAHALLI, BANGALORE., Mahadevapura , B.B.M.P East, Karnataka-560035</t>
  </si>
  <si>
    <t>2007</t>
  </si>
  <si>
    <t>12.9075344,77.67582123</t>
  </si>
  <si>
    <t>[{"id":"3bd1bb74-de3a-4270-a72c-02c43dcf7ce4","super_type":"SUPERTYPE_UNSPECIFIED","total_offer_discount":150,"discount_share":{"swiggy_discount":75,"store_discount":75,"alliance_discount":0},"discount_type":"FLAT","description":"FLAT150 off","fixed_charges":{"gp":{"id":"","final_price":0}}}]</t>
  </si>
  <si>
    <t>2023-10-22 20:25:28</t>
  </si>
  <si>
    <t>2023-10-22 20:25:40</t>
  </si>
  <si>
    <t>RAHULB B</t>
  </si>
  <si>
    <t>927</t>
  </si>
  <si>
    <t>Garlic Mayo</t>
  </si>
  <si>
    <t>Nool Porota (1pc)</t>
  </si>
  <si>
    <t>[{"id":"8f719de5-eb1b-4866-993e-5d0ef85a8583","super_type":"SUPERTYPE_UNSPECIFIED","total_offer_discount":149.98000000000002,"discount_share":{"swiggy_discount":30,"store_discount":119.98,"alliance_discount":0},"discount_type":"FLAT","description":"FLAT150 off","fixed_charges":{"gp":{"id":"","final_price":0}}}]</t>
  </si>
  <si>
    <t>2023-10-22 11:17:21</t>
  </si>
  <si>
    <t>2023-10-22 11:17:36</t>
  </si>
  <si>
    <t xml:space="preserve">Rajesh das </t>
  </si>
  <si>
    <t>1957</t>
  </si>
  <si>
    <t>Meat Curry</t>
  </si>
  <si>
    <t>2023-10-21 18:54:35</t>
  </si>
  <si>
    <t>2023-10-21 18:54:52</t>
  </si>
  <si>
    <t>Dibyajit Phukan</t>
  </si>
  <si>
    <t>55737</t>
  </si>
  <si>
    <t>Kairali Restaurant</t>
  </si>
  <si>
    <t>32/21 near Maruti showroom outer ring road belladur Bangalore</t>
  </si>
  <si>
    <t>Outer Ring Road</t>
  </si>
  <si>
    <t>2025</t>
  </si>
  <si>
    <t>12.928069,77.679204</t>
  </si>
  <si>
    <t>4.2</t>
  </si>
  <si>
    <t>Idli (2 Pcs)</t>
  </si>
  <si>
    <t>TRYNEW-XL</t>
  </si>
  <si>
    <t>[{"id":"b78bb0be-4ca2-4b04-af1e-66e991460b12","super_type":"SUPERTYPE_UNSPECIFIED","total_offer_discount":62.099999999999994,"discount_share":{"swiggy_discount":18.63,"store_discount":43.47,"alliance_discount":0},"discount_type":"PERCENTAGE","description":"30% off","fixed_charges":{"gp":{"id":"","final_price":0}}}]</t>
  </si>
  <si>
    <t>2023-10-19 07:58:24</t>
  </si>
  <si>
    <t>2023-10-19 07:58:54</t>
  </si>
  <si>
    <t>Debasish Mahapatra</t>
  </si>
  <si>
    <t>201224</t>
  </si>
  <si>
    <t>Asha tiffins</t>
  </si>
  <si>
    <t>Asha Tiffins, 5th Main Road, Sector 7, HSR Layout, Bengaluru, Karnataka, India</t>
  </si>
  <si>
    <t>753</t>
  </si>
  <si>
    <t>12.911856,77.6325489999999</t>
  </si>
  <si>
    <t>2.4</t>
  </si>
  <si>
    <t>Cold Coffee (275ml)</t>
  </si>
  <si>
    <t>Masala Dosa</t>
  </si>
  <si>
    <t>Boneless Chicken Manchurian</t>
  </si>
  <si>
    <t>[{"id":"6ee62658-3aa8-497e-8248-ac41eba5d5ef","super_type":"SUPERTYPE_UNSPECIFIED","total_offer_discount":50,"discount_share":{"swiggy_discount":15,"store_discount":35,"alliance_discount":0},"discount_type":"PERCENTAGE","description":"20% off","fixed_charges":{"gp":{"id":"","final_price":0}}}]</t>
  </si>
  <si>
    <t>2023-10-09 18:36:35</t>
  </si>
  <si>
    <t>2023-10-09 18:36:50</t>
  </si>
  <si>
    <t>Anil Kumar Yadav</t>
  </si>
  <si>
    <t>709170</t>
  </si>
  <si>
    <t>Imperio Restaurant</t>
  </si>
  <si>
    <t>imperio restaurant , 495, 17th Cross Rd, Parangi Palaya, Sector 2, HSR Layout, Bengaluru, Karnataka</t>
  </si>
  <si>
    <t>Sector 2</t>
  </si>
  <si>
    <t>1001</t>
  </si>
  <si>
    <t>12.91181824,77.6495233</t>
  </si>
  <si>
    <t>0.7</t>
  </si>
  <si>
    <t>2023-09-29 10:42:32</t>
  </si>
  <si>
    <t>2023-09-29 10:42:49</t>
  </si>
  <si>
    <t>Jaydev nath</t>
  </si>
  <si>
    <t>2566</t>
  </si>
  <si>
    <t>Chicken Kheema Paratha</t>
  </si>
  <si>
    <t>[{"id":"60385055-547d-4c3b-bef2-75f14c9cfb0d","super_type":"SUPERTYPE_UNSPECIFIED","total_offer_discount":119.99,"discount_share":{"swiggy_discount":36,"store_discount":83.99,"alliance_discount":0},"discount_type":"PERCENTAGE","description":"60% off","fixed_charges":{"gp":{"id":"","final_price":0}}}]</t>
  </si>
  <si>
    <t>2023-09-25 16:02:34</t>
  </si>
  <si>
    <t>2023-09-25 16:03:35</t>
  </si>
  <si>
    <t>Prakash Dalabehera</t>
  </si>
  <si>
    <t>1467</t>
  </si>
  <si>
    <t>Chicken &amp; Egg Pothichoru</t>
  </si>
  <si>
    <t>Sugarcane With Ginger</t>
  </si>
  <si>
    <t>2023-09-23 15:56:11</t>
  </si>
  <si>
    <t>2023-09-23 15:56:34</t>
  </si>
  <si>
    <t>Akshay Akshay</t>
  </si>
  <si>
    <t>567783</t>
  </si>
  <si>
    <t>HSR Freshcane Juice</t>
  </si>
  <si>
    <t>NO 2333, 24TH MAIN,17TH CROSS SECTOR NO 1, HSR LAYOUT, Bommanahalli , B.B.M.P South, , Karnataka, 560102</t>
  </si>
  <si>
    <t>1835</t>
  </si>
  <si>
    <t>12.912110164242,77.648900840197</t>
  </si>
  <si>
    <t>[{"id":"0c2819fc-1836-431a-8677-00e94af123b8","super_type":"SUPERTYPE_UNSPECIFIED","total_offer_discount":49.99,"discount_share":{"swiggy_discount":15,"store_discount":34.99,"alliance_discount":0},"discount_type":"PERCENTAGE","description":"20% off","fixed_charges":{"gp":{"id":"","final_price":0}}}]</t>
  </si>
  <si>
    <t>2023-09-19 12:11:47</t>
  </si>
  <si>
    <t>2023-09-19 12:12:10</t>
  </si>
  <si>
    <t>Santakar Santapriya</t>
  </si>
  <si>
    <t>971</t>
  </si>
  <si>
    <t>Prawns Pepper Dry</t>
  </si>
  <si>
    <t>2023-09-18 11:09:42</t>
  </si>
  <si>
    <t>2023-09-18 11:10:02</t>
  </si>
  <si>
    <t>Ramesh K</t>
  </si>
  <si>
    <t>2783</t>
  </si>
  <si>
    <t>SPECIALS</t>
  </si>
  <si>
    <t>[{"id":"73f920b6-b8d2-4b29-b4a9-72846208860d","super_type":"SUPERTYPE_UNSPECIFIED","total_offer_discount":80,"discount_share":{"swiggy_discount":32,"store_discount":48,"alliance_discount":0},"discount_type":"PERCENTAGE","description":"40% off","fixed_charges":{"gp":{"id":"","final_price":0}}}]</t>
  </si>
  <si>
    <t>2023-09-12 16:23:04</t>
  </si>
  <si>
    <t>2023-09-12 16:23:21</t>
  </si>
  <si>
    <t>Avverahalli Mallesh Basavesh</t>
  </si>
  <si>
    <t>1091</t>
  </si>
  <si>
    <t>Cajun Corn Kernels</t>
  </si>
  <si>
    <t>PARTY</t>
  </si>
  <si>
    <t>[{"id":"1178c39c-98d9-4510-b5b7-122edfb7e4fc","super_type":"SUPERTYPE_UNSPECIFIED","total_offer_discount":138,"discount_share":{"swiggy_discount":0,"store_discount":138,"alliance_discount":0},"discount_type":"PERCENTAGE","description":"10% off","fixed_charges":{"gp":{"id":"","final_price":0}}}]</t>
  </si>
  <si>
    <t>2023-09-10 23:55:33</t>
  </si>
  <si>
    <t>2023-09-10 23:55:52</t>
  </si>
  <si>
    <t>Amitabh Kumar Pavan</t>
  </si>
  <si>
    <t>395574</t>
  </si>
  <si>
    <t>Plan B</t>
  </si>
  <si>
    <t>No 2324, 17th Cross Road, 1st Sector, HSR Layout, Bengaluru, Karnataka 560012</t>
  </si>
  <si>
    <t>2259</t>
  </si>
  <si>
    <t>12.912120631518187,77.65069759736535</t>
  </si>
  <si>
    <t>Fish Fingers</t>
  </si>
  <si>
    <t>Blue Berry Cheese Cake</t>
  </si>
  <si>
    <t>12" Badmash Pizza</t>
  </si>
  <si>
    <t>Creamy Buffalo</t>
  </si>
  <si>
    <t>[{"id":"1178c39c-98d9-4510-b5b7-122edfb7e4fc","super_type":"SUPERTYPE_UNSPECIFIED","total_offer_discount":197,"discount_share":{"swiggy_discount":0,"store_discount":197,"alliance_discount":0},"discount_type":"PERCENTAGE","description":"10% off","fixed_charges":{"gp":{"id":"","final_price":0}}}]</t>
  </si>
  <si>
    <t>2023-09-08 21:49:47</t>
  </si>
  <si>
    <t>2023-09-08 21:50:07</t>
  </si>
  <si>
    <t>Monirul Hoque</t>
  </si>
  <si>
    <t>2907</t>
  </si>
  <si>
    <t>Firecracker Wings</t>
  </si>
  <si>
    <t>Orange Dynamite Wings</t>
  </si>
  <si>
    <t>Chocolate And Love Smoothie Bowl</t>
  </si>
  <si>
    <t>[{"id":"6ca97531-301c-4632-a58f-646d0afd9e01","super_type":"SUPERTYPE_UNSPECIFIED","total_offer_discount":39.8,"discount_share":{"swiggy_discount":0,"store_discount":39.8,"alliance_discount":0},"discount_type":"PERCENTAGE","description":"10% off","fixed_charges":{"gp":{"id":"","final_price":0}}}]</t>
  </si>
  <si>
    <t>2023-09-03 10:46:35</t>
  </si>
  <si>
    <t>Priyabrata Jena</t>
  </si>
  <si>
    <t>298606</t>
  </si>
  <si>
    <t>Drunken Monkey</t>
  </si>
  <si>
    <t>No.634 ground floor,5th cross,15th main ,4th block,kormangala (near chinmaya vidyalaya school),bangalore 560034</t>
  </si>
  <si>
    <t>4th Block</t>
  </si>
  <si>
    <t>1712</t>
  </si>
  <si>
    <t>12.934488559072948,77.62886978481599</t>
  </si>
  <si>
    <t>Calvin Eats Nutella</t>
  </si>
  <si>
    <t>[{"id":"f80596b9-9db2-47d0-98be-dbdde4df4855","super_type":"SUPERTYPE_UNSPECIFIED","total_offer_discount":100,"discount_share":{"swiggy_discount":0,"store_discount":100,"alliance_discount":0},"discount_type":"PERCENTAGE","description":"50% off","fixed_charges":{"gp":{"id":"","final_price":0}}}]</t>
  </si>
  <si>
    <t>2023-09-02 21:21:56</t>
  </si>
  <si>
    <t>Manoj Kumar H M</t>
  </si>
  <si>
    <t>2738</t>
  </si>
  <si>
    <t>Trapper Creek</t>
  </si>
  <si>
    <t>WEEKENDS</t>
  </si>
  <si>
    <t>[{"id":"e7ca910b-b1f7-4fca-81aa-29bb167a90b0","super_type":"SUPERTYPE_UNSPECIFIED","total_offer_discount":125,"discount_share":{"swiggy_discount":50,"store_discount":75,"alliance_discount":0},"discount_type":"FLAT","description":"Flat ₹125 off","fixed_charges":{"gp":{"id":"","final_price":0}}}]</t>
  </si>
  <si>
    <t>2023-09-02 13:29:33</t>
  </si>
  <si>
    <t>Raghunatha</t>
  </si>
  <si>
    <t>341895</t>
  </si>
  <si>
    <t>NO.35, 80FEET ROAD, HAL 3RD STAGE, BANGALORE  B.B.M.P East Karnataka 560075</t>
  </si>
  <si>
    <t>Indiranagar</t>
  </si>
  <si>
    <t>2483</t>
  </si>
  <si>
    <t>12.97107,77.647521</t>
  </si>
  <si>
    <t>1.5</t>
  </si>
  <si>
    <t>Column1.order_items.is_veg</t>
  </si>
  <si>
    <t>Column1.order_items.quantity</t>
  </si>
  <si>
    <t>1</t>
  </si>
  <si>
    <t>3</t>
  </si>
  <si>
    <t>Row Labels</t>
  </si>
  <si>
    <t>Grand Total</t>
  </si>
  <si>
    <t xml:space="preserve">order time </t>
  </si>
  <si>
    <t>2023</t>
  </si>
  <si>
    <t>2024</t>
  </si>
  <si>
    <t>Sep</t>
  </si>
  <si>
    <t>Jul</t>
  </si>
  <si>
    <t>Aug</t>
  </si>
  <si>
    <t>Oct</t>
  </si>
  <si>
    <t>Nov</t>
  </si>
  <si>
    <t>Dec</t>
  </si>
  <si>
    <t>Jan</t>
  </si>
  <si>
    <t>Feb</t>
  </si>
  <si>
    <t>Mar</t>
  </si>
  <si>
    <t>Apr</t>
  </si>
  <si>
    <t>May</t>
  </si>
  <si>
    <t>Jun</t>
  </si>
  <si>
    <t>Count of Column1.order_id</t>
  </si>
  <si>
    <t>TOTAL ORDERS</t>
  </si>
  <si>
    <t>SPENDING TREND</t>
  </si>
  <si>
    <t>TOP RESTAURANT</t>
  </si>
  <si>
    <t>AREA WISE ORDER COUNT</t>
  </si>
  <si>
    <t>NO. OF ORDERS</t>
  </si>
  <si>
    <t>SUM OF ORDER</t>
  </si>
  <si>
    <t>discount _applied</t>
  </si>
  <si>
    <t>order hour</t>
  </si>
  <si>
    <t>DAY NAME</t>
  </si>
  <si>
    <t>Hourly Ordering Patterns</t>
  </si>
  <si>
    <t>This will show you exactly which hour of the day you order the most.</t>
  </si>
  <si>
    <t>Sunday</t>
  </si>
  <si>
    <t>Monday</t>
  </si>
  <si>
    <t>Tuesday</t>
  </si>
  <si>
    <t>Wednesday</t>
  </si>
  <si>
    <t>Thursday</t>
  </si>
  <si>
    <t>Friday</t>
  </si>
  <si>
    <t>Saturday</t>
  </si>
  <si>
    <t>Weekly Order Distribution</t>
  </si>
  <si>
    <t>Dietary Type</t>
  </si>
  <si>
    <t>Non-Veg</t>
  </si>
  <si>
    <t>Veg</t>
  </si>
  <si>
    <t>Dietary Preference(VEG/NON VEG)</t>
  </si>
  <si>
    <t>TOTAL SPENT</t>
  </si>
  <si>
    <t>AVG ORDER VALUE</t>
  </si>
  <si>
    <t>On-Time %</t>
  </si>
  <si>
    <t>Count of order_id</t>
  </si>
  <si>
    <t>Latitude</t>
  </si>
  <si>
    <t>Longitude</t>
  </si>
  <si>
    <t>Top Restaurant name</t>
  </si>
  <si>
    <t>Top restaurants orders</t>
  </si>
  <si>
    <t>a</t>
  </si>
  <si>
    <t>b</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</si>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</sst>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Aptos Narrow"/>
      <family val="2"/>
      <scheme val="minor"/>
    </font>
    <font>
      <b/>
      <sz val="11"/>
      <color theme="1"/>
      <name val="Aptos Narrow"/>
      <family val="2"/>
      <scheme val="minor"/>
    </font>
    <font>
      <sz val="8"/>
      <name val="Aptos Narrow"/>
      <family val="2"/>
      <scheme val="minor"/>
    </font>
    <font>
      <b/>
      <sz val="20"/>
      <color theme="1"/>
      <name val="Aptos Narrow"/>
      <family val="2"/>
      <scheme val="minor"/>
    </font>
    <font>
      <b/>
      <i/>
      <sz val="36"/>
      <color theme="1"/>
      <name val="Aptos Narrow"/>
      <family val="2"/>
      <scheme val="minor"/>
    </font>
    <font>
      <sz val="11"/>
      <color theme="1"/>
      <name val="Castellar"/>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0" xfId="0" applyFill="1"/>
    <xf numFmtId="0" fontId="1" fillId="2" borderId="0" xfId="0" applyFont="1" applyFill="1"/>
    <xf numFmtId="10" fontId="0" fillId="0" borderId="0" xfId="0" applyNumberFormat="1"/>
    <xf numFmtId="0" fontId="1" fillId="0" borderId="0" xfId="0" applyFont="1"/>
    <xf numFmtId="0" fontId="5" fillId="0" borderId="0" xfId="0" applyFont="1"/>
    <xf numFmtId="0" fontId="0" fillId="3" borderId="0" xfId="0" applyFill="1"/>
    <xf numFmtId="0" fontId="5" fillId="3" borderId="0" xfId="0" applyFont="1" applyFill="1"/>
    <xf numFmtId="0" fontId="4" fillId="3" borderId="0" xfId="0" applyFont="1" applyFill="1" applyAlignment="1">
      <alignment horizontal="center" vertical="center"/>
    </xf>
    <xf numFmtId="0" fontId="3" fillId="2" borderId="0" xfId="0" applyFont="1" applyFill="1" applyAlignment="1">
      <alignment horizontal="center"/>
    </xf>
    <xf numFmtId="0" fontId="4" fillId="0" borderId="0" xfId="0" applyFont="1" applyAlignment="1">
      <alignment horizontal="center" vertical="center"/>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s>
  <tableStyles count="0" defaultTableStyle="TableStyleMedium2" defaultPivotStyle="PivotStyleLight16"/>
  <colors>
    <mruColors>
      <color rgb="FFFC8019"/>
      <color rgb="FFF5F5F5"/>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2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4.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SPENDING</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79674181655981E-2"/>
          <c:y val="0.13335370567200433"/>
          <c:w val="0.87980807086614177"/>
          <c:h val="0.67854328601418978"/>
        </c:manualLayout>
      </c:layout>
      <c:lineChart>
        <c:grouping val="standard"/>
        <c:varyColors val="0"/>
        <c:ser>
          <c:idx val="1"/>
          <c:order val="1"/>
          <c:tx>
            <c:strRef>
              <c:f>CALCULATIONS!$D$1</c:f>
              <c:strCache>
                <c:ptCount val="1"/>
                <c:pt idx="0">
                  <c:v>SUM OF ORDER</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CALCULATIONS!$B$2:$B$16</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2023</c:v>
                  </c:pt>
                  <c:pt idx="4">
                    <c:v>2024</c:v>
                  </c:pt>
                </c:lvl>
              </c:multiLvlStrCache>
            </c:multiLvlStrRef>
          </c:cat>
          <c:val>
            <c:numRef>
              <c:f>CALCULATIONS!$D$2:$D$16</c:f>
              <c:numCache>
                <c:formatCode>General</c:formatCode>
                <c:ptCount val="12"/>
                <c:pt idx="0">
                  <c:v>18309</c:v>
                </c:pt>
                <c:pt idx="1">
                  <c:v>3989</c:v>
                </c:pt>
                <c:pt idx="2">
                  <c:v>4882</c:v>
                </c:pt>
                <c:pt idx="3">
                  <c:v>3808</c:v>
                </c:pt>
                <c:pt idx="4">
                  <c:v>7871</c:v>
                </c:pt>
                <c:pt idx="5">
                  <c:v>3305</c:v>
                </c:pt>
                <c:pt idx="6">
                  <c:v>3779</c:v>
                </c:pt>
                <c:pt idx="7">
                  <c:v>5637</c:v>
                </c:pt>
                <c:pt idx="8">
                  <c:v>19215</c:v>
                </c:pt>
                <c:pt idx="9">
                  <c:v>2193</c:v>
                </c:pt>
                <c:pt idx="10">
                  <c:v>9243</c:v>
                </c:pt>
                <c:pt idx="11">
                  <c:v>14001</c:v>
                </c:pt>
              </c:numCache>
            </c:numRef>
          </c:val>
          <c:smooth val="0"/>
          <c:extLst>
            <c:ext xmlns:c16="http://schemas.microsoft.com/office/drawing/2014/chart" uri="{C3380CC4-5D6E-409C-BE32-E72D297353CC}">
              <c16:uniqueId val="{00000001-FEC8-4224-A2D2-2670F2A9C097}"/>
            </c:ext>
          </c:extLst>
        </c:ser>
        <c:dLbls>
          <c:showLegendKey val="0"/>
          <c:showVal val="0"/>
          <c:showCatName val="0"/>
          <c:showSerName val="0"/>
          <c:showPercent val="0"/>
          <c:showBubbleSize val="0"/>
        </c:dLbls>
        <c:marker val="1"/>
        <c:smooth val="0"/>
        <c:axId val="2084243936"/>
        <c:axId val="2084242016"/>
      </c:lineChart>
      <c:lineChart>
        <c:grouping val="standard"/>
        <c:varyColors val="0"/>
        <c:ser>
          <c:idx val="0"/>
          <c:order val="0"/>
          <c:tx>
            <c:strRef>
              <c:f>CALCULATIONS!$C$1</c:f>
              <c:strCache>
                <c:ptCount val="1"/>
                <c:pt idx="0">
                  <c:v>NO. OF ORDERS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CALCULATIONS!$B$2:$B$16</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2023</c:v>
                  </c:pt>
                  <c:pt idx="4">
                    <c:v>2024</c:v>
                  </c:pt>
                </c:lvl>
              </c:multiLvlStrCache>
            </c:multiLvlStrRef>
          </c:cat>
          <c:val>
            <c:numRef>
              <c:f>CALCULATIONS!$C$2:$C$16</c:f>
              <c:numCache>
                <c:formatCode>General</c:formatCode>
                <c:ptCount val="12"/>
                <c:pt idx="0">
                  <c:v>22</c:v>
                </c:pt>
                <c:pt idx="1">
                  <c:v>16</c:v>
                </c:pt>
                <c:pt idx="2">
                  <c:v>15</c:v>
                </c:pt>
                <c:pt idx="3">
                  <c:v>8</c:v>
                </c:pt>
                <c:pt idx="4">
                  <c:v>13</c:v>
                </c:pt>
                <c:pt idx="5">
                  <c:v>10</c:v>
                </c:pt>
                <c:pt idx="6">
                  <c:v>10</c:v>
                </c:pt>
                <c:pt idx="7">
                  <c:v>13</c:v>
                </c:pt>
                <c:pt idx="8">
                  <c:v>39</c:v>
                </c:pt>
                <c:pt idx="9">
                  <c:v>10</c:v>
                </c:pt>
                <c:pt idx="10">
                  <c:v>21</c:v>
                </c:pt>
                <c:pt idx="11">
                  <c:v>28</c:v>
                </c:pt>
              </c:numCache>
            </c:numRef>
          </c:val>
          <c:smooth val="0"/>
          <c:extLst>
            <c:ext xmlns:c16="http://schemas.microsoft.com/office/drawing/2014/chart" uri="{C3380CC4-5D6E-409C-BE32-E72D297353CC}">
              <c16:uniqueId val="{00000000-FEC8-4224-A2D2-2670F2A9C097}"/>
            </c:ext>
          </c:extLst>
        </c:ser>
        <c:dLbls>
          <c:showLegendKey val="0"/>
          <c:showVal val="0"/>
          <c:showCatName val="0"/>
          <c:showSerName val="0"/>
          <c:showPercent val="0"/>
          <c:showBubbleSize val="0"/>
        </c:dLbls>
        <c:marker val="1"/>
        <c:smooth val="0"/>
        <c:axId val="23707167"/>
        <c:axId val="89494368"/>
      </c:lineChart>
      <c:catAx>
        <c:axId val="20842439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242016"/>
        <c:crosses val="autoZero"/>
        <c:auto val="1"/>
        <c:lblAlgn val="ctr"/>
        <c:lblOffset val="100"/>
        <c:noMultiLvlLbl val="0"/>
      </c:catAx>
      <c:valAx>
        <c:axId val="2084242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4243936"/>
        <c:crosses val="autoZero"/>
        <c:crossBetween val="between"/>
      </c:valAx>
      <c:valAx>
        <c:axId val="894943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707167"/>
        <c:crosses val="max"/>
        <c:crossBetween val="between"/>
      </c:valAx>
      <c:catAx>
        <c:axId val="23707167"/>
        <c:scaling>
          <c:orientation val="minMax"/>
        </c:scaling>
        <c:delete val="1"/>
        <c:axPos val="b"/>
        <c:numFmt formatCode="General" sourceLinked="1"/>
        <c:majorTickMark val="none"/>
        <c:minorTickMark val="none"/>
        <c:tickLblPos val="nextTo"/>
        <c:crossAx val="894943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AREA</a:t>
            </a:r>
            <a:r>
              <a:rPr lang="en-US" baseline="0"/>
              <a:t> WISE ORDER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035192915959975"/>
          <c:y val="0.17692654566117508"/>
          <c:w val="0.38359732766910964"/>
          <c:h val="0.67802896025377524"/>
        </c:manualLayout>
      </c:layout>
      <c:pieChart>
        <c:varyColors val="1"/>
        <c:ser>
          <c:idx val="0"/>
          <c:order val="0"/>
          <c:tx>
            <c:strRef>
              <c:f>CALCULATIONS!$I$17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F48-4710-9D59-BAE3C5BE07A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F48-4710-9D59-BAE3C5BE07A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F48-4710-9D59-BAE3C5BE07A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F48-4710-9D59-BAE3C5BE07A6}"/>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F48-4710-9D59-BAE3C5BE07A6}"/>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F48-4710-9D59-BAE3C5BE07A6}"/>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F48-4710-9D59-BAE3C5BE07A6}"/>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DF48-4710-9D59-BAE3C5BE07A6}"/>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DF48-4710-9D59-BAE3C5BE07A6}"/>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DF48-4710-9D59-BAE3C5BE07A6}"/>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DF48-4710-9D59-BAE3C5BE07A6}"/>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DF48-4710-9D59-BAE3C5BE07A6}"/>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DF48-4710-9D59-BAE3C5BE07A6}"/>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DF48-4710-9D59-BAE3C5BE07A6}"/>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DF48-4710-9D59-BAE3C5BE07A6}"/>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DF48-4710-9D59-BAE3C5BE07A6}"/>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DF48-4710-9D59-BAE3C5BE07A6}"/>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DF48-4710-9D59-BAE3C5BE07A6}"/>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DF48-4710-9D59-BAE3C5BE07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CALCULATIONS!$H$18:$H$36</c:f>
              <c:strCache>
                <c:ptCount val="19"/>
                <c:pt idx="0">
                  <c:v>1st Phase, JP Nagar</c:v>
                </c:pt>
                <c:pt idx="1">
                  <c:v>Arekere</c:v>
                </c:pt>
                <c:pt idx="2">
                  <c:v>Bellandur</c:v>
                </c:pt>
                <c:pt idx="3">
                  <c:v>Bellandur Sarjapur</c:v>
                </c:pt>
                <c:pt idx="4">
                  <c:v>Bommanahalli</c:v>
                </c:pt>
                <c:pt idx="5">
                  <c:v>BTM 1st Stage</c:v>
                </c:pt>
                <c:pt idx="6">
                  <c:v>BTM 2nd Stage</c:v>
                </c:pt>
                <c:pt idx="7">
                  <c:v>Devarabeesanahalli</c:v>
                </c:pt>
                <c:pt idx="8">
                  <c:v>HSR</c:v>
                </c:pt>
                <c:pt idx="9">
                  <c:v>HSR Layout</c:v>
                </c:pt>
                <c:pt idx="10">
                  <c:v>Indiranagar</c:v>
                </c:pt>
                <c:pt idx="11">
                  <c:v>ITI layout, Hosapalya</c:v>
                </c:pt>
                <c:pt idx="12">
                  <c:v>Jayanagar</c:v>
                </c:pt>
                <c:pt idx="13">
                  <c:v>JP Nagar</c:v>
                </c:pt>
                <c:pt idx="14">
                  <c:v>Kanakapura Road</c:v>
                </c:pt>
                <c:pt idx="15">
                  <c:v>Koramangala</c:v>
                </c:pt>
                <c:pt idx="16">
                  <c:v>Malleshwaram</c:v>
                </c:pt>
                <c:pt idx="17">
                  <c:v>Sarjapur Road</c:v>
                </c:pt>
                <c:pt idx="18">
                  <c:v>Teacher's Colony</c:v>
                </c:pt>
              </c:strCache>
            </c:strRef>
          </c:cat>
          <c:val>
            <c:numRef>
              <c:f>CALCULATIONS!$I$18:$I$36</c:f>
              <c:numCache>
                <c:formatCode>General</c:formatCode>
                <c:ptCount val="19"/>
                <c:pt idx="0">
                  <c:v>1</c:v>
                </c:pt>
                <c:pt idx="1">
                  <c:v>7</c:v>
                </c:pt>
                <c:pt idx="2">
                  <c:v>6</c:v>
                </c:pt>
                <c:pt idx="3">
                  <c:v>4</c:v>
                </c:pt>
                <c:pt idx="4">
                  <c:v>13</c:v>
                </c:pt>
                <c:pt idx="5">
                  <c:v>3</c:v>
                </c:pt>
                <c:pt idx="6">
                  <c:v>14</c:v>
                </c:pt>
                <c:pt idx="7">
                  <c:v>8</c:v>
                </c:pt>
                <c:pt idx="8">
                  <c:v>24</c:v>
                </c:pt>
                <c:pt idx="9">
                  <c:v>72</c:v>
                </c:pt>
                <c:pt idx="10">
                  <c:v>1</c:v>
                </c:pt>
                <c:pt idx="11">
                  <c:v>5</c:v>
                </c:pt>
                <c:pt idx="12">
                  <c:v>11</c:v>
                </c:pt>
                <c:pt idx="13">
                  <c:v>10</c:v>
                </c:pt>
                <c:pt idx="14">
                  <c:v>2</c:v>
                </c:pt>
                <c:pt idx="15">
                  <c:v>16</c:v>
                </c:pt>
                <c:pt idx="16">
                  <c:v>2</c:v>
                </c:pt>
                <c:pt idx="17">
                  <c:v>5</c:v>
                </c:pt>
                <c:pt idx="18">
                  <c:v>1</c:v>
                </c:pt>
              </c:numCache>
            </c:numRef>
          </c:val>
          <c:extLst>
            <c:ext xmlns:c16="http://schemas.microsoft.com/office/drawing/2014/chart" uri="{C3380CC4-5D6E-409C-BE32-E72D297353CC}">
              <c16:uniqueId val="{00000026-736D-4B05-B595-D0FBC759D2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DASHBOARD.xlsx]CALCULATIONS!PivotTable3</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TOP RESTAURANT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008397438992619E-2"/>
          <c:y val="7.8025371828521428E-2"/>
          <c:w val="0.85373117661428632"/>
          <c:h val="0.88955967470144337"/>
        </c:manualLayout>
      </c:layout>
      <c:barChart>
        <c:barDir val="col"/>
        <c:grouping val="stacked"/>
        <c:varyColors val="0"/>
        <c:ser>
          <c:idx val="0"/>
          <c:order val="0"/>
          <c:tx>
            <c:strRef>
              <c:f>CALCULATIONS!$I$1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CALCULATIONS!$H$2:$H$6</c:f>
              <c:strCache>
                <c:ptCount val="5"/>
                <c:pt idx="0">
                  <c:v>Paris Panini - Gourmet Sandwiches &amp; Wraps</c:v>
                </c:pt>
                <c:pt idx="1">
                  <c:v>Rasayan</c:v>
                </c:pt>
                <c:pt idx="2">
                  <c:v>Tharavadu family restaurant</c:v>
                </c:pt>
                <c:pt idx="3">
                  <c:v>The Ganache Factory - Cakes &amp; Desserts</c:v>
                </c:pt>
                <c:pt idx="4">
                  <c:v>Subway</c:v>
                </c:pt>
              </c:strCache>
            </c:strRef>
          </c:cat>
          <c:val>
            <c:numRef>
              <c:f>CALCULATIONS!$I$2:$I$6</c:f>
              <c:numCache>
                <c:formatCode>General</c:formatCode>
                <c:ptCount val="5"/>
                <c:pt idx="0">
                  <c:v>23</c:v>
                </c:pt>
                <c:pt idx="1">
                  <c:v>14</c:v>
                </c:pt>
                <c:pt idx="2">
                  <c:v>13</c:v>
                </c:pt>
                <c:pt idx="3">
                  <c:v>12</c:v>
                </c:pt>
                <c:pt idx="4">
                  <c:v>11</c:v>
                </c:pt>
              </c:numCache>
            </c:numRef>
          </c:val>
          <c:extLst>
            <c:ext xmlns:c16="http://schemas.microsoft.com/office/drawing/2014/chart" uri="{C3380CC4-5D6E-409C-BE32-E72D297353CC}">
              <c16:uniqueId val="{00000000-645D-48BC-A6AE-15F2582323B6}"/>
            </c:ext>
          </c:extLst>
        </c:ser>
        <c:dLbls>
          <c:dLblPos val="ctr"/>
          <c:showLegendKey val="0"/>
          <c:showVal val="1"/>
          <c:showCatName val="0"/>
          <c:showSerName val="0"/>
          <c:showPercent val="0"/>
          <c:showBubbleSize val="0"/>
        </c:dLbls>
        <c:gapWidth val="150"/>
        <c:overlap val="100"/>
        <c:axId val="109979040"/>
        <c:axId val="109968480"/>
      </c:barChart>
      <c:catAx>
        <c:axId val="1099790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968480"/>
        <c:crosses val="autoZero"/>
        <c:auto val="1"/>
        <c:lblAlgn val="ctr"/>
        <c:lblOffset val="100"/>
        <c:noMultiLvlLbl val="0"/>
      </c:catAx>
      <c:valAx>
        <c:axId val="109968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97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DASHBOARD.xlsx]CALCULATIONS!PivotTable7</c:name>
    <c:fmtId val="5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 ANALYSIS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CALCULATIONS!$P$2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CALCULATIONS!$O$3:$O$5</c:f>
              <c:strCache>
                <c:ptCount val="3"/>
                <c:pt idx="0">
                  <c:v>Cash</c:v>
                </c:pt>
                <c:pt idx="1">
                  <c:v>UPICollect</c:v>
                </c:pt>
                <c:pt idx="2">
                  <c:v>UPIIntent</c:v>
                </c:pt>
              </c:strCache>
            </c:strRef>
          </c:cat>
          <c:val>
            <c:numRef>
              <c:f>CALCULATIONS!$P$3:$P$5</c:f>
              <c:numCache>
                <c:formatCode>General</c:formatCode>
                <c:ptCount val="3"/>
                <c:pt idx="0">
                  <c:v>11</c:v>
                </c:pt>
                <c:pt idx="1">
                  <c:v>168</c:v>
                </c:pt>
                <c:pt idx="2">
                  <c:v>26</c:v>
                </c:pt>
              </c:numCache>
            </c:numRef>
          </c:val>
          <c:extLst>
            <c:ext xmlns:c16="http://schemas.microsoft.com/office/drawing/2014/chart" uri="{C3380CC4-5D6E-409C-BE32-E72D297353CC}">
              <c16:uniqueId val="{00000002-219E-405E-A139-D9E81DB09D8C}"/>
            </c:ext>
          </c:extLst>
        </c:ser>
        <c:dLbls>
          <c:showLegendKey val="0"/>
          <c:showVal val="0"/>
          <c:showCatName val="0"/>
          <c:showSerName val="0"/>
          <c:showPercent val="0"/>
          <c:showBubbleSize val="0"/>
        </c:dLbls>
        <c:gapWidth val="0"/>
        <c:overlap val="-51"/>
        <c:axId val="1436891231"/>
        <c:axId val="1436887391"/>
      </c:barChart>
      <c:catAx>
        <c:axId val="14368912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887391"/>
        <c:crosses val="autoZero"/>
        <c:auto val="1"/>
        <c:lblAlgn val="ctr"/>
        <c:lblOffset val="100"/>
        <c:noMultiLvlLbl val="0"/>
      </c:catAx>
      <c:valAx>
        <c:axId val="143688739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6891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HOURLY  ORDERING  PATTERNS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CALCULATIONS!$P$17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CALCULATIONS!$O$18:$O$37</c:f>
              <c:strCache>
                <c:ptCount val="19"/>
                <c:pt idx="0">
                  <c:v>0</c:v>
                </c:pt>
                <c:pt idx="1">
                  <c:v>1</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strCache>
            </c:strRef>
          </c:cat>
          <c:val>
            <c:numRef>
              <c:f>CALCULATIONS!$P$18:$P$37</c:f>
              <c:numCache>
                <c:formatCode>General</c:formatCode>
                <c:ptCount val="19"/>
                <c:pt idx="0">
                  <c:v>2</c:v>
                </c:pt>
                <c:pt idx="1">
                  <c:v>3</c:v>
                </c:pt>
                <c:pt idx="2">
                  <c:v>3</c:v>
                </c:pt>
                <c:pt idx="3">
                  <c:v>3</c:v>
                </c:pt>
                <c:pt idx="4">
                  <c:v>3</c:v>
                </c:pt>
                <c:pt idx="5">
                  <c:v>12</c:v>
                </c:pt>
                <c:pt idx="6">
                  <c:v>9</c:v>
                </c:pt>
                <c:pt idx="7">
                  <c:v>5</c:v>
                </c:pt>
                <c:pt idx="8">
                  <c:v>12</c:v>
                </c:pt>
                <c:pt idx="9">
                  <c:v>20</c:v>
                </c:pt>
                <c:pt idx="10">
                  <c:v>16</c:v>
                </c:pt>
                <c:pt idx="11">
                  <c:v>9</c:v>
                </c:pt>
                <c:pt idx="12">
                  <c:v>8</c:v>
                </c:pt>
                <c:pt idx="13">
                  <c:v>21</c:v>
                </c:pt>
                <c:pt idx="14">
                  <c:v>35</c:v>
                </c:pt>
                <c:pt idx="15">
                  <c:v>18</c:v>
                </c:pt>
                <c:pt idx="16">
                  <c:v>15</c:v>
                </c:pt>
                <c:pt idx="17">
                  <c:v>2</c:v>
                </c:pt>
                <c:pt idx="18">
                  <c:v>9</c:v>
                </c:pt>
              </c:numCache>
            </c:numRef>
          </c:val>
          <c:extLst>
            <c:ext xmlns:c16="http://schemas.microsoft.com/office/drawing/2014/chart" uri="{C3380CC4-5D6E-409C-BE32-E72D297353CC}">
              <c16:uniqueId val="{00000000-7494-467E-BFD8-3B0AEA41328A}"/>
            </c:ext>
          </c:extLst>
        </c:ser>
        <c:dLbls>
          <c:dLblPos val="outEnd"/>
          <c:showLegendKey val="0"/>
          <c:showVal val="1"/>
          <c:showCatName val="0"/>
          <c:showSerName val="0"/>
          <c:showPercent val="0"/>
          <c:showBubbleSize val="0"/>
        </c:dLbls>
        <c:gapWidth val="100"/>
        <c:overlap val="-24"/>
        <c:axId val="305811871"/>
        <c:axId val="305812831"/>
      </c:barChart>
      <c:catAx>
        <c:axId val="305811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5812831"/>
        <c:crosses val="autoZero"/>
        <c:auto val="1"/>
        <c:lblAlgn val="ctr"/>
        <c:lblOffset val="100"/>
        <c:noMultiLvlLbl val="0"/>
      </c:catAx>
      <c:valAx>
        <c:axId val="305812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581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DASHBOARD.xlsx]CALCULATIONS!PivotTable5</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rPr>
              <a:t>WEEKLY ORDER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CALCULATIONS!$Z$20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CALCULATIONS!$Y$21:$Y$28</c:f>
              <c:strCache>
                <c:ptCount val="7"/>
                <c:pt idx="0">
                  <c:v>Sunday</c:v>
                </c:pt>
                <c:pt idx="1">
                  <c:v>Monday</c:v>
                </c:pt>
                <c:pt idx="2">
                  <c:v>Tuesday</c:v>
                </c:pt>
                <c:pt idx="3">
                  <c:v>Wednesday</c:v>
                </c:pt>
                <c:pt idx="4">
                  <c:v>Thursday</c:v>
                </c:pt>
                <c:pt idx="5">
                  <c:v>Friday</c:v>
                </c:pt>
                <c:pt idx="6">
                  <c:v>Saturday</c:v>
                </c:pt>
              </c:strCache>
            </c:strRef>
          </c:cat>
          <c:val>
            <c:numRef>
              <c:f>CALCULATIONS!$Z$21:$Z$28</c:f>
              <c:numCache>
                <c:formatCode>General</c:formatCode>
                <c:ptCount val="7"/>
                <c:pt idx="0">
                  <c:v>44</c:v>
                </c:pt>
                <c:pt idx="1">
                  <c:v>25</c:v>
                </c:pt>
                <c:pt idx="2">
                  <c:v>31</c:v>
                </c:pt>
                <c:pt idx="3">
                  <c:v>23</c:v>
                </c:pt>
                <c:pt idx="4">
                  <c:v>18</c:v>
                </c:pt>
                <c:pt idx="5">
                  <c:v>25</c:v>
                </c:pt>
                <c:pt idx="6">
                  <c:v>39</c:v>
                </c:pt>
              </c:numCache>
            </c:numRef>
          </c:val>
          <c:extLst>
            <c:ext xmlns:c16="http://schemas.microsoft.com/office/drawing/2014/chart" uri="{C3380CC4-5D6E-409C-BE32-E72D297353CC}">
              <c16:uniqueId val="{00000000-E795-43FE-8A11-4621AAD310A0}"/>
            </c:ext>
          </c:extLst>
        </c:ser>
        <c:dLbls>
          <c:dLblPos val="outEnd"/>
          <c:showLegendKey val="0"/>
          <c:showVal val="1"/>
          <c:showCatName val="0"/>
          <c:showSerName val="0"/>
          <c:showPercent val="0"/>
          <c:showBubbleSize val="0"/>
        </c:dLbls>
        <c:gapWidth val="100"/>
        <c:overlap val="-24"/>
        <c:axId val="1793803391"/>
        <c:axId val="1793801471"/>
      </c:barChart>
      <c:catAx>
        <c:axId val="1793803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801471"/>
        <c:crosses val="autoZero"/>
        <c:auto val="1"/>
        <c:lblAlgn val="ctr"/>
        <c:lblOffset val="100"/>
        <c:noMultiLvlLbl val="0"/>
      </c:catAx>
      <c:valAx>
        <c:axId val="1793801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80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DASHBOARD.xlsx]CALCULATIONS!PivotTable8</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DIETARY</a:t>
            </a:r>
            <a:r>
              <a:rPr lang="en-US" sz="1600" baseline="0"/>
              <a:t> PREFERENCE</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4227FA1-A00C-47AF-8E2C-29C014A976A7}" type="VALUE">
                  <a:rPr lang="en-US">
                    <a:solidFill>
                      <a:schemeClr val="tx1"/>
                    </a:solidFill>
                  </a:rPr>
                  <a:pPr>
                    <a:defRPr>
                      <a:solidFill>
                        <a:schemeClr val="bg1"/>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CALCULATIONS!$Z$7</c:f>
              <c:strCache>
                <c:ptCount val="1"/>
                <c:pt idx="0">
                  <c:v>Total</c:v>
                </c:pt>
              </c:strCache>
            </c:strRef>
          </c:tx>
          <c:dPt>
            <c:idx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69B-4EBE-99EA-C1867910D34D}"/>
              </c:ext>
            </c:extLst>
          </c:dPt>
          <c:dPt>
            <c:idx val="1"/>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69B-4EBE-99EA-C1867910D34D}"/>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69B-4EBE-99EA-C1867910D34D}"/>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94227FA1-A00C-47AF-8E2C-29C014A976A7}" type="VALUE">
                      <a:rPr lang="en-US">
                        <a:solidFill>
                          <a:schemeClr val="tx1"/>
                        </a:solidFill>
                      </a:rPr>
                      <a:pPr>
                        <a:defRPr>
                          <a:solidFill>
                            <a:schemeClr val="bg1"/>
                          </a:solidFill>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69B-4EBE-99EA-C1867910D3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CALCULATIONS!$Y$8:$Y$10</c:f>
              <c:strCache>
                <c:ptCount val="2"/>
                <c:pt idx="0">
                  <c:v>Non-Veg</c:v>
                </c:pt>
                <c:pt idx="1">
                  <c:v>Veg</c:v>
                </c:pt>
              </c:strCache>
            </c:strRef>
          </c:cat>
          <c:val>
            <c:numRef>
              <c:f>CALCULATIONS!$Z$8:$Z$10</c:f>
              <c:numCache>
                <c:formatCode>General</c:formatCode>
                <c:ptCount val="2"/>
                <c:pt idx="0">
                  <c:v>130</c:v>
                </c:pt>
                <c:pt idx="1">
                  <c:v>75</c:v>
                </c:pt>
              </c:numCache>
            </c:numRef>
          </c:val>
          <c:extLst>
            <c:ext xmlns:c16="http://schemas.microsoft.com/office/drawing/2014/chart" uri="{C3380CC4-5D6E-409C-BE32-E72D297353CC}">
              <c16:uniqueId val="{00000004-369B-4EBE-99EA-C1867910D34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C8019"/>
            </a:solidFill>
            <a:prstDash val="solid"/>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cmpd="thickThin">
            <a:solidFill>
              <a:schemeClr val="accent1"/>
            </a:solidFill>
            <a:prstDash val="sysDash"/>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79674181655981E-2"/>
          <c:y val="0.13335370567200433"/>
          <c:w val="0.87980807086614177"/>
          <c:h val="0.67854328601418978"/>
        </c:manualLayout>
      </c:layout>
      <c:lineChart>
        <c:grouping val="standard"/>
        <c:varyColors val="0"/>
        <c:ser>
          <c:idx val="1"/>
          <c:order val="1"/>
          <c:tx>
            <c:strRef>
              <c:f>CALCULATIONS!$D$1</c:f>
              <c:strCache>
                <c:ptCount val="1"/>
                <c:pt idx="0">
                  <c:v>SUM OF ORDER</c:v>
                </c:pt>
              </c:strCache>
            </c:strRef>
          </c:tx>
          <c:spPr>
            <a:ln w="28575" cap="rnd">
              <a:solidFill>
                <a:srgbClr val="FC8019"/>
              </a:solidFill>
              <a:prstDash val="solid"/>
              <a:round/>
            </a:ln>
            <a:effectLst/>
          </c:spPr>
          <c:marker>
            <c:symbol val="circle"/>
            <c:size val="5"/>
            <c:spPr>
              <a:solidFill>
                <a:schemeClr val="accent2"/>
              </a:solidFill>
              <a:ln w="9525">
                <a:solidFill>
                  <a:schemeClr val="accent2"/>
                </a:solidFill>
              </a:ln>
              <a:effectLst/>
            </c:spPr>
          </c:marker>
          <c:cat>
            <c:multiLvlStrRef>
              <c:f>CALCULATIONS!$B$2:$B$16</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2023</c:v>
                  </c:pt>
                  <c:pt idx="4">
                    <c:v>2024</c:v>
                  </c:pt>
                </c:lvl>
              </c:multiLvlStrCache>
            </c:multiLvlStrRef>
          </c:cat>
          <c:val>
            <c:numRef>
              <c:f>CALCULATIONS!$D$2:$D$16</c:f>
              <c:numCache>
                <c:formatCode>General</c:formatCode>
                <c:ptCount val="12"/>
                <c:pt idx="0">
                  <c:v>18309</c:v>
                </c:pt>
                <c:pt idx="1">
                  <c:v>3989</c:v>
                </c:pt>
                <c:pt idx="2">
                  <c:v>4882</c:v>
                </c:pt>
                <c:pt idx="3">
                  <c:v>3808</c:v>
                </c:pt>
                <c:pt idx="4">
                  <c:v>7871</c:v>
                </c:pt>
                <c:pt idx="5">
                  <c:v>3305</c:v>
                </c:pt>
                <c:pt idx="6">
                  <c:v>3779</c:v>
                </c:pt>
                <c:pt idx="7">
                  <c:v>5637</c:v>
                </c:pt>
                <c:pt idx="8">
                  <c:v>19215</c:v>
                </c:pt>
                <c:pt idx="9">
                  <c:v>2193</c:v>
                </c:pt>
                <c:pt idx="10">
                  <c:v>9243</c:v>
                </c:pt>
                <c:pt idx="11">
                  <c:v>14001</c:v>
                </c:pt>
              </c:numCache>
            </c:numRef>
          </c:val>
          <c:smooth val="0"/>
          <c:extLst>
            <c:ext xmlns:c16="http://schemas.microsoft.com/office/drawing/2014/chart" uri="{C3380CC4-5D6E-409C-BE32-E72D297353CC}">
              <c16:uniqueId val="{00000000-84B2-4C14-B32B-AF9DF9E516B3}"/>
            </c:ext>
          </c:extLst>
        </c:ser>
        <c:dLbls>
          <c:showLegendKey val="0"/>
          <c:showVal val="0"/>
          <c:showCatName val="0"/>
          <c:showSerName val="0"/>
          <c:showPercent val="0"/>
          <c:showBubbleSize val="0"/>
        </c:dLbls>
        <c:marker val="1"/>
        <c:smooth val="0"/>
        <c:axId val="2084243936"/>
        <c:axId val="2084242016"/>
      </c:lineChart>
      <c:lineChart>
        <c:grouping val="standard"/>
        <c:varyColors val="0"/>
        <c:ser>
          <c:idx val="0"/>
          <c:order val="0"/>
          <c:tx>
            <c:strRef>
              <c:f>CALCULATIONS!$C$1</c:f>
              <c:strCache>
                <c:ptCount val="1"/>
                <c:pt idx="0">
                  <c:v>NO. OF ORDERS</c:v>
                </c:pt>
              </c:strCache>
            </c:strRef>
          </c:tx>
          <c:spPr>
            <a:ln w="28575" cap="rnd" cmpd="thickThin">
              <a:solidFill>
                <a:schemeClr val="accent1"/>
              </a:solidFill>
              <a:prstDash val="sysDash"/>
              <a:round/>
            </a:ln>
            <a:effectLst/>
          </c:spPr>
          <c:marker>
            <c:symbol val="circle"/>
            <c:size val="5"/>
            <c:spPr>
              <a:solidFill>
                <a:schemeClr val="accent1"/>
              </a:solidFill>
              <a:ln w="9525">
                <a:solidFill>
                  <a:schemeClr val="accent1"/>
                </a:solidFill>
              </a:ln>
              <a:effectLst/>
            </c:spPr>
          </c:marker>
          <c:cat>
            <c:multiLvlStrRef>
              <c:f>CALCULATIONS!$B$2:$B$16</c:f>
              <c:multiLvlStrCache>
                <c:ptCount val="12"/>
                <c:lvl>
                  <c:pt idx="0">
                    <c:v>Sep</c:v>
                  </c:pt>
                  <c:pt idx="1">
                    <c:v>Oct</c:v>
                  </c:pt>
                  <c:pt idx="2">
                    <c:v>Nov</c:v>
                  </c:pt>
                  <c:pt idx="3">
                    <c:v>Dec</c:v>
                  </c:pt>
                  <c:pt idx="4">
                    <c:v>Jan</c:v>
                  </c:pt>
                  <c:pt idx="5">
                    <c:v>Feb</c:v>
                  </c:pt>
                  <c:pt idx="6">
                    <c:v>Mar</c:v>
                  </c:pt>
                  <c:pt idx="7">
                    <c:v>Apr</c:v>
                  </c:pt>
                  <c:pt idx="8">
                    <c:v>May</c:v>
                  </c:pt>
                  <c:pt idx="9">
                    <c:v>Jun</c:v>
                  </c:pt>
                  <c:pt idx="10">
                    <c:v>Jul</c:v>
                  </c:pt>
                  <c:pt idx="11">
                    <c:v>Aug</c:v>
                  </c:pt>
                </c:lvl>
                <c:lvl>
                  <c:pt idx="0">
                    <c:v>2023</c:v>
                  </c:pt>
                  <c:pt idx="4">
                    <c:v>2024</c:v>
                  </c:pt>
                </c:lvl>
              </c:multiLvlStrCache>
            </c:multiLvlStrRef>
          </c:cat>
          <c:val>
            <c:numRef>
              <c:f>CALCULATIONS!$C$2:$C$16</c:f>
              <c:numCache>
                <c:formatCode>General</c:formatCode>
                <c:ptCount val="12"/>
                <c:pt idx="0">
                  <c:v>22</c:v>
                </c:pt>
                <c:pt idx="1">
                  <c:v>16</c:v>
                </c:pt>
                <c:pt idx="2">
                  <c:v>15</c:v>
                </c:pt>
                <c:pt idx="3">
                  <c:v>8</c:v>
                </c:pt>
                <c:pt idx="4">
                  <c:v>13</c:v>
                </c:pt>
                <c:pt idx="5">
                  <c:v>10</c:v>
                </c:pt>
                <c:pt idx="6">
                  <c:v>10</c:v>
                </c:pt>
                <c:pt idx="7">
                  <c:v>13</c:v>
                </c:pt>
                <c:pt idx="8">
                  <c:v>39</c:v>
                </c:pt>
                <c:pt idx="9">
                  <c:v>10</c:v>
                </c:pt>
                <c:pt idx="10">
                  <c:v>21</c:v>
                </c:pt>
                <c:pt idx="11">
                  <c:v>28</c:v>
                </c:pt>
              </c:numCache>
            </c:numRef>
          </c:val>
          <c:smooth val="0"/>
          <c:extLst>
            <c:ext xmlns:c16="http://schemas.microsoft.com/office/drawing/2014/chart" uri="{C3380CC4-5D6E-409C-BE32-E72D297353CC}">
              <c16:uniqueId val="{00000001-84B2-4C14-B32B-AF9DF9E516B3}"/>
            </c:ext>
          </c:extLst>
        </c:ser>
        <c:dLbls>
          <c:showLegendKey val="0"/>
          <c:showVal val="0"/>
          <c:showCatName val="0"/>
          <c:showSerName val="0"/>
          <c:showPercent val="0"/>
          <c:showBubbleSize val="0"/>
        </c:dLbls>
        <c:marker val="1"/>
        <c:smooth val="0"/>
        <c:axId val="23707167"/>
        <c:axId val="89494368"/>
      </c:lineChart>
      <c:catAx>
        <c:axId val="208424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242016"/>
        <c:crosses val="autoZero"/>
        <c:auto val="1"/>
        <c:lblAlgn val="ctr"/>
        <c:lblOffset val="100"/>
        <c:noMultiLvlLbl val="0"/>
      </c:catAx>
      <c:valAx>
        <c:axId val="208424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243936"/>
        <c:crosses val="autoZero"/>
        <c:crossBetween val="between"/>
      </c:valAx>
      <c:valAx>
        <c:axId val="894943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7167"/>
        <c:crosses val="max"/>
        <c:crossBetween val="between"/>
      </c:valAx>
      <c:catAx>
        <c:axId val="23707167"/>
        <c:scaling>
          <c:orientation val="minMax"/>
        </c:scaling>
        <c:delete val="1"/>
        <c:axPos val="b"/>
        <c:numFmt formatCode="General" sourceLinked="1"/>
        <c:majorTickMark val="none"/>
        <c:minorTickMark val="none"/>
        <c:tickLblPos val="nextTo"/>
        <c:crossAx val="894943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DASHBOARD.xlsx]CALCULATIONS!PivotTable5</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ORDER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CALCULATIONS!$Z$20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CALCULATIONS!$Y$21:$Y$28</c:f>
              <c:strCache>
                <c:ptCount val="7"/>
                <c:pt idx="0">
                  <c:v>Sunday</c:v>
                </c:pt>
                <c:pt idx="1">
                  <c:v>Monday</c:v>
                </c:pt>
                <c:pt idx="2">
                  <c:v>Tuesday</c:v>
                </c:pt>
                <c:pt idx="3">
                  <c:v>Wednesday</c:v>
                </c:pt>
                <c:pt idx="4">
                  <c:v>Thursday</c:v>
                </c:pt>
                <c:pt idx="5">
                  <c:v>Friday</c:v>
                </c:pt>
                <c:pt idx="6">
                  <c:v>Saturday</c:v>
                </c:pt>
              </c:strCache>
            </c:strRef>
          </c:cat>
          <c:val>
            <c:numRef>
              <c:f>CALCULATIONS!$Z$21:$Z$28</c:f>
              <c:numCache>
                <c:formatCode>General</c:formatCode>
                <c:ptCount val="7"/>
                <c:pt idx="0">
                  <c:v>44</c:v>
                </c:pt>
                <c:pt idx="1">
                  <c:v>25</c:v>
                </c:pt>
                <c:pt idx="2">
                  <c:v>31</c:v>
                </c:pt>
                <c:pt idx="3">
                  <c:v>23</c:v>
                </c:pt>
                <c:pt idx="4">
                  <c:v>18</c:v>
                </c:pt>
                <c:pt idx="5">
                  <c:v>25</c:v>
                </c:pt>
                <c:pt idx="6">
                  <c:v>39</c:v>
                </c:pt>
              </c:numCache>
            </c:numRef>
          </c:val>
          <c:extLst>
            <c:ext xmlns:c16="http://schemas.microsoft.com/office/drawing/2014/chart" uri="{C3380CC4-5D6E-409C-BE32-E72D297353CC}">
              <c16:uniqueId val="{00000000-5D76-40F4-A384-833FB2D4C245}"/>
            </c:ext>
          </c:extLst>
        </c:ser>
        <c:dLbls>
          <c:dLblPos val="outEnd"/>
          <c:showLegendKey val="0"/>
          <c:showVal val="1"/>
          <c:showCatName val="0"/>
          <c:showSerName val="0"/>
          <c:showPercent val="0"/>
          <c:showBubbleSize val="0"/>
        </c:dLbls>
        <c:gapWidth val="224"/>
        <c:overlap val="-27"/>
        <c:axId val="1793803391"/>
        <c:axId val="1793801471"/>
      </c:barChart>
      <c:catAx>
        <c:axId val="179380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801471"/>
        <c:crosses val="autoZero"/>
        <c:auto val="1"/>
        <c:lblAlgn val="ctr"/>
        <c:lblOffset val="100"/>
        <c:noMultiLvlLbl val="0"/>
      </c:catAx>
      <c:valAx>
        <c:axId val="179380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80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HOURLY  ORDERING  PATTERNS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19242938768754E-2"/>
          <c:y val="0.21787548965533904"/>
          <c:w val="0.93126752689684811"/>
          <c:h val="0.61519783484775892"/>
        </c:manualLayout>
      </c:layout>
      <c:barChart>
        <c:barDir val="col"/>
        <c:grouping val="clustered"/>
        <c:varyColors val="0"/>
        <c:ser>
          <c:idx val="0"/>
          <c:order val="0"/>
          <c:tx>
            <c:strRef>
              <c:f>CALCULATIONS!$P$17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CALCULATIONS!$O$18:$O$37</c:f>
              <c:strCache>
                <c:ptCount val="19"/>
                <c:pt idx="0">
                  <c:v>0</c:v>
                </c:pt>
                <c:pt idx="1">
                  <c:v>1</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strCache>
            </c:strRef>
          </c:cat>
          <c:val>
            <c:numRef>
              <c:f>CALCULATIONS!$P$18:$P$37</c:f>
              <c:numCache>
                <c:formatCode>General</c:formatCode>
                <c:ptCount val="19"/>
                <c:pt idx="0">
                  <c:v>2</c:v>
                </c:pt>
                <c:pt idx="1">
                  <c:v>3</c:v>
                </c:pt>
                <c:pt idx="2">
                  <c:v>3</c:v>
                </c:pt>
                <c:pt idx="3">
                  <c:v>3</c:v>
                </c:pt>
                <c:pt idx="4">
                  <c:v>3</c:v>
                </c:pt>
                <c:pt idx="5">
                  <c:v>12</c:v>
                </c:pt>
                <c:pt idx="6">
                  <c:v>9</c:v>
                </c:pt>
                <c:pt idx="7">
                  <c:v>5</c:v>
                </c:pt>
                <c:pt idx="8">
                  <c:v>12</c:v>
                </c:pt>
                <c:pt idx="9">
                  <c:v>20</c:v>
                </c:pt>
                <c:pt idx="10">
                  <c:v>16</c:v>
                </c:pt>
                <c:pt idx="11">
                  <c:v>9</c:v>
                </c:pt>
                <c:pt idx="12">
                  <c:v>8</c:v>
                </c:pt>
                <c:pt idx="13">
                  <c:v>21</c:v>
                </c:pt>
                <c:pt idx="14">
                  <c:v>35</c:v>
                </c:pt>
                <c:pt idx="15">
                  <c:v>18</c:v>
                </c:pt>
                <c:pt idx="16">
                  <c:v>15</c:v>
                </c:pt>
                <c:pt idx="17">
                  <c:v>2</c:v>
                </c:pt>
                <c:pt idx="18">
                  <c:v>9</c:v>
                </c:pt>
              </c:numCache>
            </c:numRef>
          </c:val>
          <c:extLst>
            <c:ext xmlns:c16="http://schemas.microsoft.com/office/drawing/2014/chart" uri="{C3380CC4-5D6E-409C-BE32-E72D297353CC}">
              <c16:uniqueId val="{00000000-9A49-4C3E-BEA4-CC43A37AB316}"/>
            </c:ext>
          </c:extLst>
        </c:ser>
        <c:dLbls>
          <c:dLblPos val="outEnd"/>
          <c:showLegendKey val="0"/>
          <c:showVal val="1"/>
          <c:showCatName val="0"/>
          <c:showSerName val="0"/>
          <c:showPercent val="0"/>
          <c:showBubbleSize val="0"/>
        </c:dLbls>
        <c:gapWidth val="219"/>
        <c:overlap val="-27"/>
        <c:axId val="305811871"/>
        <c:axId val="305812831"/>
      </c:barChart>
      <c:catAx>
        <c:axId val="30581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12831"/>
        <c:crosses val="autoZero"/>
        <c:auto val="1"/>
        <c:lblAlgn val="ctr"/>
        <c:lblOffset val="100"/>
        <c:noMultiLvlLbl val="0"/>
      </c:catAx>
      <c:valAx>
        <c:axId val="30581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1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DASHBOARD.xlsx]CALCULATIONS!PivotTable3</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RESTAURANTS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9858424048869224E-3"/>
              <c:y val="-0.197648331841923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19683717926749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11138056978212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4739811730615331E-17"/>
              <c:y val="-0.23047680698614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3677087669746836E-17"/>
              <c:y val="-0.35898483479677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008397438992619E-2"/>
          <c:y val="7.8025371828521428E-2"/>
          <c:w val="0.85373117661428632"/>
          <c:h val="0.88955967470144337"/>
        </c:manualLayout>
      </c:layout>
      <c:barChart>
        <c:barDir val="col"/>
        <c:grouping val="stacked"/>
        <c:varyColors val="0"/>
        <c:ser>
          <c:idx val="0"/>
          <c:order val="0"/>
          <c:tx>
            <c:strRef>
              <c:f>CALCULATIONS!$I$1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7-EABA-4467-95A7-955EA0C7CE4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EABA-4467-95A7-955EA0C7CE4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EABA-4467-95A7-955EA0C7CE4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EABA-4467-95A7-955EA0C7CE4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EABA-4467-95A7-955EA0C7CE46}"/>
              </c:ext>
            </c:extLst>
          </c:dPt>
          <c:dLbls>
            <c:dLbl>
              <c:idx val="0"/>
              <c:layout>
                <c:manualLayout>
                  <c:x val="-1.3677087669746836E-17"/>
                  <c:y val="-0.358984834796778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BA-4467-95A7-955EA0C7CE46}"/>
                </c:ext>
              </c:extLst>
            </c:dLbl>
            <c:dLbl>
              <c:idx val="1"/>
              <c:layout>
                <c:manualLayout>
                  <c:x val="-5.4739811730615331E-17"/>
                  <c:y val="-0.230476806986145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ABA-4467-95A7-955EA0C7CE46}"/>
                </c:ext>
              </c:extLst>
            </c:dLbl>
            <c:dLbl>
              <c:idx val="2"/>
              <c:layout>
                <c:manualLayout>
                  <c:x val="0"/>
                  <c:y val="-0.211138056978212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BA-4467-95A7-955EA0C7CE46}"/>
                </c:ext>
              </c:extLst>
            </c:dLbl>
            <c:dLbl>
              <c:idx val="3"/>
              <c:layout>
                <c:manualLayout>
                  <c:x val="0"/>
                  <c:y val="-0.19683717926749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BA-4467-95A7-955EA0C7CE46}"/>
                </c:ext>
              </c:extLst>
            </c:dLbl>
            <c:dLbl>
              <c:idx val="4"/>
              <c:layout>
                <c:manualLayout>
                  <c:x val="-2.9858424048869224E-3"/>
                  <c:y val="-0.197648331841923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BA-4467-95A7-955EA0C7CE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CALCULATIONS!$H$2:$H$6</c:f>
              <c:strCache>
                <c:ptCount val="5"/>
                <c:pt idx="0">
                  <c:v>Paris Panini - Gourmet Sandwiches &amp; Wraps</c:v>
                </c:pt>
                <c:pt idx="1">
                  <c:v>Rasayan</c:v>
                </c:pt>
                <c:pt idx="2">
                  <c:v>Tharavadu family restaurant</c:v>
                </c:pt>
                <c:pt idx="3">
                  <c:v>The Ganache Factory - Cakes &amp; Desserts</c:v>
                </c:pt>
                <c:pt idx="4">
                  <c:v>Subway</c:v>
                </c:pt>
              </c:strCache>
            </c:strRef>
          </c:cat>
          <c:val>
            <c:numRef>
              <c:f>CALCULATIONS!$I$2:$I$6</c:f>
              <c:numCache>
                <c:formatCode>General</c:formatCode>
                <c:ptCount val="5"/>
                <c:pt idx="0">
                  <c:v>23</c:v>
                </c:pt>
                <c:pt idx="1">
                  <c:v>14</c:v>
                </c:pt>
                <c:pt idx="2">
                  <c:v>13</c:v>
                </c:pt>
                <c:pt idx="3">
                  <c:v>12</c:v>
                </c:pt>
                <c:pt idx="4">
                  <c:v>11</c:v>
                </c:pt>
              </c:numCache>
            </c:numRef>
          </c:val>
          <c:extLst>
            <c:ext xmlns:c16="http://schemas.microsoft.com/office/drawing/2014/chart" uri="{C3380CC4-5D6E-409C-BE32-E72D297353CC}">
              <c16:uniqueId val="{00000000-EABA-4467-95A7-955EA0C7CE46}"/>
            </c:ext>
          </c:extLst>
        </c:ser>
        <c:dLbls>
          <c:dLblPos val="ctr"/>
          <c:showLegendKey val="0"/>
          <c:showVal val="1"/>
          <c:showCatName val="0"/>
          <c:showSerName val="0"/>
          <c:showPercent val="0"/>
          <c:showBubbleSize val="0"/>
        </c:dLbls>
        <c:gapWidth val="150"/>
        <c:overlap val="100"/>
        <c:axId val="109979040"/>
        <c:axId val="109968480"/>
      </c:barChart>
      <c:catAx>
        <c:axId val="10997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68480"/>
        <c:crosses val="autoZero"/>
        <c:auto val="1"/>
        <c:lblAlgn val="ctr"/>
        <c:lblOffset val="100"/>
        <c:noMultiLvlLbl val="0"/>
      </c:catAx>
      <c:valAx>
        <c:axId val="109968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7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DATA DASHBOARD.xlsx]CALCULATIONS!PivotTable7</c:name>
    <c:fmtId val="10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0531757745130151"/>
              <c:y val="3.3599864542278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41000" sy="41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CALCULATIONS!$P$2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C8-4197-826D-40F7DAC98C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C8-4197-826D-40F7DAC98C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C8-4197-826D-40F7DAC98C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41000" sy="41000" algn="ctr" rotWithShape="0">
                        <a:srgbClr val="000000">
                          <a:alpha val="43137"/>
                        </a:srgbClr>
                      </a:outerShdw>
                    </a:effectLst>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CALCULATIONS!$O$3:$O$5</c:f>
              <c:strCache>
                <c:ptCount val="3"/>
                <c:pt idx="0">
                  <c:v>Cash</c:v>
                </c:pt>
                <c:pt idx="1">
                  <c:v>UPICollect</c:v>
                </c:pt>
                <c:pt idx="2">
                  <c:v>UPIIntent</c:v>
                </c:pt>
              </c:strCache>
            </c:strRef>
          </c:cat>
          <c:val>
            <c:numRef>
              <c:f>CALCULATIONS!$P$3:$P$5</c:f>
              <c:numCache>
                <c:formatCode>General</c:formatCode>
                <c:ptCount val="3"/>
                <c:pt idx="0">
                  <c:v>11</c:v>
                </c:pt>
                <c:pt idx="1">
                  <c:v>168</c:v>
                </c:pt>
                <c:pt idx="2">
                  <c:v>26</c:v>
                </c:pt>
              </c:numCache>
            </c:numRef>
          </c:val>
          <c:extLst>
            <c:ext xmlns:c16="http://schemas.microsoft.com/office/drawing/2014/chart" uri="{C3380CC4-5D6E-409C-BE32-E72D297353CC}">
              <c16:uniqueId val="{00000006-52C8-4197-826D-40F7DAC98CF9}"/>
            </c:ext>
          </c:extLst>
        </c:ser>
        <c:dLbls>
          <c:showLegendKey val="0"/>
          <c:showVal val="1"/>
          <c:showCatName val="0"/>
          <c:showSerName val="0"/>
          <c:showPercent val="0"/>
          <c:showBubbleSize val="0"/>
          <c:showLeaderLines val="1"/>
        </c:dLbls>
        <c:firstSliceAng val="27"/>
        <c:holeSize val="4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1.png"/><Relationship Id="rId3" Type="http://schemas.openxmlformats.org/officeDocument/2006/relationships/image" Target="../media/image3.png"/><Relationship Id="rId21" Type="http://schemas.openxmlformats.org/officeDocument/2006/relationships/chart" Target="../charts/chart10.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0.svg"/><Relationship Id="rId10" Type="http://schemas.openxmlformats.org/officeDocument/2006/relationships/image" Target="../media/image10.svg"/><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19.png"/><Relationship Id="rId27"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4</xdr:col>
      <xdr:colOff>542057</xdr:colOff>
      <xdr:row>9</xdr:row>
      <xdr:rowOff>172087</xdr:rowOff>
    </xdr:from>
    <xdr:to>
      <xdr:col>16</xdr:col>
      <xdr:colOff>361293</xdr:colOff>
      <xdr:row>26</xdr:row>
      <xdr:rowOff>23812</xdr:rowOff>
    </xdr:to>
    <xdr:graphicFrame macro="">
      <xdr:nvGraphicFramePr>
        <xdr:cNvPr id="2" name="Chart 1">
          <a:extLst>
            <a:ext uri="{FF2B5EF4-FFF2-40B4-BE49-F238E27FC236}">
              <a16:creationId xmlns:a16="http://schemas.microsoft.com/office/drawing/2014/main" id="{1A9A088D-2C04-4129-972E-DE0A3F2CF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202088</xdr:colOff>
      <xdr:row>47</xdr:row>
      <xdr:rowOff>93784</xdr:rowOff>
    </xdr:from>
    <xdr:to>
      <xdr:col>35</xdr:col>
      <xdr:colOff>214312</xdr:colOff>
      <xdr:row>70</xdr:row>
      <xdr:rowOff>142875</xdr:rowOff>
    </xdr:to>
    <xdr:graphicFrame macro="">
      <xdr:nvGraphicFramePr>
        <xdr:cNvPr id="3" name="Chart 2">
          <a:extLst>
            <a:ext uri="{FF2B5EF4-FFF2-40B4-BE49-F238E27FC236}">
              <a16:creationId xmlns:a16="http://schemas.microsoft.com/office/drawing/2014/main" id="{C25BC4DE-E727-4C0B-B61A-1BBA7F73F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575355</xdr:colOff>
      <xdr:row>47</xdr:row>
      <xdr:rowOff>58447</xdr:rowOff>
    </xdr:from>
    <xdr:to>
      <xdr:col>16</xdr:col>
      <xdr:colOff>166686</xdr:colOff>
      <xdr:row>71</xdr:row>
      <xdr:rowOff>58447</xdr:rowOff>
    </xdr:to>
    <xdr:graphicFrame macro="">
      <xdr:nvGraphicFramePr>
        <xdr:cNvPr id="4" name="Chart 3">
          <a:extLst>
            <a:ext uri="{FF2B5EF4-FFF2-40B4-BE49-F238E27FC236}">
              <a16:creationId xmlns:a16="http://schemas.microsoft.com/office/drawing/2014/main" id="{ED7685AE-FC6A-40DC-956B-8D54E00E0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xdr:colOff>
      <xdr:row>26</xdr:row>
      <xdr:rowOff>146659</xdr:rowOff>
    </xdr:from>
    <xdr:to>
      <xdr:col>21</xdr:col>
      <xdr:colOff>476251</xdr:colOff>
      <xdr:row>46</xdr:row>
      <xdr:rowOff>153081</xdr:rowOff>
    </xdr:to>
    <xdr:graphicFrame macro="">
      <xdr:nvGraphicFramePr>
        <xdr:cNvPr id="5" name="Chart 4">
          <a:extLst>
            <a:ext uri="{FF2B5EF4-FFF2-40B4-BE49-F238E27FC236}">
              <a16:creationId xmlns:a16="http://schemas.microsoft.com/office/drawing/2014/main" id="{BB1F3967-5CC6-454D-9746-DC6E62609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147039</xdr:colOff>
      <xdr:row>9</xdr:row>
      <xdr:rowOff>182650</xdr:rowOff>
    </xdr:from>
    <xdr:to>
      <xdr:col>4</xdr:col>
      <xdr:colOff>419100</xdr:colOff>
      <xdr:row>18</xdr:row>
      <xdr:rowOff>38957</xdr:rowOff>
    </xdr:to>
    <mc:AlternateContent xmlns:mc="http://schemas.openxmlformats.org/markup-compatibility/2006" xmlns:a14="http://schemas.microsoft.com/office/drawing/2010/main">
      <mc:Choice Requires="a14">
        <xdr:graphicFrame macro="">
          <xdr:nvGraphicFramePr>
            <xdr:cNvPr id="7" name="Years (order time )">
              <a:extLst>
                <a:ext uri="{FF2B5EF4-FFF2-40B4-BE49-F238E27FC236}">
                  <a16:creationId xmlns:a16="http://schemas.microsoft.com/office/drawing/2014/main" id="{537FE073-8ECB-1D7C-234B-F6AF03462013}"/>
                </a:ext>
              </a:extLst>
            </xdr:cNvPr>
            <xdr:cNvGraphicFramePr/>
          </xdr:nvGraphicFramePr>
          <xdr:xfrm>
            <a:off x="0" y="0"/>
            <a:ext cx="0" cy="0"/>
          </xdr:xfrm>
          <a:graphic>
            <a:graphicData uri="http://schemas.microsoft.com/office/drawing/2010/slicer">
              <sle:slicer xmlns:sle="http://schemas.microsoft.com/office/drawing/2010/slicer" name="Years (order time )"/>
            </a:graphicData>
          </a:graphic>
        </xdr:graphicFrame>
      </mc:Choice>
      <mc:Fallback xmlns="">
        <xdr:sp macro="" textlink="">
          <xdr:nvSpPr>
            <xdr:cNvPr id="0" name=""/>
            <xdr:cNvSpPr>
              <a:spLocks noTextEdit="1"/>
            </xdr:cNvSpPr>
          </xdr:nvSpPr>
          <xdr:spPr>
            <a:xfrm>
              <a:off x="147039" y="1841844"/>
              <a:ext cx="2730126" cy="1515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159194</xdr:colOff>
      <xdr:row>19</xdr:row>
      <xdr:rowOff>4812</xdr:rowOff>
    </xdr:from>
    <xdr:to>
      <xdr:col>4</xdr:col>
      <xdr:colOff>457200</xdr:colOff>
      <xdr:row>48</xdr:row>
      <xdr:rowOff>175921</xdr:rowOff>
    </xdr:to>
    <mc:AlternateContent xmlns:mc="http://schemas.openxmlformats.org/markup-compatibility/2006" xmlns:a14="http://schemas.microsoft.com/office/drawing/2010/main">
      <mc:Choice Requires="a14">
        <xdr:graphicFrame macro="">
          <xdr:nvGraphicFramePr>
            <xdr:cNvPr id="8" name="Column1.restaurant_area_name">
              <a:extLst>
                <a:ext uri="{FF2B5EF4-FFF2-40B4-BE49-F238E27FC236}">
                  <a16:creationId xmlns:a16="http://schemas.microsoft.com/office/drawing/2014/main" id="{086632DB-32C7-B22C-275E-D2B3E5726E51}"/>
                </a:ext>
              </a:extLst>
            </xdr:cNvPr>
            <xdr:cNvGraphicFramePr/>
          </xdr:nvGraphicFramePr>
          <xdr:xfrm>
            <a:off x="0" y="0"/>
            <a:ext cx="0" cy="0"/>
          </xdr:xfrm>
          <a:graphic>
            <a:graphicData uri="http://schemas.microsoft.com/office/drawing/2010/slicer">
              <sle:slicer xmlns:sle="http://schemas.microsoft.com/office/drawing/2010/slicer" name="Column1.restaurant_area_name"/>
            </a:graphicData>
          </a:graphic>
        </xdr:graphicFrame>
      </mc:Choice>
      <mc:Fallback xmlns="">
        <xdr:sp macro="" textlink="">
          <xdr:nvSpPr>
            <xdr:cNvPr id="0" name=""/>
            <xdr:cNvSpPr>
              <a:spLocks noTextEdit="1"/>
            </xdr:cNvSpPr>
          </xdr:nvSpPr>
          <xdr:spPr>
            <a:xfrm>
              <a:off x="159194" y="3507554"/>
              <a:ext cx="2756071" cy="5517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147803</xdr:colOff>
      <xdr:row>49</xdr:row>
      <xdr:rowOff>112531</xdr:rowOff>
    </xdr:from>
    <xdr:to>
      <xdr:col>4</xdr:col>
      <xdr:colOff>451946</xdr:colOff>
      <xdr:row>56</xdr:row>
      <xdr:rowOff>118476</xdr:rowOff>
    </xdr:to>
    <mc:AlternateContent xmlns:mc="http://schemas.openxmlformats.org/markup-compatibility/2006" xmlns:a14="http://schemas.microsoft.com/office/drawing/2010/main">
      <mc:Choice Requires="a14">
        <xdr:graphicFrame macro="">
          <xdr:nvGraphicFramePr>
            <xdr:cNvPr id="9" name="Column1.order_payment_method">
              <a:extLst>
                <a:ext uri="{FF2B5EF4-FFF2-40B4-BE49-F238E27FC236}">
                  <a16:creationId xmlns:a16="http://schemas.microsoft.com/office/drawing/2014/main" id="{70038BE8-5B2D-4317-3813-C1193F504745}"/>
                </a:ext>
              </a:extLst>
            </xdr:cNvPr>
            <xdr:cNvGraphicFramePr/>
          </xdr:nvGraphicFramePr>
          <xdr:xfrm>
            <a:off x="0" y="0"/>
            <a:ext cx="0" cy="0"/>
          </xdr:xfrm>
          <a:graphic>
            <a:graphicData uri="http://schemas.microsoft.com/office/drawing/2010/slicer">
              <sle:slicer xmlns:sle="http://schemas.microsoft.com/office/drawing/2010/slicer" name="Column1.order_payment_method"/>
            </a:graphicData>
          </a:graphic>
        </xdr:graphicFrame>
      </mc:Choice>
      <mc:Fallback xmlns="">
        <xdr:sp macro="" textlink="">
          <xdr:nvSpPr>
            <xdr:cNvPr id="0" name=""/>
            <xdr:cNvSpPr>
              <a:spLocks noTextEdit="1"/>
            </xdr:cNvSpPr>
          </xdr:nvSpPr>
          <xdr:spPr>
            <a:xfrm>
              <a:off x="147803" y="9145918"/>
              <a:ext cx="2762208" cy="12964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21</xdr:col>
      <xdr:colOff>580517</xdr:colOff>
      <xdr:row>26</xdr:row>
      <xdr:rowOff>129889</xdr:rowOff>
    </xdr:from>
    <xdr:to>
      <xdr:col>35</xdr:col>
      <xdr:colOff>214313</xdr:colOff>
      <xdr:row>46</xdr:row>
      <xdr:rowOff>166687</xdr:rowOff>
    </xdr:to>
    <xdr:graphicFrame macro="">
      <xdr:nvGraphicFramePr>
        <xdr:cNvPr id="6" name="Chart 5">
          <a:extLst>
            <a:ext uri="{FF2B5EF4-FFF2-40B4-BE49-F238E27FC236}">
              <a16:creationId xmlns:a16="http://schemas.microsoft.com/office/drawing/2014/main" id="{7367A806-CFF4-4724-8CBA-F841FD871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202148</xdr:colOff>
      <xdr:row>9</xdr:row>
      <xdr:rowOff>121468</xdr:rowOff>
    </xdr:from>
    <xdr:to>
      <xdr:col>35</xdr:col>
      <xdr:colOff>214313</xdr:colOff>
      <xdr:row>26</xdr:row>
      <xdr:rowOff>47625</xdr:rowOff>
    </xdr:to>
    <xdr:graphicFrame macro="">
      <xdr:nvGraphicFramePr>
        <xdr:cNvPr id="10" name="Chart 9">
          <a:extLst>
            <a:ext uri="{FF2B5EF4-FFF2-40B4-BE49-F238E27FC236}">
              <a16:creationId xmlns:a16="http://schemas.microsoft.com/office/drawing/2014/main" id="{E0B8CF74-0DA3-4D59-AB84-9C8740CB0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451779</xdr:colOff>
      <xdr:row>9</xdr:row>
      <xdr:rowOff>168595</xdr:rowOff>
    </xdr:from>
    <xdr:to>
      <xdr:col>25</xdr:col>
      <xdr:colOff>119062</xdr:colOff>
      <xdr:row>26</xdr:row>
      <xdr:rowOff>0</xdr:rowOff>
    </xdr:to>
    <xdr:graphicFrame macro="">
      <xdr:nvGraphicFramePr>
        <xdr:cNvPr id="13" name="Chart 12">
          <a:extLst>
            <a:ext uri="{FF2B5EF4-FFF2-40B4-BE49-F238E27FC236}">
              <a16:creationId xmlns:a16="http://schemas.microsoft.com/office/drawing/2014/main" id="{8A7863F2-2985-4763-BBD5-8468EEF28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155886</xdr:colOff>
      <xdr:row>63</xdr:row>
      <xdr:rowOff>81315</xdr:rowOff>
    </xdr:from>
    <xdr:to>
      <xdr:col>4</xdr:col>
      <xdr:colOff>443405</xdr:colOff>
      <xdr:row>69</xdr:row>
      <xdr:rowOff>51612</xdr:rowOff>
    </xdr:to>
    <mc:AlternateContent xmlns:mc="http://schemas.openxmlformats.org/markup-compatibility/2006" xmlns:a14="http://schemas.microsoft.com/office/drawing/2010/main">
      <mc:Choice Requires="a14">
        <xdr:graphicFrame macro="">
          <xdr:nvGraphicFramePr>
            <xdr:cNvPr id="14" name="Dietary Type">
              <a:extLst>
                <a:ext uri="{FF2B5EF4-FFF2-40B4-BE49-F238E27FC236}">
                  <a16:creationId xmlns:a16="http://schemas.microsoft.com/office/drawing/2014/main" id="{A061D21D-7572-C120-1BEF-58E261EAB8B0}"/>
                </a:ext>
              </a:extLst>
            </xdr:cNvPr>
            <xdr:cNvGraphicFramePr/>
          </xdr:nvGraphicFramePr>
          <xdr:xfrm>
            <a:off x="0" y="0"/>
            <a:ext cx="0" cy="0"/>
          </xdr:xfrm>
          <a:graphic>
            <a:graphicData uri="http://schemas.microsoft.com/office/drawing/2010/slicer">
              <sle:slicer xmlns:sle="http://schemas.microsoft.com/office/drawing/2010/slicer" name="Dietary Type"/>
            </a:graphicData>
          </a:graphic>
        </xdr:graphicFrame>
      </mc:Choice>
      <mc:Fallback xmlns="">
        <xdr:sp macro="" textlink="">
          <xdr:nvSpPr>
            <xdr:cNvPr id="0" name=""/>
            <xdr:cNvSpPr>
              <a:spLocks noTextEdit="1"/>
            </xdr:cNvSpPr>
          </xdr:nvSpPr>
          <xdr:spPr>
            <a:xfrm>
              <a:off x="155886" y="11695670"/>
              <a:ext cx="2745584" cy="10764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153402</xdr:colOff>
      <xdr:row>57</xdr:row>
      <xdr:rowOff>65187</xdr:rowOff>
    </xdr:from>
    <xdr:to>
      <xdr:col>4</xdr:col>
      <xdr:colOff>443404</xdr:colOff>
      <xdr:row>62</xdr:row>
      <xdr:rowOff>148974</xdr:rowOff>
    </xdr:to>
    <mc:AlternateContent xmlns:mc="http://schemas.openxmlformats.org/markup-compatibility/2006" xmlns:a14="http://schemas.microsoft.com/office/drawing/2010/main">
      <mc:Choice Requires="a14">
        <xdr:graphicFrame macro="">
          <xdr:nvGraphicFramePr>
            <xdr:cNvPr id="11" name="Column1.is_coupon_applied">
              <a:extLst>
                <a:ext uri="{FF2B5EF4-FFF2-40B4-BE49-F238E27FC236}">
                  <a16:creationId xmlns:a16="http://schemas.microsoft.com/office/drawing/2014/main" id="{B164B93F-2533-A62A-F197-9561F6013A9D}"/>
                </a:ext>
              </a:extLst>
            </xdr:cNvPr>
            <xdr:cNvGraphicFramePr/>
          </xdr:nvGraphicFramePr>
          <xdr:xfrm>
            <a:off x="0" y="0"/>
            <a:ext cx="0" cy="0"/>
          </xdr:xfrm>
          <a:graphic>
            <a:graphicData uri="http://schemas.microsoft.com/office/drawing/2010/slicer">
              <sle:slicer xmlns:sle="http://schemas.microsoft.com/office/drawing/2010/slicer" name="Column1.is_coupon_applied"/>
            </a:graphicData>
          </a:graphic>
        </xdr:graphicFrame>
      </mc:Choice>
      <mc:Fallback xmlns="">
        <xdr:sp macro="" textlink="">
          <xdr:nvSpPr>
            <xdr:cNvPr id="0" name=""/>
            <xdr:cNvSpPr>
              <a:spLocks noTextEdit="1"/>
            </xdr:cNvSpPr>
          </xdr:nvSpPr>
          <xdr:spPr>
            <a:xfrm>
              <a:off x="153402" y="10573413"/>
              <a:ext cx="2748067" cy="10055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404812</xdr:colOff>
      <xdr:row>4</xdr:row>
      <xdr:rowOff>154376</xdr:rowOff>
    </xdr:from>
    <xdr:to>
      <xdr:col>17</xdr:col>
      <xdr:colOff>92672</xdr:colOff>
      <xdr:row>9</xdr:row>
      <xdr:rowOff>51025</xdr:rowOff>
    </xdr:to>
    <xdr:sp macro="" textlink="CALCULATIONS!AE8">
      <xdr:nvSpPr>
        <xdr:cNvPr id="15" name="Rectangle: Rounded Corners 14">
          <a:extLst>
            <a:ext uri="{FF2B5EF4-FFF2-40B4-BE49-F238E27FC236}">
              <a16:creationId xmlns:a16="http://schemas.microsoft.com/office/drawing/2014/main" id="{7CBB3403-D6A6-4216-B30D-77BE7F60B211}"/>
            </a:ext>
          </a:extLst>
        </xdr:cNvPr>
        <xdr:cNvSpPr/>
      </xdr:nvSpPr>
      <xdr:spPr>
        <a:xfrm>
          <a:off x="5357812" y="916376"/>
          <a:ext cx="5259985" cy="849149"/>
        </a:xfrm>
        <a:prstGeom prst="roundRect">
          <a:avLst/>
        </a:prstGeom>
        <a:solidFill>
          <a:schemeClr val="accent5">
            <a:lumMod val="20000"/>
            <a:lumOff val="80000"/>
          </a:schemeClr>
        </a:solidFill>
        <a:ln w="31750">
          <a:solidFill>
            <a:schemeClr val="tx1">
              <a:lumMod val="75000"/>
              <a:lumOff val="2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0EDB503-DE65-407E-9AC2-378539C7D92F}" type="TxLink">
            <a:rPr lang="en-US" sz="2000" b="1" i="1" u="none" strike="noStrike">
              <a:solidFill>
                <a:srgbClr val="000000"/>
              </a:solidFill>
              <a:latin typeface="Aptos Narrow"/>
              <a:ea typeface="+mn-ea"/>
              <a:cs typeface="+mn-cs"/>
            </a:rPr>
            <a:pPr marL="0" indent="0" algn="ctr"/>
            <a:t>205</a:t>
          </a:fld>
          <a:endParaRPr lang="en-US" sz="2000" b="1" i="1" u="none" strike="noStrike">
            <a:solidFill>
              <a:srgbClr val="000000"/>
            </a:solidFill>
            <a:latin typeface="Aptos Narrow"/>
            <a:ea typeface="+mn-ea"/>
            <a:cs typeface="+mn-cs"/>
          </a:endParaRPr>
        </a:p>
        <a:p>
          <a:pPr marL="0" indent="0" algn="ctr"/>
          <a:r>
            <a:rPr lang="en-US" sz="2000" b="1" i="1" u="none" strike="noStrike">
              <a:solidFill>
                <a:srgbClr val="000000"/>
              </a:solidFill>
              <a:latin typeface="Aptos Narrow"/>
              <a:ea typeface="+mn-ea"/>
              <a:cs typeface="+mn-cs"/>
            </a:rPr>
            <a:t>TOTAL ORDERS</a:t>
          </a:r>
        </a:p>
      </xdr:txBody>
    </xdr:sp>
    <xdr:clientData/>
  </xdr:twoCellAnchor>
  <xdr:twoCellAnchor>
    <xdr:from>
      <xdr:col>28</xdr:col>
      <xdr:colOff>63034</xdr:colOff>
      <xdr:row>4</xdr:row>
      <xdr:rowOff>177149</xdr:rowOff>
    </xdr:from>
    <xdr:to>
      <xdr:col>35</xdr:col>
      <xdr:colOff>182098</xdr:colOff>
      <xdr:row>9</xdr:row>
      <xdr:rowOff>51026</xdr:rowOff>
    </xdr:to>
    <xdr:sp macro="" textlink="CALCULATIONS!AE10">
      <xdr:nvSpPr>
        <xdr:cNvPr id="16" name="Rectangle: Rounded Corners 15">
          <a:extLst>
            <a:ext uri="{FF2B5EF4-FFF2-40B4-BE49-F238E27FC236}">
              <a16:creationId xmlns:a16="http://schemas.microsoft.com/office/drawing/2014/main" id="{2A0CD2A3-54F7-43C9-BC5B-0EB6746E73EC}"/>
            </a:ext>
          </a:extLst>
        </xdr:cNvPr>
        <xdr:cNvSpPr/>
      </xdr:nvSpPr>
      <xdr:spPr>
        <a:xfrm>
          <a:off x="17320093" y="961561"/>
          <a:ext cx="4433329" cy="854391"/>
        </a:xfrm>
        <a:prstGeom prst="roundRect">
          <a:avLst/>
        </a:prstGeom>
        <a:solidFill>
          <a:schemeClr val="accent5">
            <a:lumMod val="20000"/>
            <a:lumOff val="80000"/>
          </a:schemeClr>
        </a:solidFill>
        <a:ln w="31750">
          <a:solidFill>
            <a:schemeClr val="tx1">
              <a:lumMod val="75000"/>
              <a:lumOff val="2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B375104-D573-4024-85D0-113D10D239E1}" type="TxLink">
            <a:rPr lang="en-US" sz="2000" b="1" i="1" u="none" strike="noStrike">
              <a:solidFill>
                <a:srgbClr val="000000"/>
              </a:solidFill>
              <a:latin typeface="Aptos Narrow"/>
              <a:ea typeface="+mn-ea"/>
              <a:cs typeface="+mn-cs"/>
            </a:rPr>
            <a:pPr marL="0" indent="0" algn="ctr"/>
            <a:t>48.29%</a:t>
          </a:fld>
          <a:endParaRPr lang="en-US" sz="2000" b="1" i="1" u="none" strike="noStrike">
            <a:solidFill>
              <a:srgbClr val="000000"/>
            </a:solidFill>
            <a:latin typeface="Aptos Narrow"/>
            <a:ea typeface="+mn-ea"/>
            <a:cs typeface="+mn-cs"/>
          </a:endParaRPr>
        </a:p>
        <a:p>
          <a:pPr marL="0" indent="0" algn="ctr"/>
          <a:r>
            <a:rPr lang="en-US" sz="2000" b="1" i="1" u="none" strike="noStrike">
              <a:solidFill>
                <a:srgbClr val="000000"/>
              </a:solidFill>
              <a:latin typeface="Aptos Narrow"/>
              <a:ea typeface="+mn-ea"/>
              <a:cs typeface="+mn-cs"/>
            </a:rPr>
            <a:t>ON TIME %</a:t>
          </a:r>
        </a:p>
      </xdr:txBody>
    </xdr:sp>
    <xdr:clientData/>
  </xdr:twoCellAnchor>
  <xdr:twoCellAnchor>
    <xdr:from>
      <xdr:col>17</xdr:col>
      <xdr:colOff>285750</xdr:colOff>
      <xdr:row>4</xdr:row>
      <xdr:rowOff>183520</xdr:rowOff>
    </xdr:from>
    <xdr:to>
      <xdr:col>27</xdr:col>
      <xdr:colOff>476250</xdr:colOff>
      <xdr:row>9</xdr:row>
      <xdr:rowOff>51028</xdr:rowOff>
    </xdr:to>
    <xdr:sp macro="" textlink="CALCULATIONS!AE9">
      <xdr:nvSpPr>
        <xdr:cNvPr id="17" name="Rectangle: Rounded Corners 16">
          <a:extLst>
            <a:ext uri="{FF2B5EF4-FFF2-40B4-BE49-F238E27FC236}">
              <a16:creationId xmlns:a16="http://schemas.microsoft.com/office/drawing/2014/main" id="{EFC08EA9-2A2E-4BF3-8024-A3BA4D304A25}"/>
            </a:ext>
          </a:extLst>
        </xdr:cNvPr>
        <xdr:cNvSpPr/>
      </xdr:nvSpPr>
      <xdr:spPr>
        <a:xfrm>
          <a:off x="10810875" y="945520"/>
          <a:ext cx="6381750" cy="820008"/>
        </a:xfrm>
        <a:prstGeom prst="roundRect">
          <a:avLst/>
        </a:prstGeom>
        <a:solidFill>
          <a:schemeClr val="accent5">
            <a:lumMod val="20000"/>
            <a:lumOff val="80000"/>
          </a:schemeClr>
        </a:solidFill>
        <a:ln w="31750">
          <a:solidFill>
            <a:schemeClr val="tx1">
              <a:lumMod val="75000"/>
              <a:lumOff val="2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i="1" u="none" strike="noStrike">
              <a:solidFill>
                <a:srgbClr val="000000"/>
              </a:solidFill>
              <a:latin typeface="Aptos Narrow"/>
              <a:ea typeface="+mn-ea"/>
              <a:cs typeface="+mn-cs"/>
            </a:rPr>
            <a:t>₹ </a:t>
          </a:r>
          <a:fld id="{200F0C26-B632-47C8-B470-6CCCD03346F6}" type="TxLink">
            <a:rPr lang="en-US" sz="2000" b="1" i="1" u="none" strike="noStrike">
              <a:solidFill>
                <a:srgbClr val="000000"/>
              </a:solidFill>
              <a:latin typeface="Aptos Narrow"/>
              <a:ea typeface="+mn-ea"/>
              <a:cs typeface="+mn-cs"/>
            </a:rPr>
            <a:pPr marL="0" indent="0" algn="ctr"/>
            <a:t>469.4243902</a:t>
          </a:fld>
          <a:endParaRPr lang="en-US" sz="2000" b="1" i="1" u="none" strike="noStrike">
            <a:solidFill>
              <a:srgbClr val="000000"/>
            </a:solidFill>
            <a:latin typeface="Aptos Narrow"/>
            <a:ea typeface="+mn-ea"/>
            <a:cs typeface="+mn-cs"/>
          </a:endParaRPr>
        </a:p>
        <a:p>
          <a:pPr marL="0" indent="0" algn="ctr"/>
          <a:r>
            <a:rPr lang="en-US" sz="2000" b="1" i="1" u="none" strike="noStrike">
              <a:solidFill>
                <a:srgbClr val="000000"/>
              </a:solidFill>
              <a:latin typeface="Aptos Narrow"/>
              <a:ea typeface="+mn-ea"/>
              <a:cs typeface="+mn-cs"/>
            </a:rPr>
            <a:t>AVERAGE</a:t>
          </a:r>
          <a:r>
            <a:rPr lang="en-US" sz="2000" b="1" i="1" u="none" strike="noStrike" baseline="0">
              <a:solidFill>
                <a:srgbClr val="000000"/>
              </a:solidFill>
              <a:latin typeface="Aptos Narrow"/>
              <a:ea typeface="+mn-ea"/>
              <a:cs typeface="+mn-cs"/>
            </a:rPr>
            <a:t> </a:t>
          </a:r>
          <a:r>
            <a:rPr lang="en-US" sz="2000" b="1" i="1" u="none" strike="noStrike">
              <a:solidFill>
                <a:srgbClr val="000000"/>
              </a:solidFill>
              <a:latin typeface="Aptos Narrow"/>
              <a:ea typeface="+mn-ea"/>
              <a:cs typeface="+mn-cs"/>
            </a:rPr>
            <a:t> ORDER VALUE</a:t>
          </a:r>
        </a:p>
      </xdr:txBody>
    </xdr:sp>
    <xdr:clientData/>
  </xdr:twoCellAnchor>
  <xdr:twoCellAnchor>
    <xdr:from>
      <xdr:col>0</xdr:col>
      <xdr:colOff>50095</xdr:colOff>
      <xdr:row>4</xdr:row>
      <xdr:rowOff>140841</xdr:rowOff>
    </xdr:from>
    <xdr:to>
      <xdr:col>8</xdr:col>
      <xdr:colOff>238125</xdr:colOff>
      <xdr:row>9</xdr:row>
      <xdr:rowOff>23233</xdr:rowOff>
    </xdr:to>
    <xdr:sp macro="" textlink="CALCULATIONS!AE7">
      <xdr:nvSpPr>
        <xdr:cNvPr id="12" name="Rectangle: Rounded Corners 11">
          <a:extLst>
            <a:ext uri="{FF2B5EF4-FFF2-40B4-BE49-F238E27FC236}">
              <a16:creationId xmlns:a16="http://schemas.microsoft.com/office/drawing/2014/main" id="{CC26BD1F-2AD6-1D7E-3F30-F5D964444CD1}"/>
            </a:ext>
          </a:extLst>
        </xdr:cNvPr>
        <xdr:cNvSpPr/>
      </xdr:nvSpPr>
      <xdr:spPr>
        <a:xfrm>
          <a:off x="50095" y="902841"/>
          <a:ext cx="5141030" cy="834892"/>
        </a:xfrm>
        <a:prstGeom prst="roundRect">
          <a:avLst/>
        </a:prstGeom>
        <a:solidFill>
          <a:schemeClr val="accent5">
            <a:lumMod val="20000"/>
            <a:lumOff val="80000"/>
          </a:schemeClr>
        </a:solidFill>
        <a:ln w="31750">
          <a:solidFill>
            <a:schemeClr val="tx1">
              <a:lumMod val="75000"/>
              <a:lumOff val="2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u="none" strike="noStrike">
              <a:solidFill>
                <a:srgbClr val="000000"/>
              </a:solidFill>
              <a:latin typeface="Aptos Narrow"/>
            </a:rPr>
            <a:t>₹ </a:t>
          </a:r>
          <a:fld id="{CE2B7E42-CDCC-43CB-A210-9E702075C2D8}" type="TxLink">
            <a:rPr lang="en-US" sz="2000" b="1" i="1" u="none" strike="noStrike">
              <a:solidFill>
                <a:srgbClr val="000000"/>
              </a:solidFill>
              <a:latin typeface="Aptos Narrow"/>
            </a:rPr>
            <a:pPr algn="ctr"/>
            <a:t>96232</a:t>
          </a:fld>
          <a:endParaRPr lang="en-US" sz="2000" b="1" i="1" u="none" strike="noStrike">
            <a:solidFill>
              <a:srgbClr val="000000"/>
            </a:solidFill>
            <a:latin typeface="Aptos Narrow"/>
          </a:endParaRPr>
        </a:p>
        <a:p>
          <a:pPr algn="ctr"/>
          <a:r>
            <a:rPr lang="en-US" sz="2000" b="1" i="1" u="none" strike="noStrike">
              <a:solidFill>
                <a:srgbClr val="000000"/>
              </a:solidFill>
              <a:latin typeface="Aptos Narrow"/>
            </a:rPr>
            <a:t>TOTAL SPENT</a:t>
          </a:r>
          <a:endParaRPr lang="en-US" sz="2000" b="1" i="1"/>
        </a:p>
      </xdr:txBody>
    </xdr:sp>
    <xdr:clientData/>
  </xdr:twoCellAnchor>
  <xdr:twoCellAnchor>
    <xdr:from>
      <xdr:col>0</xdr:col>
      <xdr:colOff>103315</xdr:colOff>
      <xdr:row>0</xdr:row>
      <xdr:rowOff>0</xdr:rowOff>
    </xdr:from>
    <xdr:to>
      <xdr:col>35</xdr:col>
      <xdr:colOff>238125</xdr:colOff>
      <xdr:row>4</xdr:row>
      <xdr:rowOff>59972</xdr:rowOff>
    </xdr:to>
    <xdr:sp macro="" textlink="">
      <xdr:nvSpPr>
        <xdr:cNvPr id="18" name="Rectangle: Rounded Corners 17">
          <a:extLst>
            <a:ext uri="{FF2B5EF4-FFF2-40B4-BE49-F238E27FC236}">
              <a16:creationId xmlns:a16="http://schemas.microsoft.com/office/drawing/2014/main" id="{EE3146C6-5C96-F729-B036-3F2B2E513208}"/>
            </a:ext>
          </a:extLst>
        </xdr:cNvPr>
        <xdr:cNvSpPr/>
      </xdr:nvSpPr>
      <xdr:spPr>
        <a:xfrm>
          <a:off x="103315" y="0"/>
          <a:ext cx="21566060" cy="87640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a:latin typeface="Elephant" panose="02020904090505020303" pitchFamily="18" charset="0"/>
            </a:rPr>
            <a:t>SWIGGY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600808</xdr:colOff>
      <xdr:row>4</xdr:row>
      <xdr:rowOff>28862</xdr:rowOff>
    </xdr:to>
    <xdr:sp macro="" textlink="">
      <xdr:nvSpPr>
        <xdr:cNvPr id="19" name="Rectangle 18">
          <a:extLst>
            <a:ext uri="{FF2B5EF4-FFF2-40B4-BE49-F238E27FC236}">
              <a16:creationId xmlns:a16="http://schemas.microsoft.com/office/drawing/2014/main" id="{568E4B38-BFCB-7969-AB1D-2F655DC9614C}"/>
            </a:ext>
          </a:extLst>
        </xdr:cNvPr>
        <xdr:cNvSpPr/>
      </xdr:nvSpPr>
      <xdr:spPr>
        <a:xfrm>
          <a:off x="0" y="0"/>
          <a:ext cx="14756423" cy="790862"/>
        </a:xfrm>
        <a:prstGeom prst="rect">
          <a:avLst/>
        </a:prstGeom>
        <a:solidFill>
          <a:srgbClr val="FC801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400" b="1">
              <a:solidFill>
                <a:schemeClr val="bg1"/>
              </a:solidFill>
              <a:latin typeface="Segoe UI" panose="020B0502040204020203" pitchFamily="34" charset="0"/>
              <a:cs typeface="Segoe UI" panose="020B0502040204020203" pitchFamily="34" charset="0"/>
            </a:rPr>
            <a:t>SWIGGY DASHBOARD</a:t>
          </a:r>
          <a:br>
            <a:rPr lang="en-GB" sz="2400" b="1">
              <a:solidFill>
                <a:schemeClr val="bg1"/>
              </a:solidFill>
              <a:latin typeface="Segoe UI" panose="020B0502040204020203" pitchFamily="34" charset="0"/>
              <a:cs typeface="Segoe UI" panose="020B0502040204020203" pitchFamily="34" charset="0"/>
            </a:rPr>
          </a:br>
          <a:r>
            <a:rPr lang="en-GB" sz="1400">
              <a:latin typeface="Segoe UI" panose="020B0502040204020203" pitchFamily="34" charset="0"/>
              <a:cs typeface="Segoe UI" panose="020B0502040204020203" pitchFamily="34" charset="0"/>
            </a:rPr>
            <a:t>Swiggy Order Analysis Dashboard (2025)</a:t>
          </a:r>
          <a:endParaRPr lang="en-GB" sz="14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15</xdr:col>
      <xdr:colOff>93689</xdr:colOff>
      <xdr:row>4</xdr:row>
      <xdr:rowOff>129634</xdr:rowOff>
    </xdr:from>
    <xdr:to>
      <xdr:col>18</xdr:col>
      <xdr:colOff>499673</xdr:colOff>
      <xdr:row>9</xdr:row>
      <xdr:rowOff>182828</xdr:rowOff>
    </xdr:to>
    <xdr:sp macro="" textlink="">
      <xdr:nvSpPr>
        <xdr:cNvPr id="10" name="Rectangle: Rounded Corners 9">
          <a:extLst>
            <a:ext uri="{FF2B5EF4-FFF2-40B4-BE49-F238E27FC236}">
              <a16:creationId xmlns:a16="http://schemas.microsoft.com/office/drawing/2014/main" id="{6FC9CE71-8A3D-4788-A0EF-CBD933CA8405}"/>
            </a:ext>
          </a:extLst>
        </xdr:cNvPr>
        <xdr:cNvSpPr/>
      </xdr:nvSpPr>
      <xdr:spPr>
        <a:xfrm>
          <a:off x="9228320" y="879142"/>
          <a:ext cx="2232910" cy="990079"/>
        </a:xfrm>
        <a:prstGeom prst="roundRect">
          <a:avLst/>
        </a:prstGeom>
        <a:ln>
          <a:noFill/>
        </a:ln>
        <a:effectLst>
          <a:outerShdw blurRad="50800" dist="38100" dir="16200000" rotWithShape="0">
            <a:srgbClr val="FF99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1">
              <a:solidFill>
                <a:schemeClr val="dk1"/>
              </a:solidFill>
              <a:effectLst/>
              <a:latin typeface="+mn-lt"/>
              <a:ea typeface="+mn-ea"/>
              <a:cs typeface="+mn-cs"/>
            </a:rPr>
            <a:t>        </a:t>
          </a:r>
          <a:r>
            <a:rPr lang="en-US" sz="1100" b="1" i="1">
              <a:solidFill>
                <a:schemeClr val="dk1"/>
              </a:solidFill>
              <a:effectLst/>
              <a:latin typeface="+mn-lt"/>
              <a:ea typeface="+mn-ea"/>
              <a:cs typeface="+mn-cs"/>
            </a:rPr>
            <a:t>ON </a:t>
          </a:r>
          <a:r>
            <a:rPr lang="en-US" sz="1100" b="1" i="0">
              <a:solidFill>
                <a:schemeClr val="dk1"/>
              </a:solidFill>
              <a:effectLst/>
              <a:latin typeface="Segoe UI" panose="020B0502040204020203" pitchFamily="34" charset="0"/>
              <a:ea typeface="+mn-ea"/>
              <a:cs typeface="Segoe UI" panose="020B0502040204020203" pitchFamily="34" charset="0"/>
            </a:rPr>
            <a:t>TIME</a:t>
          </a:r>
          <a:r>
            <a:rPr lang="en-US" sz="1100" b="1" i="1">
              <a:solidFill>
                <a:schemeClr val="dk1"/>
              </a:solidFill>
              <a:effectLst/>
              <a:latin typeface="+mn-lt"/>
              <a:ea typeface="+mn-ea"/>
              <a:cs typeface="+mn-cs"/>
            </a:rPr>
            <a:t> %</a:t>
          </a:r>
          <a:endParaRPr lang="en-US" sz="1100" b="1" i="1">
            <a:solidFill>
              <a:schemeClr val="dk1"/>
            </a:solidFill>
            <a:effectLst/>
            <a:latin typeface="Segoe UI" panose="020B0502040204020203" pitchFamily="34" charset="0"/>
            <a:ea typeface="+mn-ea"/>
            <a:cs typeface="Segoe UI" panose="020B0502040204020203" pitchFamily="34" charset="0"/>
          </a:endParaRPr>
        </a:p>
        <a:p>
          <a:pPr algn="ctr"/>
          <a:r>
            <a:rPr lang="en-US" sz="1400" b="1" i="1" baseline="0">
              <a:solidFill>
                <a:srgbClr val="FF9900"/>
              </a:solidFill>
              <a:effectLst/>
              <a:latin typeface="Segoe UI" panose="020B0502040204020203" pitchFamily="34" charset="0"/>
              <a:ea typeface="+mn-ea"/>
              <a:cs typeface="Segoe UI" panose="020B0502040204020203" pitchFamily="34" charset="0"/>
            </a:rPr>
            <a:t>      </a:t>
          </a:r>
          <a:r>
            <a:rPr lang="en-US" sz="1900" b="1" i="0">
              <a:solidFill>
                <a:srgbClr val="FC8019"/>
              </a:solidFill>
              <a:effectLst/>
              <a:latin typeface="Segoe UI" panose="020B0502040204020203" pitchFamily="34" charset="0"/>
              <a:ea typeface="+mn-ea"/>
              <a:cs typeface="Segoe UI" panose="020B0502040204020203" pitchFamily="34" charset="0"/>
            </a:rPr>
            <a:t>48.29</a:t>
          </a:r>
          <a:r>
            <a:rPr lang="en-US" sz="1900" b="1" i="0">
              <a:solidFill>
                <a:srgbClr val="FF9900"/>
              </a:solidFill>
              <a:effectLst/>
              <a:latin typeface="Segoe UI" panose="020B0502040204020203" pitchFamily="34" charset="0"/>
              <a:ea typeface="+mn-ea"/>
              <a:cs typeface="Segoe UI" panose="020B0502040204020203" pitchFamily="34" charset="0"/>
            </a:rPr>
            <a:t>%</a:t>
          </a:r>
          <a:endParaRPr lang="en-GB" sz="1900" i="0">
            <a:solidFill>
              <a:srgbClr val="FF9900"/>
            </a:solidFill>
            <a:effectLst/>
            <a:latin typeface="Segoe UI" panose="020B0502040204020203" pitchFamily="34" charset="0"/>
            <a:cs typeface="Segoe UI" panose="020B0502040204020203" pitchFamily="34" charset="0"/>
          </a:endParaRPr>
        </a:p>
        <a:p>
          <a:pPr algn="ctr"/>
          <a:r>
            <a:rPr lang="en-GB" sz="1400">
              <a:latin typeface="Segoe UI" panose="020B0502040204020203" pitchFamily="34" charset="0"/>
              <a:cs typeface="Segoe UI" panose="020B0502040204020203" pitchFamily="34" charset="0"/>
            </a:rPr>
            <a:t>  </a:t>
          </a:r>
          <a:r>
            <a:rPr lang="en-GB" sz="1300">
              <a:latin typeface="Segoe UI" panose="020B0502040204020203" pitchFamily="34" charset="0"/>
              <a:cs typeface="Segoe UI" panose="020B0502040204020203" pitchFamily="34" charset="0"/>
            </a:rPr>
            <a:t>Orders delivered on time</a:t>
          </a:r>
        </a:p>
      </xdr:txBody>
    </xdr:sp>
    <xdr:clientData/>
  </xdr:twoCellAnchor>
  <xdr:twoCellAnchor>
    <xdr:from>
      <xdr:col>11</xdr:col>
      <xdr:colOff>437212</xdr:colOff>
      <xdr:row>4</xdr:row>
      <xdr:rowOff>127990</xdr:rowOff>
    </xdr:from>
    <xdr:to>
      <xdr:col>14</xdr:col>
      <xdr:colOff>593360</xdr:colOff>
      <xdr:row>9</xdr:row>
      <xdr:rowOff>171492</xdr:rowOff>
    </xdr:to>
    <xdr:sp macro="" textlink="">
      <xdr:nvSpPr>
        <xdr:cNvPr id="11" name="Rectangle: Rounded Corners 10">
          <a:extLst>
            <a:ext uri="{FF2B5EF4-FFF2-40B4-BE49-F238E27FC236}">
              <a16:creationId xmlns:a16="http://schemas.microsoft.com/office/drawing/2014/main" id="{7A533385-FE5E-4953-8657-AF5665555AA3}"/>
            </a:ext>
          </a:extLst>
        </xdr:cNvPr>
        <xdr:cNvSpPr/>
      </xdr:nvSpPr>
      <xdr:spPr>
        <a:xfrm>
          <a:off x="7135942" y="877498"/>
          <a:ext cx="1983074" cy="980387"/>
        </a:xfrm>
        <a:prstGeom prst="roundRect">
          <a:avLst/>
        </a:prstGeom>
        <a:ln>
          <a:noFill/>
        </a:ln>
        <a:effectLst>
          <a:outerShdw blurRad="50800" dist="38100" dir="16200000" rotWithShape="0">
            <a:srgbClr val="FF99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i="0">
              <a:solidFill>
                <a:schemeClr val="dk1"/>
              </a:solidFill>
              <a:effectLst/>
              <a:latin typeface="Segoe UI" panose="020B0502040204020203" pitchFamily="34" charset="0"/>
              <a:ea typeface="+mn-ea"/>
              <a:cs typeface="Segoe UI" panose="020B0502040204020203" pitchFamily="34" charset="0"/>
            </a:rPr>
            <a:t>          </a:t>
          </a:r>
          <a:r>
            <a:rPr lang="en-US" sz="1100" b="1" i="0">
              <a:solidFill>
                <a:schemeClr val="dk1"/>
              </a:solidFill>
              <a:effectLst/>
              <a:latin typeface="Segoe UI" panose="020B0502040204020203" pitchFamily="34" charset="0"/>
              <a:ea typeface="+mn-ea"/>
              <a:cs typeface="Segoe UI" panose="020B0502040204020203" pitchFamily="34" charset="0"/>
            </a:rPr>
            <a:t>TOTAL ORDERS</a:t>
          </a:r>
          <a:endParaRPr lang="en-GB" sz="1100" i="0">
            <a:effectLst/>
            <a:latin typeface="Segoe UI" panose="020B0502040204020203" pitchFamily="34" charset="0"/>
            <a:cs typeface="Segoe UI" panose="020B0502040204020203" pitchFamily="34" charset="0"/>
          </a:endParaRPr>
        </a:p>
        <a:p>
          <a:pPr algn="ctr"/>
          <a:r>
            <a:rPr lang="en-US" sz="1400" b="1" i="0">
              <a:solidFill>
                <a:srgbClr val="FF9900"/>
              </a:solidFill>
              <a:effectLst/>
              <a:latin typeface="Segoe UI" panose="020B0502040204020203" pitchFamily="34" charset="0"/>
              <a:ea typeface="+mn-ea"/>
              <a:cs typeface="Segoe UI" panose="020B0502040204020203" pitchFamily="34" charset="0"/>
            </a:rPr>
            <a:t>      </a:t>
          </a:r>
          <a:r>
            <a:rPr lang="en-US" sz="1900" b="1" i="0">
              <a:solidFill>
                <a:srgbClr val="FC8019"/>
              </a:solidFill>
              <a:effectLst/>
              <a:latin typeface="Segoe UI" panose="020B0502040204020203" pitchFamily="34" charset="0"/>
              <a:ea typeface="+mn-ea"/>
              <a:cs typeface="Segoe UI" panose="020B0502040204020203" pitchFamily="34" charset="0"/>
            </a:rPr>
            <a:t>205</a:t>
          </a:r>
          <a:endParaRPr lang="en-GB" sz="1900" i="0">
            <a:solidFill>
              <a:srgbClr val="FC8019"/>
            </a:solidFill>
            <a:effectLst/>
            <a:latin typeface="Segoe UI" panose="020B0502040204020203" pitchFamily="34" charset="0"/>
            <a:cs typeface="Segoe UI" panose="020B0502040204020203" pitchFamily="34" charset="0"/>
          </a:endParaRPr>
        </a:p>
        <a:p>
          <a:pPr algn="ctr"/>
          <a:r>
            <a:rPr lang="en-GB" sz="1200" i="0">
              <a:latin typeface="Segoe UI" panose="020B0502040204020203" pitchFamily="34" charset="0"/>
              <a:cs typeface="Segoe UI" panose="020B0502040204020203" pitchFamily="34" charset="0"/>
            </a:rPr>
            <a:t>          Total</a:t>
          </a:r>
          <a:r>
            <a:rPr lang="en-GB" sz="1200" i="0" baseline="0">
              <a:latin typeface="Segoe UI" panose="020B0502040204020203" pitchFamily="34" charset="0"/>
              <a:cs typeface="Segoe UI" panose="020B0502040204020203" pitchFamily="34" charset="0"/>
            </a:rPr>
            <a:t> no. of Orders</a:t>
          </a:r>
          <a:endParaRPr lang="en-GB" sz="1200" i="0">
            <a:latin typeface="Segoe UI" panose="020B0502040204020203" pitchFamily="34" charset="0"/>
            <a:cs typeface="Segoe UI" panose="020B0502040204020203" pitchFamily="34" charset="0"/>
          </a:endParaRPr>
        </a:p>
      </xdr:txBody>
    </xdr:sp>
    <xdr:clientData/>
  </xdr:twoCellAnchor>
  <xdr:twoCellAnchor>
    <xdr:from>
      <xdr:col>4</xdr:col>
      <xdr:colOff>43218</xdr:colOff>
      <xdr:row>4</xdr:row>
      <xdr:rowOff>131462</xdr:rowOff>
    </xdr:from>
    <xdr:to>
      <xdr:col>7</xdr:col>
      <xdr:colOff>484058</xdr:colOff>
      <xdr:row>9</xdr:row>
      <xdr:rowOff>184656</xdr:rowOff>
    </xdr:to>
    <xdr:sp macro="" textlink="">
      <xdr:nvSpPr>
        <xdr:cNvPr id="12" name="Rectangle: Rounded Corners 11">
          <a:extLst>
            <a:ext uri="{FF2B5EF4-FFF2-40B4-BE49-F238E27FC236}">
              <a16:creationId xmlns:a16="http://schemas.microsoft.com/office/drawing/2014/main" id="{43B067FF-B635-438D-8CCF-7DC76A724F24}"/>
            </a:ext>
          </a:extLst>
        </xdr:cNvPr>
        <xdr:cNvSpPr/>
      </xdr:nvSpPr>
      <xdr:spPr>
        <a:xfrm>
          <a:off x="2479120" y="880970"/>
          <a:ext cx="2267766" cy="990079"/>
        </a:xfrm>
        <a:prstGeom prst="roundRect">
          <a:avLst/>
        </a:prstGeom>
        <a:ln>
          <a:noFill/>
        </a:ln>
        <a:effectLst>
          <a:outerShdw blurRad="50800" dist="38100" dir="16200000" rotWithShape="0">
            <a:srgbClr val="FF99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a:solidFill>
                <a:schemeClr val="dk1"/>
              </a:solidFill>
              <a:effectLst/>
              <a:latin typeface="Segoe UI" panose="020B0502040204020203" pitchFamily="34" charset="0"/>
              <a:ea typeface="+mn-ea"/>
              <a:cs typeface="Segoe UI" panose="020B0502040204020203" pitchFamily="34" charset="0"/>
            </a:rPr>
            <a:t>        AVERAGE</a:t>
          </a:r>
          <a:r>
            <a:rPr lang="en-US" sz="1100" b="1" i="0" baseline="0">
              <a:solidFill>
                <a:schemeClr val="dk1"/>
              </a:solidFill>
              <a:effectLst/>
              <a:latin typeface="Segoe UI" panose="020B0502040204020203" pitchFamily="34" charset="0"/>
              <a:ea typeface="+mn-ea"/>
              <a:cs typeface="Segoe UI" panose="020B0502040204020203" pitchFamily="34" charset="0"/>
            </a:rPr>
            <a:t> </a:t>
          </a:r>
          <a:r>
            <a:rPr lang="en-US" sz="1100" b="1" i="0">
              <a:solidFill>
                <a:schemeClr val="dk1"/>
              </a:solidFill>
              <a:effectLst/>
              <a:latin typeface="Segoe UI" panose="020B0502040204020203" pitchFamily="34" charset="0"/>
              <a:ea typeface="+mn-ea"/>
              <a:cs typeface="Segoe UI" panose="020B0502040204020203" pitchFamily="34" charset="0"/>
            </a:rPr>
            <a:t> ORDER VALUE</a:t>
          </a:r>
          <a:endParaRPr lang="en-GB" i="0">
            <a:effectLst/>
            <a:latin typeface="Segoe UI" panose="020B0502040204020203" pitchFamily="34" charset="0"/>
            <a:cs typeface="Segoe UI" panose="020B0502040204020203" pitchFamily="34" charset="0"/>
          </a:endParaRPr>
        </a:p>
        <a:p>
          <a:pPr algn="ctr"/>
          <a:r>
            <a:rPr lang="en-US" sz="2000" b="1" i="1">
              <a:solidFill>
                <a:srgbClr val="FC8019"/>
              </a:solidFill>
              <a:effectLst/>
              <a:latin typeface="Segoe UI" panose="020B0502040204020203" pitchFamily="34" charset="0"/>
              <a:ea typeface="+mn-ea"/>
              <a:cs typeface="Segoe UI" panose="020B0502040204020203" pitchFamily="34" charset="0"/>
            </a:rPr>
            <a:t>  </a:t>
          </a:r>
          <a:r>
            <a:rPr lang="en-US" sz="1900" b="1" i="1">
              <a:solidFill>
                <a:srgbClr val="FC8019"/>
              </a:solidFill>
              <a:effectLst/>
              <a:latin typeface="Segoe UI" panose="020B0502040204020203" pitchFamily="34" charset="0"/>
              <a:ea typeface="+mn-ea"/>
              <a:cs typeface="Segoe UI" panose="020B0502040204020203" pitchFamily="34" charset="0"/>
            </a:rPr>
            <a:t>₹ 469</a:t>
          </a:r>
          <a:endParaRPr lang="en-GB" sz="1900">
            <a:solidFill>
              <a:srgbClr val="FC8019"/>
            </a:solidFill>
            <a:effectLst/>
            <a:latin typeface="Segoe UI" panose="020B0502040204020203" pitchFamily="34" charset="0"/>
            <a:cs typeface="Segoe UI" panose="020B0502040204020203" pitchFamily="34" charset="0"/>
          </a:endParaRPr>
        </a:p>
        <a:p>
          <a:pPr algn="ctr"/>
          <a:r>
            <a:rPr lang="en-GB" sz="1200">
              <a:latin typeface="Segoe UI" panose="020B0502040204020203" pitchFamily="34" charset="0"/>
              <a:cs typeface="Segoe UI" panose="020B0502040204020203" pitchFamily="34" charset="0"/>
            </a:rPr>
            <a:t>       Total</a:t>
          </a:r>
          <a:r>
            <a:rPr lang="en-GB" sz="1200" baseline="0">
              <a:latin typeface="Segoe UI" panose="020B0502040204020203" pitchFamily="34" charset="0"/>
              <a:cs typeface="Segoe UI" panose="020B0502040204020203" pitchFamily="34" charset="0"/>
            </a:rPr>
            <a:t> no. of Orders</a:t>
          </a:r>
          <a:endParaRPr lang="en-GB" sz="1200">
            <a:latin typeface="Segoe UI" panose="020B0502040204020203" pitchFamily="34" charset="0"/>
            <a:cs typeface="Segoe UI" panose="020B0502040204020203" pitchFamily="34" charset="0"/>
          </a:endParaRPr>
        </a:p>
      </xdr:txBody>
    </xdr:sp>
    <xdr:clientData/>
  </xdr:twoCellAnchor>
  <xdr:twoCellAnchor>
    <xdr:from>
      <xdr:col>8</xdr:col>
      <xdr:colOff>18038</xdr:colOff>
      <xdr:row>4</xdr:row>
      <xdr:rowOff>113963</xdr:rowOff>
    </xdr:from>
    <xdr:to>
      <xdr:col>11</xdr:col>
      <xdr:colOff>296680</xdr:colOff>
      <xdr:row>9</xdr:row>
      <xdr:rowOff>167157</xdr:rowOff>
    </xdr:to>
    <xdr:sp macro="" textlink="">
      <xdr:nvSpPr>
        <xdr:cNvPr id="13" name="Rectangle: Rounded Corners 12">
          <a:extLst>
            <a:ext uri="{FF2B5EF4-FFF2-40B4-BE49-F238E27FC236}">
              <a16:creationId xmlns:a16="http://schemas.microsoft.com/office/drawing/2014/main" id="{3E215AEE-5BCB-4415-9184-D5BA4FF77FBD}"/>
            </a:ext>
          </a:extLst>
        </xdr:cNvPr>
        <xdr:cNvSpPr/>
      </xdr:nvSpPr>
      <xdr:spPr>
        <a:xfrm>
          <a:off x="4889841" y="863471"/>
          <a:ext cx="2105569" cy="990079"/>
        </a:xfrm>
        <a:prstGeom prst="roundRect">
          <a:avLst/>
        </a:prstGeom>
        <a:ln>
          <a:noFill/>
        </a:ln>
        <a:effectLst>
          <a:outerShdw blurRad="50800" dist="38100" dir="16200000" rotWithShape="0">
            <a:srgbClr val="FF99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rtl="0"/>
          <a:r>
            <a:rPr lang="en-GB" sz="1400" b="1" i="0" baseline="0">
              <a:solidFill>
                <a:schemeClr val="dk1"/>
              </a:solidFill>
              <a:effectLst/>
              <a:latin typeface="Segoe UI" panose="020B0502040204020203" pitchFamily="34" charset="0"/>
              <a:ea typeface="+mn-ea"/>
              <a:cs typeface="Segoe UI" panose="020B0502040204020203" pitchFamily="34" charset="0"/>
            </a:rPr>
            <a:t>          TOTAL </a:t>
          </a:r>
          <a:r>
            <a:rPr lang="en-GB" sz="1100" b="1" i="0" baseline="0">
              <a:solidFill>
                <a:schemeClr val="dk1"/>
              </a:solidFill>
              <a:effectLst/>
              <a:latin typeface="Segoe UI" panose="020B0502040204020203" pitchFamily="34" charset="0"/>
              <a:ea typeface="+mn-ea"/>
              <a:cs typeface="Segoe UI" panose="020B0502040204020203" pitchFamily="34" charset="0"/>
            </a:rPr>
            <a:t>SPENT</a:t>
          </a:r>
          <a:endParaRPr lang="en-GB" sz="1100" b="1">
            <a:effectLst/>
            <a:latin typeface="Segoe UI" panose="020B0502040204020203" pitchFamily="34" charset="0"/>
            <a:cs typeface="Segoe UI" panose="020B0502040204020203" pitchFamily="34" charset="0"/>
          </a:endParaRPr>
        </a:p>
        <a:p>
          <a:pPr algn="ctr" rtl="0"/>
          <a:r>
            <a:rPr lang="en-GB" sz="1400" b="0" i="0" baseline="0">
              <a:solidFill>
                <a:srgbClr val="FF9900"/>
              </a:solidFill>
              <a:effectLst/>
              <a:latin typeface="Segoe UI" panose="020B0502040204020203" pitchFamily="34" charset="0"/>
              <a:ea typeface="+mn-ea"/>
              <a:cs typeface="Segoe UI" panose="020B0502040204020203" pitchFamily="34" charset="0"/>
            </a:rPr>
            <a:t>         </a:t>
          </a:r>
          <a:r>
            <a:rPr lang="en-GB" sz="1900" b="1" i="0" baseline="0">
              <a:solidFill>
                <a:srgbClr val="FC8019"/>
              </a:solidFill>
              <a:effectLst/>
              <a:latin typeface="Segoe UI" panose="020B0502040204020203" pitchFamily="34" charset="0"/>
              <a:ea typeface="+mn-ea"/>
              <a:cs typeface="Segoe UI" panose="020B0502040204020203" pitchFamily="34" charset="0"/>
            </a:rPr>
            <a:t>₹ 96,232</a:t>
          </a:r>
          <a:endParaRPr lang="en-GB" sz="1900" b="1">
            <a:solidFill>
              <a:srgbClr val="FC8019"/>
            </a:solidFill>
            <a:effectLst/>
            <a:latin typeface="Segoe UI" panose="020B0502040204020203" pitchFamily="34" charset="0"/>
            <a:cs typeface="Segoe UI" panose="020B0502040204020203" pitchFamily="34" charset="0"/>
          </a:endParaRPr>
        </a:p>
        <a:p>
          <a:pPr algn="ctr"/>
          <a:r>
            <a:rPr lang="en-GB" sz="1200">
              <a:latin typeface="Segoe UI" panose="020B0502040204020203" pitchFamily="34" charset="0"/>
              <a:cs typeface="Segoe UI" panose="020B0502040204020203" pitchFamily="34" charset="0"/>
            </a:rPr>
            <a:t>           Total</a:t>
          </a:r>
          <a:r>
            <a:rPr lang="en-GB" sz="1200" baseline="0">
              <a:latin typeface="Segoe UI" panose="020B0502040204020203" pitchFamily="34" charset="0"/>
              <a:cs typeface="Segoe UI" panose="020B0502040204020203" pitchFamily="34" charset="0"/>
            </a:rPr>
            <a:t> amount spent</a:t>
          </a:r>
          <a:endParaRPr lang="en-GB" sz="1200">
            <a:latin typeface="Segoe UI" panose="020B0502040204020203" pitchFamily="34" charset="0"/>
            <a:cs typeface="Segoe UI" panose="020B0502040204020203" pitchFamily="34" charset="0"/>
          </a:endParaRPr>
        </a:p>
      </xdr:txBody>
    </xdr:sp>
    <xdr:clientData/>
  </xdr:twoCellAnchor>
  <xdr:twoCellAnchor editAs="oneCell">
    <xdr:from>
      <xdr:col>11</xdr:col>
      <xdr:colOff>553241</xdr:colOff>
      <xdr:row>5</xdr:row>
      <xdr:rowOff>145698</xdr:rowOff>
    </xdr:from>
    <xdr:to>
      <xdr:col>12</xdr:col>
      <xdr:colOff>421861</xdr:colOff>
      <xdr:row>8</xdr:row>
      <xdr:rowOff>57968</xdr:rowOff>
    </xdr:to>
    <xdr:pic>
      <xdr:nvPicPr>
        <xdr:cNvPr id="15" name="Graphic 14" descr="Briefcase with solid fill">
          <a:extLst>
            <a:ext uri="{FF2B5EF4-FFF2-40B4-BE49-F238E27FC236}">
              <a16:creationId xmlns:a16="http://schemas.microsoft.com/office/drawing/2014/main" id="{9A720799-EECC-6868-6A26-34EEB5438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51971" y="1082583"/>
          <a:ext cx="477595" cy="474401"/>
        </a:xfrm>
        <a:prstGeom prst="rect">
          <a:avLst/>
        </a:prstGeom>
      </xdr:spPr>
    </xdr:pic>
    <xdr:clientData/>
  </xdr:twoCellAnchor>
  <xdr:twoCellAnchor editAs="oneCell">
    <xdr:from>
      <xdr:col>15</xdr:col>
      <xdr:colOff>162086</xdr:colOff>
      <xdr:row>5</xdr:row>
      <xdr:rowOff>36132</xdr:rowOff>
    </xdr:from>
    <xdr:to>
      <xdr:col>16</xdr:col>
      <xdr:colOff>123141</xdr:colOff>
      <xdr:row>8</xdr:row>
      <xdr:rowOff>48665</xdr:rowOff>
    </xdr:to>
    <xdr:pic>
      <xdr:nvPicPr>
        <xdr:cNvPr id="17" name="Graphic 16" descr="Clock with solid fill">
          <a:extLst>
            <a:ext uri="{FF2B5EF4-FFF2-40B4-BE49-F238E27FC236}">
              <a16:creationId xmlns:a16="http://schemas.microsoft.com/office/drawing/2014/main" id="{1CBC4297-FFE5-77B5-432B-E4E89FA0047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96717" y="973017"/>
          <a:ext cx="570031" cy="574664"/>
        </a:xfrm>
        <a:prstGeom prst="rect">
          <a:avLst/>
        </a:prstGeom>
      </xdr:spPr>
    </xdr:pic>
    <xdr:clientData/>
  </xdr:twoCellAnchor>
  <xdr:twoCellAnchor editAs="oneCell">
    <xdr:from>
      <xdr:col>4</xdr:col>
      <xdr:colOff>114860</xdr:colOff>
      <xdr:row>6</xdr:row>
      <xdr:rowOff>36071</xdr:rowOff>
    </xdr:from>
    <xdr:to>
      <xdr:col>4</xdr:col>
      <xdr:colOff>530902</xdr:colOff>
      <xdr:row>8</xdr:row>
      <xdr:rowOff>78960</xdr:rowOff>
    </xdr:to>
    <xdr:pic>
      <xdr:nvPicPr>
        <xdr:cNvPr id="20" name="Graphic 19" descr="Money with solid fill">
          <a:extLst>
            <a:ext uri="{FF2B5EF4-FFF2-40B4-BE49-F238E27FC236}">
              <a16:creationId xmlns:a16="http://schemas.microsoft.com/office/drawing/2014/main" id="{C769842B-E3DC-3928-D758-1DE444E56DC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50762" y="1160333"/>
          <a:ext cx="416042" cy="417643"/>
        </a:xfrm>
        <a:prstGeom prst="rect">
          <a:avLst/>
        </a:prstGeom>
      </xdr:spPr>
    </xdr:pic>
    <xdr:clientData/>
  </xdr:twoCellAnchor>
  <xdr:twoCellAnchor editAs="oneCell">
    <xdr:from>
      <xdr:col>8</xdr:col>
      <xdr:colOff>96523</xdr:colOff>
      <xdr:row>5</xdr:row>
      <xdr:rowOff>145491</xdr:rowOff>
    </xdr:from>
    <xdr:to>
      <xdr:col>9</xdr:col>
      <xdr:colOff>10607</xdr:colOff>
      <xdr:row>8</xdr:row>
      <xdr:rowOff>109303</xdr:rowOff>
    </xdr:to>
    <xdr:pic>
      <xdr:nvPicPr>
        <xdr:cNvPr id="24" name="Graphic 23" descr="Coins with solid fill">
          <a:extLst>
            <a:ext uri="{FF2B5EF4-FFF2-40B4-BE49-F238E27FC236}">
              <a16:creationId xmlns:a16="http://schemas.microsoft.com/office/drawing/2014/main" id="{A845521A-FAB1-722A-54FC-6589F914410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68326" y="1082376"/>
          <a:ext cx="523060" cy="525943"/>
        </a:xfrm>
        <a:prstGeom prst="rect">
          <a:avLst/>
        </a:prstGeom>
      </xdr:spPr>
    </xdr:pic>
    <xdr:clientData/>
  </xdr:twoCellAnchor>
  <xdr:twoCellAnchor>
    <xdr:from>
      <xdr:col>0</xdr:col>
      <xdr:colOff>58777</xdr:colOff>
      <xdr:row>4</xdr:row>
      <xdr:rowOff>75197</xdr:rowOff>
    </xdr:from>
    <xdr:to>
      <xdr:col>3</xdr:col>
      <xdr:colOff>468923</xdr:colOff>
      <xdr:row>37</xdr:row>
      <xdr:rowOff>175847</xdr:rowOff>
    </xdr:to>
    <xdr:sp macro="" textlink="">
      <xdr:nvSpPr>
        <xdr:cNvPr id="2" name="Rectangle 1">
          <a:extLst>
            <a:ext uri="{FF2B5EF4-FFF2-40B4-BE49-F238E27FC236}">
              <a16:creationId xmlns:a16="http://schemas.microsoft.com/office/drawing/2014/main" id="{9C525866-0BA5-3A6B-7285-F1B2CD996494}"/>
            </a:ext>
          </a:extLst>
        </xdr:cNvPr>
        <xdr:cNvSpPr/>
      </xdr:nvSpPr>
      <xdr:spPr>
        <a:xfrm>
          <a:off x="58777" y="837197"/>
          <a:ext cx="2256531" cy="638715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rgbClr val="FC8019"/>
              </a:solidFill>
              <a:latin typeface="Segoe UI "/>
            </a:rPr>
            <a:t>FILTERS </a:t>
          </a:r>
        </a:p>
      </xdr:txBody>
    </xdr:sp>
    <xdr:clientData/>
  </xdr:twoCellAnchor>
  <xdr:twoCellAnchor editAs="oneCell">
    <xdr:from>
      <xdr:col>2</xdr:col>
      <xdr:colOff>411857</xdr:colOff>
      <xdr:row>4</xdr:row>
      <xdr:rowOff>129217</xdr:rowOff>
    </xdr:from>
    <xdr:to>
      <xdr:col>3</xdr:col>
      <xdr:colOff>98535</xdr:colOff>
      <xdr:row>6</xdr:row>
      <xdr:rowOff>54020</xdr:rowOff>
    </xdr:to>
    <xdr:pic>
      <xdr:nvPicPr>
        <xdr:cNvPr id="4" name="Graphic 3" descr="Hourglass Finished with solid fill">
          <a:extLst>
            <a:ext uri="{FF2B5EF4-FFF2-40B4-BE49-F238E27FC236}">
              <a16:creationId xmlns:a16="http://schemas.microsoft.com/office/drawing/2014/main" id="{DB0F530C-4648-561F-2675-406CBC444B8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27116" y="917493"/>
          <a:ext cx="294307" cy="318941"/>
        </a:xfrm>
        <a:prstGeom prst="rect">
          <a:avLst/>
        </a:prstGeom>
      </xdr:spPr>
    </xdr:pic>
    <xdr:clientData/>
  </xdr:twoCellAnchor>
  <xdr:twoCellAnchor editAs="oneCell">
    <xdr:from>
      <xdr:col>0</xdr:col>
      <xdr:colOff>187994</xdr:colOff>
      <xdr:row>8</xdr:row>
      <xdr:rowOff>194909</xdr:rowOff>
    </xdr:from>
    <xdr:to>
      <xdr:col>3</xdr:col>
      <xdr:colOff>361658</xdr:colOff>
      <xdr:row>12</xdr:row>
      <xdr:rowOff>147801</xdr:rowOff>
    </xdr:to>
    <mc:AlternateContent xmlns:mc="http://schemas.openxmlformats.org/markup-compatibility/2006" xmlns:a14="http://schemas.microsoft.com/office/drawing/2010/main">
      <mc:Choice Requires="a14">
        <xdr:graphicFrame macro="">
          <xdr:nvGraphicFramePr>
            <xdr:cNvPr id="3" name="Years (order time ) 1">
              <a:extLst>
                <a:ext uri="{FF2B5EF4-FFF2-40B4-BE49-F238E27FC236}">
                  <a16:creationId xmlns:a16="http://schemas.microsoft.com/office/drawing/2014/main" id="{4754EA11-B67E-4AE0-8940-C77155A5BEDA}"/>
                </a:ext>
              </a:extLst>
            </xdr:cNvPr>
            <xdr:cNvGraphicFramePr/>
          </xdr:nvGraphicFramePr>
          <xdr:xfrm>
            <a:off x="0" y="0"/>
            <a:ext cx="0" cy="0"/>
          </xdr:xfrm>
          <a:graphic>
            <a:graphicData uri="http://schemas.microsoft.com/office/drawing/2010/slicer">
              <sle:slicer xmlns:sle="http://schemas.microsoft.com/office/drawing/2010/slicer" name="Years (order time ) 1"/>
            </a:graphicData>
          </a:graphic>
        </xdr:graphicFrame>
      </mc:Choice>
      <mc:Fallback xmlns="">
        <xdr:sp macro="" textlink="">
          <xdr:nvSpPr>
            <xdr:cNvPr id="0" name=""/>
            <xdr:cNvSpPr>
              <a:spLocks noTextEdit="1"/>
            </xdr:cNvSpPr>
          </xdr:nvSpPr>
          <xdr:spPr>
            <a:xfrm>
              <a:off x="187994" y="1771461"/>
              <a:ext cx="1996552" cy="7411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1</xdr:col>
      <xdr:colOff>134491</xdr:colOff>
      <xdr:row>6</xdr:row>
      <xdr:rowOff>175460</xdr:rowOff>
    </xdr:from>
    <xdr:ext cx="1202894" cy="331116"/>
    <xdr:sp macro="" textlink="">
      <xdr:nvSpPr>
        <xdr:cNvPr id="5" name="TextBox 4">
          <a:extLst>
            <a:ext uri="{FF2B5EF4-FFF2-40B4-BE49-F238E27FC236}">
              <a16:creationId xmlns:a16="http://schemas.microsoft.com/office/drawing/2014/main" id="{7577429E-4E80-C026-2021-318478C9ED6F}"/>
            </a:ext>
          </a:extLst>
        </xdr:cNvPr>
        <xdr:cNvSpPr txBox="1"/>
      </xdr:nvSpPr>
      <xdr:spPr>
        <a:xfrm>
          <a:off x="742120" y="1357874"/>
          <a:ext cx="1202894"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400" b="1">
              <a:latin typeface="Segoe UI" panose="020B0502040204020203" pitchFamily="34" charset="0"/>
              <a:cs typeface="Segoe UI" panose="020B0502040204020203" pitchFamily="34" charset="0"/>
            </a:rPr>
            <a:t>Time Period</a:t>
          </a:r>
        </a:p>
      </xdr:txBody>
    </xdr:sp>
    <xdr:clientData/>
  </xdr:oneCellAnchor>
  <xdr:twoCellAnchor editAs="oneCell">
    <xdr:from>
      <xdr:col>0</xdr:col>
      <xdr:colOff>519469</xdr:colOff>
      <xdr:row>7</xdr:row>
      <xdr:rowOff>16422</xdr:rowOff>
    </xdr:from>
    <xdr:to>
      <xdr:col>1</xdr:col>
      <xdr:colOff>168546</xdr:colOff>
      <xdr:row>8</xdr:row>
      <xdr:rowOff>91618</xdr:rowOff>
    </xdr:to>
    <xdr:pic>
      <xdr:nvPicPr>
        <xdr:cNvPr id="7" name="Graphic 6" descr="Daily calendar with solid fill">
          <a:extLst>
            <a:ext uri="{FF2B5EF4-FFF2-40B4-BE49-F238E27FC236}">
              <a16:creationId xmlns:a16="http://schemas.microsoft.com/office/drawing/2014/main" id="{893F8D14-90A1-EF07-3C06-14A700FFF11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9469" y="1395905"/>
          <a:ext cx="256706" cy="272265"/>
        </a:xfrm>
        <a:prstGeom prst="rect">
          <a:avLst/>
        </a:prstGeom>
      </xdr:spPr>
    </xdr:pic>
    <xdr:clientData/>
  </xdr:twoCellAnchor>
  <xdr:oneCellAnchor>
    <xdr:from>
      <xdr:col>1</xdr:col>
      <xdr:colOff>266484</xdr:colOff>
      <xdr:row>13</xdr:row>
      <xdr:rowOff>196049</xdr:rowOff>
    </xdr:from>
    <xdr:ext cx="947247" cy="331116"/>
    <xdr:sp macro="" textlink="">
      <xdr:nvSpPr>
        <xdr:cNvPr id="9" name="TextBox 8">
          <a:extLst>
            <a:ext uri="{FF2B5EF4-FFF2-40B4-BE49-F238E27FC236}">
              <a16:creationId xmlns:a16="http://schemas.microsoft.com/office/drawing/2014/main" id="{9A481EC9-F4BC-4010-BE1F-9E6FA0DF968B}"/>
            </a:ext>
          </a:extLst>
        </xdr:cNvPr>
        <xdr:cNvSpPr txBox="1"/>
      </xdr:nvSpPr>
      <xdr:spPr>
        <a:xfrm>
          <a:off x="874113" y="2757946"/>
          <a:ext cx="947247"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400" b="1">
              <a:latin typeface="Segoe UI" panose="020B0502040204020203" pitchFamily="34" charset="0"/>
              <a:cs typeface="Segoe UI" panose="020B0502040204020203" pitchFamily="34" charset="0"/>
            </a:rPr>
            <a:t>Location</a:t>
          </a:r>
          <a:r>
            <a:rPr lang="en-GB" sz="1100" b="1" baseline="0">
              <a:latin typeface="Segoe UI" panose="020B0502040204020203" pitchFamily="34" charset="0"/>
              <a:cs typeface="Segoe UI" panose="020B0502040204020203" pitchFamily="34" charset="0"/>
            </a:rPr>
            <a:t> </a:t>
          </a:r>
          <a:endParaRPr lang="en-GB" sz="1100" b="1">
            <a:latin typeface="Segoe UI" panose="020B0502040204020203" pitchFamily="34" charset="0"/>
            <a:cs typeface="Segoe UI" panose="020B0502040204020203" pitchFamily="34" charset="0"/>
          </a:endParaRPr>
        </a:p>
      </xdr:txBody>
    </xdr:sp>
    <xdr:clientData/>
  </xdr:oneCellAnchor>
  <xdr:twoCellAnchor editAs="oneCell">
    <xdr:from>
      <xdr:col>1</xdr:col>
      <xdr:colOff>8412</xdr:colOff>
      <xdr:row>13</xdr:row>
      <xdr:rowOff>114956</xdr:rowOff>
    </xdr:from>
    <xdr:to>
      <xdr:col>1</xdr:col>
      <xdr:colOff>370367</xdr:colOff>
      <xdr:row>15</xdr:row>
      <xdr:rowOff>101128</xdr:rowOff>
    </xdr:to>
    <xdr:pic>
      <xdr:nvPicPr>
        <xdr:cNvPr id="16" name="Graphic 15" descr="Marker with solid fill">
          <a:extLst>
            <a:ext uri="{FF2B5EF4-FFF2-40B4-BE49-F238E27FC236}">
              <a16:creationId xmlns:a16="http://schemas.microsoft.com/office/drawing/2014/main" id="{7D25BC84-B289-B5B2-2F53-7B9FA5FFF1E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16041" y="2676853"/>
          <a:ext cx="361955" cy="380309"/>
        </a:xfrm>
        <a:prstGeom prst="rect">
          <a:avLst/>
        </a:prstGeom>
      </xdr:spPr>
    </xdr:pic>
    <xdr:clientData/>
  </xdr:twoCellAnchor>
  <xdr:twoCellAnchor editAs="oneCell">
    <xdr:from>
      <xdr:col>0</xdr:col>
      <xdr:colOff>208304</xdr:colOff>
      <xdr:row>15</xdr:row>
      <xdr:rowOff>157310</xdr:rowOff>
    </xdr:from>
    <xdr:to>
      <xdr:col>3</xdr:col>
      <xdr:colOff>381968</xdr:colOff>
      <xdr:row>20</xdr:row>
      <xdr:rowOff>114957</xdr:rowOff>
    </xdr:to>
    <mc:AlternateContent xmlns:mc="http://schemas.openxmlformats.org/markup-compatibility/2006" xmlns:a14="http://schemas.microsoft.com/office/drawing/2010/main">
      <mc:Choice Requires="a14">
        <xdr:graphicFrame macro="">
          <xdr:nvGraphicFramePr>
            <xdr:cNvPr id="18" name="Column1.restaurant_area_name 1">
              <a:extLst>
                <a:ext uri="{FF2B5EF4-FFF2-40B4-BE49-F238E27FC236}">
                  <a16:creationId xmlns:a16="http://schemas.microsoft.com/office/drawing/2014/main" id="{04D5CD76-5E7D-49B9-8E24-22C627228D09}"/>
                </a:ext>
              </a:extLst>
            </xdr:cNvPr>
            <xdr:cNvGraphicFramePr/>
          </xdr:nvGraphicFramePr>
          <xdr:xfrm>
            <a:off x="0" y="0"/>
            <a:ext cx="0" cy="0"/>
          </xdr:xfrm>
          <a:graphic>
            <a:graphicData uri="http://schemas.microsoft.com/office/drawing/2010/slicer">
              <sle:slicer xmlns:sle="http://schemas.microsoft.com/office/drawing/2010/slicer" name="Column1.restaurant_area_name 1"/>
            </a:graphicData>
          </a:graphic>
        </xdr:graphicFrame>
      </mc:Choice>
      <mc:Fallback xmlns="">
        <xdr:sp macro="" textlink="">
          <xdr:nvSpPr>
            <xdr:cNvPr id="0" name=""/>
            <xdr:cNvSpPr>
              <a:spLocks noTextEdit="1"/>
            </xdr:cNvSpPr>
          </xdr:nvSpPr>
          <xdr:spPr>
            <a:xfrm>
              <a:off x="208304" y="3113344"/>
              <a:ext cx="1996552" cy="9429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0</xdr:col>
      <xdr:colOff>592835</xdr:colOff>
      <xdr:row>21</xdr:row>
      <xdr:rowOff>146626</xdr:rowOff>
    </xdr:from>
    <xdr:ext cx="1517275" cy="331116"/>
    <xdr:sp macro="" textlink="">
      <xdr:nvSpPr>
        <xdr:cNvPr id="21" name="TextBox 20">
          <a:extLst>
            <a:ext uri="{FF2B5EF4-FFF2-40B4-BE49-F238E27FC236}">
              <a16:creationId xmlns:a16="http://schemas.microsoft.com/office/drawing/2014/main" id="{5B08BCFE-C4D3-4133-944E-4D5C9D4976B3}"/>
            </a:ext>
          </a:extLst>
        </xdr:cNvPr>
        <xdr:cNvSpPr txBox="1"/>
      </xdr:nvSpPr>
      <xdr:spPr>
        <a:xfrm>
          <a:off x="592835" y="4285074"/>
          <a:ext cx="1517275"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400" b="1">
              <a:latin typeface="Segoe UI" panose="020B0502040204020203" pitchFamily="34" charset="0"/>
              <a:cs typeface="Segoe UI" panose="020B0502040204020203" pitchFamily="34" charset="0"/>
            </a:rPr>
            <a:t>Payment</a:t>
          </a:r>
          <a:r>
            <a:rPr lang="en-GB" sz="1400" b="1" baseline="0">
              <a:latin typeface="Segoe UI" panose="020B0502040204020203" pitchFamily="34" charset="0"/>
              <a:cs typeface="Segoe UI" panose="020B0502040204020203" pitchFamily="34" charset="0"/>
            </a:rPr>
            <a:t> Mode </a:t>
          </a:r>
          <a:endParaRPr lang="en-GB" sz="1400" b="1">
            <a:latin typeface="Segoe UI" panose="020B0502040204020203" pitchFamily="34" charset="0"/>
            <a:cs typeface="Segoe UI" panose="020B0502040204020203" pitchFamily="34" charset="0"/>
          </a:endParaRPr>
        </a:p>
      </xdr:txBody>
    </xdr:sp>
    <xdr:clientData/>
  </xdr:oneCellAnchor>
  <xdr:twoCellAnchor editAs="oneCell">
    <xdr:from>
      <xdr:col>0</xdr:col>
      <xdr:colOff>369573</xdr:colOff>
      <xdr:row>22</xdr:row>
      <xdr:rowOff>0</xdr:rowOff>
    </xdr:from>
    <xdr:to>
      <xdr:col>1</xdr:col>
      <xdr:colOff>30683</xdr:colOff>
      <xdr:row>23</xdr:row>
      <xdr:rowOff>87229</xdr:rowOff>
    </xdr:to>
    <xdr:pic>
      <xdr:nvPicPr>
        <xdr:cNvPr id="23" name="Graphic 22" descr="Money with solid fill">
          <a:extLst>
            <a:ext uri="{FF2B5EF4-FFF2-40B4-BE49-F238E27FC236}">
              <a16:creationId xmlns:a16="http://schemas.microsoft.com/office/drawing/2014/main" id="{63C52DEC-ECAA-2AB7-1B7F-B5034555D4E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69573" y="4335517"/>
          <a:ext cx="268739" cy="284298"/>
        </a:xfrm>
        <a:prstGeom prst="rect">
          <a:avLst/>
        </a:prstGeom>
      </xdr:spPr>
    </xdr:pic>
    <xdr:clientData/>
  </xdr:twoCellAnchor>
  <xdr:twoCellAnchor editAs="oneCell">
    <xdr:from>
      <xdr:col>0</xdr:col>
      <xdr:colOff>212196</xdr:colOff>
      <xdr:row>23</xdr:row>
      <xdr:rowOff>146504</xdr:rowOff>
    </xdr:from>
    <xdr:to>
      <xdr:col>3</xdr:col>
      <xdr:colOff>385860</xdr:colOff>
      <xdr:row>29</xdr:row>
      <xdr:rowOff>31230</xdr:rowOff>
    </xdr:to>
    <mc:AlternateContent xmlns:mc="http://schemas.openxmlformats.org/markup-compatibility/2006" xmlns:a14="http://schemas.microsoft.com/office/drawing/2010/main">
      <mc:Choice Requires="a14">
        <xdr:graphicFrame macro="">
          <xdr:nvGraphicFramePr>
            <xdr:cNvPr id="25" name="Column1.order_payment_method 1">
              <a:extLst>
                <a:ext uri="{FF2B5EF4-FFF2-40B4-BE49-F238E27FC236}">
                  <a16:creationId xmlns:a16="http://schemas.microsoft.com/office/drawing/2014/main" id="{CAD17DA0-57DF-4DC5-8BE7-30CFE7807C55}"/>
                </a:ext>
              </a:extLst>
            </xdr:cNvPr>
            <xdr:cNvGraphicFramePr/>
          </xdr:nvGraphicFramePr>
          <xdr:xfrm>
            <a:off x="0" y="0"/>
            <a:ext cx="0" cy="0"/>
          </xdr:xfrm>
          <a:graphic>
            <a:graphicData uri="http://schemas.microsoft.com/office/drawing/2010/slicer">
              <sle:slicer xmlns:sle="http://schemas.microsoft.com/office/drawing/2010/slicer" name="Column1.order_payment_method 1"/>
            </a:graphicData>
          </a:graphic>
        </xdr:graphicFrame>
      </mc:Choice>
      <mc:Fallback xmlns="">
        <xdr:sp macro="" textlink="">
          <xdr:nvSpPr>
            <xdr:cNvPr id="0" name=""/>
            <xdr:cNvSpPr>
              <a:spLocks noTextEdit="1"/>
            </xdr:cNvSpPr>
          </xdr:nvSpPr>
          <xdr:spPr>
            <a:xfrm>
              <a:off x="212196" y="4679090"/>
              <a:ext cx="1996552" cy="10030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1</xdr:col>
      <xdr:colOff>315602</xdr:colOff>
      <xdr:row>30</xdr:row>
      <xdr:rowOff>61644</xdr:rowOff>
    </xdr:from>
    <xdr:ext cx="739241" cy="331116"/>
    <xdr:sp macro="" textlink="">
      <xdr:nvSpPr>
        <xdr:cNvPr id="26" name="TextBox 25">
          <a:extLst>
            <a:ext uri="{FF2B5EF4-FFF2-40B4-BE49-F238E27FC236}">
              <a16:creationId xmlns:a16="http://schemas.microsoft.com/office/drawing/2014/main" id="{BD821070-676C-4E37-B667-10EADD32EDF1}"/>
            </a:ext>
          </a:extLst>
        </xdr:cNvPr>
        <xdr:cNvSpPr txBox="1"/>
      </xdr:nvSpPr>
      <xdr:spPr>
        <a:xfrm>
          <a:off x="923231" y="5973713"/>
          <a:ext cx="739241"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400" b="1">
              <a:latin typeface="Segoe UI" panose="020B0502040204020203" pitchFamily="34" charset="0"/>
              <a:cs typeface="Segoe UI" panose="020B0502040204020203" pitchFamily="34" charset="0"/>
            </a:rPr>
            <a:t>Rating</a:t>
          </a:r>
        </a:p>
      </xdr:txBody>
    </xdr:sp>
    <xdr:clientData/>
  </xdr:oneCellAnchor>
  <xdr:twoCellAnchor editAs="oneCell">
    <xdr:from>
      <xdr:col>1</xdr:col>
      <xdr:colOff>49268</xdr:colOff>
      <xdr:row>29</xdr:row>
      <xdr:rowOff>194812</xdr:rowOff>
    </xdr:from>
    <xdr:to>
      <xdr:col>1</xdr:col>
      <xdr:colOff>362227</xdr:colOff>
      <xdr:row>31</xdr:row>
      <xdr:rowOff>126195</xdr:rowOff>
    </xdr:to>
    <xdr:pic>
      <xdr:nvPicPr>
        <xdr:cNvPr id="32" name="Graphic 31" descr="Star with solid fill">
          <a:extLst>
            <a:ext uri="{FF2B5EF4-FFF2-40B4-BE49-F238E27FC236}">
              <a16:creationId xmlns:a16="http://schemas.microsoft.com/office/drawing/2014/main" id="{8A2E4C14-8DAE-0ED8-B1B2-8825C9F4132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56897" y="5909812"/>
          <a:ext cx="312959" cy="325521"/>
        </a:xfrm>
        <a:prstGeom prst="rect">
          <a:avLst/>
        </a:prstGeom>
      </xdr:spPr>
    </xdr:pic>
    <xdr:clientData/>
  </xdr:twoCellAnchor>
  <xdr:twoCellAnchor editAs="oneCell">
    <xdr:from>
      <xdr:col>0</xdr:col>
      <xdr:colOff>187128</xdr:colOff>
      <xdr:row>32</xdr:row>
      <xdr:rowOff>54883</xdr:rowOff>
    </xdr:from>
    <xdr:to>
      <xdr:col>3</xdr:col>
      <xdr:colOff>360792</xdr:colOff>
      <xdr:row>36</xdr:row>
      <xdr:rowOff>31228</xdr:rowOff>
    </xdr:to>
    <mc:AlternateContent xmlns:mc="http://schemas.openxmlformats.org/markup-compatibility/2006" xmlns:a14="http://schemas.microsoft.com/office/drawing/2010/main">
      <mc:Choice Requires="a14">
        <xdr:graphicFrame macro="">
          <xdr:nvGraphicFramePr>
            <xdr:cNvPr id="33" name="Column1.is_coupon_applied 1">
              <a:extLst>
                <a:ext uri="{FF2B5EF4-FFF2-40B4-BE49-F238E27FC236}">
                  <a16:creationId xmlns:a16="http://schemas.microsoft.com/office/drawing/2014/main" id="{D16FB344-ECDF-4F09-83C6-5D6A3929274E}"/>
                </a:ext>
              </a:extLst>
            </xdr:cNvPr>
            <xdr:cNvGraphicFramePr/>
          </xdr:nvGraphicFramePr>
          <xdr:xfrm>
            <a:off x="0" y="0"/>
            <a:ext cx="0" cy="0"/>
          </xdr:xfrm>
          <a:graphic>
            <a:graphicData uri="http://schemas.microsoft.com/office/drawing/2010/slicer">
              <sle:slicer xmlns:sle="http://schemas.microsoft.com/office/drawing/2010/slicer" name="Column1.is_coupon_applied 1"/>
            </a:graphicData>
          </a:graphic>
        </xdr:graphicFrame>
      </mc:Choice>
      <mc:Fallback xmlns="">
        <xdr:sp macro="" textlink="">
          <xdr:nvSpPr>
            <xdr:cNvPr id="0" name=""/>
            <xdr:cNvSpPr>
              <a:spLocks noTextEdit="1"/>
            </xdr:cNvSpPr>
          </xdr:nvSpPr>
          <xdr:spPr>
            <a:xfrm>
              <a:off x="187128" y="6361091"/>
              <a:ext cx="1996552" cy="7005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oneCellAnchor>
    <xdr:from>
      <xdr:col>2</xdr:col>
      <xdr:colOff>324</xdr:colOff>
      <xdr:row>36</xdr:row>
      <xdr:rowOff>148030</xdr:rowOff>
    </xdr:from>
    <xdr:ext cx="184731" cy="331116"/>
    <xdr:sp macro="" textlink="">
      <xdr:nvSpPr>
        <xdr:cNvPr id="35" name="TextBox 34">
          <a:extLst>
            <a:ext uri="{FF2B5EF4-FFF2-40B4-BE49-F238E27FC236}">
              <a16:creationId xmlns:a16="http://schemas.microsoft.com/office/drawing/2014/main" id="{EBD0986B-6089-4489-8B9E-8FB6947E7FFB}"/>
            </a:ext>
          </a:extLst>
        </xdr:cNvPr>
        <xdr:cNvSpPr txBox="1"/>
      </xdr:nvSpPr>
      <xdr:spPr>
        <a:xfrm>
          <a:off x="1210256" y="7098706"/>
          <a:ext cx="184731"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GB" sz="1400" b="1">
            <a:latin typeface="Segoe UI" panose="020B0502040204020203" pitchFamily="34" charset="0"/>
            <a:cs typeface="Segoe UI" panose="020B0502040204020203" pitchFamily="34" charset="0"/>
          </a:endParaRPr>
        </a:p>
      </xdr:txBody>
    </xdr:sp>
    <xdr:clientData/>
  </xdr:oneCellAnchor>
  <xdr:twoCellAnchor>
    <xdr:from>
      <xdr:col>4</xdr:col>
      <xdr:colOff>53436</xdr:colOff>
      <xdr:row>10</xdr:row>
      <xdr:rowOff>115592</xdr:rowOff>
    </xdr:from>
    <xdr:to>
      <xdr:col>12</xdr:col>
      <xdr:colOff>245806</xdr:colOff>
      <xdr:row>24</xdr:row>
      <xdr:rowOff>30725</xdr:rowOff>
    </xdr:to>
    <xdr:graphicFrame macro="">
      <xdr:nvGraphicFramePr>
        <xdr:cNvPr id="39" name="Chart 38">
          <a:extLst>
            <a:ext uri="{FF2B5EF4-FFF2-40B4-BE49-F238E27FC236}">
              <a16:creationId xmlns:a16="http://schemas.microsoft.com/office/drawing/2014/main" id="{9E2807AF-383B-4931-864D-B5E559E90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602157</xdr:colOff>
      <xdr:row>24</xdr:row>
      <xdr:rowOff>132741</xdr:rowOff>
    </xdr:from>
    <xdr:to>
      <xdr:col>23</xdr:col>
      <xdr:colOff>506975</xdr:colOff>
      <xdr:row>37</xdr:row>
      <xdr:rowOff>171450</xdr:rowOff>
    </xdr:to>
    <xdr:graphicFrame macro="">
      <xdr:nvGraphicFramePr>
        <xdr:cNvPr id="43" name="Chart 42">
          <a:extLst>
            <a:ext uri="{FF2B5EF4-FFF2-40B4-BE49-F238E27FC236}">
              <a16:creationId xmlns:a16="http://schemas.microsoft.com/office/drawing/2014/main" id="{FD59DD09-2BA1-4046-96F5-6E0420C8E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30726</xdr:colOff>
      <xdr:row>24</xdr:row>
      <xdr:rowOff>153629</xdr:rowOff>
    </xdr:from>
    <xdr:to>
      <xdr:col>14</xdr:col>
      <xdr:colOff>408442</xdr:colOff>
      <xdr:row>37</xdr:row>
      <xdr:rowOff>178594</xdr:rowOff>
    </xdr:to>
    <xdr:graphicFrame macro="">
      <xdr:nvGraphicFramePr>
        <xdr:cNvPr id="44" name="Chart 43">
          <a:extLst>
            <a:ext uri="{FF2B5EF4-FFF2-40B4-BE49-F238E27FC236}">
              <a16:creationId xmlns:a16="http://schemas.microsoft.com/office/drawing/2014/main" id="{58DAA2EF-E003-4C17-AF27-EBA89AC89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19</xdr:col>
      <xdr:colOff>15615</xdr:colOff>
      <xdr:row>4</xdr:row>
      <xdr:rowOff>123385</xdr:rowOff>
    </xdr:from>
    <xdr:to>
      <xdr:col>23</xdr:col>
      <xdr:colOff>562132</xdr:colOff>
      <xdr:row>9</xdr:row>
      <xdr:rowOff>176579</xdr:rowOff>
    </xdr:to>
    <xdr:sp macro="" textlink="CALCULATIONS!AE11">
      <xdr:nvSpPr>
        <xdr:cNvPr id="6" name="Rectangle: Rounded Corners 5">
          <a:extLst>
            <a:ext uri="{FF2B5EF4-FFF2-40B4-BE49-F238E27FC236}">
              <a16:creationId xmlns:a16="http://schemas.microsoft.com/office/drawing/2014/main" id="{88110599-AF20-4D7B-9AF7-D443075E34F2}"/>
            </a:ext>
          </a:extLst>
        </xdr:cNvPr>
        <xdr:cNvSpPr/>
      </xdr:nvSpPr>
      <xdr:spPr>
        <a:xfrm>
          <a:off x="11586148" y="872893"/>
          <a:ext cx="2982418" cy="990079"/>
        </a:xfrm>
        <a:prstGeom prst="roundRect">
          <a:avLst/>
        </a:prstGeom>
        <a:ln>
          <a:noFill/>
        </a:ln>
        <a:effectLst>
          <a:outerShdw blurRad="50800" dist="38100" dir="16200000" rotWithShape="0">
            <a:srgbClr val="FF99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ysClr val="windowText" lastClr="000000"/>
              </a:solidFill>
              <a:effectLst/>
              <a:latin typeface="Segoe UI" panose="020B0502040204020203" pitchFamily="34" charset="0"/>
              <a:ea typeface="+mn-ea"/>
              <a:cs typeface="Segoe UI" panose="020B0502040204020203" pitchFamily="34" charset="0"/>
            </a:rPr>
            <a:t>TOP RESTAURANT NAME</a:t>
          </a:r>
        </a:p>
        <a:p>
          <a:pPr algn="ctr"/>
          <a:r>
            <a:rPr lang="en-US" sz="1600" b="1" i="0" u="none" strike="noStrike">
              <a:solidFill>
                <a:srgbClr val="FC8019"/>
              </a:solidFill>
              <a:effectLst/>
              <a:latin typeface="Segoe UI" panose="020B0502040204020203" pitchFamily="34" charset="0"/>
              <a:ea typeface="+mn-ea"/>
              <a:cs typeface="Segoe UI" panose="020B0502040204020203" pitchFamily="34" charset="0"/>
            </a:rPr>
            <a:t>   </a:t>
          </a:r>
          <a:fld id="{48803312-A803-4176-86E7-C283064888DF}" type="TxLink">
            <a:rPr lang="en-US" sz="1600" b="1" i="0" u="none" strike="noStrike">
              <a:solidFill>
                <a:srgbClr val="FC8019"/>
              </a:solidFill>
              <a:effectLst/>
              <a:latin typeface="Segoe UI" panose="020B0502040204020203" pitchFamily="34" charset="0"/>
              <a:ea typeface="+mn-ea"/>
              <a:cs typeface="Segoe UI" panose="020B0502040204020203" pitchFamily="34" charset="0"/>
            </a:rPr>
            <a:pPr algn="ctr"/>
            <a:t>Paris Panini - Gourmet Sandwiches &amp; Wraps</a:t>
          </a:fld>
          <a:endParaRPr lang="en-GB" sz="1600" b="1" i="0">
            <a:solidFill>
              <a:srgbClr val="FC8019"/>
            </a:solidFill>
            <a:effectLst/>
            <a:latin typeface="Segoe UI" panose="020B0502040204020203" pitchFamily="34" charset="0"/>
            <a:cs typeface="Segoe UI" panose="020B0502040204020203" pitchFamily="34" charset="0"/>
          </a:endParaRPr>
        </a:p>
      </xdr:txBody>
    </xdr:sp>
    <xdr:clientData/>
  </xdr:twoCellAnchor>
  <xdr:twoCellAnchor editAs="oneCell">
    <xdr:from>
      <xdr:col>19</xdr:col>
      <xdr:colOff>31231</xdr:colOff>
      <xdr:row>6</xdr:row>
      <xdr:rowOff>15616</xdr:rowOff>
    </xdr:from>
    <xdr:to>
      <xdr:col>19</xdr:col>
      <xdr:colOff>421599</xdr:colOff>
      <xdr:row>8</xdr:row>
      <xdr:rowOff>31230</xdr:rowOff>
    </xdr:to>
    <xdr:pic>
      <xdr:nvPicPr>
        <xdr:cNvPr id="14" name="Graphic 13" descr="Bar graph with upward trend with solid fill">
          <a:extLst>
            <a:ext uri="{FF2B5EF4-FFF2-40B4-BE49-F238E27FC236}">
              <a16:creationId xmlns:a16="http://schemas.microsoft.com/office/drawing/2014/main" id="{3E2EFD38-1853-F921-999B-3E6EA7BAEB19}"/>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1601764" y="1139878"/>
          <a:ext cx="390368" cy="390368"/>
        </a:xfrm>
        <a:prstGeom prst="rect">
          <a:avLst/>
        </a:prstGeom>
      </xdr:spPr>
    </xdr:pic>
    <xdr:clientData/>
  </xdr:twoCellAnchor>
  <xdr:twoCellAnchor>
    <xdr:from>
      <xdr:col>16</xdr:col>
      <xdr:colOff>522338</xdr:colOff>
      <xdr:row>10</xdr:row>
      <xdr:rowOff>122904</xdr:rowOff>
    </xdr:from>
    <xdr:to>
      <xdr:col>23</xdr:col>
      <xdr:colOff>522339</xdr:colOff>
      <xdr:row>24</xdr:row>
      <xdr:rowOff>0</xdr:rowOff>
    </xdr:to>
    <xdr:graphicFrame macro="">
      <xdr:nvGraphicFramePr>
        <xdr:cNvPr id="22" name="Chart 21">
          <a:extLst>
            <a:ext uri="{FF2B5EF4-FFF2-40B4-BE49-F238E27FC236}">
              <a16:creationId xmlns:a16="http://schemas.microsoft.com/office/drawing/2014/main" id="{1565C196-E9CE-4140-9B98-3A91E656B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445524</xdr:colOff>
      <xdr:row>25</xdr:row>
      <xdr:rowOff>107540</xdr:rowOff>
    </xdr:from>
    <xdr:to>
      <xdr:col>14</xdr:col>
      <xdr:colOff>199718</xdr:colOff>
      <xdr:row>28</xdr:row>
      <xdr:rowOff>61452</xdr:rowOff>
    </xdr:to>
    <xdr:sp macro="" textlink="">
      <xdr:nvSpPr>
        <xdr:cNvPr id="28" name="Rectangle: Rounded Corners 27">
          <a:extLst>
            <a:ext uri="{FF2B5EF4-FFF2-40B4-BE49-F238E27FC236}">
              <a16:creationId xmlns:a16="http://schemas.microsoft.com/office/drawing/2014/main" id="{14F78C6A-CA63-6B30-1122-B2FCCD157945}"/>
            </a:ext>
          </a:extLst>
        </xdr:cNvPr>
        <xdr:cNvSpPr/>
      </xdr:nvSpPr>
      <xdr:spPr>
        <a:xfrm>
          <a:off x="7819718" y="4716411"/>
          <a:ext cx="983226" cy="506976"/>
        </a:xfrm>
        <a:prstGeom prst="roundRect">
          <a:avLst/>
        </a:prstGeom>
        <a:solidFill>
          <a:sysClr val="window" lastClr="FFFFFF"/>
        </a:solidFill>
        <a:ln w="38100">
          <a:solidFill>
            <a:srgbClr val="FC801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50" b="1">
              <a:solidFill>
                <a:sysClr val="windowText" lastClr="000000"/>
              </a:solidFill>
              <a:latin typeface="Segoe UI" panose="020B0502040204020203" pitchFamily="34" charset="0"/>
              <a:cs typeface="Segoe UI" panose="020B0502040204020203" pitchFamily="34" charset="0"/>
            </a:rPr>
            <a:t>Peak Hour</a:t>
          </a:r>
        </a:p>
        <a:p>
          <a:pPr algn="ctr"/>
          <a:r>
            <a:rPr lang="en-GB" sz="1050" b="1">
              <a:solidFill>
                <a:srgbClr val="FC8019"/>
              </a:solidFill>
              <a:latin typeface="Segoe UI" panose="020B0502040204020203" pitchFamily="34" charset="0"/>
              <a:cs typeface="Segoe UI" panose="020B0502040204020203" pitchFamily="34" charset="0"/>
            </a:rPr>
            <a:t>7 PM</a:t>
          </a:r>
        </a:p>
      </xdr:txBody>
    </xdr:sp>
    <xdr:clientData/>
  </xdr:twoCellAnchor>
  <xdr:twoCellAnchor>
    <xdr:from>
      <xdr:col>12</xdr:col>
      <xdr:colOff>366348</xdr:colOff>
      <xdr:row>10</xdr:row>
      <xdr:rowOff>117231</xdr:rowOff>
    </xdr:from>
    <xdr:to>
      <xdr:col>16</xdr:col>
      <xdr:colOff>454269</xdr:colOff>
      <xdr:row>24</xdr:row>
      <xdr:rowOff>29308</xdr:rowOff>
    </xdr:to>
    <xdr:graphicFrame macro="">
      <xdr:nvGraphicFramePr>
        <xdr:cNvPr id="29" name="Chart 28">
          <a:extLst>
            <a:ext uri="{FF2B5EF4-FFF2-40B4-BE49-F238E27FC236}">
              <a16:creationId xmlns:a16="http://schemas.microsoft.com/office/drawing/2014/main" id="{E6E4AC6D-AF02-455E-BFD7-5D42284EF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312296</xdr:colOff>
      <xdr:row>0</xdr:row>
      <xdr:rowOff>93687</xdr:rowOff>
    </xdr:from>
    <xdr:to>
      <xdr:col>3</xdr:col>
      <xdr:colOff>503440</xdr:colOff>
      <xdr:row>3</xdr:row>
      <xdr:rowOff>140533</xdr:rowOff>
    </xdr:to>
    <xdr:pic>
      <xdr:nvPicPr>
        <xdr:cNvPr id="36" name="Picture 35">
          <a:extLst>
            <a:ext uri="{FF2B5EF4-FFF2-40B4-BE49-F238E27FC236}">
              <a16:creationId xmlns:a16="http://schemas.microsoft.com/office/drawing/2014/main" id="{B2B149A9-96F6-B93A-DB6B-089F27B9ADC9}"/>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312296" y="93687"/>
          <a:ext cx="2018070" cy="608977"/>
        </a:xfrm>
        <a:prstGeom prst="rect">
          <a:avLst/>
        </a:prstGeom>
      </xdr:spPr>
    </xdr:pic>
    <xdr:clientData/>
  </xdr:twoCellAnchor>
  <xdr:twoCellAnchor editAs="oneCell">
    <xdr:from>
      <xdr:col>21</xdr:col>
      <xdr:colOff>484058</xdr:colOff>
      <xdr:row>0</xdr:row>
      <xdr:rowOff>62459</xdr:rowOff>
    </xdr:from>
    <xdr:to>
      <xdr:col>23</xdr:col>
      <xdr:colOff>296682</xdr:colOff>
      <xdr:row>4</xdr:row>
      <xdr:rowOff>11082</xdr:rowOff>
    </xdr:to>
    <xdr:pic>
      <xdr:nvPicPr>
        <xdr:cNvPr id="41" name="Picture 40">
          <a:extLst>
            <a:ext uri="{FF2B5EF4-FFF2-40B4-BE49-F238E27FC236}">
              <a16:creationId xmlns:a16="http://schemas.microsoft.com/office/drawing/2014/main" id="{3D0935C6-82BA-DD33-4093-FE8DA0EF7F3C}"/>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3272542" y="62459"/>
          <a:ext cx="1030574" cy="6981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0.952701388887" createdVersion="8" refreshedVersion="8" minRefreshableVersion="3" recordCount="205" xr:uid="{D14AE86D-D3A9-4C47-ABD3-24EF74912C1A}">
  <cacheSource type="worksheet">
    <worksheetSource name="swiggy_orders__10____1725105116481___1775219039143"/>
  </cacheSource>
  <cacheFields count="38">
    <cacheField name="Column1.order_id" numFmtId="0">
      <sharedItems containsSemiMixedTypes="0" containsString="0" containsNumber="1" containsInteger="1" minValue="176716772573" maxValue="183807779362870"/>
    </cacheField>
    <cacheField name="Column1.order_items.name" numFmtId="0">
      <sharedItems/>
    </cacheField>
    <cacheField name="Column1.is_coupon_applied" numFmtId="0">
      <sharedItems count="2">
        <b v="1"/>
        <b v="0"/>
      </sharedItems>
    </cacheField>
    <cacheField name="Column1.coupon_applied" numFmtId="0">
      <sharedItems/>
    </cacheField>
    <cacheField name="Column1.offers_data" numFmtId="0">
      <sharedItems longText="1"/>
    </cacheField>
    <cacheField name="Column1.order_time" numFmtId="0">
      <sharedItems/>
    </cacheField>
    <cacheField name="Column1.confirmed_time" numFmtId="0">
      <sharedItems containsBlank="1"/>
    </cacheField>
    <cacheField name="Column1.customer_id" numFmtId="0">
      <sharedItems/>
    </cacheField>
    <cacheField name="Column1.order_status" numFmtId="0">
      <sharedItems/>
    </cacheField>
    <cacheField name="Column1.delivery_boy.name" numFmtId="0">
      <sharedItems containsBlank="1"/>
    </cacheField>
    <cacheField name="Column1.restaurant_id" numFmtId="0">
      <sharedItems/>
    </cacheField>
    <cacheField name="Column1.restaurant_name" numFmtId="0">
      <sharedItems count="50">
        <s v="Daily Sushi"/>
        <s v="Burger Seigneur"/>
        <s v="Punjabi Nawabi"/>
        <s v="FreshMenu"/>
        <s v="Chai Point"/>
        <s v="Firangi Bake"/>
        <s v="Rashtrakutas"/>
        <s v="Brik Oven - Original Sourdough Pizzas"/>
        <s v="Domino's Pizza"/>
        <s v="Dindigul Thalappakatti"/>
        <s v="Truffles"/>
        <s v="Table for Tous"/>
        <s v="Paris Panini - Gourmet Sandwiches &amp; Wraps"/>
        <s v="Hotel Empire"/>
        <s v="LunchBox - Meals and Thalis"/>
        <s v="Polar Bear"/>
        <s v="Smoky Docky"/>
        <s v="The Pizza Bakery - Wood Fired Sourdough"/>
        <s v="Chat bandi"/>
        <s v="Goila Butter Chicken"/>
        <s v="ROMA Italian Deli"/>
        <s v="Societe Rangoon"/>
        <s v="Nandhana Palace"/>
        <s v="The Ganache Factory - Cakes &amp; Desserts"/>
        <s v="Rasayan"/>
        <s v="Naalnaad Mane"/>
        <s v="Theobroma"/>
        <s v="Love And Crumble"/>
        <s v="Homely"/>
        <s v="Chowman"/>
        <s v="Frozen Bottle - Milkshakes, Desserts And Ice Cream"/>
        <s v="Leon's - Burgers &amp; Wings (Leon Grill)"/>
        <s v="Subway"/>
        <s v="Bowl Soul"/>
        <s v="NOTO - Ice Creams &amp; Desserts"/>
        <s v="Baba Ganoush"/>
        <s v="The Belgian Waffle Co."/>
        <s v="Paratha Envy"/>
        <s v="McDonald's"/>
        <s v="Tharavadu family restaurant"/>
        <s v="The Best Thickshakes Co"/>
        <s v="Wow! Momo"/>
        <s v="Dosa Chicken &amp; Tiffins"/>
        <s v="The Himalayan Momo Company"/>
        <s v="Kairali Restaurant"/>
        <s v="Asha tiffins"/>
        <s v="Imperio Restaurant"/>
        <s v="HSR Freshcane Juice"/>
        <s v="Plan B"/>
        <s v="Drunken Monkey"/>
      </sharedItems>
    </cacheField>
    <cacheField name="Column1.restaurant_address" numFmtId="0">
      <sharedItems/>
    </cacheField>
    <cacheField name="Column1.restaurant_locality" numFmtId="0">
      <sharedItems/>
    </cacheField>
    <cacheField name="Column1.restaurant_city_name" numFmtId="0">
      <sharedItems/>
    </cacheField>
    <cacheField name="Column1.delivery_time_in_seconds" numFmtId="0">
      <sharedItems/>
    </cacheField>
    <cacheField name="Column1.order_total" numFmtId="0">
      <sharedItems containsSemiMixedTypes="0" containsString="0" containsNumber="1" containsInteger="1" minValue="115" maxValue="1905"/>
    </cacheField>
    <cacheField name="Column1.order_total_with_tip" numFmtId="0">
      <sharedItems containsSemiMixedTypes="0" containsString="0" containsNumber="1" containsInteger="1" minValue="115" maxValue="1905"/>
    </cacheField>
    <cacheField name="Column1.net_total" numFmtId="0">
      <sharedItems containsSemiMixedTypes="0" containsString="0" containsNumber="1" containsInteger="1" minValue="115" maxValue="1905"/>
    </cacheField>
    <cacheField name="Column1.item_total" numFmtId="0">
      <sharedItems containsSemiMixedTypes="0" containsString="0" containsNumber="1" minValue="149" maxValue="1970"/>
    </cacheField>
    <cacheField name="Column1.free_delivery_discount_hit" numFmtId="0">
      <sharedItems containsSemiMixedTypes="0" containsString="0" containsNumber="1" containsInteger="1" minValue="0" maxValue="96"/>
    </cacheField>
    <cacheField name="Column1.restaurant_order_rating" numFmtId="0">
      <sharedItems containsSemiMixedTypes="0" containsString="0" containsNumber="1" containsInteger="1" minValue="0" maxValue="0"/>
    </cacheField>
    <cacheField name="Column1.restaurant_lat_lng" numFmtId="0">
      <sharedItems/>
    </cacheField>
    <cacheField name="Column1.restaurant_customer_distance" numFmtId="0">
      <sharedItems/>
    </cacheField>
    <cacheField name="Column1.coupon_code" numFmtId="0">
      <sharedItems/>
    </cacheField>
    <cacheField name="Column1.order_payment_method" numFmtId="0">
      <sharedItems count="3">
        <s v="UPIIntent"/>
        <s v="UPICollect"/>
        <s v="Cash"/>
      </sharedItems>
    </cacheField>
    <cacheField name="Column1.restaurant_area_name" numFmtId="0">
      <sharedItems count="19">
        <s v="HSR Layout"/>
        <s v="ITI layout, Hosapalya"/>
        <s v="Koramangala"/>
        <s v="1st Phase, JP Nagar"/>
        <s v="HSR"/>
        <s v="Bellandur"/>
        <s v="Kanakapura Road"/>
        <s v="Jayanagar"/>
        <s v="JP Nagar"/>
        <s v="Teacher's Colony"/>
        <s v="BTM 2nd Stage"/>
        <s v="BTM 1st Stage"/>
        <s v="Arekere"/>
        <s v="Malleshwaram"/>
        <s v="Bellandur Sarjapur"/>
        <s v="Devarabeesanahalli"/>
        <s v="Bommanahalli"/>
        <s v="Sarjapur Road"/>
        <s v="Indiranagar"/>
      </sharedItems>
    </cacheField>
    <cacheField name="Column1.on_time" numFmtId="0">
      <sharedItems/>
    </cacheField>
    <cacheField name="Column1.rain_mode" numFmtId="0">
      <sharedItems/>
    </cacheField>
    <cacheField name="order time " numFmtId="164">
      <sharedItems containsSemiMixedTypes="0" containsNonDate="0" containsDate="1" containsString="0" minDate="2023-09-02T13:29:33" maxDate="2024-08-28T15:12:59" count="134">
        <d v="2024-08-28T15:12:59"/>
        <d v="2024-08-28T00:24:27"/>
        <d v="2024-08-26T15:03:23"/>
        <d v="2024-08-25T20:41:39"/>
        <d v="2024-08-24T17:56:08"/>
        <d v="2024-08-23T20:31:13"/>
        <d v="2024-08-22T19:40:29"/>
        <d v="2024-08-20T18:48:19"/>
        <d v="2024-08-17T18:15:17"/>
        <d v="2024-08-16T19:24:17"/>
        <d v="2024-08-16T12:55:16"/>
        <d v="2024-08-15T20:17:26"/>
        <d v="2024-08-13T20:21:06"/>
        <d v="2024-08-10T17:37:30"/>
        <d v="2024-08-10T13:32:37"/>
        <d v="2024-08-09T19:35:29"/>
        <d v="2024-08-08T18:51:54"/>
        <d v="2024-08-07T19:23:40"/>
        <d v="2024-08-04T16:54:22"/>
        <d v="2024-08-03T20:00:06"/>
        <d v="2024-08-02T18:40:37"/>
        <d v="2024-07-31T18:22:03"/>
        <d v="2024-07-30T20:26:13"/>
        <d v="2024-07-28T18:47:05"/>
        <d v="2024-07-28T14:13:40"/>
        <d v="2024-07-27T21:23:20"/>
        <d v="2024-07-27T14:36:27"/>
        <d v="2024-07-21T14:56:46"/>
        <d v="2024-07-20T21:45:33"/>
        <d v="2024-07-15T19:18:37"/>
        <d v="2024-07-07T14:10:52"/>
        <d v="2024-07-07T14:08:24"/>
        <d v="2024-07-05T19:25:57"/>
        <d v="2024-07-01T20:47:09"/>
        <d v="2024-06-29T16:25:58"/>
        <d v="2024-06-28T18:51:31"/>
        <d v="2024-06-27T18:23:42"/>
        <d v="2024-06-26T19:26:47"/>
        <d v="2024-06-25T18:34:18"/>
        <d v="2024-06-24T18:56:36"/>
        <d v="2024-06-23T13:35:13"/>
        <d v="2024-06-22T20:21:15"/>
        <d v="2024-06-20T14:00:25"/>
        <d v="2024-06-19T18:25:48"/>
        <d v="2024-05-21T12:28:52"/>
        <d v="2024-05-20T15:00:17"/>
        <d v="2024-05-18T21:21:54"/>
        <d v="2024-05-18T09:07:26"/>
        <d v="2024-05-17T14:41:45"/>
        <d v="2024-05-10T22:20:55"/>
        <d v="2024-05-10T19:14:56"/>
        <d v="2024-05-08T11:36:45"/>
        <d v="2024-05-07T23:45:56"/>
        <d v="2024-05-07T21:31:39"/>
        <d v="2024-05-07T19:02:12"/>
        <d v="2024-05-07T13:18:22"/>
        <d v="2024-05-07T10:06:46"/>
        <d v="2024-05-06T19:18:39"/>
        <d v="2024-05-06T16:03:12"/>
        <d v="2024-05-06T13:53:24"/>
        <d v="2024-05-06T08:43:13"/>
        <d v="2024-05-05T19:17:56"/>
        <d v="2024-05-05T08:36:52"/>
        <d v="2024-05-04T15:56:01"/>
        <d v="2024-05-02T19:15:20"/>
        <d v="2024-05-01T15:58:19"/>
        <d v="2024-05-01T10:16:04"/>
        <d v="2024-04-27T10:09:55"/>
        <d v="2024-04-27T10:07:51"/>
        <d v="2024-04-25T19:00:59"/>
        <d v="2024-04-24T19:40:51"/>
        <d v="2024-04-23T23:43:02"/>
        <d v="2024-04-23T19:20:12"/>
        <d v="2024-04-22T19:58:41"/>
        <d v="2024-04-18T18:43:41"/>
        <d v="2024-04-03T18:53:56"/>
        <d v="2024-04-01T19:23:01"/>
        <d v="2024-03-31T15:46:07"/>
        <d v="2024-03-25T14:23:37"/>
        <d v="2024-03-21T19:08:54"/>
        <d v="2024-03-10T21:08:36"/>
        <d v="2024-03-09T18:33:51"/>
        <d v="2024-03-08T19:49:32"/>
        <d v="2024-03-05T21:00:14"/>
        <d v="2024-03-04T14:50:09"/>
        <d v="2024-02-18T18:18:22"/>
        <d v="2024-02-16T20:31:01"/>
        <d v="2024-02-16T13:57:27"/>
        <d v="2024-02-15T13:08:25"/>
        <d v="2024-02-13T19:52:04"/>
        <d v="2024-02-04T01:44:56"/>
        <d v="2024-02-03T15:17:54"/>
        <d v="2024-02-02T20:08:16"/>
        <d v="2024-01-28T16:28:50"/>
        <d v="2024-01-27T21:43:01"/>
        <d v="2024-01-20T23:31:34"/>
        <d v="2024-01-20T15:28:16"/>
        <d v="2024-01-16T17:32:52"/>
        <d v="2024-01-16T17:30:27"/>
        <d v="2024-01-14T14:19:25"/>
        <d v="2024-01-09T01:01:28"/>
        <d v="2023-12-31T20:34:35"/>
        <d v="2023-12-31T20:29:21"/>
        <d v="2023-12-26T15:19:03"/>
        <d v="2023-12-25T13:37:43"/>
        <d v="2023-12-09T14:07:16"/>
        <d v="2023-12-02T13:46:34"/>
        <d v="2023-11-26T13:41:26"/>
        <d v="2023-11-23T14:43:51"/>
        <d v="2023-11-15T19:00:06"/>
        <d v="2023-11-08T19:23:36"/>
        <d v="2023-11-07T19:16:54"/>
        <d v="2023-11-05T11:25:39"/>
        <d v="2023-11-04T20:05:23"/>
        <d v="2023-11-04T09:55:41"/>
        <d v="2023-10-26T14:12:16"/>
        <d v="2023-10-25T19:37:59"/>
        <d v="2023-10-24T11:14:20"/>
        <d v="2023-10-22T20:25:28"/>
        <d v="2023-10-22T11:17:21"/>
        <d v="2023-10-21T18:54:35"/>
        <d v="2023-10-19T07:58:24"/>
        <d v="2023-10-09T18:36:35"/>
        <d v="2023-09-29T10:42:32"/>
        <d v="2023-09-25T16:02:34"/>
        <d v="2023-09-23T15:56:11"/>
        <d v="2023-09-19T12:11:47"/>
        <d v="2023-09-18T11:09:42"/>
        <d v="2023-09-12T16:23:04"/>
        <d v="2023-09-10T23:55:33"/>
        <d v="2023-09-08T21:49:47"/>
        <d v="2023-09-03T10:46:35"/>
        <d v="2023-09-02T21:21:56"/>
        <d v="2023-09-02T13:29:33"/>
      </sharedItems>
      <fieldGroup par="37"/>
    </cacheField>
    <cacheField name="discount _applied" numFmtId="0">
      <sharedItems count="2">
        <s v="yes"/>
        <s v="no"/>
      </sharedItems>
    </cacheField>
    <cacheField name="order hour" numFmtId="0">
      <sharedItems containsSemiMixedTypes="0" containsString="0" containsNumber="1" containsInteger="1" minValue="0" maxValue="23" count="19">
        <n v="15"/>
        <n v="0"/>
        <n v="20"/>
        <n v="17"/>
        <n v="19"/>
        <n v="18"/>
        <n v="12"/>
        <n v="13"/>
        <n v="16"/>
        <n v="14"/>
        <n v="21"/>
        <n v="9"/>
        <n v="22"/>
        <n v="11"/>
        <n v="23"/>
        <n v="10"/>
        <n v="8"/>
        <n v="1"/>
        <n v="7"/>
      </sharedItems>
    </cacheField>
    <cacheField name="DAY NAME" numFmtId="0">
      <sharedItems count="7">
        <s v="Wednesday"/>
        <s v="Monday"/>
        <s v="Sunday"/>
        <s v="Saturday"/>
        <s v="Friday"/>
        <s v="Thursday"/>
        <s v="Tuesday"/>
      </sharedItems>
    </cacheField>
    <cacheField name="Column1.order_items.is_veg" numFmtId="0">
      <sharedItems/>
    </cacheField>
    <cacheField name="Dietary Type" numFmtId="0">
      <sharedItems count="2">
        <s v="Non-Veg"/>
        <s v="Veg"/>
      </sharedItems>
    </cacheField>
    <cacheField name="Months (order time )" numFmtId="0" databaseField="0">
      <fieldGroup base="29">
        <rangePr groupBy="months" startDate="2023-09-02T13:29:33" endDate="2024-08-28T15:12:59"/>
        <groupItems count="14">
          <s v="&lt;02/09/2023"/>
          <s v="Jan"/>
          <s v="Feb"/>
          <s v="Mar"/>
          <s v="Apr"/>
          <s v="May"/>
          <s v="Jun"/>
          <s v="Jul"/>
          <s v="Aug"/>
          <s v="Sep"/>
          <s v="Oct"/>
          <s v="Nov"/>
          <s v="Dec"/>
          <s v="&gt;28/08/2024"/>
        </groupItems>
      </fieldGroup>
    </cacheField>
    <cacheField name="Quarters (order time )" numFmtId="0" databaseField="0">
      <fieldGroup base="29">
        <rangePr groupBy="quarters" startDate="2023-09-02T13:29:33" endDate="2024-08-28T15:12:59"/>
        <groupItems count="6">
          <s v="&lt;02/09/2023"/>
          <s v="Qtr1"/>
          <s v="Qtr2"/>
          <s v="Qtr3"/>
          <s v="Qtr4"/>
          <s v="&gt;28/08/2024"/>
        </groupItems>
      </fieldGroup>
    </cacheField>
    <cacheField name="Years (order time )" numFmtId="0" databaseField="0">
      <fieldGroup base="29">
        <rangePr groupBy="years" startDate="2023-09-02T13:29:33" endDate="2024-08-28T15:12:59"/>
        <groupItems count="4">
          <s v="&lt;02/09/2023"/>
          <s v="2023"/>
          <s v="2024"/>
          <s v="&gt;28/08/2024"/>
        </groupItems>
      </fieldGroup>
    </cacheField>
  </cacheFields>
  <extLst>
    <ext xmlns:x14="http://schemas.microsoft.com/office/spreadsheetml/2009/9/main" uri="{725AE2AE-9491-48be-B2B4-4EB974FC3084}">
      <x14:pivotCacheDefinition pivotCacheId="1048477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n v="183807779362870"/>
    <s v="Cheese Ramyun"/>
    <x v="0"/>
    <s v="MISSEDYOU"/>
    <s v="[{&quot;id&quot;:&quot;6a1d44ac-7e94-4b3f-9c83-e13753f01252&quot;,&quot;super_type&quot;:&quot;SUPERTYPE_UNSPECIFIED&quot;,&quot;total_offer_discount&quot;:100,&quot;discount_share&quot;:{&quot;swiggy_discount&quot;:0,&quot;store_discount&quot;:100,&quot;alliance_discount&quot;:0},&quot;discount_type&quot;:&quot;PERCENTAGE&quot;,&quot;description&quot;:&quot;50% off&quot;,&quot;fixed_charges&quot;:{&quot;gp&quot;:{&quot;id&quot;:&quot;&quot;,&quot;final_price&quot;:0}}}]"/>
    <s v="2024-08-28 15:12:59"/>
    <s v="2024-08-28 15:13:19"/>
    <s v="21191609"/>
    <s v="Delivered"/>
    <s v="DEVRAJ SINGH DHAMI"/>
    <s v="254655"/>
    <x v="0"/>
    <s v="No.1212, SBM Fortune, 4th Floor, 22nd Cross Road, 14th Main Rd, 3rd Sector, HSR Layout, Bengaluru, Karnataka 560102, India"/>
    <s v="3rd Sector"/>
    <s v="Bangalore"/>
    <s v="1452"/>
    <n v="526"/>
    <n v="526"/>
    <n v="526"/>
    <n v="540"/>
    <n v="36"/>
    <n v="0"/>
    <s v="12.90942041,77.63866215"/>
    <s v="2.0"/>
    <s v="MISSEDYOU"/>
    <x v="0"/>
    <x v="0"/>
    <b v="1"/>
    <s v="0"/>
    <x v="0"/>
    <x v="0"/>
    <x v="0"/>
    <x v="0"/>
    <s v="0"/>
    <x v="0"/>
  </r>
  <r>
    <n v="183754467116208"/>
    <s v="Paris Delice (Buff)"/>
    <x v="0"/>
    <s v="FLAT200"/>
    <s v="[{&quot;id&quot;:&quot;62c127cd-b526-41f7-934c-c6c0b96964aa&quot;,&quot;super_type&quot;:&quot;SUPERTYPE_UNSPECIFIED&quot;,&quot;total_offer_discount&quot;:200,&quot;discount_share&quot;:{&quot;swiggy_discount&quot;:70,&quot;store_discount&quot;:130,&quot;alliance_discount&quot;:0},&quot;discount_type&quot;:&quot;FLAT&quot;,&quot;description&quot;:&quot;Flat ₹200 off&quot;,&quot;fixed_charges&quot;:{&quot;gp&quot;:{&quot;id&quot;:&quot;&quot;,&quot;final_price&quot;:0}}}]"/>
    <s v="2024-08-28 00:24:27"/>
    <s v="2024-08-28 00:24:48"/>
    <s v="21191609"/>
    <s v="Delivered"/>
    <s v="Pathipati Narasimha Raja"/>
    <s v="398360"/>
    <x v="1"/>
    <s v="21/1,SLV Temple Rd,ITI Layout,Sector 7,Mangammanapalya,Bengaluru,Karnataka-560068"/>
    <s v="Mangammanapalya"/>
    <s v="Bangalore"/>
    <s v="1491"/>
    <n v="866"/>
    <n v="866"/>
    <n v="866"/>
    <n v="1015"/>
    <n v="43"/>
    <n v="0"/>
    <s v="12.905014,77.638992"/>
    <s v="2.5"/>
    <s v="FLAT200"/>
    <x v="0"/>
    <x v="1"/>
    <b v="1"/>
    <s v="0"/>
    <x v="1"/>
    <x v="0"/>
    <x v="1"/>
    <x v="0"/>
    <s v="0"/>
    <x v="0"/>
  </r>
  <r>
    <n v="183754467116208"/>
    <s v="Peanut Butter Latte Cold"/>
    <x v="0"/>
    <s v="FLAT200"/>
    <s v="[{&quot;id&quot;:&quot;62c127cd-b526-41f7-934c-c6c0b96964aa&quot;,&quot;super_type&quot;:&quot;SUPERTYPE_UNSPECIFIED&quot;,&quot;total_offer_discount&quot;:200,&quot;discount_share&quot;:{&quot;swiggy_discount&quot;:70,&quot;store_discount&quot;:130,&quot;alliance_discount&quot;:0},&quot;discount_type&quot;:&quot;FLAT&quot;,&quot;description&quot;:&quot;Flat ₹200 off&quot;,&quot;fixed_charges&quot;:{&quot;gp&quot;:{&quot;id&quot;:&quot;&quot;,&quot;final_price&quot;:0}}}]"/>
    <s v="2024-08-28 00:24:27"/>
    <s v="2024-08-28 00:24:48"/>
    <s v="21191609"/>
    <s v="Delivered"/>
    <s v="Pathipati Narasimha Raja"/>
    <s v="398360"/>
    <x v="1"/>
    <s v="21/1,SLV Temple Rd,ITI Layout,Sector 7,Mangammanapalya,Bengaluru,Karnataka-560068"/>
    <s v="Mangammanapalya"/>
    <s v="Bangalore"/>
    <s v="1491"/>
    <n v="866"/>
    <n v="866"/>
    <n v="866"/>
    <n v="1015"/>
    <n v="43"/>
    <n v="0"/>
    <s v="12.905014,77.638992"/>
    <s v="2.5"/>
    <s v="FLAT200"/>
    <x v="0"/>
    <x v="1"/>
    <b v="1"/>
    <s v="0"/>
    <x v="1"/>
    <x v="0"/>
    <x v="1"/>
    <x v="0"/>
    <s v="1"/>
    <x v="1"/>
  </r>
  <r>
    <n v="183634403132128"/>
    <s v="Paneer Butter Masala"/>
    <x v="0"/>
    <s v="FLATDEAL"/>
    <s v="[{&quot;id&quot;:&quot;3e728a5e-10cf-4896-bb0c-ac7c1ee9bc3a&quot;,&quot;super_type&quot;:&quot;SUPERTYPE_UNSPECIFIED&quot;,&quot;total_offer_discount&quot;:124.99,&quot;discount_share&quot;:{&quot;swiggy_discount&quot;:37.5,&quot;store_discount&quot;:87.49,&quot;alliance_discount&quot;:0},&quot;discount_type&quot;:&quot;FLAT&quot;,&quot;description&quot;:&quot;FLAT125 off&quot;,&quot;fixed_charges&quot;:{&quot;gp&quot;:{&quot;id&quot;:&quot;&quot;,&quot;final_price&quot;:0}}}]"/>
    <s v="2024-08-26 15:03:23"/>
    <s v="2024-08-26 15:03:38"/>
    <s v="21191609"/>
    <s v="Delivered"/>
    <s v="J Govardhan Reddy"/>
    <s v="61785"/>
    <x v="2"/>
    <s v="Near Exalogic Solutions Pvt Ltd Main office, Building Bluemoon 2k, 1st A Main(opp Airtel), Ganapathi Temple Rd, 7th Block, Koramangala, Bengaluru, Karnataka"/>
    <s v="7th Block"/>
    <s v="Bangalore"/>
    <s v="2418"/>
    <n v="246"/>
    <n v="246"/>
    <n v="246"/>
    <n v="336"/>
    <n v="38"/>
    <n v="0"/>
    <s v="12.936168,77.61553"/>
    <s v="4.6"/>
    <s v="FLATDEAL"/>
    <x v="0"/>
    <x v="2"/>
    <b v="1"/>
    <s v="0"/>
    <x v="2"/>
    <x v="0"/>
    <x v="0"/>
    <x v="1"/>
    <s v="1"/>
    <x v="1"/>
  </r>
  <r>
    <n v="183634403132128"/>
    <s v="Gobi Paratha"/>
    <x v="0"/>
    <s v="FLATDEAL"/>
    <s v="[{&quot;id&quot;:&quot;3e728a5e-10cf-4896-bb0c-ac7c1ee9bc3a&quot;,&quot;super_type&quot;:&quot;SUPERTYPE_UNSPECIFIED&quot;,&quot;total_offer_discount&quot;:124.99,&quot;discount_share&quot;:{&quot;swiggy_discount&quot;:37.5,&quot;store_discount&quot;:87.49,&quot;alliance_discount&quot;:0},&quot;discount_type&quot;:&quot;FLAT&quot;,&quot;description&quot;:&quot;FLAT125 off&quot;,&quot;fixed_charges&quot;:{&quot;gp&quot;:{&quot;id&quot;:&quot;&quot;,&quot;final_price&quot;:0}}}]"/>
    <s v="2024-08-26 15:03:23"/>
    <s v="2024-08-26 15:03:38"/>
    <s v="21191609"/>
    <s v="Delivered"/>
    <s v="J Govardhan Reddy"/>
    <s v="61785"/>
    <x v="2"/>
    <s v="Near Exalogic Solutions Pvt Ltd Main office, Building Bluemoon 2k, 1st A Main(opp Airtel), Ganapathi Temple Rd, 7th Block, Koramangala, Bengaluru, Karnataka"/>
    <s v="7th Block"/>
    <s v="Bangalore"/>
    <s v="2418"/>
    <n v="246"/>
    <n v="246"/>
    <n v="246"/>
    <n v="336"/>
    <n v="38"/>
    <n v="0"/>
    <s v="12.936168,77.61553"/>
    <s v="4.6"/>
    <s v="FLATDEAL"/>
    <x v="0"/>
    <x v="2"/>
    <b v="1"/>
    <s v="0"/>
    <x v="2"/>
    <x v="0"/>
    <x v="0"/>
    <x v="1"/>
    <s v="1"/>
    <x v="1"/>
  </r>
  <r>
    <n v="183568299265019"/>
    <s v="Dan Dan Chicken Noodles"/>
    <x v="1"/>
    <s v=""/>
    <s v=""/>
    <s v="2024-08-25 20:41:39"/>
    <s v="2024-08-25 20:41:54"/>
    <s v="21191609"/>
    <s v="Delivered"/>
    <s v="Amith S"/>
    <s v="6907"/>
    <x v="3"/>
    <s v="No 526/A,Ganesh Complex,Ground floor,18th Main Road,HSR 3rd sector,Bangalore:560102"/>
    <s v="3rd Sector"/>
    <s v="Bangalore"/>
    <s v="1996"/>
    <n v="206"/>
    <n v="206"/>
    <n v="206"/>
    <n v="299"/>
    <n v="0"/>
    <n v="0"/>
    <s v="12.90538264,77.64405515"/>
    <s v="2.0"/>
    <s v=""/>
    <x v="0"/>
    <x v="0"/>
    <b v="0"/>
    <s v="0"/>
    <x v="3"/>
    <x v="1"/>
    <x v="2"/>
    <x v="2"/>
    <s v="0"/>
    <x v="0"/>
  </r>
  <r>
    <n v="183471968743143"/>
    <s v="Ginger Chai Flask"/>
    <x v="1"/>
    <s v=""/>
    <s v=""/>
    <s v="2024-08-24 17:56:08"/>
    <s v="2024-08-24 17:56:32"/>
    <s v="21191609"/>
    <s v="Delivered"/>
    <s v="SAKETH KUMAR B K"/>
    <s v="779790"/>
    <x v="4"/>
    <s v="24th Main Road,1st Phase, JP Nagar, Bengaluru- 560078"/>
    <s v="24th Main Road"/>
    <s v="Bangalore"/>
    <s v="2636"/>
    <n v="1138"/>
    <n v="1138"/>
    <n v="1138"/>
    <n v="1197"/>
    <n v="40"/>
    <n v="0"/>
    <s v="12.914717,77.585672"/>
    <s v="2.8"/>
    <s v=""/>
    <x v="0"/>
    <x v="3"/>
    <b v="0"/>
    <s v="0"/>
    <x v="4"/>
    <x v="1"/>
    <x v="3"/>
    <x v="3"/>
    <s v="1"/>
    <x v="1"/>
  </r>
  <r>
    <n v="183394873290502"/>
    <s v="Chicken Kheema Lasagne"/>
    <x v="1"/>
    <s v=""/>
    <s v=""/>
    <s v="2024-08-23 20:31:13"/>
    <s v="2024-08-23 20:31:42"/>
    <s v="21191609"/>
    <s v="Delivered"/>
    <s v="Pramod Das"/>
    <s v="34366"/>
    <x v="5"/>
    <s v="First floor, Sector 2, 27th Main Road HSR Layout, Bengaluru, Karnataka 560102"/>
    <s v="Sector 2, 27th Main Road"/>
    <s v="Bangalore"/>
    <s v="1666"/>
    <n v="250"/>
    <n v="250"/>
    <n v="250"/>
    <n v="325"/>
    <n v="44"/>
    <n v="0"/>
    <s v="12.9036803,77.6498504"/>
    <s v="1.7"/>
    <s v=""/>
    <x v="1"/>
    <x v="0"/>
    <b v="0"/>
    <s v="0"/>
    <x v="5"/>
    <x v="1"/>
    <x v="2"/>
    <x v="4"/>
    <s v="0"/>
    <x v="0"/>
  </r>
  <r>
    <n v="183305429555840"/>
    <s v="Coin Parota"/>
    <x v="1"/>
    <s v=""/>
    <s v=""/>
    <s v="2024-08-22 19:40:29"/>
    <s v="2024-08-22 19:40:49"/>
    <s v="21191609"/>
    <s v="Delivered"/>
    <s v="Rakshith M T"/>
    <s v="20819"/>
    <x v="6"/>
    <s v="Survey No 85/6, 19th Main, 15th Cross, 1st Sector, HSR Layout, Bangalore 102"/>
    <s v="HSR Layout"/>
    <s v="Bangalore"/>
    <s v="1337"/>
    <n v="504"/>
    <n v="504"/>
    <n v="504"/>
    <n v="449"/>
    <n v="49"/>
    <n v="0"/>
    <s v="12.9136367,77.644865"/>
    <s v="0.8"/>
    <s v=""/>
    <x v="1"/>
    <x v="4"/>
    <b v="0"/>
    <s v="0"/>
    <x v="6"/>
    <x v="1"/>
    <x v="4"/>
    <x v="5"/>
    <s v="1"/>
    <x v="1"/>
  </r>
  <r>
    <n v="183305429555840"/>
    <s v="Chicken Masala"/>
    <x v="1"/>
    <s v=""/>
    <s v=""/>
    <s v="2024-08-22 19:40:29"/>
    <s v="2024-08-22 19:40:49"/>
    <s v="21191609"/>
    <s v="Delivered"/>
    <s v="Rakshith M T"/>
    <s v="20819"/>
    <x v="6"/>
    <s v="Survey No 85/6, 19th Main, 15th Cross, 1st Sector, HSR Layout, Bangalore 102"/>
    <s v="HSR Layout"/>
    <s v="Bangalore"/>
    <s v="1337"/>
    <n v="504"/>
    <n v="504"/>
    <n v="504"/>
    <n v="449"/>
    <n v="49"/>
    <n v="0"/>
    <s v="12.9136367,77.644865"/>
    <s v="0.8"/>
    <s v=""/>
    <x v="1"/>
    <x v="4"/>
    <b v="0"/>
    <s v="0"/>
    <x v="6"/>
    <x v="1"/>
    <x v="4"/>
    <x v="5"/>
    <s v="0"/>
    <x v="0"/>
  </r>
  <r>
    <n v="183129499418797"/>
    <s v="Popeye &amp; Olive Oyl Pizza"/>
    <x v="0"/>
    <s v="SWIGGYIT"/>
    <s v="[{&quot;id&quot;:&quot;1878f24c-8d55-47af-ad87-8c23d4f83db4&quot;,&quot;super_type&quot;:&quot;SUPERTYPE_UNSPECIFIED&quot;,&quot;total_offer_discount&quot;:120,&quot;discount_share&quot;:{&quot;swiggy_discount&quot;:18,&quot;store_discount&quot;:102,&quot;alliance_discount&quot;:0},&quot;discount_type&quot;:&quot;PERCENTAGE&quot;,&quot;description&quot;:&quot;60% off&quot;,&quot;fixed_charges&quot;:{&quot;gp&quot;:{&quot;id&quot;:&quot;&quot;,&quot;final_price&quot;:0}}}]"/>
    <s v="2024-08-20 18:48:19"/>
    <s v="2024-08-20 18:48:40"/>
    <s v="21191609"/>
    <s v="Delivered"/>
    <s v="Manas Kumar Puri"/>
    <s v="321012"/>
    <x v="7"/>
    <s v="#70, Jyothi Niwas Road, Koramangala Industrial Area, Btm Layout, Bangalore-560095"/>
    <s v="Koramangala"/>
    <s v="Bangalore"/>
    <s v="2462"/>
    <n v="659"/>
    <n v="659"/>
    <n v="659"/>
    <n v="700"/>
    <n v="67"/>
    <n v="0"/>
    <s v="12.93283983,77.61422597"/>
    <s v="5.5"/>
    <s v="SWIGGYIT"/>
    <x v="1"/>
    <x v="2"/>
    <b v="1"/>
    <s v="0"/>
    <x v="7"/>
    <x v="0"/>
    <x v="5"/>
    <x v="6"/>
    <s v="0"/>
    <x v="0"/>
  </r>
  <r>
    <n v="182868317621950"/>
    <s v="Non Veg Supreme Pizza"/>
    <x v="1"/>
    <s v=""/>
    <s v=""/>
    <s v="2024-08-17 18:15:17"/>
    <s v="2024-08-17 18:15:43"/>
    <s v="21191609"/>
    <s v="Delivered"/>
    <m/>
    <s v="23805"/>
    <x v="8"/>
    <s v="Ground Floor, # 1573, Sector 1(Agara), HSR Layout,,Bangalore - 560102"/>
    <s v="1st Sector"/>
    <s v="Bangalore"/>
    <s v="1330"/>
    <n v="865"/>
    <n v="865"/>
    <n v="865"/>
    <n v="793"/>
    <n v="0"/>
    <n v="0"/>
    <s v="12.923037,77.646448"/>
    <s v="1.2"/>
    <s v=""/>
    <x v="1"/>
    <x v="0"/>
    <b v="0"/>
    <s v="0"/>
    <x v="8"/>
    <x v="1"/>
    <x v="5"/>
    <x v="3"/>
    <s v="0"/>
    <x v="0"/>
  </r>
  <r>
    <n v="182786057285880"/>
    <s v="Chicken Kothu Parotta"/>
    <x v="0"/>
    <s v="TRYNEW"/>
    <s v="[{&quot;id&quot;:&quot;a283ff88-2f0c-4f7f-a9ed-9037db8936e4&quot;,&quot;super_type&quot;:&quot;SUPERTYPE_UNSPECIFIED&quot;,&quot;total_offer_discount&quot;:27.9,&quot;discount_share&quot;:{&quot;swiggy_discount&quot;:9.76,&quot;store_discount&quot;:18.14,&quot;alliance_discount&quot;:0},&quot;discount_type&quot;:&quot;PERCENTAGE&quot;,&quot;description&quot;:&quot;10% off&quot;,&quot;fixed_charges&quot;:{&quot;gp&quot;:{&quot;id&quot;:&quot;&quot;,&quot;final_price&quot;:0}}}]"/>
    <s v="2024-08-16 19:24:17"/>
    <s v="2024-08-16 19:24:53"/>
    <s v="21191609"/>
    <s v="Delivered"/>
    <s v="SHIVA raj n"/>
    <s v="139558"/>
    <x v="9"/>
    <s v="No,1 14Th Main Road,17Th Cross Road Hsr Layout,Sector ,Bangalore"/>
    <s v="HSR Layout"/>
    <s v="Bangalore"/>
    <s v="1251"/>
    <n v="289"/>
    <n v="289"/>
    <n v="289"/>
    <n v="279"/>
    <n v="69"/>
    <n v="0"/>
    <s v="12.912148,77.637971"/>
    <s v="1.7"/>
    <s v="TRYNEW"/>
    <x v="1"/>
    <x v="0"/>
    <b v="1"/>
    <s v="2"/>
    <x v="9"/>
    <x v="0"/>
    <x v="4"/>
    <x v="4"/>
    <s v="0"/>
    <x v="0"/>
  </r>
  <r>
    <n v="182762716810299"/>
    <s v="Spaghetti Carbonara Chicken"/>
    <x v="1"/>
    <s v=""/>
    <s v=""/>
    <s v="2024-08-16 12:55:16"/>
    <s v="2024-08-16 12:56:31"/>
    <s v="21191609"/>
    <s v="Delivered"/>
    <s v="AJAY KUMAR"/>
    <s v="47603"/>
    <x v="10"/>
    <s v="BUNDL TECHNOLOGIES PVT LTD, 1ST FLOOR, SITE NO.164, KHATA NO.684, PID NO: 658/668/684/1/164/1, BELLANDURVILLAGE, VARTHUR HOBLI, BANGALORE EAST TALUK  560103"/>
    <s v="Bellandur"/>
    <s v="Bangalore"/>
    <s v="2375"/>
    <n v="561"/>
    <n v="561"/>
    <n v="561"/>
    <n v="485.72998000000001"/>
    <n v="66"/>
    <n v="0"/>
    <s v="12.927332,77.669014"/>
    <s v="5.5"/>
    <s v=""/>
    <x v="1"/>
    <x v="5"/>
    <b v="0"/>
    <s v="0"/>
    <x v="10"/>
    <x v="1"/>
    <x v="6"/>
    <x v="4"/>
    <s v="0"/>
    <x v="0"/>
  </r>
  <r>
    <n v="182762716810299"/>
    <s v="Chicken Wings"/>
    <x v="1"/>
    <s v=""/>
    <s v=""/>
    <s v="2024-08-16 12:55:16"/>
    <s v="2024-08-16 12:56:31"/>
    <s v="21191609"/>
    <s v="Delivered"/>
    <s v="AJAY KUMAR"/>
    <s v="47603"/>
    <x v="10"/>
    <s v="BUNDL TECHNOLOGIES PVT LTD, 1ST FLOOR, SITE NO.164, KHATA NO.684, PID NO: 658/668/684/1/164/1, BELLANDURVILLAGE, VARTHUR HOBLI, BANGALORE EAST TALUK  560103"/>
    <s v="Bellandur"/>
    <s v="Bangalore"/>
    <s v="2375"/>
    <n v="561"/>
    <n v="561"/>
    <n v="561"/>
    <n v="485.72998000000001"/>
    <n v="66"/>
    <n v="0"/>
    <s v="12.927332,77.669014"/>
    <s v="5.5"/>
    <s v=""/>
    <x v="1"/>
    <x v="5"/>
    <b v="0"/>
    <s v="0"/>
    <x v="10"/>
    <x v="1"/>
    <x v="6"/>
    <x v="4"/>
    <s v="0"/>
    <x v="0"/>
  </r>
  <r>
    <n v="182702846185703"/>
    <s v="Chicken Lasagna"/>
    <x v="1"/>
    <s v=""/>
    <s v=""/>
    <s v="2024-08-15 20:17:26"/>
    <s v="2024-08-15 20:17:57"/>
    <s v="21191609"/>
    <s v="Delivered"/>
    <s v="Massum Barbhuiya"/>
    <s v="47603"/>
    <x v="10"/>
    <s v="BUNDL TECHNOLOGIES PVT LTD, 1ST FLOOR, SITE NO.164, KHATA NO.684, PID NO: 658/668/684/1/164/1, BELLANDURVILLAGE, VARTHUR HOBLI, BANGALORE EAST TALUK  560103"/>
    <s v="Bellandur"/>
    <s v="Bangalore"/>
    <s v="1812"/>
    <n v="362"/>
    <n v="362"/>
    <n v="362"/>
    <n v="314.3"/>
    <n v="69"/>
    <n v="0"/>
    <s v="12.927332,77.669014"/>
    <s v="5.5"/>
    <s v=""/>
    <x v="1"/>
    <x v="5"/>
    <b v="1"/>
    <s v="0"/>
    <x v="11"/>
    <x v="1"/>
    <x v="2"/>
    <x v="5"/>
    <s v="0"/>
    <x v="0"/>
  </r>
  <r>
    <n v="182530266029888"/>
    <s v="Dan Dan Chicken Noodles"/>
    <x v="1"/>
    <s v=""/>
    <s v=""/>
    <s v="2024-08-13 20:21:06"/>
    <s v="2024-08-13 20:21:27"/>
    <s v="21191609"/>
    <s v="Delivered"/>
    <s v="ZAMEERUL ISLAM"/>
    <s v="6907"/>
    <x v="3"/>
    <s v="No 526/A,Ganesh Complex,Ground floor,18th Main Road,HSR 3rd sector,Bangalore:560102"/>
    <s v="3rd Sector"/>
    <s v="Bangalore"/>
    <s v="1855"/>
    <n v="318"/>
    <n v="318"/>
    <n v="318"/>
    <n v="598"/>
    <n v="43"/>
    <n v="0"/>
    <s v="12.90538264,77.64405515"/>
    <s v="1.8"/>
    <s v=""/>
    <x v="1"/>
    <x v="0"/>
    <b v="0"/>
    <s v="0"/>
    <x v="12"/>
    <x v="1"/>
    <x v="2"/>
    <x v="6"/>
    <s v="0"/>
    <x v="0"/>
  </r>
  <r>
    <n v="182261250073621"/>
    <s v="Korean Cream Cheese Garlic Bread [140 grams]"/>
    <x v="1"/>
    <s v=""/>
    <s v=""/>
    <s v="2024-08-10 17:37:30"/>
    <s v="2024-08-10 17:37:56"/>
    <s v="21191609"/>
    <s v="Delivered"/>
    <s v="Sanata Sahu"/>
    <s v="416272"/>
    <x v="11"/>
    <s v="146, 2nd Floor, HSR Layout, Sector 5, Ring Road, Bangalore, BTM Layout , B.B.M.P South, Karnataka - 560102"/>
    <s v="4th Sector"/>
    <s v="Bangalore"/>
    <s v="2405"/>
    <n v="543"/>
    <n v="543"/>
    <n v="543"/>
    <n v="490"/>
    <n v="37"/>
    <n v="0"/>
    <s v="12.916462690900852,77.63573539639873"/>
    <s v="1.9"/>
    <s v=""/>
    <x v="1"/>
    <x v="0"/>
    <b v="0"/>
    <s v="0"/>
    <x v="13"/>
    <x v="1"/>
    <x v="3"/>
    <x v="3"/>
    <s v="0"/>
    <x v="0"/>
  </r>
  <r>
    <n v="182261250073621"/>
    <s v="Chocolate Hazelnut Choux Pastry"/>
    <x v="1"/>
    <s v=""/>
    <s v=""/>
    <s v="2024-08-10 17:37:30"/>
    <s v="2024-08-10 17:37:56"/>
    <s v="21191609"/>
    <s v="Delivered"/>
    <s v="Sanata Sahu"/>
    <s v="416272"/>
    <x v="11"/>
    <s v="146, 2nd Floor, HSR Layout, Sector 5, Ring Road, Bangalore, BTM Layout , B.B.M.P South, Karnataka - 560102"/>
    <s v="4th Sector"/>
    <s v="Bangalore"/>
    <s v="2405"/>
    <n v="543"/>
    <n v="543"/>
    <n v="543"/>
    <n v="490"/>
    <n v="37"/>
    <n v="0"/>
    <s v="12.916462690900852,77.63573539639873"/>
    <s v="1.9"/>
    <s v=""/>
    <x v="1"/>
    <x v="0"/>
    <b v="0"/>
    <s v="0"/>
    <x v="13"/>
    <x v="1"/>
    <x v="3"/>
    <x v="3"/>
    <s v="0"/>
    <x v="0"/>
  </r>
  <r>
    <n v="182246557183407"/>
    <s v="Michel (Chicken &amp; Mozza Sandwich)"/>
    <x v="0"/>
    <s v="SWIGGYIT"/>
    <s v="[{&quot;id&quot;:&quot;8974008d-cdaf-441e-a0c8-cdf69f399ac3&quot;,&quot;super_type&quot;:&quot;SUPERTYPE_UNSPECIFIED&quot;,&quot;total_offer_discount&quot;:24.5,&quot;discount_share&quot;:{&quot;swiggy_discount&quot;:12.25,&quot;store_discount&quot;:12.25,&quot;alliance_discount&quot;:0},&quot;discount_type&quot;:&quot;PERCENTAGE&quot;,&quot;description&quot;:&quot;10% off&quot;,&quot;fixed_charges&quot;:{&quot;gp&quot;:{&quot;id&quot;:&quot;&quot;,&quot;final_price&quot;:0}}}]"/>
    <s v="2024-08-10 13:32:37"/>
    <s v="2024-08-10 13:33:27"/>
    <s v="21191609"/>
    <s v="Delivered"/>
    <s v="Suraj Dey"/>
    <s v="875710"/>
    <x v="12"/>
    <s v="Shop No : 1/120 , Floor : 0 , Bangalore, BTM Layout, B.B.M.P South, , "/>
    <s v="Teacher's Colony"/>
    <s v="Bangalore"/>
    <s v="1991"/>
    <n v="265"/>
    <n v="265"/>
    <n v="265"/>
    <n v="245"/>
    <n v="40"/>
    <n v="0"/>
    <s v="12.91620773,77.63801834"/>
    <s v="2.1"/>
    <s v="SWIGGYIT"/>
    <x v="1"/>
    <x v="4"/>
    <b v="1"/>
    <s v="0"/>
    <x v="14"/>
    <x v="0"/>
    <x v="7"/>
    <x v="3"/>
    <s v="0"/>
    <x v="0"/>
  </r>
  <r>
    <n v="182181929300164"/>
    <s v="Chicken Kheema Lasagne"/>
    <x v="0"/>
    <s v="FLAT125"/>
    <s v="[{&quot;id&quot;:&quot;d1132602-ee7c-426d-9fe3-ae524dd2af06&quot;,&quot;super_type&quot;:&quot;SUPERTYPE_UNSPECIFIED&quot;,&quot;total_offer_discount&quot;:125,&quot;discount_share&quot;:{&quot;swiggy_discount&quot;:0,&quot;store_discount&quot;:125,&quot;alliance_discount&quot;:0},&quot;discount_type&quot;:&quot;FLAT&quot;,&quot;description&quot;:&quot;Flat ₹125 off&quot;,&quot;fixed_charges&quot;:{&quot;gp&quot;:{&quot;id&quot;:&quot;&quot;,&quot;final_price&quot;:0}}}]"/>
    <s v="2024-08-09 19:35:29"/>
    <s v="2024-08-09 19:36:43"/>
    <s v="21191609"/>
    <s v="Delivered"/>
    <s v="RANJIT KUMAR GOUDA"/>
    <s v="34366"/>
    <x v="5"/>
    <s v="First floor, Sector 2, 27th Main Road HSR Layout, Bengaluru, Karnataka 560102"/>
    <s v="Sector 2, 27th Main Road"/>
    <s v="Bangalore"/>
    <s v="1726"/>
    <n v="426"/>
    <n v="426"/>
    <n v="426"/>
    <n v="499"/>
    <n v="44"/>
    <n v="0"/>
    <s v="12.9036803,77.6498504"/>
    <s v="1.7"/>
    <s v="FLAT125"/>
    <x v="1"/>
    <x v="0"/>
    <b v="0"/>
    <s v="0"/>
    <x v="15"/>
    <x v="0"/>
    <x v="4"/>
    <x v="4"/>
    <s v="0"/>
    <x v="0"/>
  </r>
  <r>
    <n v="182092914189700"/>
    <s v="Ghee Rice Butter Chicken Combo"/>
    <x v="1"/>
    <s v=""/>
    <s v=""/>
    <s v="2024-08-08 18:51:54"/>
    <s v="2024-08-08 18:52:11"/>
    <s v="21191609"/>
    <s v="Delivered"/>
    <s v="Veeranna  Ganigere M"/>
    <s v="426"/>
    <x v="13"/>
    <s v="169/A/170, Opposite Shoba Super Market, Sector 6, Hsr Layout, Hsr, Bangalore"/>
    <s v="HSR Layout"/>
    <s v="Bangalore"/>
    <s v="838"/>
    <n v="195"/>
    <n v="195"/>
    <n v="195"/>
    <n v="169"/>
    <n v="36"/>
    <n v="0"/>
    <s v="12.91524634,77.63564257"/>
    <s v="2.3"/>
    <s v=""/>
    <x v="1"/>
    <x v="0"/>
    <b v="1"/>
    <s v="0"/>
    <x v="16"/>
    <x v="1"/>
    <x v="5"/>
    <x v="5"/>
    <s v="0"/>
    <x v="0"/>
  </r>
  <r>
    <n v="182008420879913"/>
    <s v="Chicken Kheema and Paratha Lunchbox"/>
    <x v="1"/>
    <s v=""/>
    <s v=""/>
    <s v="2024-08-07 19:23:40"/>
    <s v="2024-08-07 19:24:34"/>
    <s v="21191609"/>
    <s v="Delivered"/>
    <s v="S Nagendra Babu"/>
    <s v="62910"/>
    <x v="14"/>
    <s v="First floor, Sector 2, 27th Main Road HSR Layout, Bengaluru, Karnataka 560102"/>
    <s v="Sector 2, 27th Main Road"/>
    <s v="Bangalore"/>
    <s v="1061"/>
    <n v="559"/>
    <n v="559"/>
    <n v="559"/>
    <n v="587"/>
    <n v="42"/>
    <n v="0"/>
    <s v="12.9036803,77.6498504"/>
    <s v="1.7"/>
    <s v=""/>
    <x v="1"/>
    <x v="0"/>
    <b v="1"/>
    <s v="0"/>
    <x v="17"/>
    <x v="1"/>
    <x v="4"/>
    <x v="0"/>
    <s v="0"/>
    <x v="0"/>
  </r>
  <r>
    <n v="182008420879913"/>
    <s v="Chicken Kheema &amp; Rice LunchBox"/>
    <x v="1"/>
    <s v=""/>
    <s v=""/>
    <s v="2024-08-07 19:23:40"/>
    <s v="2024-08-07 19:24:34"/>
    <s v="21191609"/>
    <s v="Delivered"/>
    <s v="S Nagendra Babu"/>
    <s v="62910"/>
    <x v="14"/>
    <s v="First floor, Sector 2, 27th Main Road HSR Layout, Bengaluru, Karnataka 560102"/>
    <s v="Sector 2, 27th Main Road"/>
    <s v="Bangalore"/>
    <s v="1061"/>
    <n v="559"/>
    <n v="559"/>
    <n v="559"/>
    <n v="587"/>
    <n v="42"/>
    <n v="0"/>
    <s v="12.9036803,77.6498504"/>
    <s v="1.7"/>
    <s v=""/>
    <x v="1"/>
    <x v="0"/>
    <b v="1"/>
    <s v="0"/>
    <x v="17"/>
    <x v="1"/>
    <x v="4"/>
    <x v="0"/>
    <s v="0"/>
    <x v="0"/>
  </r>
  <r>
    <n v="181740262064527"/>
    <s v="Belgian Chocolate Ice Cream Tub (500 ml)"/>
    <x v="1"/>
    <s v=""/>
    <s v=""/>
    <s v="2024-08-04 16:54:22"/>
    <s v="2024-08-04 16:54:43"/>
    <s v="21191609"/>
    <s v="Delivered"/>
    <s v="Madesha T M"/>
    <s v="555104"/>
    <x v="15"/>
    <s v="The premises the building named Pirgal Square, situated on the ground floor, at No. 158, Agara Village , Kanakapura Main Road, Karnataka, 560062"/>
    <s v="Agara"/>
    <s v="Bangalore"/>
    <s v="1651"/>
    <n v="609"/>
    <n v="609"/>
    <n v="609"/>
    <n v="484.6"/>
    <n v="72"/>
    <n v="0"/>
    <s v="12.830748,77.513362"/>
    <s v="6.5"/>
    <s v=""/>
    <x v="1"/>
    <x v="6"/>
    <b v="1"/>
    <s v="0"/>
    <x v="18"/>
    <x v="1"/>
    <x v="8"/>
    <x v="2"/>
    <s v="1"/>
    <x v="1"/>
  </r>
  <r>
    <n v="181740262064527"/>
    <s v="My DBC  Sundae"/>
    <x v="1"/>
    <s v=""/>
    <s v=""/>
    <s v="2024-08-04 16:54:22"/>
    <s v="2024-08-04 16:54:43"/>
    <s v="21191609"/>
    <s v="Delivered"/>
    <s v="Madesha T M"/>
    <s v="555104"/>
    <x v="15"/>
    <s v="The premises the building named Pirgal Square, situated on the ground floor, at No. 158, Agara Village , Kanakapura Main Road, Karnataka, 560062"/>
    <s v="Agara"/>
    <s v="Bangalore"/>
    <s v="1651"/>
    <n v="609"/>
    <n v="609"/>
    <n v="609"/>
    <n v="484.6"/>
    <n v="72"/>
    <n v="0"/>
    <s v="12.830748,77.513362"/>
    <s v="6.5"/>
    <s v=""/>
    <x v="1"/>
    <x v="6"/>
    <b v="1"/>
    <s v="0"/>
    <x v="18"/>
    <x v="1"/>
    <x v="8"/>
    <x v="2"/>
    <s v="1"/>
    <x v="1"/>
  </r>
  <r>
    <n v="181665006176507"/>
    <s v="Red Cotta Pizza"/>
    <x v="0"/>
    <s v="TRYNEW"/>
    <s v="[{&quot;id&quot;:&quot;dc949697-7ed0-49af-8bae-f34661614d99&quot;,&quot;super_type&quot;:&quot;SUPERTYPE_UNSPECIFIED&quot;,&quot;total_offer_discount&quot;:120,&quot;discount_share&quot;:{&quot;swiggy_discount&quot;:18,&quot;store_discount&quot;:102,&quot;alliance_discount&quot;:0},&quot;discount_type&quot;:&quot;PERCENTAGE&quot;,&quot;description&quot;:&quot;60% off&quot;,&quot;fixed_charges&quot;:{&quot;gp&quot;:{&quot;id&quot;:&quot;&quot;,&quot;final_price&quot;:0}}}]"/>
    <s v="2024-08-03 20:00:06"/>
    <s v="2024-08-03 20:00:54"/>
    <s v="21191609"/>
    <s v="Delivered"/>
    <s v="NABIN BARAILY"/>
    <s v="321012"/>
    <x v="7"/>
    <s v="#70, Jyothi Niwas Road, Koramangala Industrial Area, Btm Layout, Bangalore-560095"/>
    <s v="Koramangala"/>
    <s v="Bangalore"/>
    <s v="3443"/>
    <n v="312"/>
    <n v="312"/>
    <n v="312"/>
    <n v="380"/>
    <n v="71"/>
    <n v="0"/>
    <s v="12.93283983,77.61422597"/>
    <s v="5.6"/>
    <s v="TRYNEW"/>
    <x v="1"/>
    <x v="2"/>
    <b v="0"/>
    <s v="0"/>
    <x v="19"/>
    <x v="0"/>
    <x v="2"/>
    <x v="3"/>
    <s v="1"/>
    <x v="1"/>
  </r>
  <r>
    <n v="181573837669135"/>
    <s v="Melted Cheese Chicken Shawarma"/>
    <x v="0"/>
    <s v="MISSEDYOU"/>
    <s v="[{&quot;id&quot;:&quot;04a50411-83e5-4e3f-bf46-88badb855d64&quot;,&quot;super_type&quot;:&quot;SUPERTYPE_UNSPECIFIED&quot;,&quot;total_offer_discount&quot;:50,&quot;discount_share&quot;:{&quot;swiggy_discount&quot;:0,&quot;store_discount&quot;:50,&quot;alliance_discount&quot;:0},&quot;discount_type&quot;:&quot;PERCENTAGE&quot;,&quot;description&quot;:&quot;20% off&quot;,&quot;fixed_charges&quot;:{&quot;gp&quot;:{&quot;id&quot;:&quot;&quot;,&quot;final_price&quot;:0}}}]"/>
    <s v="2024-08-02 18:40:37"/>
    <s v="2024-08-02 18:41:01"/>
    <s v="21191609"/>
    <s v="Delivered"/>
    <s v="Bhuvan M"/>
    <s v="647582"/>
    <x v="16"/>
    <s v="130, 17Th H Main Rd, Khb Colony, M.I.G, 5Th Block, Koramangala, Bengaluru, Karnataka 560095, India"/>
    <s v="Koramangala"/>
    <s v="Bangalore"/>
    <s v="3356"/>
    <n v="414"/>
    <n v="414"/>
    <n v="414"/>
    <n v="418"/>
    <n v="63"/>
    <n v="0"/>
    <s v="12.934678,77.616812"/>
    <s v="5.9"/>
    <s v="MISSEDYOU"/>
    <x v="1"/>
    <x v="2"/>
    <b v="0"/>
    <s v="0"/>
    <x v="20"/>
    <x v="0"/>
    <x v="5"/>
    <x v="4"/>
    <s v="0"/>
    <x v="0"/>
  </r>
  <r>
    <n v="181399923148722"/>
    <s v="Chicken Pizzaiola"/>
    <x v="0"/>
    <s v="TRYNEW"/>
    <s v="[{&quot;id&quot;:&quot;64df78b4-faa1-4b25-a37b-736d7ea07ddb&quot;,&quot;super_type&quot;:&quot;SUPERTYPE_UNSPECIFIED&quot;,&quot;total_offer_discount&quot;:50,&quot;discount_share&quot;:{&quot;swiggy_discount&quot;:25,&quot;store_discount&quot;:25,&quot;alliance_discount&quot;:0},&quot;discount_type&quot;:&quot;PERCENTAGE&quot;,&quot;description&quot;:&quot;20% off&quot;,&quot;fixed_charges&quot;:{&quot;gp&quot;:{&quot;id&quot;:&quot;&quot;,&quot;final_price&quot;:0}}}]"/>
    <s v="2024-07-31 18:22:03"/>
    <s v="2024-07-31 18:22:23"/>
    <s v="21191609"/>
    <s v="Delivered"/>
    <s v="Chandra Shekar E"/>
    <s v="875705"/>
    <x v="17"/>
    <s v="Shop No : 1/120 , Floor : 0 , Bangalore, BTM Layout, B.B.M.P South, , "/>
    <s v="Teacher's Colony"/>
    <s v="Bangalore"/>
    <s v="1581"/>
    <n v="811"/>
    <n v="811"/>
    <n v="811"/>
    <n v="784"/>
    <n v="56"/>
    <n v="0"/>
    <s v="12.91620773,77.63801834"/>
    <s v="1.7"/>
    <s v="TRYNEW"/>
    <x v="1"/>
    <x v="4"/>
    <b v="1"/>
    <s v="2"/>
    <x v="21"/>
    <x v="0"/>
    <x v="5"/>
    <x v="0"/>
    <s v="0"/>
    <x v="0"/>
  </r>
  <r>
    <n v="181320973073132"/>
    <s v="Chicken Kheema &amp; Chapati Lunchbox"/>
    <x v="1"/>
    <s v=""/>
    <s v=""/>
    <s v="2024-07-30 20:26:13"/>
    <s v="2024-07-30 20:26:36"/>
    <s v="21191609"/>
    <s v="Delivered"/>
    <s v="Suren Rai"/>
    <s v="62910"/>
    <x v="14"/>
    <s v="First floor, Sector 2, 27th Main Road HSR Layout, Bengaluru, Karnataka 560102"/>
    <s v="Sector 2, 27th Main Road"/>
    <s v="Bangalore"/>
    <s v="1195"/>
    <n v="475"/>
    <n v="475"/>
    <n v="475"/>
    <n v="587"/>
    <n v="42"/>
    <n v="0"/>
    <s v="12.9036803,77.6498504"/>
    <s v="1.7"/>
    <s v=""/>
    <x v="1"/>
    <x v="0"/>
    <b v="1"/>
    <s v="0"/>
    <x v="22"/>
    <x v="1"/>
    <x v="2"/>
    <x v="6"/>
    <s v="0"/>
    <x v="0"/>
  </r>
  <r>
    <n v="181320973073132"/>
    <s v="Chicken Kheema &amp; Rice LunchBox"/>
    <x v="1"/>
    <s v=""/>
    <s v=""/>
    <s v="2024-07-30 20:26:13"/>
    <s v="2024-07-30 20:26:36"/>
    <s v="21191609"/>
    <s v="Delivered"/>
    <s v="Suren Rai"/>
    <s v="62910"/>
    <x v="14"/>
    <s v="First floor, Sector 2, 27th Main Road HSR Layout, Bengaluru, Karnataka 560102"/>
    <s v="Sector 2, 27th Main Road"/>
    <s v="Bangalore"/>
    <s v="1195"/>
    <n v="475"/>
    <n v="475"/>
    <n v="475"/>
    <n v="587"/>
    <n v="42"/>
    <n v="0"/>
    <s v="12.9036803,77.6498504"/>
    <s v="1.7"/>
    <s v=""/>
    <x v="1"/>
    <x v="0"/>
    <b v="1"/>
    <s v="0"/>
    <x v="22"/>
    <x v="1"/>
    <x v="2"/>
    <x v="6"/>
    <s v="0"/>
    <x v="0"/>
  </r>
  <r>
    <n v="181142225315535"/>
    <s v="Masala Puri"/>
    <x v="1"/>
    <s v=""/>
    <s v=""/>
    <s v="2024-07-28 18:47:05"/>
    <s v="2024-07-28 18:47:30"/>
    <s v="21191609"/>
    <s v="Delivered"/>
    <s v="NUR HOSSAIN MIAH"/>
    <s v="354909"/>
    <x v="18"/>
    <s v="540-541, 10th Main Rd, 4th Block, 5th Block, Jayanagar, Bengaluru, Karnataka 560041, India"/>
    <s v="5th Block"/>
    <s v="Bangalore"/>
    <s v="1702"/>
    <n v="309"/>
    <n v="309"/>
    <n v="309"/>
    <n v="288"/>
    <n v="28"/>
    <n v="0"/>
    <s v="12.92196,77.585014"/>
    <s v="2.9"/>
    <s v=""/>
    <x v="1"/>
    <x v="7"/>
    <b v="1"/>
    <s v="0"/>
    <x v="23"/>
    <x v="1"/>
    <x v="5"/>
    <x v="2"/>
    <s v="1"/>
    <x v="1"/>
  </r>
  <r>
    <n v="181142225315535"/>
    <s v="Dahi Aloo Tikki "/>
    <x v="1"/>
    <s v=""/>
    <s v=""/>
    <s v="2024-07-28 18:47:05"/>
    <s v="2024-07-28 18:47:30"/>
    <s v="21191609"/>
    <s v="Delivered"/>
    <s v="NUR HOSSAIN MIAH"/>
    <s v="354909"/>
    <x v="18"/>
    <s v="540-541, 10th Main Rd, 4th Block, 5th Block, Jayanagar, Bengaluru, Karnataka 560041, India"/>
    <s v="5th Block"/>
    <s v="Bangalore"/>
    <s v="1702"/>
    <n v="309"/>
    <n v="309"/>
    <n v="309"/>
    <n v="288"/>
    <n v="28"/>
    <n v="0"/>
    <s v="12.92196,77.585014"/>
    <s v="2.9"/>
    <s v=""/>
    <x v="1"/>
    <x v="7"/>
    <b v="1"/>
    <s v="0"/>
    <x v="23"/>
    <x v="1"/>
    <x v="5"/>
    <x v="2"/>
    <s v="1"/>
    <x v="1"/>
  </r>
  <r>
    <n v="181142225315535"/>
    <s v="Paneer Bharji Sandwich"/>
    <x v="1"/>
    <s v=""/>
    <s v=""/>
    <s v="2024-07-28 18:47:05"/>
    <s v="2024-07-28 18:47:30"/>
    <s v="21191609"/>
    <s v="Delivered"/>
    <s v="NUR HOSSAIN MIAH"/>
    <s v="354909"/>
    <x v="18"/>
    <s v="540-541, 10th Main Rd, 4th Block, 5th Block, Jayanagar, Bengaluru, Karnataka 560041, India"/>
    <s v="5th Block"/>
    <s v="Bangalore"/>
    <s v="1702"/>
    <n v="309"/>
    <n v="309"/>
    <n v="309"/>
    <n v="288"/>
    <n v="28"/>
    <n v="0"/>
    <s v="12.92196,77.585014"/>
    <s v="2.9"/>
    <s v=""/>
    <x v="1"/>
    <x v="7"/>
    <b v="1"/>
    <s v="0"/>
    <x v="23"/>
    <x v="1"/>
    <x v="5"/>
    <x v="2"/>
    <s v="1"/>
    <x v="1"/>
  </r>
  <r>
    <n v="181125820147799"/>
    <s v="Chicken Kheema &amp; Rice LunchBox"/>
    <x v="1"/>
    <s v=""/>
    <s v=""/>
    <s v="2024-07-28 14:13:40"/>
    <s v="2024-07-28 14:13:58"/>
    <s v="21191609"/>
    <s v="Delivered"/>
    <s v="Girish V"/>
    <s v="62910"/>
    <x v="14"/>
    <s v="First floor, Sector 2, 27th Main Road HSR Layout, Bengaluru, Karnataka 560102"/>
    <s v="Sector 2, 27th Main Road"/>
    <s v="Bangalore"/>
    <s v="1661"/>
    <n v="582"/>
    <n v="582"/>
    <n v="582"/>
    <n v="596"/>
    <n v="40"/>
    <n v="0"/>
    <s v="12.9036803,77.6498504"/>
    <s v="1.7"/>
    <s v=""/>
    <x v="1"/>
    <x v="0"/>
    <b v="0"/>
    <s v="0"/>
    <x v="24"/>
    <x v="1"/>
    <x v="9"/>
    <x v="2"/>
    <s v="0"/>
    <x v="0"/>
  </r>
  <r>
    <n v="181125820147799"/>
    <s v="Double Omelette &amp; Sausages with Masala Bread"/>
    <x v="1"/>
    <s v=""/>
    <s v=""/>
    <s v="2024-07-28 14:13:40"/>
    <s v="2024-07-28 14:13:58"/>
    <s v="21191609"/>
    <s v="Delivered"/>
    <s v="Girish V"/>
    <s v="62910"/>
    <x v="14"/>
    <s v="First floor, Sector 2, 27th Main Road HSR Layout, Bengaluru, Karnataka 560102"/>
    <s v="Sector 2, 27th Main Road"/>
    <s v="Bangalore"/>
    <s v="1661"/>
    <n v="582"/>
    <n v="582"/>
    <n v="582"/>
    <n v="596"/>
    <n v="40"/>
    <n v="0"/>
    <s v="12.9036803,77.6498504"/>
    <s v="1.7"/>
    <s v=""/>
    <x v="1"/>
    <x v="0"/>
    <b v="0"/>
    <s v="0"/>
    <x v="24"/>
    <x v="1"/>
    <x v="9"/>
    <x v="2"/>
    <s v="0"/>
    <x v="0"/>
  </r>
  <r>
    <n v="181125820147799"/>
    <s v="Choco Lava Cake"/>
    <x v="1"/>
    <s v=""/>
    <s v=""/>
    <s v="2024-07-28 14:13:40"/>
    <s v="2024-07-28 14:13:58"/>
    <s v="21191609"/>
    <s v="Delivered"/>
    <s v="Girish V"/>
    <s v="62910"/>
    <x v="14"/>
    <s v="First floor, Sector 2, 27th Main Road HSR Layout, Bengaluru, Karnataka 560102"/>
    <s v="Sector 2, 27th Main Road"/>
    <s v="Bangalore"/>
    <s v="1661"/>
    <n v="582"/>
    <n v="582"/>
    <n v="582"/>
    <n v="596"/>
    <n v="40"/>
    <n v="0"/>
    <s v="12.9036803,77.6498504"/>
    <s v="1.7"/>
    <s v=""/>
    <x v="1"/>
    <x v="0"/>
    <b v="0"/>
    <s v="0"/>
    <x v="24"/>
    <x v="1"/>
    <x v="9"/>
    <x v="2"/>
    <s v="1"/>
    <x v="1"/>
  </r>
  <r>
    <n v="181065200592831"/>
    <s v="Classic Chicken Tikka"/>
    <x v="1"/>
    <s v=""/>
    <s v=""/>
    <s v="2024-07-27 21:23:20"/>
    <s v="2024-07-27 21:23:40"/>
    <s v="21191609"/>
    <s v="Delivered"/>
    <s v="Rajesh Maharana"/>
    <s v="588749"/>
    <x v="19"/>
    <s v="NUMBER 671,FIRST FLOOR,H S R LAYOUT,SECTOR 7,BENGALURU-560068, BTM Layout , B.B.M.P South, Karnataka-560068"/>
    <s v="SECTOR 7"/>
    <s v="Bangalore"/>
    <s v="1019"/>
    <n v="241"/>
    <n v="241"/>
    <n v="241"/>
    <n v="349"/>
    <n v="44"/>
    <n v="0"/>
    <s v="12.9086095535,77.635022141"/>
    <s v="1.2"/>
    <s v=""/>
    <x v="1"/>
    <x v="0"/>
    <b v="1"/>
    <s v="0"/>
    <x v="25"/>
    <x v="1"/>
    <x v="10"/>
    <x v="3"/>
    <s v="0"/>
    <x v="0"/>
  </r>
  <r>
    <n v="181040787899385"/>
    <s v="Double Omelette &amp; Sausages with Masala Bread"/>
    <x v="1"/>
    <s v=""/>
    <s v=""/>
    <s v="2024-07-27 14:36:27"/>
    <s v="2024-07-27 14:37:13"/>
    <s v="21191609"/>
    <s v="Delivered"/>
    <s v="Taj uddin"/>
    <s v="62910"/>
    <x v="14"/>
    <s v="First floor, Sector 2, 27th Main Road HSR Layout, Bengaluru, Karnataka 560102"/>
    <s v="Sector 2, 27th Main Road"/>
    <s v="Bangalore"/>
    <s v="1548"/>
    <n v="444"/>
    <n v="444"/>
    <n v="444"/>
    <n v="477"/>
    <n v="40"/>
    <n v="0"/>
    <s v="12.9036803,77.6498504"/>
    <s v="1.7"/>
    <s v=""/>
    <x v="1"/>
    <x v="0"/>
    <b v="0"/>
    <s v="0"/>
    <x v="26"/>
    <x v="1"/>
    <x v="9"/>
    <x v="3"/>
    <s v="0"/>
    <x v="0"/>
  </r>
  <r>
    <n v="181040787899385"/>
    <s v="Chicken Kheema &amp; Rice LunchBox"/>
    <x v="1"/>
    <s v=""/>
    <s v=""/>
    <s v="2024-07-27 14:36:27"/>
    <s v="2024-07-27 14:37:13"/>
    <s v="21191609"/>
    <s v="Delivered"/>
    <s v="Taj uddin"/>
    <s v="62910"/>
    <x v="14"/>
    <s v="First floor, Sector 2, 27th Main Road HSR Layout, Bengaluru, Karnataka 560102"/>
    <s v="Sector 2, 27th Main Road"/>
    <s v="Bangalore"/>
    <s v="1548"/>
    <n v="444"/>
    <n v="444"/>
    <n v="444"/>
    <n v="477"/>
    <n v="40"/>
    <n v="0"/>
    <s v="12.9036803,77.6498504"/>
    <s v="1.7"/>
    <s v=""/>
    <x v="1"/>
    <x v="0"/>
    <b v="0"/>
    <s v="0"/>
    <x v="26"/>
    <x v="1"/>
    <x v="9"/>
    <x v="3"/>
    <s v="0"/>
    <x v="0"/>
  </r>
  <r>
    <n v="180523606815860"/>
    <s v="The David ( Grilled Tenderloin W/ Salsa Verde Sandwich)"/>
    <x v="1"/>
    <s v=""/>
    <s v=""/>
    <s v="2024-07-21 14:56:46"/>
    <s v="2024-07-21 14:57:00"/>
    <s v="21191609"/>
    <s v="Delivered"/>
    <s v="Subrata Maity"/>
    <s v="870104"/>
    <x v="20"/>
    <s v="WARD NO- 151, 472, 17TH C MAIN RD, KHB COLONY, 5TH BLOCK, KORAMANGALA, BTM LAYOUT, BTM Layout, B.B.M.P South, Karnataka-560095"/>
    <s v="17th C Main Rd"/>
    <s v="Bangalore"/>
    <s v="1915"/>
    <n v="442"/>
    <n v="442"/>
    <n v="442"/>
    <n v="399"/>
    <n v="68"/>
    <n v="0"/>
    <s v="12.9340221,77.6197604"/>
    <s v="5.4"/>
    <s v=""/>
    <x v="1"/>
    <x v="2"/>
    <b v="1"/>
    <s v="0"/>
    <x v="27"/>
    <x v="1"/>
    <x v="9"/>
    <x v="2"/>
    <s v="0"/>
    <x v="0"/>
  </r>
  <r>
    <n v="180461733701348"/>
    <s v="Plain Dosa"/>
    <x v="1"/>
    <s v=""/>
    <s v=""/>
    <s v="2024-07-20 21:45:33"/>
    <s v="2024-07-20 21:45:56"/>
    <s v="21191609"/>
    <s v="Delivered"/>
    <s v="Girish R "/>
    <s v="20819"/>
    <x v="6"/>
    <s v="Survey No 85/6, 19th Main, 15th Cross, 1st Sector, HSR Layout, Bangalore 102"/>
    <s v="HSR Layout"/>
    <s v="Bangalore"/>
    <s v="844"/>
    <n v="524"/>
    <n v="524"/>
    <n v="524"/>
    <n v="475"/>
    <n v="50"/>
    <n v="0"/>
    <s v="12.9136367,77.644865"/>
    <s v="0.8"/>
    <s v=""/>
    <x v="1"/>
    <x v="4"/>
    <b v="1"/>
    <s v="0"/>
    <x v="28"/>
    <x v="1"/>
    <x v="10"/>
    <x v="3"/>
    <s v="1"/>
    <x v="1"/>
  </r>
  <r>
    <n v="180461733701348"/>
    <s v="Muttton Chops"/>
    <x v="1"/>
    <s v=""/>
    <s v=""/>
    <s v="2024-07-20 21:45:33"/>
    <s v="2024-07-20 21:45:56"/>
    <s v="21191609"/>
    <s v="Delivered"/>
    <s v="Girish R "/>
    <s v="20819"/>
    <x v="6"/>
    <s v="Survey No 85/6, 19th Main, 15th Cross, 1st Sector, HSR Layout, Bangalore 102"/>
    <s v="HSR Layout"/>
    <s v="Bangalore"/>
    <s v="844"/>
    <n v="524"/>
    <n v="524"/>
    <n v="524"/>
    <n v="475"/>
    <n v="50"/>
    <n v="0"/>
    <s v="12.9136367,77.644865"/>
    <s v="0.8"/>
    <s v=""/>
    <x v="1"/>
    <x v="4"/>
    <b v="1"/>
    <s v="0"/>
    <x v="28"/>
    <x v="1"/>
    <x v="10"/>
    <x v="3"/>
    <s v="0"/>
    <x v="0"/>
  </r>
  <r>
    <n v="180020917803029"/>
    <s v="Michel (Chicken &amp; Mozza Sandwich)"/>
    <x v="0"/>
    <s v="SWIGGYIT"/>
    <s v="[{&quot;id&quot;:&quot;ac7c3ac5-6b0c-495d-8a73-17b67f6dacc4&quot;,&quot;super_type&quot;:&quot;SUPERTYPE_UNSPECIFIED&quot;,&quot;total_offer_discount&quot;:100,&quot;discount_share&quot;:{&quot;swiggy_discount&quot;:63,&quot;store_discount&quot;:37,&quot;alliance_discount&quot;:0},&quot;discount_type&quot;:&quot;PERCENTAGE&quot;,&quot;description&quot;:&quot;50% off&quot;,&quot;fixed_charges&quot;:{&quot;gp&quot;:{&quot;id&quot;:&quot;&quot;,&quot;final_price&quot;:0}}}]"/>
    <s v="2024-07-15 19:18:37"/>
    <s v="2024-07-15 19:19:09"/>
    <s v="21191609"/>
    <s v="Delivered"/>
    <s v="Asim Khan"/>
    <s v="875710"/>
    <x v="12"/>
    <s v="Shop No : 1/120 , Floor : 0 , Bangalore, BTM Layout, B.B.M.P South, , "/>
    <s v="Teacher's Colony"/>
    <s v="Bangalore"/>
    <s v="1638"/>
    <n v="167"/>
    <n v="167"/>
    <n v="167"/>
    <n v="225"/>
    <n v="42"/>
    <n v="0"/>
    <s v="12.91620773,77.63801834"/>
    <s v="2.2"/>
    <s v="SWIGGYIT"/>
    <x v="1"/>
    <x v="4"/>
    <b v="1"/>
    <s v="0"/>
    <x v="29"/>
    <x v="0"/>
    <x v="4"/>
    <x v="1"/>
    <s v="0"/>
    <x v="0"/>
  </r>
  <r>
    <n v="179311252047618"/>
    <s v="Cajun Spiced Fries"/>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7-07 14:10:52"/>
    <s v="2024-07-07 14:11:42"/>
    <s v="21191609"/>
    <s v="Delivered"/>
    <s v="Sushanta Kumar Behera"/>
    <s v="875710"/>
    <x v="12"/>
    <s v="Shop No : 1/120 , Floor : 0 , Bangalore, BTM Layout, B.B.M.P South, , "/>
    <s v="Teacher's Colony"/>
    <s v="Bangalore"/>
    <s v="3208"/>
    <n v="151"/>
    <n v="151"/>
    <n v="151"/>
    <n v="230"/>
    <n v="38"/>
    <n v="0"/>
    <s v="12.91620773,77.63801834"/>
    <s v="2.2"/>
    <s v="SWIGGYIT"/>
    <x v="1"/>
    <x v="4"/>
    <b v="0"/>
    <s v="0"/>
    <x v="30"/>
    <x v="0"/>
    <x v="9"/>
    <x v="2"/>
    <s v="1"/>
    <x v="1"/>
  </r>
  <r>
    <n v="179311104900177"/>
    <s v="Vegan Ohn-no Kauk Swé "/>
    <x v="1"/>
    <s v=""/>
    <s v=""/>
    <s v="2024-07-07 14:08:24"/>
    <s v="2024-07-07 14:09:49"/>
    <s v="21191609"/>
    <s v="Delivered"/>
    <s v="Bharath"/>
    <s v="423722"/>
    <x v="21"/>
    <s v="No.55, Ground Floor, Goenka Chambers, 19th Main Road, 15th Cross, J.P Nagar II Phase, Bengaluru, Jayanagar, B.B.M.P South, Karnataka-560078"/>
    <s v="JP Nagar"/>
    <s v="Bangalore"/>
    <s v="3306"/>
    <n v="646"/>
    <n v="646"/>
    <n v="646"/>
    <n v="590"/>
    <n v="96"/>
    <n v="0"/>
    <s v="12.9066442,77.5896747"/>
    <s v="8.1"/>
    <s v=""/>
    <x v="1"/>
    <x v="8"/>
    <b v="1"/>
    <s v="0"/>
    <x v="31"/>
    <x v="1"/>
    <x v="9"/>
    <x v="2"/>
    <s v="1"/>
    <x v="1"/>
  </r>
  <r>
    <n v="179157357470176"/>
    <s v="Michel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7-05 19:25:57"/>
    <s v="2024-07-05 19:27:19"/>
    <s v="21191609"/>
    <s v="Delivered"/>
    <s v="Gous Bagawan"/>
    <s v="875710"/>
    <x v="12"/>
    <s v="Shop No : 1/120 , Floor : 0 , Bangalore, BTM Layout, B.B.M.P South, , "/>
    <s v="Teacher's Colony"/>
    <s v="Bangalore"/>
    <s v="1748"/>
    <n v="146"/>
    <n v="146"/>
    <n v="146"/>
    <n v="225"/>
    <n v="43"/>
    <n v="0"/>
    <s v="12.91620773,77.63801834"/>
    <s v="2.2"/>
    <s v="SWIGGYIT"/>
    <x v="1"/>
    <x v="9"/>
    <b v="0"/>
    <s v="0"/>
    <x v="32"/>
    <x v="0"/>
    <x v="4"/>
    <x v="4"/>
    <s v="0"/>
    <x v="0"/>
  </r>
  <r>
    <n v="178816629494722"/>
    <s v="Peri-Peri Chicken on Fries"/>
    <x v="0"/>
    <s v="SWIGGYIT"/>
    <s v="[{&quot;id&quot;:&quot;02a20535-1e92-45fb-9369-3b71f326c593&quot;,&quot;super_type&quot;:&quot;SUPERTYPE_UNSPECIFIED&quot;,&quot;total_offer_discount&quot;:119.99,&quot;discount_share&quot;:{&quot;swiggy_discount&quot;:67.19,&quot;store_discount&quot;:52.8,&quot;alliance_discount&quot;:0},&quot;discount_type&quot;:&quot;PERCENTAGE&quot;,&quot;description&quot;:&quot;60% off&quot;,&quot;fixed_charges&quot;:{&quot;gp&quot;:{&quot;id&quot;:&quot;&quot;,&quot;final_price&quot;:0}}}]"/>
    <s v="2024-07-01 20:47:09"/>
    <s v="2024-07-01 20:47:14"/>
    <s v="21191609"/>
    <s v="Delivered"/>
    <s v="Sankar Raj Gorh"/>
    <s v="875710"/>
    <x v="12"/>
    <s v="Shop No : 1/120 , Floor : 0 , Bangalore, BTM Layout, B.B.M.P South, , "/>
    <s v="Teacher's Colony"/>
    <s v="Bangalore"/>
    <s v="2034"/>
    <n v="540"/>
    <n v="540"/>
    <n v="540"/>
    <n v="575"/>
    <n v="42"/>
    <n v="0"/>
    <s v="12.91620773,77.63801834"/>
    <s v="2.2"/>
    <s v="SWIGGYIT"/>
    <x v="2"/>
    <x v="4"/>
    <b v="0"/>
    <s v="0"/>
    <x v="33"/>
    <x v="0"/>
    <x v="2"/>
    <x v="1"/>
    <s v="0"/>
    <x v="0"/>
  </r>
  <r>
    <n v="178816629494722"/>
    <s v="Michel (Chicken &amp; Mozza Sandwich)"/>
    <x v="0"/>
    <s v="SWIGGYIT"/>
    <s v="[{&quot;id&quot;:&quot;02a20535-1e92-45fb-9369-3b71f326c593&quot;,&quot;super_type&quot;:&quot;SUPERTYPE_UNSPECIFIED&quot;,&quot;total_offer_discount&quot;:119.99,&quot;discount_share&quot;:{&quot;swiggy_discount&quot;:67.19,&quot;store_discount&quot;:52.8,&quot;alliance_discount&quot;:0},&quot;discount_type&quot;:&quot;PERCENTAGE&quot;,&quot;description&quot;:&quot;60% off&quot;,&quot;fixed_charges&quot;:{&quot;gp&quot;:{&quot;id&quot;:&quot;&quot;,&quot;final_price&quot;:0}}}]"/>
    <s v="2024-07-01 20:47:09"/>
    <s v="2024-07-01 20:47:14"/>
    <s v="21191609"/>
    <s v="Delivered"/>
    <s v="Sankar Raj Gorh"/>
    <s v="875710"/>
    <x v="12"/>
    <s v="Shop No : 1/120 , Floor : 0 , Bangalore, BTM Layout, B.B.M.P South, , "/>
    <s v="Teacher's Colony"/>
    <s v="Bangalore"/>
    <s v="2034"/>
    <n v="540"/>
    <n v="540"/>
    <n v="540"/>
    <n v="575"/>
    <n v="42"/>
    <n v="0"/>
    <s v="12.91620773,77.63801834"/>
    <s v="2.2"/>
    <s v="SWIGGYIT"/>
    <x v="2"/>
    <x v="4"/>
    <b v="0"/>
    <s v="0"/>
    <x v="33"/>
    <x v="0"/>
    <x v="2"/>
    <x v="1"/>
    <s v="0"/>
    <x v="0"/>
  </r>
  <r>
    <n v="178628158142620"/>
    <s v="Michel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6-29 16:25:58"/>
    <s v="2024-06-29 16:26:29"/>
    <s v="21191609"/>
    <s v="Delivered"/>
    <s v="Pratap Kumar Nayak"/>
    <s v="875710"/>
    <x v="12"/>
    <s v="Shop No : 1/120 , Floor : 0 , Bangalore, BTM Layout, B.B.M.P South, , "/>
    <s v="Teacher's Colony"/>
    <s v="Bangalore"/>
    <s v="1035"/>
    <n v="146"/>
    <n v="146"/>
    <n v="146"/>
    <n v="225"/>
    <n v="36"/>
    <n v="0"/>
    <s v="12.91620773,77.63801834"/>
    <s v="2.2"/>
    <s v="SWIGGYIT"/>
    <x v="1"/>
    <x v="4"/>
    <b v="1"/>
    <s v="0"/>
    <x v="34"/>
    <x v="0"/>
    <x v="8"/>
    <x v="3"/>
    <s v="0"/>
    <x v="0"/>
  </r>
  <r>
    <n v="178550491342676"/>
    <s v="Michel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6-28 18:51:31"/>
    <s v="2024-06-28 18:52:13"/>
    <s v="21191609"/>
    <s v="Delivered"/>
    <s v="CHANDAN MAHARANA"/>
    <s v="875710"/>
    <x v="12"/>
    <s v="Shop No : 1/120 , Floor : 0 , Bangalore, BTM Layout, B.B.M.P South, , "/>
    <s v="Teacher's Colony"/>
    <s v="Bangalore"/>
    <s v="1536"/>
    <n v="146"/>
    <n v="146"/>
    <n v="146"/>
    <n v="225"/>
    <n v="36"/>
    <n v="0"/>
    <s v="12.91620773,77.63801834"/>
    <s v="2.2"/>
    <s v="SWIGGYIT"/>
    <x v="1"/>
    <x v="4"/>
    <b v="0"/>
    <s v="0"/>
    <x v="35"/>
    <x v="0"/>
    <x v="5"/>
    <x v="4"/>
    <s v="0"/>
    <x v="0"/>
  </r>
  <r>
    <n v="178462422433868"/>
    <s v="Hugo (Fried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6-27 18:23:42"/>
    <s v="2024-06-27 18:24:40"/>
    <s v="21191609"/>
    <s v="Delivered"/>
    <s v="Jainul Hoque"/>
    <s v="875710"/>
    <x v="12"/>
    <s v="Shop No : 1/120 , Floor : 0 , Bangalore, BTM Layout, B.B.M.P South, , "/>
    <s v="Teacher's Colony"/>
    <s v="Bangalore"/>
    <s v="1163"/>
    <n v="156"/>
    <n v="156"/>
    <n v="156"/>
    <n v="235"/>
    <n v="35"/>
    <n v="0"/>
    <s v="12.91620773,77.63801834"/>
    <s v="2.2"/>
    <s v="SWIGGYIT"/>
    <x v="1"/>
    <x v="4"/>
    <b v="1"/>
    <s v="0"/>
    <x v="36"/>
    <x v="0"/>
    <x v="5"/>
    <x v="5"/>
    <s v="0"/>
    <x v="0"/>
  </r>
  <r>
    <n v="178379807984127"/>
    <s v="Michel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6-26 19:26:47"/>
    <s v="2024-06-26 19:26:52"/>
    <s v="21191609"/>
    <s v="Delivered"/>
    <s v="Tapan Kumar Behera"/>
    <s v="875710"/>
    <x v="12"/>
    <s v="Shop No : 1/120 , Floor : 0 , Bangalore, BTM Layout, B.B.M.P South, , "/>
    <s v="Teacher's Colony"/>
    <s v="Bangalore"/>
    <s v="2039"/>
    <n v="146"/>
    <n v="146"/>
    <n v="146"/>
    <n v="225"/>
    <n v="40"/>
    <n v="0"/>
    <s v="12.91620773,77.63801834"/>
    <s v="2.2"/>
    <s v="SWIGGYIT"/>
    <x v="2"/>
    <x v="4"/>
    <b v="0"/>
    <s v="0"/>
    <x v="37"/>
    <x v="0"/>
    <x v="4"/>
    <x v="0"/>
    <s v="0"/>
    <x v="0"/>
  </r>
  <r>
    <n v="178290258928298"/>
    <s v="Michel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6-25 18:34:18"/>
    <s v="2024-06-25 18:34:40"/>
    <s v="21191609"/>
    <s v="Delivered"/>
    <s v="Shaikh Anwar"/>
    <s v="875710"/>
    <x v="12"/>
    <s v="Shop No : 1/120 , Floor : 0 , Bangalore, BTM Layout, B.B.M.P South, , "/>
    <s v="Teacher's Colony"/>
    <s v="Bangalore"/>
    <s v="770"/>
    <n v="146"/>
    <n v="146"/>
    <n v="146"/>
    <n v="225"/>
    <n v="33"/>
    <n v="0"/>
    <s v="12.91620773,77.63801834"/>
    <s v="2.2"/>
    <s v="SWIGGYIT"/>
    <x v="1"/>
    <x v="4"/>
    <b v="1"/>
    <s v="0"/>
    <x v="38"/>
    <x v="0"/>
    <x v="5"/>
    <x v="6"/>
    <s v="0"/>
    <x v="0"/>
  </r>
  <r>
    <n v="178205196890173"/>
    <s v="Michel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6-24 18:56:36"/>
    <s v="2024-06-24 18:56:54"/>
    <s v="21191609"/>
    <s v="Delivered"/>
    <s v="ullas M"/>
    <s v="875710"/>
    <x v="12"/>
    <s v="Shop No : 1/120 , Floor : 0 , Bangalore, BTM Layout, B.B.M.P South, , "/>
    <s v="Teacher's Colony"/>
    <s v="Bangalore"/>
    <s v="838"/>
    <n v="146"/>
    <n v="146"/>
    <n v="146"/>
    <n v="225"/>
    <n v="33"/>
    <n v="0"/>
    <s v="12.91620773,77.63801834"/>
    <s v="2.2"/>
    <s v="SWIGGYIT"/>
    <x v="1"/>
    <x v="4"/>
    <b v="1"/>
    <s v="0"/>
    <x v="39"/>
    <x v="0"/>
    <x v="5"/>
    <x v="1"/>
    <s v="0"/>
    <x v="0"/>
  </r>
  <r>
    <n v="178099513247514"/>
    <s v="Hugo (Fried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6-23 13:35:13"/>
    <s v="2024-06-23 13:36:32"/>
    <s v="21191609"/>
    <s v="Delivered"/>
    <s v="Mohibur Rahman"/>
    <s v="875710"/>
    <x v="12"/>
    <s v="Shop No : 1/120 , Floor : 0 , Bangalore, BTM Layout, B.B.M.P South, , "/>
    <s v="HSR"/>
    <s v="Bangalore"/>
    <s v="1868"/>
    <n v="156"/>
    <n v="156"/>
    <n v="156"/>
    <n v="235"/>
    <n v="37"/>
    <n v="0"/>
    <s v="12.91620773,77.63801834"/>
    <s v="2.2"/>
    <s v="SWIGGYIT"/>
    <x v="0"/>
    <x v="4"/>
    <b v="1"/>
    <s v="0"/>
    <x v="40"/>
    <x v="0"/>
    <x v="7"/>
    <x v="2"/>
    <s v="0"/>
    <x v="0"/>
  </r>
  <r>
    <n v="178037475602861"/>
    <s v="Michel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6-22 20:21:15"/>
    <s v="2024-06-22 20:21:31"/>
    <s v="21191609"/>
    <s v="Delivered"/>
    <s v="SURAJ KUMAR PRASAD"/>
    <s v="875710"/>
    <x v="12"/>
    <s v="Shop No : 1/120 , Floor : 0 , Bangalore, BTM Layout, B.B.M.P South, , "/>
    <s v="HSR"/>
    <s v="Bangalore"/>
    <s v="1314"/>
    <n v="147"/>
    <n v="147"/>
    <n v="147"/>
    <n v="225"/>
    <n v="42"/>
    <n v="0"/>
    <s v="12.91620773,77.63801834"/>
    <s v="2.2"/>
    <s v="SWIGGYIT"/>
    <x v="0"/>
    <x v="4"/>
    <b v="1"/>
    <s v="0"/>
    <x v="41"/>
    <x v="0"/>
    <x v="2"/>
    <x v="3"/>
    <s v="0"/>
    <x v="0"/>
  </r>
  <r>
    <n v="177841825269956"/>
    <s v="Michel (Chicken &amp; Mozza Sandwich)"/>
    <x v="0"/>
    <s v="SWIGGYIT"/>
    <s v="[{&quot;id&quot;:&quot;02a20535-1e92-45fb-9369-3b71f326c593&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6-20 14:00:25"/>
    <s v="2024-06-20 14:00:45"/>
    <s v="21191609"/>
    <s v="Delivered"/>
    <s v="Dipakkafle "/>
    <s v="875710"/>
    <x v="12"/>
    <s v="Shop No : 1/120 , Floor : 0 , Bangalore, BTM Layout, B.B.M.P South, , "/>
    <s v="HSR"/>
    <s v="Bangalore"/>
    <s v="1851"/>
    <n v="146"/>
    <n v="146"/>
    <n v="146"/>
    <n v="225"/>
    <n v="35"/>
    <n v="0"/>
    <s v="12.91620773,77.63801834"/>
    <s v="1.7"/>
    <s v="SWIGGYIT"/>
    <x v="0"/>
    <x v="4"/>
    <b v="1"/>
    <s v="0"/>
    <x v="42"/>
    <x v="0"/>
    <x v="9"/>
    <x v="5"/>
    <s v="0"/>
    <x v="0"/>
  </r>
  <r>
    <n v="177771348559002"/>
    <s v="Non Veg Supreme Pizza"/>
    <x v="1"/>
    <s v=""/>
    <s v=""/>
    <s v="2024-06-19 18:25:48"/>
    <s v="2024-06-19 18:26:13"/>
    <s v="21191609"/>
    <s v="Delivered"/>
    <m/>
    <s v="23805"/>
    <x v="8"/>
    <s v="Ground Floor, # 1573, Sector 1(Agara), HSR Layout,,Bangalore - 560102"/>
    <s v="1st Sector"/>
    <s v="Bangalore"/>
    <s v="1157"/>
    <n v="858"/>
    <n v="858"/>
    <n v="858"/>
    <n v="793"/>
    <n v="0"/>
    <n v="0"/>
    <s v="12.923037,77.646448"/>
    <s v="1.3"/>
    <s v=""/>
    <x v="0"/>
    <x v="0"/>
    <b v="1"/>
    <s v="0"/>
    <x v="43"/>
    <x v="1"/>
    <x v="5"/>
    <x v="0"/>
    <s v="0"/>
    <x v="0"/>
  </r>
  <r>
    <n v="175244332362622"/>
    <s v="Michel (Chicken &amp; Mozza Sandwich)"/>
    <x v="0"/>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21 12:28:52"/>
    <s v="2024-05-21 12:29:13"/>
    <s v="21191609"/>
    <s v="Delivered"/>
    <s v="NARREDDY NAGESWARA REDDY"/>
    <s v="434304"/>
    <x v="12"/>
    <s v="No.690/A, 14th Main, 100ft Road, JP Nagar 2nd Phase, Bangalore 560078."/>
    <s v="JP Nagar"/>
    <s v="Bangalore"/>
    <s v="1587"/>
    <n v="146"/>
    <n v="146"/>
    <n v="146"/>
    <n v="225"/>
    <n v="43"/>
    <n v="0"/>
    <s v="12.90649867,77.59165435"/>
    <s v="2.2"/>
    <s v="SWIGGYIT"/>
    <x v="1"/>
    <x v="8"/>
    <b v="0"/>
    <s v="0"/>
    <x v="44"/>
    <x v="0"/>
    <x v="6"/>
    <x v="6"/>
    <s v="0"/>
    <x v="0"/>
  </r>
  <r>
    <n v="175167017704058"/>
    <s v="Supreme Boneless Chicken Biryani"/>
    <x v="1"/>
    <s v=""/>
    <s v=""/>
    <s v="2024-05-20 15:00:17"/>
    <s v="2024-05-20 15:00:38"/>
    <s v="21191609"/>
    <s v="Delivered"/>
    <s v="Kesavamoorthi"/>
    <s v="12804"/>
    <x v="22"/>
    <s v="JP nagar, 147, 24th Main Rd, R.K Colony, Marenahalli, 2nd Phase, J. P. Nagar, Bengaluru, Karnataka 560078"/>
    <s v="JP Nagar"/>
    <s v="Bangalore"/>
    <s v="1853"/>
    <n v="555"/>
    <n v="555"/>
    <n v="555"/>
    <n v="480"/>
    <n v="41"/>
    <n v="0"/>
    <s v="12.914599,77.585509"/>
    <s v="2.2"/>
    <s v=""/>
    <x v="1"/>
    <x v="8"/>
    <b v="0"/>
    <s v="0"/>
    <x v="45"/>
    <x v="1"/>
    <x v="0"/>
    <x v="1"/>
    <s v="0"/>
    <x v="0"/>
  </r>
  <r>
    <n v="175167017704058"/>
    <s v="Mutton Bone Soup"/>
    <x v="1"/>
    <s v=""/>
    <s v=""/>
    <s v="2024-05-20 15:00:17"/>
    <s v="2024-05-20 15:00:38"/>
    <s v="21191609"/>
    <s v="Delivered"/>
    <s v="Kesavamoorthi"/>
    <s v="12804"/>
    <x v="22"/>
    <s v="JP nagar, 147, 24th Main Rd, R.K Colony, Marenahalli, 2nd Phase, J. P. Nagar, Bengaluru, Karnataka 560078"/>
    <s v="JP Nagar"/>
    <s v="Bangalore"/>
    <s v="1853"/>
    <n v="555"/>
    <n v="555"/>
    <n v="555"/>
    <n v="480"/>
    <n v="41"/>
    <n v="0"/>
    <s v="12.914599,77.585509"/>
    <s v="2.2"/>
    <s v=""/>
    <x v="1"/>
    <x v="8"/>
    <b v="0"/>
    <s v="0"/>
    <x v="45"/>
    <x v="1"/>
    <x v="0"/>
    <x v="1"/>
    <s v="0"/>
    <x v="0"/>
  </r>
  <r>
    <n v="175017114796029"/>
    <s v="Mississippi Mud Pie"/>
    <x v="0"/>
    <s v="MISSEDYOU"/>
    <s v="[{&quot;id&quot;:&quot;c1399a7d-65f4-486a-ba3e-72a9d9c70cad&quot;,&quot;super_type&quot;:&quot;SUPERTYPE_UNSPECIFIED&quot;,&quot;total_offer_discount&quot;:80,&quot;discount_share&quot;:{&quot;swiggy_discount&quot;:16,&quot;store_discount&quot;:64,&quot;alliance_discount&quot;:0},&quot;discount_type&quot;:&quot;PERCENTAGE&quot;,&quot;description&quot;:&quot;40% off&quot;,&quot;fixed_charges&quot;:{&quot;gp&quot;:{&quot;id&quot;:&quot;&quot;,&quot;final_price&quot;:0}}}]"/>
    <s v="2024-05-18 21:21:54"/>
    <s v="2024-05-18 21:22:15"/>
    <s v="21191609"/>
    <s v="Delivered"/>
    <s v="Safiul Ansari"/>
    <s v="15250"/>
    <x v="23"/>
    <s v="#156, 43rd Cross, 8th Block, Next to Udupi Hub Resto, Jayanagar, Bangalore"/>
    <s v="8th Block"/>
    <s v="Bangalore"/>
    <s v="1559"/>
    <n v="382"/>
    <n v="382"/>
    <n v="382"/>
    <n v="400"/>
    <n v="69"/>
    <n v="0"/>
    <s v="12.91835714,77.578127"/>
    <s v="3.6"/>
    <s v="MISSEDYOU"/>
    <x v="1"/>
    <x v="7"/>
    <b v="1"/>
    <s v="0"/>
    <x v="46"/>
    <x v="0"/>
    <x v="10"/>
    <x v="3"/>
    <s v="0"/>
    <x v="0"/>
  </r>
  <r>
    <n v="175017114796029"/>
    <s v="Apple Crumble Pie"/>
    <x v="0"/>
    <s v="MISSEDYOU"/>
    <s v="[{&quot;id&quot;:&quot;c1399a7d-65f4-486a-ba3e-72a9d9c70cad&quot;,&quot;super_type&quot;:&quot;SUPERTYPE_UNSPECIFIED&quot;,&quot;total_offer_discount&quot;:80,&quot;discount_share&quot;:{&quot;swiggy_discount&quot;:16,&quot;store_discount&quot;:64,&quot;alliance_discount&quot;:0},&quot;discount_type&quot;:&quot;PERCENTAGE&quot;,&quot;description&quot;:&quot;40% off&quot;,&quot;fixed_charges&quot;:{&quot;gp&quot;:{&quot;id&quot;:&quot;&quot;,&quot;final_price&quot;:0}}}]"/>
    <s v="2024-05-18 21:21:54"/>
    <s v="2024-05-18 21:22:15"/>
    <s v="21191609"/>
    <s v="Delivered"/>
    <s v="Safiul Ansari"/>
    <s v="15250"/>
    <x v="23"/>
    <s v="#156, 43rd Cross, 8th Block, Next to Udupi Hub Resto, Jayanagar, Bangalore"/>
    <s v="8th Block"/>
    <s v="Bangalore"/>
    <s v="1559"/>
    <n v="382"/>
    <n v="382"/>
    <n v="382"/>
    <n v="400"/>
    <n v="69"/>
    <n v="0"/>
    <s v="12.91835714,77.578127"/>
    <s v="3.6"/>
    <s v="MISSEDYOU"/>
    <x v="1"/>
    <x v="7"/>
    <b v="1"/>
    <s v="0"/>
    <x v="46"/>
    <x v="0"/>
    <x v="10"/>
    <x v="3"/>
    <s v="1"/>
    <x v="1"/>
  </r>
  <r>
    <n v="174973046023416"/>
    <s v="Banana Peanutbutter Overnight Oats [350kcals][20gm protein]"/>
    <x v="0"/>
    <s v="SWIGGYIT"/>
    <s v="[{&quot;id&quot;:&quot;28bf3ebb-4a69-4a92-88a4-f491a5f86e17&quot;,&quot;super_type&quot;:&quot;SUPERTYPE_UNSPECIFIED&quot;,&quot;total_offer_discount&quot;:39.99,&quot;discount_share&quot;:{&quot;swiggy_discount&quot;:0,&quot;store_discount&quot;:39.99,&quot;alliance_discount&quot;:0},&quot;discount_type&quot;:&quot;PERCENTAGE&quot;,&quot;description&quot;:&quot;10% off&quot;,&quot;fixed_charges&quot;:{&quot;gp&quot;:{&quot;id&quot;:&quot;&quot;,&quot;final_price&quot;:0}}}]"/>
    <s v="2024-05-18 09:07:26"/>
    <s v="2024-05-18 09:07:44"/>
    <s v="21191609"/>
    <s v="Delivered"/>
    <s v="Rama Krishna"/>
    <s v="630473"/>
    <x v="24"/>
    <s v="652,13th cross,29th main road BTM 2nd stage,560078, Bangalore Karnataka"/>
    <s v="Health Bar"/>
    <s v="Bangalore"/>
    <s v="3760"/>
    <n v="421"/>
    <n v="421"/>
    <n v="421"/>
    <n v="415"/>
    <n v="46"/>
    <n v="0"/>
    <s v="12.907799,77.613487"/>
    <s v="2.5"/>
    <s v="SWIGGYIT"/>
    <x v="1"/>
    <x v="10"/>
    <b v="0"/>
    <s v="0"/>
    <x v="47"/>
    <x v="0"/>
    <x v="11"/>
    <x v="3"/>
    <s v="1"/>
    <x v="1"/>
  </r>
  <r>
    <n v="174973046023416"/>
    <s v="Dark Chocolate Smoothie Bowl."/>
    <x v="0"/>
    <s v="SWIGGYIT"/>
    <s v="[{&quot;id&quot;:&quot;28bf3ebb-4a69-4a92-88a4-f491a5f86e17&quot;,&quot;super_type&quot;:&quot;SUPERTYPE_UNSPECIFIED&quot;,&quot;total_offer_discount&quot;:39.99,&quot;discount_share&quot;:{&quot;swiggy_discount&quot;:0,&quot;store_discount&quot;:39.99,&quot;alliance_discount&quot;:0},&quot;discount_type&quot;:&quot;PERCENTAGE&quot;,&quot;description&quot;:&quot;10% off&quot;,&quot;fixed_charges&quot;:{&quot;gp&quot;:{&quot;id&quot;:&quot;&quot;,&quot;final_price&quot;:0}}}]"/>
    <s v="2024-05-18 09:07:26"/>
    <s v="2024-05-18 09:07:44"/>
    <s v="21191609"/>
    <s v="Delivered"/>
    <s v="Rama Krishna"/>
    <s v="630473"/>
    <x v="24"/>
    <s v="652,13th cross,29th main road BTM 2nd stage,560078, Bangalore Karnataka"/>
    <s v="Health Bar"/>
    <s v="Bangalore"/>
    <s v="3760"/>
    <n v="421"/>
    <n v="421"/>
    <n v="421"/>
    <n v="415"/>
    <n v="46"/>
    <n v="0"/>
    <s v="12.907799,77.613487"/>
    <s v="2.5"/>
    <s v="SWIGGYIT"/>
    <x v="1"/>
    <x v="10"/>
    <b v="0"/>
    <s v="0"/>
    <x v="47"/>
    <x v="0"/>
    <x v="11"/>
    <x v="3"/>
    <s v="1"/>
    <x v="1"/>
  </r>
  <r>
    <n v="174906705849277"/>
    <s v="Chicken Kheema Lasagne"/>
    <x v="0"/>
    <s v="DEALICIOUS"/>
    <s v="[{&quot;id&quot;:&quot;91e6269d-640b-443e-a7d4-46089c0574f6&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17 14:41:45"/>
    <s v="2024-05-17 14:42:09"/>
    <s v="21191609"/>
    <s v="Delivered"/>
    <s v="Tapan Nayak"/>
    <s v="34363"/>
    <x v="5"/>
    <s v="Shop No.4, Frist Floor, NGK Complex, Tavarekere Main Rd, 1st Stage, BTM Layout, Bengaluru, Karnataka 560029 ( Above DMart Ready)"/>
    <s v="NGK Complex"/>
    <s v="Bangalore"/>
    <s v="2257"/>
    <n v="556"/>
    <n v="556"/>
    <n v="556"/>
    <n v="624"/>
    <n v="35"/>
    <n v="0"/>
    <s v="12.920219,77.610520"/>
    <s v="2.2"/>
    <s v="DEALICIOUS"/>
    <x v="1"/>
    <x v="11"/>
    <b v="0"/>
    <s v="0"/>
    <x v="48"/>
    <x v="0"/>
    <x v="9"/>
    <x v="4"/>
    <s v="0"/>
    <x v="0"/>
  </r>
  <r>
    <n v="174906705849277"/>
    <s v="Corn &amp; Pepper Lasagne"/>
    <x v="0"/>
    <s v="DEALICIOUS"/>
    <s v="[{&quot;id&quot;:&quot;91e6269d-640b-443e-a7d4-46089c0574f6&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17 14:41:45"/>
    <s v="2024-05-17 14:42:09"/>
    <s v="21191609"/>
    <s v="Delivered"/>
    <s v="Tapan Nayak"/>
    <s v="34363"/>
    <x v="5"/>
    <s v="Shop No.4, Frist Floor, NGK Complex, Tavarekere Main Rd, 1st Stage, BTM Layout, Bengaluru, Karnataka 560029 ( Above DMart Ready)"/>
    <s v="NGK Complex"/>
    <s v="Bangalore"/>
    <s v="2257"/>
    <n v="556"/>
    <n v="556"/>
    <n v="556"/>
    <n v="624"/>
    <n v="35"/>
    <n v="0"/>
    <s v="12.920219,77.610520"/>
    <s v="2.2"/>
    <s v="DEALICIOUS"/>
    <x v="1"/>
    <x v="11"/>
    <b v="0"/>
    <s v="0"/>
    <x v="48"/>
    <x v="0"/>
    <x v="9"/>
    <x v="4"/>
    <s v="1"/>
    <x v="1"/>
  </r>
  <r>
    <n v="174329455765789"/>
    <s v="Veg. Ramyun"/>
    <x v="0"/>
    <s v="MDM150"/>
    <s v="[{&quot;id&quot;:&quot;60d51c5f-a27d-407c-9d72-c55f498dea78&quot;,&quot;super_type&quot;:&quot;SUPERTYPE_UNSPECIFIED&quot;,&quot;total_offer_discount&quot;:149.99,&quot;discount_share&quot;:{&quot;swiggy_discount&quot;:15,&quot;store_discount&quot;:134.99,&quot;alliance_discount&quot;:0},&quot;discount_type&quot;:&quot;FLAT&quot;,&quot;description&quot;:&quot;Flat ₹150 off&quot;,&quot;fixed_charges&quot;:{&quot;gp&quot;:{&quot;id&quot;:&quot;&quot;,&quot;final_price&quot;:0}}}]"/>
    <s v="2024-05-10 22:20:55"/>
    <s v="2024-05-10 22:21:01"/>
    <s v="21191609"/>
    <s v="Delivered"/>
    <s v="ARUN DYAVANAKATTI"/>
    <s v="474244"/>
    <x v="0"/>
    <s v="No.5, 1st Floor, 9th Main Road, 5th block, Jayanagar, 560041"/>
    <s v="5th Block"/>
    <s v="Bangalore"/>
    <s v="3262"/>
    <n v="1062"/>
    <n v="1062"/>
    <n v="1062"/>
    <n v="1050"/>
    <n v="45"/>
    <n v="0"/>
    <s v="12.92243257,77.58390586"/>
    <s v="3.2"/>
    <s v="MDM150"/>
    <x v="2"/>
    <x v="7"/>
    <b v="0"/>
    <s v="0"/>
    <x v="49"/>
    <x v="0"/>
    <x v="12"/>
    <x v="4"/>
    <s v="1"/>
    <x v="1"/>
  </r>
  <r>
    <n v="174329455765789"/>
    <s v="Chicken Katsu Ramyun"/>
    <x v="0"/>
    <s v="MDM150"/>
    <s v="[{&quot;id&quot;:&quot;60d51c5f-a27d-407c-9d72-c55f498dea78&quot;,&quot;super_type&quot;:&quot;SUPERTYPE_UNSPECIFIED&quot;,&quot;total_offer_discount&quot;:149.99,&quot;discount_share&quot;:{&quot;swiggy_discount&quot;:15,&quot;store_discount&quot;:134.99,&quot;alliance_discount&quot;:0},&quot;discount_type&quot;:&quot;FLAT&quot;,&quot;description&quot;:&quot;Flat ₹150 off&quot;,&quot;fixed_charges&quot;:{&quot;gp&quot;:{&quot;id&quot;:&quot;&quot;,&quot;final_price&quot;:0}}}]"/>
    <s v="2024-05-10 22:20:55"/>
    <s v="2024-05-10 22:21:01"/>
    <s v="21191609"/>
    <s v="Delivered"/>
    <s v="ARUN DYAVANAKATTI"/>
    <s v="474244"/>
    <x v="0"/>
    <s v="No.5, 1st Floor, 9th Main Road, 5th block, Jayanagar, 560041"/>
    <s v="5th Block"/>
    <s v="Bangalore"/>
    <s v="3262"/>
    <n v="1062"/>
    <n v="1062"/>
    <n v="1062"/>
    <n v="1050"/>
    <n v="45"/>
    <n v="0"/>
    <s v="12.92243257,77.58390586"/>
    <s v="3.2"/>
    <s v="MDM150"/>
    <x v="2"/>
    <x v="7"/>
    <b v="0"/>
    <s v="0"/>
    <x v="49"/>
    <x v="0"/>
    <x v="12"/>
    <x v="4"/>
    <s v="0"/>
    <x v="0"/>
  </r>
  <r>
    <n v="174318296922309"/>
    <s v="Cajun Spiced Fries"/>
    <x v="0"/>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10 19:14:56"/>
    <s v="2024-05-10 19:15:01"/>
    <s v="21191609"/>
    <s v="Delivered"/>
    <s v="PARASH"/>
    <s v="434304"/>
    <x v="12"/>
    <s v="No.690/A, 14th Main, 100ft Road, JP Nagar 2nd Phase, Bangalore 560078."/>
    <s v="JP Nagar"/>
    <s v="Bangalore"/>
    <s v="2401"/>
    <n v="440"/>
    <n v="440"/>
    <n v="440"/>
    <n v="480"/>
    <n v="45"/>
    <n v="0"/>
    <s v="12.90649867,77.59165435"/>
    <s v="2.1"/>
    <s v="SWIGGYIT"/>
    <x v="2"/>
    <x v="8"/>
    <b v="0"/>
    <s v="0"/>
    <x v="50"/>
    <x v="0"/>
    <x v="4"/>
    <x v="4"/>
    <s v="1"/>
    <x v="1"/>
  </r>
  <r>
    <n v="174318296922309"/>
    <s v="Onion Rings"/>
    <x v="0"/>
    <s v="SWIGGYIT"/>
    <s v="[{&quot;id&quot;:&quot;7740ff94-cc8f-41cf-b6ec-d4c97cbd0060&quot;,&quot;super_type&quot;:&quot;SUPERTYPE_UNSPECIFIED&quot;,&quot;total_offer_discount&quot;:120,&quot;discount_share&quot;:{&quot;swiggy_discount&quot;:67.2,&quot;store_discount&quot;:52.8,&quot;alliance_discount&quot;:0},&quot;discount_type&quot;:&quot;PERCENTAGE&quot;,&quot;description&quot;:&quot;60% off&quot;,&quot;fixed_charges&quot;:{&quot;gp&quot;:{&quot;id&quot;:&quot;&quot;,&quot;final_price&quot;:0}}}]"/>
    <s v="2024-05-10 19:14:56"/>
    <s v="2024-05-10 19:15:01"/>
    <s v="21191609"/>
    <s v="Delivered"/>
    <s v="PARASH"/>
    <s v="434304"/>
    <x v="12"/>
    <s v="No.690/A, 14th Main, 100ft Road, JP Nagar 2nd Phase, Bangalore 560078."/>
    <s v="JP Nagar"/>
    <s v="Bangalore"/>
    <s v="2401"/>
    <n v="440"/>
    <n v="440"/>
    <n v="440"/>
    <n v="480"/>
    <n v="45"/>
    <n v="0"/>
    <s v="12.90649867,77.59165435"/>
    <s v="2.1"/>
    <s v="SWIGGYIT"/>
    <x v="2"/>
    <x v="8"/>
    <b v="0"/>
    <s v="0"/>
    <x v="50"/>
    <x v="0"/>
    <x v="4"/>
    <x v="4"/>
    <s v="1"/>
    <x v="1"/>
  </r>
  <r>
    <n v="174118005152904"/>
    <s v="Special Pandi Curry Thali"/>
    <x v="0"/>
    <s v="SWIGGYIT"/>
    <s v="[{&quot;id&quot;:&quot;8a02a1ac-9efe-46ea-9649-fc635c7c8618&quot;,&quot;super_type&quot;:&quot;SUPERTYPE_UNSPECIFIED&quot;,&quot;total_offer_discount&quot;:35,&quot;discount_share&quot;:{&quot;swiggy_discount&quot;:0,&quot;store_discount&quot;:35,&quot;alliance_discount&quot;:0},&quot;discount_type&quot;:&quot;PERCENTAGE&quot;,&quot;description&quot;:&quot;10% off&quot;,&quot;fixed_charges&quot;:{&quot;gp&quot;:{&quot;id&quot;:&quot;&quot;,&quot;final_price&quot;:0}}}]"/>
    <s v="2024-05-08 11:36:45"/>
    <s v="2024-05-08 11:37:28"/>
    <s v="21191609"/>
    <s v="Delivered"/>
    <s v="Sanjay Kumar Mohanty"/>
    <s v="534276"/>
    <x v="25"/>
    <s v="16,2ND FLOOR GOWRY'S BUILDING,ABOVE DOMINO'S,SY NO 13 OF AREKERE VILLAGE,BANNERGHATTA,BANGLAORE,jayanagar,B.B.M.PM south, karnataka - 560076"/>
    <s v="Mico Layout"/>
    <s v="Bangalore"/>
    <s v="2824"/>
    <n v="352"/>
    <n v="352"/>
    <n v="352"/>
    <n v="350"/>
    <n v="36"/>
    <n v="0"/>
    <s v="12.89009167,77.5976944"/>
    <s v="3.2"/>
    <s v="SWIGGYIT"/>
    <x v="1"/>
    <x v="12"/>
    <b v="1"/>
    <s v="0"/>
    <x v="51"/>
    <x v="0"/>
    <x v="13"/>
    <x v="0"/>
    <s v="0"/>
    <x v="0"/>
  </r>
  <r>
    <n v="174075356745024"/>
    <s v="Overload Brownie [1 Piece]"/>
    <x v="1"/>
    <s v=""/>
    <s v=""/>
    <s v="2024-05-07 23:45:56"/>
    <s v="2024-05-07 23:46:17"/>
    <s v="21191609"/>
    <s v="Delivered"/>
    <s v="DIDAR HUSSAIN LASKAR"/>
    <s v="524936"/>
    <x v="26"/>
    <s v="SHOP NO-39,SHABARI ARCADE,14TH MAIN ROAD,OPP MAX SHOWROOM, HSR LAYOUT,BANGALORE-560102, BTM Layout , B.B.M.P South, Karnataka-560102"/>
    <s v="7th Sector"/>
    <s v="Bangalore"/>
    <s v="2011"/>
    <n v="644"/>
    <n v="644"/>
    <n v="644"/>
    <n v="275"/>
    <n v="71"/>
    <n v="0"/>
    <s v="12.91135428,77.6380469"/>
    <s v="5.2"/>
    <s v=""/>
    <x v="1"/>
    <x v="0"/>
    <b v="1"/>
    <s v="0"/>
    <x v="52"/>
    <x v="1"/>
    <x v="14"/>
    <x v="6"/>
    <s v="0"/>
    <x v="0"/>
  </r>
  <r>
    <n v="174075356745024"/>
    <s v="Chocolate Mousse Cup [100g]"/>
    <x v="1"/>
    <s v=""/>
    <s v=""/>
    <s v="2024-05-07 23:45:56"/>
    <s v="2024-05-07 23:46:17"/>
    <s v="21191609"/>
    <s v="Delivered"/>
    <s v="DIDAR HUSSAIN LASKAR"/>
    <s v="524936"/>
    <x v="26"/>
    <s v="SHOP NO-39,SHABARI ARCADE,14TH MAIN ROAD,OPP MAX SHOWROOM, HSR LAYOUT,BANGALORE-560102, BTM Layout , B.B.M.P South, Karnataka-560102"/>
    <s v="7th Sector"/>
    <s v="Bangalore"/>
    <s v="2011"/>
    <n v="644"/>
    <n v="644"/>
    <n v="644"/>
    <n v="275"/>
    <n v="71"/>
    <n v="0"/>
    <s v="12.91135428,77.6380469"/>
    <s v="5.2"/>
    <s v=""/>
    <x v="1"/>
    <x v="0"/>
    <b v="1"/>
    <s v="0"/>
    <x v="52"/>
    <x v="1"/>
    <x v="14"/>
    <x v="6"/>
    <s v="1"/>
    <x v="1"/>
  </r>
  <r>
    <n v="174067299373268"/>
    <s v="Chocolate Mousse Cup [100g]"/>
    <x v="1"/>
    <s v=""/>
    <s v=""/>
    <s v="2024-05-07 21:31:39"/>
    <s v="2024-05-07 21:31:57"/>
    <s v="21191609"/>
    <s v="Delivered"/>
    <s v="Vijayakumar  V"/>
    <s v="437065"/>
    <x v="26"/>
    <s v="SHOP NO. 475, GROUND FLOOR, 39TH &quot;C&quot; CROSS, 9TH MAIN, 5THBLOCK, JAYANAGAR,BANGALORE, Jayanagar ,B.B.M.P South, Karnataka,560041"/>
    <s v="5th Block"/>
    <s v="Bangalore"/>
    <s v="1455"/>
    <n v="387"/>
    <n v="387"/>
    <n v="387"/>
    <n v="275"/>
    <n v="0"/>
    <n v="0"/>
    <s v="12.92017647,77.5836421"/>
    <s v="3.2"/>
    <s v=""/>
    <x v="1"/>
    <x v="7"/>
    <b v="1"/>
    <s v="0"/>
    <x v="53"/>
    <x v="1"/>
    <x v="10"/>
    <x v="6"/>
    <s v="1"/>
    <x v="1"/>
  </r>
  <r>
    <n v="174067299373268"/>
    <s v="Millionaire Brownie [1 Piece]"/>
    <x v="1"/>
    <s v=""/>
    <s v=""/>
    <s v="2024-05-07 21:31:39"/>
    <s v="2024-05-07 21:31:57"/>
    <s v="21191609"/>
    <s v="Delivered"/>
    <s v="Vijayakumar  V"/>
    <s v="437065"/>
    <x v="26"/>
    <s v="SHOP NO. 475, GROUND FLOOR, 39TH &quot;C&quot; CROSS, 9TH MAIN, 5THBLOCK, JAYANAGAR,BANGALORE, Jayanagar ,B.B.M.P South, Karnataka,560041"/>
    <s v="5th Block"/>
    <s v="Bangalore"/>
    <s v="1455"/>
    <n v="387"/>
    <n v="387"/>
    <n v="387"/>
    <n v="275"/>
    <n v="0"/>
    <n v="0"/>
    <s v="12.92017647,77.5836421"/>
    <s v="3.2"/>
    <s v=""/>
    <x v="1"/>
    <x v="7"/>
    <b v="1"/>
    <s v="0"/>
    <x v="53"/>
    <x v="1"/>
    <x v="10"/>
    <x v="6"/>
    <s v="0"/>
    <x v="0"/>
  </r>
  <r>
    <n v="174058332503576"/>
    <s v="Koli Curry With Ney Kulu/Noolputtu"/>
    <x v="0"/>
    <s v="SWIGGYIT"/>
    <s v="[{&quot;id&quot;:&quot;8a02a1ac-9efe-46ea-9649-fc635c7c8618&quot;,&quot;super_type&quot;:&quot;SUPERTYPE_UNSPECIFIED&quot;,&quot;total_offer_discount&quot;:28,&quot;discount_share&quot;:{&quot;swiggy_discount&quot;:0,&quot;store_discount&quot;:28,&quot;alliance_discount&quot;:0},&quot;discount_type&quot;:&quot;PERCENTAGE&quot;,&quot;description&quot;:&quot;10% off&quot;,&quot;fixed_charges&quot;:{&quot;gp&quot;:{&quot;id&quot;:&quot;&quot;,&quot;final_price&quot;:0}}}]"/>
    <s v="2024-05-07 19:02:12"/>
    <s v="2024-05-07 19:02:53"/>
    <s v="21191609"/>
    <s v="Delivered"/>
    <s v="Gangi Reddy"/>
    <s v="534276"/>
    <x v="25"/>
    <s v="16,2ND FLOOR GOWRY'S BUILDING,ABOVE DOMINO'S,SY NO 13 OF AREKERE VILLAGE,BANNERGHATTA,BANGLAORE,jayanagar,B.B.M.PM south, karnataka - 560076"/>
    <s v="Mico Layout"/>
    <s v="Bangalore"/>
    <s v="4292"/>
    <n v="320"/>
    <n v="320"/>
    <n v="320"/>
    <n v="280"/>
    <n v="0"/>
    <n v="0"/>
    <s v="12.89009167,77.5976944"/>
    <s v="3.2"/>
    <s v="SWIGGYIT"/>
    <x v="1"/>
    <x v="12"/>
    <b v="0"/>
    <s v="0"/>
    <x v="54"/>
    <x v="0"/>
    <x v="4"/>
    <x v="6"/>
    <s v="0"/>
    <x v="0"/>
  </r>
  <r>
    <n v="174037702433562"/>
    <s v="Pepperoni Chicken Tikka lasagna"/>
    <x v="0"/>
    <s v="TRYNEW"/>
    <s v="[{&quot;id&quot;:&quot;5c8d9a7d-f899-4dcc-998e-d3e0b2960661&quot;,&quot;super_type&quot;:&quot;SUPERTYPE_UNSPECIFIED&quot;,&quot;total_offer_discount&quot;:80,&quot;discount_share&quot;:{&quot;swiggy_discount&quot;:0,&quot;store_discount&quot;:80,&quot;alliance_discount&quot;:0},&quot;discount_type&quot;:&quot;PERCENTAGE&quot;,&quot;description&quot;:&quot;40% off&quot;,&quot;fixed_charges&quot;:{&quot;gp&quot;:{&quot;id&quot;:&quot;&quot;,&quot;final_price&quot;:0}}}]"/>
    <s v="2024-05-07 13:18:22"/>
    <s v="2024-05-07 13:18:44"/>
    <s v="21191609"/>
    <s v="Delivered"/>
    <s v="Shiba Kairi"/>
    <s v="34363"/>
    <x v="5"/>
    <s v="Shop No.4, Frist Floor, NGK Complex, Tavarekere Main Rd, 1st Stage, BTM Layout, Bengaluru, Karnataka 560029 ( Above DMart Ready)"/>
    <s v="NGK Complex"/>
    <s v="Bangalore"/>
    <s v="2730"/>
    <n v="320"/>
    <n v="320"/>
    <n v="320"/>
    <n v="325"/>
    <n v="0"/>
    <n v="0"/>
    <s v="12.920219,77.610520"/>
    <s v="2.2"/>
    <s v="TRYNEW"/>
    <x v="1"/>
    <x v="11"/>
    <b v="0"/>
    <s v="0"/>
    <x v="55"/>
    <x v="0"/>
    <x v="7"/>
    <x v="6"/>
    <s v="0"/>
    <x v="0"/>
  </r>
  <r>
    <n v="174026206595017"/>
    <s v="Dark Chocolate Smoothie Bowl."/>
    <x v="0"/>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7 10:06:46"/>
    <s v="2024-05-07 10:07:00"/>
    <s v="21191609"/>
    <s v="Delivered"/>
    <s v="Harikrishna R"/>
    <s v="630473"/>
    <x v="24"/>
    <s v="652,13th cross,29th main road BTM 2nd stage,560078, Bangalore Karnataka"/>
    <s v="Health Bar"/>
    <s v="Bangalore"/>
    <s v="1927"/>
    <n v="275"/>
    <n v="275"/>
    <n v="275"/>
    <n v="239"/>
    <n v="10"/>
    <n v="0"/>
    <s v="12.907799,77.613487"/>
    <s v="2.5"/>
    <s v="SWIGGYIT"/>
    <x v="1"/>
    <x v="10"/>
    <b v="1"/>
    <s v="0"/>
    <x v="56"/>
    <x v="0"/>
    <x v="15"/>
    <x v="6"/>
    <s v="1"/>
    <x v="1"/>
  </r>
  <r>
    <n v="173972919485563"/>
    <s v="Michel (Chicken &amp; Mozza Sandwich)"/>
    <x v="0"/>
    <s v="SWIGGYIT"/>
    <s v="[{&quot;id&quot;:&quot;137a1aed-678a-41ce-ac11-088fcce35f29&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5-06 19:18:39"/>
    <s v="2024-05-06 19:19:03"/>
    <s v="21191609"/>
    <s v="Delivered"/>
    <s v="Puran Singh"/>
    <s v="434304"/>
    <x v="12"/>
    <s v="No.690/A, 14th Main, 100ft Road, JP Nagar 2nd Phase, Bangalore 560078."/>
    <s v="JP Nagar"/>
    <s v="Bangalore"/>
    <s v="2041"/>
    <n v="334"/>
    <n v="334"/>
    <n v="334"/>
    <n v="385"/>
    <n v="42"/>
    <n v="0"/>
    <s v="12.90649867,77.59165435"/>
    <s v="2.1"/>
    <s v="SWIGGYIT"/>
    <x v="1"/>
    <x v="8"/>
    <b v="0"/>
    <s v="0"/>
    <x v="57"/>
    <x v="0"/>
    <x v="4"/>
    <x v="1"/>
    <s v="0"/>
    <x v="0"/>
  </r>
  <r>
    <n v="173961191807457"/>
    <s v="Raspberry Dark Chocolate"/>
    <x v="1"/>
    <s v=""/>
    <s v=""/>
    <s v="2024-05-06 16:03:12"/>
    <s v="2024-05-06 16:03:45"/>
    <s v="21191609"/>
    <s v="Delivered"/>
    <s v="Ash Narayan Das"/>
    <s v="694704"/>
    <x v="27"/>
    <s v="NO 307, LALEHZAR APARTMENTS PALACE ROAD SHIVAJINAGARA B.B.M.P EAST KARNATAKA"/>
    <s v="Lalehzar Apartments Palace Road"/>
    <s v="Bangalore"/>
    <s v="4528"/>
    <n v="509"/>
    <n v="509"/>
    <n v="509"/>
    <n v="370"/>
    <n v="0"/>
    <n v="0"/>
    <s v="12.98505012,77.5880017"/>
    <s v="10.2"/>
    <s v=""/>
    <x v="1"/>
    <x v="13"/>
    <b v="1"/>
    <s v="0"/>
    <x v="58"/>
    <x v="1"/>
    <x v="8"/>
    <x v="1"/>
    <s v="0"/>
    <x v="0"/>
  </r>
  <r>
    <n v="173961191807457"/>
    <s v="Dark Chocolate Chunk Sea Salt"/>
    <x v="1"/>
    <s v=""/>
    <s v=""/>
    <s v="2024-05-06 16:03:12"/>
    <s v="2024-05-06 16:03:45"/>
    <s v="21191609"/>
    <s v="Delivered"/>
    <s v="Ash Narayan Das"/>
    <s v="694704"/>
    <x v="27"/>
    <s v="NO 307, LALEHZAR APARTMENTS PALACE ROAD SHIVAJINAGARA B.B.M.P EAST KARNATAKA"/>
    <s v="Lalehzar Apartments Palace Road"/>
    <s v="Bangalore"/>
    <s v="4528"/>
    <n v="509"/>
    <n v="509"/>
    <n v="509"/>
    <n v="370"/>
    <n v="0"/>
    <n v="0"/>
    <s v="12.98505012,77.5880017"/>
    <s v="10.2"/>
    <s v=""/>
    <x v="1"/>
    <x v="13"/>
    <b v="1"/>
    <s v="0"/>
    <x v="58"/>
    <x v="1"/>
    <x v="8"/>
    <x v="1"/>
    <s v="0"/>
    <x v="0"/>
  </r>
  <r>
    <n v="173953404362535"/>
    <s v="Chicken Kheema Lasagne"/>
    <x v="0"/>
    <s v="DEALICIOUS"/>
    <s v="[{&quot;id&quot;:&quot;8ecc3140-454d-483f-810e-78be04d68af5&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06 13:53:24"/>
    <s v="2024-05-06 13:53:46"/>
    <s v="21191609"/>
    <s v="Delivered"/>
    <s v="MRITYUNJAY HALDER"/>
    <s v="34381"/>
    <x v="5"/>
    <s v="No 87/15/638/2 Nanjappa garden, Katha no - 1785/87/15/638/2, Arekere Village, begur hobali, Bangalore South taluk, Bangalore - 560076"/>
    <s v="Begur Hobali"/>
    <s v="Bangalore"/>
    <s v="3728"/>
    <n v="556"/>
    <n v="556"/>
    <n v="556"/>
    <n v="624"/>
    <n v="48"/>
    <n v="0"/>
    <s v="12.885643,77.602120"/>
    <s v="3.4"/>
    <s v="DEALICIOUS"/>
    <x v="1"/>
    <x v="12"/>
    <b v="0"/>
    <s v="0"/>
    <x v="59"/>
    <x v="0"/>
    <x v="7"/>
    <x v="1"/>
    <s v="0"/>
    <x v="0"/>
  </r>
  <r>
    <n v="173953404362535"/>
    <s v="Corn &amp; Pepper Lasagne"/>
    <x v="0"/>
    <s v="DEALICIOUS"/>
    <s v="[{&quot;id&quot;:&quot;8ecc3140-454d-483f-810e-78be04d68af5&quot;,&quot;super_type&quot;:&quot;SUPERTYPE_UNSPECIFIED&quot;,&quot;total_offer_discount&quot;:124.99,&quot;discount_share&quot;:{&quot;swiggy_discount&quot;:0,&quot;store_discount&quot;:124.99,&quot;alliance_discount&quot;:0},&quot;discount_type&quot;:&quot;FLAT&quot;,&quot;description&quot;:&quot;FLAT125 off&quot;,&quot;fixed_charges&quot;:{&quot;gp&quot;:{&quot;id&quot;:&quot;&quot;,&quot;final_price&quot;:0}}}]"/>
    <s v="2024-05-06 13:53:24"/>
    <s v="2024-05-06 13:53:46"/>
    <s v="21191609"/>
    <s v="Delivered"/>
    <s v="MRITYUNJAY HALDER"/>
    <s v="34381"/>
    <x v="5"/>
    <s v="No 87/15/638/2 Nanjappa garden, Katha no - 1785/87/15/638/2, Arekere Village, begur hobali, Bangalore South taluk, Bangalore - 560076"/>
    <s v="Begur Hobali"/>
    <s v="Bangalore"/>
    <s v="3728"/>
    <n v="556"/>
    <n v="556"/>
    <n v="556"/>
    <n v="624"/>
    <n v="48"/>
    <n v="0"/>
    <s v="12.885643,77.602120"/>
    <s v="3.4"/>
    <s v="DEALICIOUS"/>
    <x v="1"/>
    <x v="12"/>
    <b v="0"/>
    <s v="0"/>
    <x v="59"/>
    <x v="0"/>
    <x v="7"/>
    <x v="1"/>
    <s v="1"/>
    <x v="1"/>
  </r>
  <r>
    <n v="173934793528823"/>
    <s v="Dark Chocolate Smoothie Bowl."/>
    <x v="0"/>
    <s v="SWIGGYIT"/>
    <s v="[{&quot;id&quot;:&quot;28bf3ebb-4a69-4a92-88a4-f491a5f86e17&quot;,&quot;super_type&quot;:&quot;SUPERTYPE_UNSPECIFIED&quot;,&quot;total_offer_discount&quot;:23.9,&quot;discount_share&quot;:{&quot;swiggy_discount&quot;:0,&quot;store_discount&quot;:23.9,&quot;alliance_discount&quot;:0},&quot;discount_type&quot;:&quot;PERCENTAGE&quot;,&quot;description&quot;:&quot;10% off&quot;,&quot;fixed_charges&quot;:{&quot;gp&quot;:{&quot;id&quot;:&quot;&quot;,&quot;final_price&quot;:0}}}]"/>
    <s v="2024-05-06 08:43:13"/>
    <s v="2024-05-06 08:43:38"/>
    <s v="21191609"/>
    <s v="Delivered"/>
    <s v="THARUN N"/>
    <s v="630473"/>
    <x v="24"/>
    <s v="652,13th cross,29th main road BTM 2nd stage,560078, Bangalore Karnataka"/>
    <s v="Health Bar"/>
    <s v="Bangalore"/>
    <s v="2470"/>
    <n v="242"/>
    <n v="242"/>
    <n v="242"/>
    <n v="239"/>
    <n v="43"/>
    <n v="0"/>
    <s v="12.907799,77.613487"/>
    <s v="2.5"/>
    <s v="SWIGGYIT"/>
    <x v="1"/>
    <x v="10"/>
    <b v="0"/>
    <s v="0"/>
    <x v="60"/>
    <x v="0"/>
    <x v="16"/>
    <x v="1"/>
    <s v="1"/>
    <x v="1"/>
  </r>
  <r>
    <n v="173886476249693"/>
    <s v="Dark Chocolate Smoothie Bowl."/>
    <x v="0"/>
    <s v="SWIGGYIT"/>
    <s v="[{&quot;id&quot;:&quot;28bf3ebb-4a69-4a92-88a4-f491a5f86e17&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5-05 19:17:56"/>
    <s v="2024-05-05 19:18:22"/>
    <s v="21191609"/>
    <s v="Delivered"/>
    <s v="SrinivasSrini "/>
    <s v="630473"/>
    <x v="24"/>
    <s v="652,13th cross,29th main road BTM 2nd stage,560078, Bangalore Karnataka"/>
    <s v="Health Bar"/>
    <s v="Bangalore"/>
    <s v="1594"/>
    <n v="487"/>
    <n v="487"/>
    <n v="487"/>
    <n v="478"/>
    <n v="36"/>
    <n v="0"/>
    <s v="12.907799,77.613487"/>
    <s v="2.5"/>
    <s v="SWIGGYIT"/>
    <x v="1"/>
    <x v="10"/>
    <b v="1"/>
    <s v="0"/>
    <x v="61"/>
    <x v="0"/>
    <x v="4"/>
    <x v="2"/>
    <s v="1"/>
    <x v="1"/>
  </r>
  <r>
    <n v="173886476249693"/>
    <s v="Smoothie Bowl Of The Day[35Gm Protein]"/>
    <x v="0"/>
    <s v="SWIGGYIT"/>
    <s v="[{&quot;id&quot;:&quot;28bf3ebb-4a69-4a92-88a4-f491a5f86e17&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5-05 19:17:56"/>
    <s v="2024-05-05 19:18:22"/>
    <s v="21191609"/>
    <s v="Delivered"/>
    <s v="SrinivasSrini "/>
    <s v="630473"/>
    <x v="24"/>
    <s v="652,13th cross,29th main road BTM 2nd stage,560078, Bangalore Karnataka"/>
    <s v="Health Bar"/>
    <s v="Bangalore"/>
    <s v="1594"/>
    <n v="487"/>
    <n v="487"/>
    <n v="487"/>
    <n v="478"/>
    <n v="36"/>
    <n v="0"/>
    <s v="12.907799,77.613487"/>
    <s v="2.5"/>
    <s v="SWIGGYIT"/>
    <x v="1"/>
    <x v="10"/>
    <b v="1"/>
    <s v="0"/>
    <x v="61"/>
    <x v="0"/>
    <x v="4"/>
    <x v="2"/>
    <s v="1"/>
    <x v="1"/>
  </r>
  <r>
    <n v="173848012476255"/>
    <s v="Dark Chocolate Smoothie Bowl."/>
    <x v="0"/>
    <s v="JUMBO"/>
    <s v="[{&quot;id&quot;:&quot;7b5f26f9-18b8-4c51-aed1-b1e142eba2ae&quot;,&quot;super_type&quot;:&quot;SUPERTYPE_UNSPECIFIED&quot;,&quot;total_offer_discount&quot;:149.4,&quot;discount_share&quot;:{&quot;swiggy_discount&quot;:0,&quot;store_discount&quot;:149.4,&quot;alliance_discount&quot;:0},&quot;discount_type&quot;:&quot;PERCENTAGE&quot;,&quot;description&quot;:&quot;30% off&quot;,&quot;fixed_charges&quot;:{&quot;gp&quot;:{&quot;id&quot;:&quot;&quot;,&quot;final_price&quot;:0}}}]"/>
    <s v="2024-05-05 08:36:52"/>
    <s v="2024-05-05 08:37:10"/>
    <s v="21191609"/>
    <s v="Delivered"/>
    <s v="Rajesh Kumar"/>
    <s v="630473"/>
    <x v="24"/>
    <s v="652,13th cross,29th main road BTM 2nd stage,560078, Bangalore Karnataka"/>
    <s v="Health Bar"/>
    <s v="Bangalore"/>
    <s v="2999"/>
    <n v="392"/>
    <n v="392"/>
    <n v="392"/>
    <n v="498"/>
    <n v="43"/>
    <n v="0"/>
    <s v="12.907799,77.613487"/>
    <s v="2.5"/>
    <s v="JUMBO"/>
    <x v="1"/>
    <x v="10"/>
    <b v="0"/>
    <s v="0"/>
    <x v="62"/>
    <x v="0"/>
    <x v="16"/>
    <x v="2"/>
    <s v="1"/>
    <x v="1"/>
  </r>
  <r>
    <n v="173848012476255"/>
    <s v="Midnight Acai Delight[vegan][30-50gm Protein]"/>
    <x v="0"/>
    <s v="JUMBO"/>
    <s v="[{&quot;id&quot;:&quot;7b5f26f9-18b8-4c51-aed1-b1e142eba2ae&quot;,&quot;super_type&quot;:&quot;SUPERTYPE_UNSPECIFIED&quot;,&quot;total_offer_discount&quot;:149.4,&quot;discount_share&quot;:{&quot;swiggy_discount&quot;:0,&quot;store_discount&quot;:149.4,&quot;alliance_discount&quot;:0},&quot;discount_type&quot;:&quot;PERCENTAGE&quot;,&quot;description&quot;:&quot;30% off&quot;,&quot;fixed_charges&quot;:{&quot;gp&quot;:{&quot;id&quot;:&quot;&quot;,&quot;final_price&quot;:0}}}]"/>
    <s v="2024-05-05 08:36:52"/>
    <s v="2024-05-05 08:37:10"/>
    <s v="21191609"/>
    <s v="Delivered"/>
    <s v="Rajesh Kumar"/>
    <s v="630473"/>
    <x v="24"/>
    <s v="652,13th cross,29th main road BTM 2nd stage,560078, Bangalore Karnataka"/>
    <s v="Health Bar"/>
    <s v="Bangalore"/>
    <s v="2999"/>
    <n v="392"/>
    <n v="392"/>
    <n v="392"/>
    <n v="498"/>
    <n v="43"/>
    <n v="0"/>
    <s v="12.907799,77.613487"/>
    <s v="2.5"/>
    <s v="JUMBO"/>
    <x v="1"/>
    <x v="10"/>
    <b v="0"/>
    <s v="0"/>
    <x v="62"/>
    <x v="0"/>
    <x v="16"/>
    <x v="2"/>
    <s v="1"/>
    <x v="1"/>
  </r>
  <r>
    <n v="173787961265182"/>
    <s v="Noolputtu (2 Pcs)"/>
    <x v="0"/>
    <s v="TRYNEW"/>
    <s v="[{&quot;id&quot;:&quot;903b3cd1-104b-4bdd-94d3-96daaea1a80b&quot;,&quot;super_type&quot;:&quot;SUPERTYPE_UNSPECIFIED&quot;,&quot;total_offer_discount&quot;:44.99,&quot;discount_share&quot;:{&quot;swiggy_discount&quot;:0,&quot;store_discount&quot;:44.99,&quot;alliance_discount&quot;:0},&quot;discount_type&quot;:&quot;PERCENTAGE&quot;,&quot;description&quot;:&quot;15% off&quot;,&quot;fixed_charges&quot;:{&quot;gp&quot;:{&quot;id&quot;:&quot;&quot;,&quot;final_price&quot;:0}}}]"/>
    <s v="2024-05-04 15:56:01"/>
    <s v="2024-05-04 15:56:19"/>
    <s v="21191609"/>
    <s v="Delivered"/>
    <s v="Surendra J"/>
    <s v="534276"/>
    <x v="25"/>
    <s v="16,2ND FLOOR GOWRY'S BUILDING,ABOVE DOMINO'S,SY NO 13 OF AREKERE VILLAGE,BANNERGHATTA,BANGLAORE,jayanagar,B.B.M.PM south, karnataka - 560076"/>
    <s v="Mico Layout"/>
    <s v="Bangalore"/>
    <s v="2684"/>
    <n v="680"/>
    <n v="680"/>
    <n v="680"/>
    <n v="660"/>
    <n v="33"/>
    <n v="0"/>
    <s v="12.89009167,77.5976944"/>
    <s v="2.7"/>
    <s v="TRYNEW"/>
    <x v="1"/>
    <x v="12"/>
    <b v="1"/>
    <s v="0"/>
    <x v="63"/>
    <x v="0"/>
    <x v="0"/>
    <x v="3"/>
    <s v="1"/>
    <x v="1"/>
  </r>
  <r>
    <n v="173787961265182"/>
    <s v="Thith Pandi (Chilly Pork)"/>
    <x v="0"/>
    <s v="TRYNEW"/>
    <s v="[{&quot;id&quot;:&quot;903b3cd1-104b-4bdd-94d3-96daaea1a80b&quot;,&quot;super_type&quot;:&quot;SUPERTYPE_UNSPECIFIED&quot;,&quot;total_offer_discount&quot;:44.99,&quot;discount_share&quot;:{&quot;swiggy_discount&quot;:0,&quot;store_discount&quot;:44.99,&quot;alliance_discount&quot;:0},&quot;discount_type&quot;:&quot;PERCENTAGE&quot;,&quot;description&quot;:&quot;15% off&quot;,&quot;fixed_charges&quot;:{&quot;gp&quot;:{&quot;id&quot;:&quot;&quot;,&quot;final_price&quot;:0}}}]"/>
    <s v="2024-05-04 15:56:01"/>
    <s v="2024-05-04 15:56:19"/>
    <s v="21191609"/>
    <s v="Delivered"/>
    <s v="Surendra J"/>
    <s v="534276"/>
    <x v="25"/>
    <s v="16,2ND FLOOR GOWRY'S BUILDING,ABOVE DOMINO'S,SY NO 13 OF AREKERE VILLAGE,BANNERGHATTA,BANGLAORE,jayanagar,B.B.M.PM south, karnataka - 560076"/>
    <s v="Mico Layout"/>
    <s v="Bangalore"/>
    <s v="2684"/>
    <n v="680"/>
    <n v="680"/>
    <n v="680"/>
    <n v="660"/>
    <n v="33"/>
    <n v="0"/>
    <s v="12.89009167,77.5976944"/>
    <s v="2.7"/>
    <s v="TRYNEW"/>
    <x v="1"/>
    <x v="12"/>
    <b v="1"/>
    <s v="0"/>
    <x v="63"/>
    <x v="0"/>
    <x v="0"/>
    <x v="3"/>
    <s v="0"/>
    <x v="0"/>
  </r>
  <r>
    <n v="173787961265182"/>
    <s v="Koli Curry With Ney Kulu/Noolputtu"/>
    <x v="0"/>
    <s v="TRYNEW"/>
    <s v="[{&quot;id&quot;:&quot;903b3cd1-104b-4bdd-94d3-96daaea1a80b&quot;,&quot;super_type&quot;:&quot;SUPERTYPE_UNSPECIFIED&quot;,&quot;total_offer_discount&quot;:44.99,&quot;discount_share&quot;:{&quot;swiggy_discount&quot;:0,&quot;store_discount&quot;:44.99,&quot;alliance_discount&quot;:0},&quot;discount_type&quot;:&quot;PERCENTAGE&quot;,&quot;description&quot;:&quot;15% off&quot;,&quot;fixed_charges&quot;:{&quot;gp&quot;:{&quot;id&quot;:&quot;&quot;,&quot;final_price&quot;:0}}}]"/>
    <s v="2024-05-04 15:56:01"/>
    <s v="2024-05-04 15:56:19"/>
    <s v="21191609"/>
    <s v="Delivered"/>
    <s v="Surendra J"/>
    <s v="534276"/>
    <x v="25"/>
    <s v="16,2ND FLOOR GOWRY'S BUILDING,ABOVE DOMINO'S,SY NO 13 OF AREKERE VILLAGE,BANNERGHATTA,BANGLAORE,jayanagar,B.B.M.PM south, karnataka - 560076"/>
    <s v="Mico Layout"/>
    <s v="Bangalore"/>
    <s v="2684"/>
    <n v="680"/>
    <n v="680"/>
    <n v="680"/>
    <n v="660"/>
    <n v="33"/>
    <n v="0"/>
    <s v="12.89009167,77.5976944"/>
    <s v="2.7"/>
    <s v="TRYNEW"/>
    <x v="1"/>
    <x v="12"/>
    <b v="1"/>
    <s v="0"/>
    <x v="63"/>
    <x v="0"/>
    <x v="0"/>
    <x v="3"/>
    <s v="0"/>
    <x v="0"/>
  </r>
  <r>
    <n v="173627120783219"/>
    <s v="Pressure Cooker Chicken Curry and Homestyle Amritsari Dal Meal"/>
    <x v="0"/>
    <s v="MISSEDYOU"/>
    <s v="[{&quot;id&quot;:&quot;bcdcaa8c-6d73-46c7-af56-3b6dc93e207a&quot;,&quot;super_type&quot;:&quot;SUPERTYPE_UNSPECIFIED&quot;,&quot;total_offer_discount&quot;:60,&quot;discount_share&quot;:{&quot;swiggy_discount&quot;:12,&quot;store_discount&quot;:48,&quot;alliance_discount&quot;:0},&quot;discount_type&quot;:&quot;PERCENTAGE&quot;,&quot;description&quot;:&quot;30% off&quot;,&quot;fixed_charges&quot;:{&quot;gp&quot;:{&quot;id&quot;:&quot;&quot;,&quot;final_price&quot;:0}}}]"/>
    <s v="2024-05-02 19:15:20"/>
    <s v="2024-05-02 19:15:26"/>
    <s v="21191609"/>
    <s v="Delivered"/>
    <s v="KAMAL CHETRY"/>
    <s v="35953"/>
    <x v="28"/>
    <s v="No. 135/14, 100ft Ring Road, 15th Cross, J.P.Nagar, 3rd Phase, Bengaluru.560076"/>
    <s v="3rd Phase"/>
    <s v="Bangalore"/>
    <s v="1654"/>
    <n v="214"/>
    <n v="214"/>
    <n v="214"/>
    <n v="239"/>
    <n v="54"/>
    <n v="0"/>
    <s v="12.906291,77.596256"/>
    <s v="1.6"/>
    <s v="MISSEDYOU"/>
    <x v="2"/>
    <x v="8"/>
    <b v="1"/>
    <s v="2"/>
    <x v="64"/>
    <x v="0"/>
    <x v="4"/>
    <x v="5"/>
    <s v="0"/>
    <x v="0"/>
  </r>
  <r>
    <n v="173528899495632"/>
    <s v="Cajun Spiced Fries"/>
    <x v="0"/>
    <s v="TRYNEW"/>
    <s v="[{&quot;id&quot;:&quot;6efa58fe-50e0-4c94-aadd-f2cf8ce25c67&quot;,&quot;super_type&quot;:&quot;SUPERTYPE_UNSPECIFIED&quot;,&quot;total_offer_discount&quot;:99.99000000000001,&quot;discount_share&quot;:{&quot;swiggy_discount&quot;:47.99,&quot;store_discount&quot;:52,&quot;alliance_discount&quot;:0},&quot;discount_type&quot;:&quot;PERCENTAGE&quot;,&quot;description&quot;:&quot;50% off&quot;,&quot;fixed_charges&quot;:{&quot;gp&quot;:{&quot;id&quot;:&quot;&quot;,&quot;final_price&quot;:0}}}]"/>
    <s v="2024-05-01 15:58:19"/>
    <s v="2024-05-01 15:58:57"/>
    <s v="21191609"/>
    <s v="Delivered"/>
    <s v="Sakti Prasad Sundaray"/>
    <s v="434304"/>
    <x v="12"/>
    <s v="No.690/A, 14th Main, 100ft Road, JP Nagar 2nd Phase, Bangalore 560078."/>
    <s v="JP Nagar"/>
    <s v="Bangalore"/>
    <s v="2161"/>
    <n v="696"/>
    <n v="696"/>
    <n v="696"/>
    <n v="680"/>
    <n v="36"/>
    <n v="0"/>
    <s v="12.90649867,77.59165435"/>
    <s v="2.1"/>
    <s v="TRYNEW"/>
    <x v="1"/>
    <x v="8"/>
    <b v="0"/>
    <s v="0"/>
    <x v="65"/>
    <x v="0"/>
    <x v="0"/>
    <x v="0"/>
    <s v="1"/>
    <x v="1"/>
  </r>
  <r>
    <n v="173528899495632"/>
    <s v="Michel (Chicken &amp; Mozza Sandwich)"/>
    <x v="0"/>
    <s v="TRYNEW"/>
    <s v="[{&quot;id&quot;:&quot;6efa58fe-50e0-4c94-aadd-f2cf8ce25c67&quot;,&quot;super_type&quot;:&quot;SUPERTYPE_UNSPECIFIED&quot;,&quot;total_offer_discount&quot;:99.99000000000001,&quot;discount_share&quot;:{&quot;swiggy_discount&quot;:47.99,&quot;store_discount&quot;:52,&quot;alliance_discount&quot;:0},&quot;discount_type&quot;:&quot;PERCENTAGE&quot;,&quot;description&quot;:&quot;50% off&quot;,&quot;fixed_charges&quot;:{&quot;gp&quot;:{&quot;id&quot;:&quot;&quot;,&quot;final_price&quot;:0}}}]"/>
    <s v="2024-05-01 15:58:19"/>
    <s v="2024-05-01 15:58:57"/>
    <s v="21191609"/>
    <s v="Delivered"/>
    <s v="Sakti Prasad Sundaray"/>
    <s v="434304"/>
    <x v="12"/>
    <s v="No.690/A, 14th Main, 100ft Road, JP Nagar 2nd Phase, Bangalore 560078."/>
    <s v="JP Nagar"/>
    <s v="Bangalore"/>
    <s v="2161"/>
    <n v="696"/>
    <n v="696"/>
    <n v="696"/>
    <n v="680"/>
    <n v="36"/>
    <n v="0"/>
    <s v="12.90649867,77.59165435"/>
    <s v="2.1"/>
    <s v="TRYNEW"/>
    <x v="1"/>
    <x v="8"/>
    <b v="0"/>
    <s v="0"/>
    <x v="65"/>
    <x v="0"/>
    <x v="0"/>
    <x v="0"/>
    <s v="0"/>
    <x v="0"/>
  </r>
  <r>
    <n v="173508364352211"/>
    <s v="Midnight Acai Delight [320Kcals] [25Gm-45Gm Protein]"/>
    <x v="0"/>
    <s v="JUMBO"/>
    <s v="[{&quot;id&quot;:&quot;7b5f26f9-18b8-4c51-aed1-b1e142eba2ae&quot;,&quot;super_type&quot;:&quot;SUPERTYPE_UNSPECIFIED&quot;,&quot;total_offer_discount&quot;:148.8,&quot;discount_share&quot;:{&quot;swiggy_discount&quot;:0,&quot;store_discount&quot;:148.8,&quot;alliance_discount&quot;:0},&quot;discount_type&quot;:&quot;PERCENTAGE&quot;,&quot;description&quot;:&quot;30% off&quot;,&quot;fixed_charges&quot;:{&quot;gp&quot;:{&quot;id&quot;:&quot;&quot;,&quot;final_price&quot;:0}}}]"/>
    <s v="2024-05-01 10:16:04"/>
    <s v="2024-05-01 10:16:24"/>
    <s v="21191609"/>
    <s v="Delivered"/>
    <s v="Shaik Yaseen"/>
    <s v="630473"/>
    <x v="24"/>
    <s v="652,13th cross,29th main road BTM 2nd stage,560078, Bangalore Karnataka"/>
    <s v="Health Bar"/>
    <s v="Bangalore"/>
    <s v="2775"/>
    <n v="399"/>
    <n v="399"/>
    <n v="399"/>
    <n v="496"/>
    <n v="43"/>
    <n v="0"/>
    <s v="12.907799,77.613487"/>
    <s v="2.5"/>
    <s v="JUMBO"/>
    <x v="1"/>
    <x v="10"/>
    <b v="0"/>
    <s v="0"/>
    <x v="66"/>
    <x v="0"/>
    <x v="15"/>
    <x v="0"/>
    <s v="1"/>
    <x v="1"/>
  </r>
  <r>
    <n v="173508364352211"/>
    <s v="Rasayan High Fiber Bowl[ 500gm 250kcals]"/>
    <x v="0"/>
    <s v="JUMBO"/>
    <s v="[{&quot;id&quot;:&quot;7b5f26f9-18b8-4c51-aed1-b1e142eba2ae&quot;,&quot;super_type&quot;:&quot;SUPERTYPE_UNSPECIFIED&quot;,&quot;total_offer_discount&quot;:148.8,&quot;discount_share&quot;:{&quot;swiggy_discount&quot;:0,&quot;store_discount&quot;:148.8,&quot;alliance_discount&quot;:0},&quot;discount_type&quot;:&quot;PERCENTAGE&quot;,&quot;description&quot;:&quot;30% off&quot;,&quot;fixed_charges&quot;:{&quot;gp&quot;:{&quot;id&quot;:&quot;&quot;,&quot;final_price&quot;:0}}}]"/>
    <s v="2024-05-01 10:16:04"/>
    <s v="2024-05-01 10:16:24"/>
    <s v="21191609"/>
    <s v="Delivered"/>
    <s v="Shaik Yaseen"/>
    <s v="630473"/>
    <x v="24"/>
    <s v="652,13th cross,29th main road BTM 2nd stage,560078, Bangalore Karnataka"/>
    <s v="Health Bar"/>
    <s v="Bangalore"/>
    <s v="2775"/>
    <n v="399"/>
    <n v="399"/>
    <n v="399"/>
    <n v="496"/>
    <n v="43"/>
    <n v="0"/>
    <s v="12.907799,77.613487"/>
    <s v="2.5"/>
    <s v="JUMBO"/>
    <x v="1"/>
    <x v="10"/>
    <b v="0"/>
    <s v="0"/>
    <x v="66"/>
    <x v="0"/>
    <x v="15"/>
    <x v="0"/>
    <s v="1"/>
    <x v="1"/>
  </r>
  <r>
    <n v="173162395766364"/>
    <s v="Banana Peanutbutter Overnight Oats [350kcals][20gm protein]"/>
    <x v="0"/>
    <s v="JUMBO"/>
    <s v="[{&quot;id&quot;:&quot;7b5f26f9-18b8-4c51-aed1-b1e142eba2ae&quot;,&quot;super_type&quot;:&quot;SUPERTYPE_UNSPECIFIED&quot;,&quot;total_offer_discount&quot;:149.99,&quot;discount_share&quot;:{&quot;swiggy_discount&quot;:0,&quot;store_discount&quot;:149.99,&quot;alliance_discount&quot;:0},&quot;discount_type&quot;:&quot;PERCENTAGE&quot;,&quot;description&quot;:&quot;30% off&quot;,&quot;fixed_charges&quot;:{&quot;gp&quot;:{&quot;id&quot;:&quot;&quot;,&quot;final_price&quot;:0}}}]"/>
    <s v="2024-04-27 10:09:55"/>
    <s v="2024-04-27 10:10:09"/>
    <s v="21191609"/>
    <s v="Delivered"/>
    <s v="RIYAZ AHMED"/>
    <s v="630473"/>
    <x v="24"/>
    <s v="652,13th cross,29th main road BTM 2nd stage,560078, Bangalore Karnataka"/>
    <s v="Health Bar"/>
    <s v="Bangalore"/>
    <s v="2197"/>
    <n v="489"/>
    <n v="489"/>
    <n v="489"/>
    <n v="580"/>
    <n v="43"/>
    <n v="0"/>
    <s v="12.907799,77.613487"/>
    <s v="2.5"/>
    <s v="JUMBO"/>
    <x v="1"/>
    <x v="10"/>
    <b v="0"/>
    <s v="0"/>
    <x v="67"/>
    <x v="0"/>
    <x v="15"/>
    <x v="3"/>
    <s v="1"/>
    <x v="1"/>
  </r>
  <r>
    <n v="173162395766364"/>
    <s v="Midnight Acai Delight [320Kcals] [25Gm-45Gm Protein]"/>
    <x v="0"/>
    <s v="JUMBO"/>
    <s v="[{&quot;id&quot;:&quot;7b5f26f9-18b8-4c51-aed1-b1e142eba2ae&quot;,&quot;super_type&quot;:&quot;SUPERTYPE_UNSPECIFIED&quot;,&quot;total_offer_discount&quot;:149.99,&quot;discount_share&quot;:{&quot;swiggy_discount&quot;:0,&quot;store_discount&quot;:149.99,&quot;alliance_discount&quot;:0},&quot;discount_type&quot;:&quot;PERCENTAGE&quot;,&quot;description&quot;:&quot;30% off&quot;,&quot;fixed_charges&quot;:{&quot;gp&quot;:{&quot;id&quot;:&quot;&quot;,&quot;final_price&quot;:0}}}]"/>
    <s v="2024-04-27 10:09:55"/>
    <s v="2024-04-27 10:10:09"/>
    <s v="21191609"/>
    <s v="Delivered"/>
    <s v="RIYAZ AHMED"/>
    <s v="630473"/>
    <x v="24"/>
    <s v="652,13th cross,29th main road BTM 2nd stage,560078, Bangalore Karnataka"/>
    <s v="Health Bar"/>
    <s v="Bangalore"/>
    <s v="2197"/>
    <n v="489"/>
    <n v="489"/>
    <n v="489"/>
    <n v="580"/>
    <n v="43"/>
    <n v="0"/>
    <s v="12.907799,77.613487"/>
    <s v="2.5"/>
    <s v="JUMBO"/>
    <x v="1"/>
    <x v="10"/>
    <b v="0"/>
    <s v="0"/>
    <x v="67"/>
    <x v="0"/>
    <x v="15"/>
    <x v="3"/>
    <s v="1"/>
    <x v="1"/>
  </r>
  <r>
    <n v="173162271836174"/>
    <s v="Midnight Acai Delight [320Kcals] [25Gm-45Gm Protein]"/>
    <x v="1"/>
    <s v=""/>
    <s v=""/>
    <s v="2024-04-27 10:07:51"/>
    <s v="2024-04-27 10:08:09"/>
    <s v="21191609"/>
    <s v="cancelled"/>
    <m/>
    <s v="630473"/>
    <x v="24"/>
    <s v="652,13th cross,29th main road BTM 2nd stage,560078, Bangalore Karnataka"/>
    <s v="Health Bar"/>
    <s v="Bangalore"/>
    <s v="0"/>
    <n v="646"/>
    <n v="646"/>
    <n v="646"/>
    <n v="580"/>
    <n v="43"/>
    <n v="0"/>
    <s v="12.907799,77.613487"/>
    <s v="1.9"/>
    <s v=""/>
    <x v="1"/>
    <x v="10"/>
    <b v="0"/>
    <s v="0"/>
    <x v="68"/>
    <x v="1"/>
    <x v="15"/>
    <x v="3"/>
    <s v="1"/>
    <x v="1"/>
  </r>
  <r>
    <n v="173162271836174"/>
    <s v="Banana Peanutbutter Overnight Oats [350kcals][20gm protein]"/>
    <x v="1"/>
    <s v=""/>
    <s v=""/>
    <s v="2024-04-27 10:07:51"/>
    <s v="2024-04-27 10:08:09"/>
    <s v="21191609"/>
    <s v="cancelled"/>
    <m/>
    <s v="630473"/>
    <x v="24"/>
    <s v="652,13th cross,29th main road BTM 2nd stage,560078, Bangalore Karnataka"/>
    <s v="Health Bar"/>
    <s v="Bangalore"/>
    <s v="0"/>
    <n v="646"/>
    <n v="646"/>
    <n v="646"/>
    <n v="580"/>
    <n v="43"/>
    <n v="0"/>
    <s v="12.907799,77.613487"/>
    <s v="1.9"/>
    <s v=""/>
    <x v="1"/>
    <x v="10"/>
    <b v="0"/>
    <s v="0"/>
    <x v="68"/>
    <x v="1"/>
    <x v="15"/>
    <x v="3"/>
    <s v="1"/>
    <x v="1"/>
  </r>
  <r>
    <n v="173021459533483"/>
    <s v="Wok Tossed Hakka Noodles"/>
    <x v="0"/>
    <s v="TRYNEW"/>
    <s v="[{&quot;id&quot;:&quot;f90d8119-321f-4158-a454-d7576a8e0a65&quot;,&quot;super_type&quot;:&quot;SUPERTYPE_UNSPECIFIED&quot;,&quot;total_offer_discount&quot;:75,&quot;discount_share&quot;:{&quot;swiggy_discount&quot;:18.75,&quot;store_discount&quot;:56.25,&quot;alliance_discount&quot;:0},&quot;discount_type&quot;:&quot;PERCENTAGE&quot;,&quot;description&quot;:&quot;30% off&quot;,&quot;fixed_charges&quot;:{&quot;gp&quot;:{&quot;id&quot;:&quot;&quot;,&quot;final_price&quot;:0}}}]"/>
    <s v="2024-04-25 19:00:59"/>
    <s v="2024-04-25 19:01:33"/>
    <s v="21191609"/>
    <s v="Delivered"/>
    <s v="RAJESH CHETRY"/>
    <s v="260968"/>
    <x v="29"/>
    <s v="SAI DURGA ENCLAVE, KATHA NO 1099, AND NO 833/1, GROUND FLOOR, BELLENDUR VILLAGE, VARTHUR HOBLI, BANGALORE, Mahadevapura , B.B.M.P East, Karnataka-560037"/>
    <s v="Sai Durga Enclave"/>
    <s v="Bangalore"/>
    <s v="1950"/>
    <n v="208"/>
    <n v="208"/>
    <n v="208"/>
    <n v="260"/>
    <n v="40"/>
    <n v="0"/>
    <s v="12.92314229,77.6713331"/>
    <s v="3.3"/>
    <s v="TRYNEW"/>
    <x v="1"/>
    <x v="5"/>
    <b v="1"/>
    <s v="0"/>
    <x v="69"/>
    <x v="0"/>
    <x v="4"/>
    <x v="5"/>
    <s v="0"/>
    <x v="0"/>
  </r>
  <r>
    <n v="172937451496694"/>
    <s v="Hugo (Fried Chicken &amp; Mozza Sandwich)"/>
    <x v="0"/>
    <s v="MISSEDYOU"/>
    <s v="[{&quot;id&quot;:&quot;12337c67-3996-4380-afdd-b7cf7e3de7a3&quot;,&quot;super_type&quot;:&quot;SUPERTYPE_UNSPECIFIED&quot;,&quot;total_offer_discount&quot;:100,&quot;discount_share&quot;:{&quot;swiggy_discount&quot;:48,&quot;store_discount&quot;:52,&quot;alliance_discount&quot;:0},&quot;discount_type&quot;:&quot;PERCENTAGE&quot;,&quot;description&quot;:&quot;50% off&quot;,&quot;fixed_charges&quot;:{&quot;gp&quot;:{&quot;id&quot;:&quot;&quot;,&quot;final_price&quot;:0}}}]"/>
    <s v="2024-04-24 19:40:51"/>
    <s v="2024-04-24 19:41:11"/>
    <s v="21191609"/>
    <s v="Delivered"/>
    <s v="K Babu"/>
    <s v="742267"/>
    <x v="12"/>
    <s v="Counter No. 23, 24 &amp; 33, No. 53/2,  Doddakannelli Village, Varthur Hobli,  Bangalore, Mahadevapura , B.B.M.P East,  Karnataka-560038"/>
    <s v="Sarjapur Road"/>
    <s v="Bangalore"/>
    <s v="2384"/>
    <n v="344"/>
    <n v="344"/>
    <n v="344"/>
    <n v="395"/>
    <n v="61"/>
    <n v="0"/>
    <s v="12.90906249,77.68766132"/>
    <s v="5.4"/>
    <s v="MISSEDYOU"/>
    <x v="1"/>
    <x v="14"/>
    <b v="1"/>
    <s v="0"/>
    <x v="70"/>
    <x v="0"/>
    <x v="4"/>
    <x v="0"/>
    <s v="0"/>
    <x v="0"/>
  </r>
  <r>
    <n v="172865582370674"/>
    <s v="Belgian Dark Chocolate Milkshake"/>
    <x v="0"/>
    <s v="SWIGGYIT"/>
    <s v="[{&quot;id&quot;:&quot;a95119de-61b8-489b-ad8b-1cf7a5d62a5e&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4-04-23 23:43:02"/>
    <s v="2024-04-23 23:43:23"/>
    <s v="21191609"/>
    <s v="Delivered"/>
    <s v="Kapsi Mohammed Tufail"/>
    <s v="29349"/>
    <x v="30"/>
    <s v="88, Celler Floor, 17th Cross, 14th main, Sector - 4, HSR, Bangalore"/>
    <s v="HSR Layout"/>
    <s v="Bangalore"/>
    <s v="1985"/>
    <n v="301"/>
    <n v="301"/>
    <n v="301"/>
    <n v="289"/>
    <n v="50"/>
    <n v="0"/>
    <s v="12.91233118,77.63839138"/>
    <s v="1.7"/>
    <s v="SWIGGYIT"/>
    <x v="1"/>
    <x v="0"/>
    <b v="1"/>
    <s v="0"/>
    <x v="71"/>
    <x v="0"/>
    <x v="14"/>
    <x v="6"/>
    <s v="1"/>
    <x v="1"/>
  </r>
  <r>
    <n v="172849812190412"/>
    <s v="Chicken Kheema Lasagne"/>
    <x v="0"/>
    <s v="TRYNEW"/>
    <s v="[{&quot;id&quot;:&quot;768dad50-eef1-40d7-bfd4-5327ee71bb5a&quot;,&quot;super_type&quot;:&quot;SUPERTYPE_UNSPECIFIED&quot;,&quot;total_offer_discount&quot;:60,&quot;discount_share&quot;:{&quot;swiggy_discount&quot;:0,&quot;store_discount&quot;:60,&quot;alliance_discount&quot;:0},&quot;discount_type&quot;:&quot;PERCENTAGE&quot;,&quot;description&quot;:&quot;30% off&quot;,&quot;fixed_charges&quot;:{&quot;gp&quot;:{&quot;id&quot;:&quot;&quot;,&quot;final_price&quot;:0}}}]"/>
    <s v="2024-04-23 19:20:12"/>
    <s v="2024-04-23 19:20:29"/>
    <s v="21191609"/>
    <s v="Delivered"/>
    <s v="ANSHUMAN DAS"/>
    <s v="34366"/>
    <x v="5"/>
    <s v="SHOP NO 2318,HSR LAYOUT SECTOR ONE,NEAR NIFT COLLEGE,BANGALORE"/>
    <s v="Near NIFT College, Sector 1"/>
    <s v="Bangalore"/>
    <s v="1375"/>
    <n v="310"/>
    <n v="310"/>
    <n v="310"/>
    <n v="325"/>
    <n v="35"/>
    <n v="0"/>
    <s v="12.912101,77.65163400000006"/>
    <s v="0.8"/>
    <s v="TRYNEW"/>
    <x v="1"/>
    <x v="0"/>
    <b v="0"/>
    <s v="0"/>
    <x v="72"/>
    <x v="0"/>
    <x v="4"/>
    <x v="6"/>
    <s v="0"/>
    <x v="0"/>
  </r>
  <r>
    <n v="172765721740638"/>
    <s v="Chicken Fillet Burger Combo"/>
    <x v="0"/>
    <s v="MDM150"/>
    <s v="[{&quot;id&quot;:&quot;24ecd13d-e27f-4858-9c2a-bdc2b708cce4&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22 19:58:41"/>
    <s v="2024-04-22 19:59:12"/>
    <s v="21191609"/>
    <s v="Delivered"/>
    <s v="SUSHIL MANDAL"/>
    <s v="17036"/>
    <x v="31"/>
    <s v="No.17, Ground Floor, 18th Cross Road, 3rd Sector, HSR Layout, Bangalore."/>
    <s v="HSR Layout"/>
    <s v="Bangalore"/>
    <s v="1703"/>
    <n v="724"/>
    <n v="724"/>
    <n v="724"/>
    <n v="797.57"/>
    <n v="35"/>
    <n v="0"/>
    <s v="12.91181131,77.64374963"/>
    <s v="1.6"/>
    <s v="MDM150"/>
    <x v="1"/>
    <x v="0"/>
    <b v="0"/>
    <s v="0"/>
    <x v="73"/>
    <x v="0"/>
    <x v="4"/>
    <x v="1"/>
    <s v="0"/>
    <x v="0"/>
  </r>
  <r>
    <n v="172765721740638"/>
    <s v="Single Lamb Cheese Burger"/>
    <x v="0"/>
    <s v="MDM150"/>
    <s v="[{&quot;id&quot;:&quot;24ecd13d-e27f-4858-9c2a-bdc2b708cce4&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22 19:58:41"/>
    <s v="2024-04-22 19:59:12"/>
    <s v="21191609"/>
    <s v="Delivered"/>
    <s v="SUSHIL MANDAL"/>
    <s v="17036"/>
    <x v="31"/>
    <s v="No.17, Ground Floor, 18th Cross Road, 3rd Sector, HSR Layout, Bangalore."/>
    <s v="HSR Layout"/>
    <s v="Bangalore"/>
    <s v="1703"/>
    <n v="724"/>
    <n v="724"/>
    <n v="724"/>
    <n v="797.57"/>
    <n v="35"/>
    <n v="0"/>
    <s v="12.91181131,77.64374963"/>
    <s v="1.6"/>
    <s v="MDM150"/>
    <x v="1"/>
    <x v="0"/>
    <b v="0"/>
    <s v="0"/>
    <x v="73"/>
    <x v="0"/>
    <x v="4"/>
    <x v="1"/>
    <s v="0"/>
    <x v="0"/>
  </r>
  <r>
    <n v="172415621290914"/>
    <s v="Single Lamb Cheese Burger"/>
    <x v="0"/>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18 18:43:41"/>
    <s v="2024-04-18 18:44:05"/>
    <s v="21191609"/>
    <s v="Delivered"/>
    <s v="Kundan"/>
    <s v="17036"/>
    <x v="31"/>
    <s v="No.17, Ground Floor, 18th Cross Road, 3rd Sector, HSR Layout, Bangalore."/>
    <s v="HSR Layout"/>
    <s v="Bangalore"/>
    <s v="1726"/>
    <n v="252"/>
    <n v="252"/>
    <n v="252"/>
    <n v="349"/>
    <n v="31"/>
    <n v="0"/>
    <s v="12.91181131,77.64374963"/>
    <s v="0.9"/>
    <s v="MDM150"/>
    <x v="1"/>
    <x v="0"/>
    <b v="1"/>
    <s v="0"/>
    <x v="74"/>
    <x v="0"/>
    <x v="5"/>
    <x v="5"/>
    <s v="0"/>
    <x v="0"/>
  </r>
  <r>
    <n v="171120236353593"/>
    <s v="Single Lamb Cheese Burger"/>
    <x v="0"/>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3 18:53:56"/>
    <s v="2024-04-03 18:54:20"/>
    <s v="21191609"/>
    <s v="Delivered"/>
    <s v="chandan  K"/>
    <s v="17036"/>
    <x v="31"/>
    <s v="No.17, Ground Floor, 18th Cross Road, 3rd Sector, HSR Layout, Bangalore."/>
    <s v="HSR Layout"/>
    <s v="Bangalore"/>
    <s v="836"/>
    <n v="252"/>
    <n v="252"/>
    <n v="252"/>
    <n v="349"/>
    <n v="29"/>
    <n v="0"/>
    <s v="12.91181131,77.64374963"/>
    <s v="0.2"/>
    <s v="MDM150"/>
    <x v="1"/>
    <x v="0"/>
    <b v="1"/>
    <s v="0"/>
    <x v="75"/>
    <x v="0"/>
    <x v="5"/>
    <x v="0"/>
    <s v="0"/>
    <x v="0"/>
  </r>
  <r>
    <n v="170949181342493"/>
    <s v="Single Lamb Cheese Burger"/>
    <x v="0"/>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4-01 19:23:01"/>
    <s v="2024-04-01 19:23:06"/>
    <s v="21191609"/>
    <s v="Delivered"/>
    <s v="Noor Azam"/>
    <s v="17036"/>
    <x v="31"/>
    <s v="No.17, Ground Floor, 18th Cross Road, 3rd Sector, HSR Layout, Bangalore."/>
    <s v="HSR Layout"/>
    <s v="Bangalore"/>
    <s v="2224"/>
    <n v="252"/>
    <n v="252"/>
    <n v="252"/>
    <n v="349"/>
    <n v="34"/>
    <n v="0"/>
    <s v="12.91181131,77.64374963"/>
    <s v="1.6"/>
    <s v="MDM150"/>
    <x v="2"/>
    <x v="0"/>
    <b v="0"/>
    <s v="0"/>
    <x v="76"/>
    <x v="0"/>
    <x v="4"/>
    <x v="1"/>
    <s v="0"/>
    <x v="0"/>
  </r>
  <r>
    <n v="170849767634192"/>
    <s v="Single Lamb Cheese Burger"/>
    <x v="0"/>
    <s v="MDM150"/>
    <s v="[{&quot;id&quot;:&quot;8cdbbc6c-7669-489e-b255-421d322ec80f&quot;,&quot;super_type&quot;:&quot;SUPERTYPE_UNSPECIFIED&quot;,&quot;total_offer_discount&quot;:150,&quot;discount_share&quot;:{&quot;swiggy_discount&quot;:75,&quot;store_discount&quot;:75,&quot;alliance_discount&quot;:0},&quot;discount_type&quot;:&quot;FLAT&quot;,&quot;description&quot;:&quot;Flat ₹150 off&quot;,&quot;fixed_charges&quot;:{&quot;gp&quot;:{&quot;id&quot;:&quot;&quot;,&quot;final_price&quot;:0}}}]"/>
    <s v="2024-03-31 15:46:07"/>
    <s v="2024-03-31 15:46:25"/>
    <s v="21191609"/>
    <s v="Delivered"/>
    <s v="Bharath R"/>
    <s v="17036"/>
    <x v="31"/>
    <s v="No.17, Ground Floor, 18th Cross Road, 3rd Sector, HSR Layout, Bangalore."/>
    <s v="HSR Layout"/>
    <s v="Bangalore"/>
    <s v="854"/>
    <n v="252"/>
    <n v="252"/>
    <n v="252"/>
    <n v="349"/>
    <n v="30"/>
    <n v="0"/>
    <s v="12.91181131,77.64374963"/>
    <s v="1.6"/>
    <s v="MDM150"/>
    <x v="1"/>
    <x v="0"/>
    <b v="1"/>
    <s v="0"/>
    <x v="77"/>
    <x v="0"/>
    <x v="0"/>
    <x v="2"/>
    <s v="0"/>
    <x v="0"/>
  </r>
  <r>
    <n v="170326417874188"/>
    <s v="Roasted Chicken Strip Sandwich"/>
    <x v="0"/>
    <s v="SWIGGYIT"/>
    <s v="[{&quot;id&quot;:&quot;16ef3f62-96d1-48fa-977b-3851da22b190&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25 14:23:37"/>
    <s v="2024-03-25 14:23:54"/>
    <s v="21191609"/>
    <s v="Delivered"/>
    <s v="MAHESH BABU"/>
    <s v="2675"/>
    <x v="32"/>
    <s v="36, 3rd Store, 7th Sector, 14th main, HSR Layout"/>
    <s v="7th Sector"/>
    <s v="Bangalore"/>
    <s v="779"/>
    <n v="252"/>
    <n v="252"/>
    <n v="252"/>
    <n v="300"/>
    <n v="32"/>
    <n v="0"/>
    <s v="12.9118135,77.637958"/>
    <s v="0.6"/>
    <s v="SWIGGYIT"/>
    <x v="1"/>
    <x v="0"/>
    <b v="1"/>
    <s v="0"/>
    <x v="78"/>
    <x v="0"/>
    <x v="9"/>
    <x v="1"/>
    <s v="0"/>
    <x v="0"/>
  </r>
  <r>
    <n v="169997934599848"/>
    <s v="Roasted Chicken Strip Sandwich"/>
    <x v="0"/>
    <s v="FLATDEAL"/>
    <s v="[{&quot;id&quot;:&quot;20f94987-8858-4c7d-bf7b-c2ff8a327fa8&quot;,&quot;super_type&quot;:&quot;SUPERTYPE_UNSPECIFIED&quot;,&quot;total_offer_discount&quot;:99.99,&quot;discount_share&quot;:{&quot;swiggy_discount&quot;:0,&quot;store_discount&quot;:99.99,&quot;alliance_discount&quot;:0},&quot;discount_type&quot;:&quot;FLAT&quot;,&quot;description&quot;:&quot;FLAT100 off&quot;,&quot;fixed_charges&quot;:{&quot;gp&quot;:{&quot;id&quot;:&quot;&quot;,&quot;final_price&quot;:0}}}]"/>
    <s v="2024-03-21 19:08:54"/>
    <s v="2024-03-21 19:09:08"/>
    <s v="21191609"/>
    <s v="Delivered"/>
    <s v="Kumar P "/>
    <s v="2675"/>
    <x v="32"/>
    <s v="36, 3rd Store, 7th Sector, 14th main, HSR Layout"/>
    <s v="7th Sector"/>
    <s v="Bangalore"/>
    <s v="2901"/>
    <n v="596"/>
    <n v="596"/>
    <n v="596"/>
    <n v="649"/>
    <n v="34"/>
    <n v="0"/>
    <s v="12.9118135,77.637958"/>
    <s v="1.9"/>
    <s v="FLATDEAL"/>
    <x v="1"/>
    <x v="0"/>
    <b v="0"/>
    <s v="0"/>
    <x v="79"/>
    <x v="0"/>
    <x v="4"/>
    <x v="5"/>
    <s v="0"/>
    <x v="0"/>
  </r>
  <r>
    <n v="169997934599848"/>
    <s v="B.M.T Sandwich"/>
    <x v="0"/>
    <s v="FLATDEAL"/>
    <s v="[{&quot;id&quot;:&quot;20f94987-8858-4c7d-bf7b-c2ff8a327fa8&quot;,&quot;super_type&quot;:&quot;SUPERTYPE_UNSPECIFIED&quot;,&quot;total_offer_discount&quot;:99.99,&quot;discount_share&quot;:{&quot;swiggy_discount&quot;:0,&quot;store_discount&quot;:99.99,&quot;alliance_discount&quot;:0},&quot;discount_type&quot;:&quot;FLAT&quot;,&quot;description&quot;:&quot;FLAT100 off&quot;,&quot;fixed_charges&quot;:{&quot;gp&quot;:{&quot;id&quot;:&quot;&quot;,&quot;final_price&quot;:0}}}]"/>
    <s v="2024-03-21 19:08:54"/>
    <s v="2024-03-21 19:09:08"/>
    <s v="21191609"/>
    <s v="Delivered"/>
    <s v="Kumar P "/>
    <s v="2675"/>
    <x v="32"/>
    <s v="36, 3rd Store, 7th Sector, 14th main, HSR Layout"/>
    <s v="7th Sector"/>
    <s v="Bangalore"/>
    <s v="2901"/>
    <n v="596"/>
    <n v="596"/>
    <n v="596"/>
    <n v="649"/>
    <n v="34"/>
    <n v="0"/>
    <s v="12.9118135,77.637958"/>
    <s v="1.9"/>
    <s v="FLATDEAL"/>
    <x v="1"/>
    <x v="0"/>
    <b v="0"/>
    <s v="0"/>
    <x v="79"/>
    <x v="0"/>
    <x v="4"/>
    <x v="5"/>
    <s v="0"/>
    <x v="0"/>
  </r>
  <r>
    <n v="169054716176265"/>
    <s v="Roasted Chicken Strip Sandwich"/>
    <x v="0"/>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10 21:08:36"/>
    <s v="2024-03-10 21:09:03"/>
    <s v="21191609"/>
    <s v="Delivered"/>
    <s v="Subrath Panda"/>
    <s v="2675"/>
    <x v="32"/>
    <s v="36, 3rd Store, 7th Sector, 14th main, HSR Layout"/>
    <s v="7th Sector"/>
    <s v="Bangalore"/>
    <s v="4130"/>
    <n v="251"/>
    <n v="251"/>
    <n v="251"/>
    <n v="300"/>
    <n v="57"/>
    <n v="0"/>
    <s v="12.9118135,77.637958"/>
    <s v="1.9"/>
    <s v="SWIGGYIT"/>
    <x v="1"/>
    <x v="0"/>
    <b v="0"/>
    <s v="0"/>
    <x v="80"/>
    <x v="0"/>
    <x v="10"/>
    <x v="2"/>
    <s v="0"/>
    <x v="0"/>
  </r>
  <r>
    <n v="168959031219038"/>
    <s v="B.M.T Sandwich"/>
    <x v="0"/>
    <s v="SWIGGYIT"/>
    <s v="[{&quot;id&quot;:&quot;e7373c56-9ba3-49f4-be3d-f75ecf92675e&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9 18:33:51"/>
    <s v="2024-03-09 18:34:15"/>
    <s v="21191609"/>
    <s v="Delivered"/>
    <s v="Sreedhar V"/>
    <s v="2675"/>
    <x v="32"/>
    <s v="36, 3rd Store, 7th Sector, 14th main, HSR Layout"/>
    <s v="7th Sector"/>
    <s v="Bangalore"/>
    <s v="864"/>
    <n v="302"/>
    <n v="302"/>
    <n v="302"/>
    <n v="349"/>
    <n v="32"/>
    <n v="0"/>
    <s v="12.9118135,77.637958"/>
    <s v="1.9"/>
    <s v="SWIGGYIT"/>
    <x v="1"/>
    <x v="0"/>
    <b v="1"/>
    <s v="0"/>
    <x v="81"/>
    <x v="0"/>
    <x v="5"/>
    <x v="3"/>
    <s v="0"/>
    <x v="0"/>
  </r>
  <r>
    <n v="168877172918547"/>
    <s v="High-Protein Chicken Omelette"/>
    <x v="1"/>
    <s v=""/>
    <s v=""/>
    <s v="2024-03-08 19:49:32"/>
    <s v="2024-03-08 19:49:59"/>
    <s v="21191609"/>
    <s v="Delivered"/>
    <s v="BIRENDRA DHAMI"/>
    <s v="464830"/>
    <x v="33"/>
    <s v="No 526/A,Ganesh Complex,Ground floor,18th Main Road,HSR 3rd sector,Bangalore:560102"/>
    <s v="3rd Sector"/>
    <s v="Bangalore"/>
    <s v="2660"/>
    <n v="154"/>
    <n v="154"/>
    <n v="154"/>
    <n v="249"/>
    <n v="36"/>
    <n v="0"/>
    <s v="12.9054065,77.64410799999996"/>
    <s v="1.8"/>
    <s v=""/>
    <x v="1"/>
    <x v="0"/>
    <b v="0"/>
    <s v="0"/>
    <x v="82"/>
    <x v="1"/>
    <x v="4"/>
    <x v="4"/>
    <s v="0"/>
    <x v="0"/>
  </r>
  <r>
    <n v="168622214022977"/>
    <s v="B.M.T Sandwich"/>
    <x v="0"/>
    <s v="SWIGGYIT"/>
    <s v="[{&quot;id&quot;:&quot;68fb12f6-cd47-465f-8695-896e48e6c41d&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3-05 21:00:14"/>
    <s v="2024-03-05 21:00:40"/>
    <s v="21191609"/>
    <s v="Delivered"/>
    <s v="bhagyavanth "/>
    <s v="2675"/>
    <x v="32"/>
    <s v="36, 3rd Store, 7th Sector, 14th main, HSR Layout"/>
    <s v="7th Sector"/>
    <s v="Bangalore"/>
    <s v="2107"/>
    <n v="302"/>
    <n v="302"/>
    <n v="302"/>
    <n v="349"/>
    <n v="36"/>
    <n v="0"/>
    <s v="12.9118135,77.637958"/>
    <s v="1.7"/>
    <s v="SWIGGYIT"/>
    <x v="1"/>
    <x v="0"/>
    <b v="1"/>
    <s v="0"/>
    <x v="83"/>
    <x v="0"/>
    <x v="10"/>
    <x v="6"/>
    <s v="0"/>
    <x v="0"/>
  </r>
  <r>
    <n v="168513609258675"/>
    <s v="Mutton Bone Soup"/>
    <x v="1"/>
    <s v=""/>
    <s v=""/>
    <s v="2024-03-04 14:50:09"/>
    <s v="2024-03-04 14:50:43"/>
    <s v="21191609"/>
    <s v="Delivered"/>
    <s v="BHARKATH ALI A"/>
    <s v="18973"/>
    <x v="22"/>
    <s v="Koramangala, 7, Mahakavi Vemana Rd, KHB Block Koramangala, Koramangala 4-B Block, Koramangala, Bengaluru, Karnataka 560034"/>
    <s v="Koramangala"/>
    <s v="Bangalore"/>
    <s v="3667"/>
    <n v="537"/>
    <n v="537"/>
    <n v="537"/>
    <n v="525"/>
    <n v="44"/>
    <n v="0"/>
    <s v="12.93171741,77.6229908"/>
    <s v="4.8"/>
    <s v=""/>
    <x v="1"/>
    <x v="2"/>
    <b v="0"/>
    <s v="0"/>
    <x v="84"/>
    <x v="1"/>
    <x v="9"/>
    <x v="1"/>
    <s v="0"/>
    <x v="0"/>
  </r>
  <r>
    <n v="168513609258675"/>
    <s v="Chicken Pepper Dry Boneless"/>
    <x v="1"/>
    <s v=""/>
    <s v=""/>
    <s v="2024-03-04 14:50:09"/>
    <s v="2024-03-04 14:50:43"/>
    <s v="21191609"/>
    <s v="Delivered"/>
    <s v="BHARKATH ALI A"/>
    <s v="18973"/>
    <x v="22"/>
    <s v="Koramangala, 7, Mahakavi Vemana Rd, KHB Block Koramangala, Koramangala 4-B Block, Koramangala, Bengaluru, Karnataka 560034"/>
    <s v="Koramangala"/>
    <s v="Bangalore"/>
    <s v="3667"/>
    <n v="537"/>
    <n v="537"/>
    <n v="537"/>
    <n v="525"/>
    <n v="44"/>
    <n v="0"/>
    <s v="12.93171741,77.6229908"/>
    <s v="4.8"/>
    <s v=""/>
    <x v="1"/>
    <x v="2"/>
    <b v="0"/>
    <s v="0"/>
    <x v="84"/>
    <x v="1"/>
    <x v="9"/>
    <x v="1"/>
    <s v="0"/>
    <x v="0"/>
  </r>
  <r>
    <n v="167230102604894"/>
    <s v="Nutella Cheese Cake"/>
    <x v="0"/>
    <s v="SWIGGYIT"/>
    <s v="[{&quot;id&quot;:&quot;c43b8888-f483-43af-9935-7d403458284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4-02-18 18:18:22"/>
    <s v="2024-02-18 18:18:57"/>
    <s v="21191609"/>
    <s v="Delivered"/>
    <s v="ChandraSheaker Raju "/>
    <s v="144115"/>
    <x v="23"/>
    <s v="Parcel 5 Food Court, Embassy Tech Village, Outer Ring Road, Near New Horizon College, Devarabeesanahalli, Varthur Hobli, Bangalore , Mahadevapura , B.B.M.P East, Karnataka-560103"/>
    <s v="Bellandur Sarjapur"/>
    <s v="Bangalore"/>
    <s v="2856"/>
    <n v="341"/>
    <n v="341"/>
    <n v="341"/>
    <n v="357"/>
    <n v="77"/>
    <n v="0"/>
    <s v="12.927366,77.692146"/>
    <s v="6.2"/>
    <s v="SWIGGYIT"/>
    <x v="1"/>
    <x v="15"/>
    <b v="0"/>
    <s v="0"/>
    <x v="85"/>
    <x v="0"/>
    <x v="5"/>
    <x v="2"/>
    <s v="0"/>
    <x v="0"/>
  </r>
  <r>
    <n v="167230102604894"/>
    <s v="Blueberry Cheese Cake"/>
    <x v="0"/>
    <s v="SWIGGYIT"/>
    <s v="[{&quot;id&quot;:&quot;c43b8888-f483-43af-9935-7d403458284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4-02-18 18:18:22"/>
    <s v="2024-02-18 18:18:57"/>
    <s v="21191609"/>
    <s v="Delivered"/>
    <s v="ChandraSheaker Raju "/>
    <s v="144115"/>
    <x v="23"/>
    <s v="Parcel 5 Food Court, Embassy Tech Village, Outer Ring Road, Near New Horizon College, Devarabeesanahalli, Varthur Hobli, Bangalore , Mahadevapura , B.B.M.P East, Karnataka-560103"/>
    <s v="Bellandur Sarjapur"/>
    <s v="Bangalore"/>
    <s v="2856"/>
    <n v="341"/>
    <n v="341"/>
    <n v="341"/>
    <n v="357"/>
    <n v="77"/>
    <n v="0"/>
    <s v="12.927366,77.692146"/>
    <s v="6.2"/>
    <s v="SWIGGYIT"/>
    <x v="1"/>
    <x v="15"/>
    <b v="0"/>
    <s v="0"/>
    <x v="85"/>
    <x v="0"/>
    <x v="5"/>
    <x v="2"/>
    <s v="0"/>
    <x v="0"/>
  </r>
  <r>
    <n v="167065261006312"/>
    <s v="Pork Chashu Ramyun"/>
    <x v="1"/>
    <s v=""/>
    <s v=""/>
    <s v="2024-02-16 20:31:01"/>
    <s v="2024-02-16 20:31:06"/>
    <s v="21191609"/>
    <s v="Delivered"/>
    <s v="MUJAHIDUL ISLAM LASKAR"/>
    <s v="254655"/>
    <x v="0"/>
    <s v="No.1212, SBM Fortune, 4th Floor, 22nd Cross Road, 14th Main Rd, 3rd Sector, HSR Layout, Bengaluru, Karnataka 560102, India"/>
    <s v="3rd Sector"/>
    <s v="Bangalore"/>
    <s v="1383"/>
    <n v="650"/>
    <n v="650"/>
    <n v="650"/>
    <n v="560"/>
    <n v="43"/>
    <n v="0"/>
    <s v="12.90942041,77.63866215"/>
    <s v="2.0"/>
    <s v=""/>
    <x v="2"/>
    <x v="0"/>
    <b v="1"/>
    <s v="0"/>
    <x v="86"/>
    <x v="1"/>
    <x v="2"/>
    <x v="4"/>
    <s v="0"/>
    <x v="0"/>
  </r>
  <r>
    <n v="167041647226680"/>
    <s v="B.M.T Sandwich"/>
    <x v="0"/>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6 13:57:27"/>
    <s v="2024-02-16 13:57:55"/>
    <s v="21191609"/>
    <s v="Delivered"/>
    <s v="Jitendra Kumar Nayak"/>
    <s v="2675"/>
    <x v="32"/>
    <s v="36, 3rd Store, 7th Sector, 14th main, HSR Layout"/>
    <s v="7th Sector"/>
    <s v="Bangalore"/>
    <s v="1410"/>
    <n v="302"/>
    <n v="302"/>
    <n v="302"/>
    <n v="349"/>
    <n v="31"/>
    <n v="0"/>
    <s v="12.9118135,77.637958"/>
    <s v="1.9"/>
    <s v="SWIGGYIT"/>
    <x v="1"/>
    <x v="0"/>
    <b v="1"/>
    <s v="0"/>
    <x v="87"/>
    <x v="0"/>
    <x v="7"/>
    <x v="4"/>
    <s v="0"/>
    <x v="0"/>
  </r>
  <r>
    <n v="166952305677312"/>
    <s v="Chocolate Hazelnut Cake (Nutella Cake) (Eggless)"/>
    <x v="0"/>
    <s v="SWIGGYIT"/>
    <s v="[{&quot;id&quot;:&quot;c43b8888-f483-43af-9935-7d4034582849&quot;,&quot;super_type&quot;:&quot;SUPERTYPE_UNSPECIFIED&quot;,&quot;total_offer_discount&quot;:40,&quot;discount_share&quot;:{&quot;swiggy_discount&quot;:0,&quot;store_discount&quot;:40,&quot;alliance_discount&quot;:0},&quot;discount_type&quot;:&quot;PERCENTAGE&quot;,&quot;description&quot;:&quot;10% off&quot;,&quot;fixed_charges&quot;:{&quot;gp&quot;:{&quot;id&quot;:&quot;&quot;,&quot;final_price&quot;:0}}}]"/>
    <s v="2024-02-15 13:08:25"/>
    <s v="2024-02-15 13:08:43"/>
    <s v="21191609"/>
    <s v="Delivered"/>
    <s v="Naresh C"/>
    <s v="144115"/>
    <x v="23"/>
    <s v="Parcel 5 Food Court, Embassy Tech Village, Outer Ring Road, Near New Horizon College, Devarabeesanahalli, Varthur Hobli, Bangalore , Mahadevapura , B.B.M.P East, Karnataka-560103"/>
    <s v="Bellandur Sarjapur"/>
    <s v="Bangalore"/>
    <s v="2633"/>
    <n v="809"/>
    <n v="809"/>
    <n v="809"/>
    <n v="787.5"/>
    <n v="79"/>
    <n v="0"/>
    <s v="12.927366,77.692146"/>
    <s v="7.1"/>
    <s v="SWIGGYIT"/>
    <x v="1"/>
    <x v="15"/>
    <b v="1"/>
    <s v="0"/>
    <x v="88"/>
    <x v="0"/>
    <x v="7"/>
    <x v="5"/>
    <s v="1"/>
    <x v="1"/>
  </r>
  <r>
    <n v="166803724653459"/>
    <s v="Tandoori Chicken Tikka Sandwich Guiltfree"/>
    <x v="0"/>
    <s v="SWIGGYIT"/>
    <s v="[{&quot;id&quot;:&quot;14a3b6c3-fe74-4f29-9b89-a2368550fb25&quot;,&quot;super_type&quot;:&quot;SUPERTYPE_UNSPECIFIED&quot;,&quot;total_offer_discount&quot;:80,&quot;discount_share&quot;:{&quot;swiggy_discount&quot;:20,&quot;store_discount&quot;:60,&quot;alliance_discount&quot;:0},&quot;discount_type&quot;:&quot;PERCENTAGE&quot;,&quot;description&quot;:&quot;40% off&quot;,&quot;fixed_charges&quot;:{&quot;gp&quot;:{&quot;id&quot;:&quot;&quot;,&quot;final_price&quot;:0}}}]"/>
    <s v="2024-02-13 19:52:04"/>
    <s v="2024-02-13 19:52:39"/>
    <s v="21191609"/>
    <s v="Delivered"/>
    <s v="SANJIT TATUA"/>
    <s v="2675"/>
    <x v="32"/>
    <s v="36, 3rd Store, 7th Sector, 14th main, HSR Layout"/>
    <s v="7th Sector"/>
    <s v="Bangalore"/>
    <s v="2219"/>
    <n v="198"/>
    <n v="198"/>
    <n v="198"/>
    <n v="250"/>
    <n v="34"/>
    <n v="0"/>
    <s v="12.9118135,77.637958"/>
    <s v="1.9"/>
    <s v="SWIGGYIT"/>
    <x v="1"/>
    <x v="0"/>
    <b v="0"/>
    <s v="0"/>
    <x v="89"/>
    <x v="0"/>
    <x v="4"/>
    <x v="6"/>
    <s v="0"/>
    <x v="0"/>
  </r>
  <r>
    <n v="165960896748502"/>
    <s v="Salted Caramel Ice Cream [125 Ml]"/>
    <x v="0"/>
    <s v="TRYNEW"/>
    <s v="[{&quot;id&quot;:&quot;a06ad688-47c7-4d07-b1e6-983b5c122814&quot;,&quot;super_type&quot;:&quot;SUPERTYPE_UNSPECIFIED&quot;,&quot;total_offer_discount&quot;:111.6,&quot;discount_share&quot;:{&quot;swiggy_discount&quot;:22.32,&quot;store_discount&quot;:89.28,&quot;alliance_discount&quot;:0},&quot;discount_type&quot;:&quot;PERCENTAGE&quot;,&quot;description&quot;:&quot;60% off&quot;,&quot;fixed_charges&quot;:{&quot;gp&quot;:{&quot;id&quot;:&quot;&quot;,&quot;final_price&quot;:0}}}]"/>
    <s v="2024-02-04 01:44:56"/>
    <s v="2024-02-04 01:45:34"/>
    <s v="21191609"/>
    <s v="Delivered"/>
    <s v="VIVEK KANTU RATHOD"/>
    <s v="418488"/>
    <x v="34"/>
    <s v="#345, kaikondrahalli Sarjapura main road Bangalore 560056, Mahadevpura, B.B.M.P East, Karnataka - 560056"/>
    <s v="Kaikondrahalli"/>
    <s v="Bangalore"/>
    <s v="805"/>
    <n v="115"/>
    <n v="115"/>
    <n v="115"/>
    <n v="186"/>
    <n v="50"/>
    <n v="0"/>
    <s v="12.913087,77.678681"/>
    <s v="4.4"/>
    <s v="TRYNEW"/>
    <x v="1"/>
    <x v="14"/>
    <b v="1"/>
    <s v="0"/>
    <x v="90"/>
    <x v="0"/>
    <x v="17"/>
    <x v="2"/>
    <s v="1"/>
    <x v="1"/>
  </r>
  <r>
    <n v="165960896748502"/>
    <s v="Mint Choco Chip Ice Cream [125 Ml]"/>
    <x v="0"/>
    <s v="TRYNEW"/>
    <s v="[{&quot;id&quot;:&quot;a06ad688-47c7-4d07-b1e6-983b5c122814&quot;,&quot;super_type&quot;:&quot;SUPERTYPE_UNSPECIFIED&quot;,&quot;total_offer_discount&quot;:111.6,&quot;discount_share&quot;:{&quot;swiggy_discount&quot;:22.32,&quot;store_discount&quot;:89.28,&quot;alliance_discount&quot;:0},&quot;discount_type&quot;:&quot;PERCENTAGE&quot;,&quot;description&quot;:&quot;60% off&quot;,&quot;fixed_charges&quot;:{&quot;gp&quot;:{&quot;id&quot;:&quot;&quot;,&quot;final_price&quot;:0}}}]"/>
    <s v="2024-02-04 01:44:56"/>
    <s v="2024-02-04 01:45:34"/>
    <s v="21191609"/>
    <s v="Delivered"/>
    <s v="VIVEK KANTU RATHOD"/>
    <s v="418488"/>
    <x v="34"/>
    <s v="#345, kaikondrahalli Sarjapura main road Bangalore 560056, Mahadevpura, B.B.M.P East, Karnataka - 560056"/>
    <s v="Kaikondrahalli"/>
    <s v="Bangalore"/>
    <s v="805"/>
    <n v="115"/>
    <n v="115"/>
    <n v="115"/>
    <n v="186"/>
    <n v="50"/>
    <n v="0"/>
    <s v="12.913087,77.678681"/>
    <s v="4.4"/>
    <s v="TRYNEW"/>
    <x v="1"/>
    <x v="14"/>
    <b v="1"/>
    <s v="0"/>
    <x v="90"/>
    <x v="0"/>
    <x v="17"/>
    <x v="2"/>
    <s v="1"/>
    <x v="1"/>
  </r>
  <r>
    <n v="165923274381702"/>
    <s v="Lebenese Shawarma"/>
    <x v="1"/>
    <s v=""/>
    <s v=""/>
    <s v="2024-02-03 15:17:54"/>
    <s v="2024-02-03 15:18:26"/>
    <s v="21191609"/>
    <s v="Delivered"/>
    <s v="Satish kumar"/>
    <s v="422128"/>
    <x v="35"/>
    <s v="KORMANGALA, 6th block, 80ft main road Shop no 2, NA chambers 2 , 478, 6th Block, Koramangala, Bengaluru, Karnataka 560095, India"/>
    <s v="6th Block"/>
    <s v="Bangalore"/>
    <s v="1851"/>
    <n v="222"/>
    <n v="222"/>
    <n v="222"/>
    <n v="199"/>
    <n v="46"/>
    <n v="0"/>
    <s v="12.9398836,77.6252951"/>
    <s v="5.0"/>
    <s v=""/>
    <x v="1"/>
    <x v="2"/>
    <b v="0"/>
    <s v="0"/>
    <x v="91"/>
    <x v="1"/>
    <x v="0"/>
    <x v="3"/>
    <s v="0"/>
    <x v="0"/>
  </r>
  <r>
    <n v="165854296189400"/>
    <s v="Melted Cheese Chicken Shawarma"/>
    <x v="0"/>
    <s v="SWIGGYIT"/>
    <s v="[{&quot;id&quot;:&quot;ba56dab2-1b4c-454a-87c7-66ccaab3091f&quot;,&quot;super_type&quot;:&quot;SUPERTYPE_UNSPECIFIED&quot;,&quot;total_offer_discount&quot;:20.9,&quot;discount_share&quot;:{&quot;swiggy_discount&quot;:0,&quot;store_discount&quot;:20.9,&quot;alliance_discount&quot;:0},&quot;discount_type&quot;:&quot;PERCENTAGE&quot;,&quot;description&quot;:&quot;10% off&quot;,&quot;fixed_charges&quot;:{&quot;gp&quot;:{&quot;id&quot;:&quot;&quot;,&quot;final_price&quot;:0}}}]"/>
    <s v="2024-02-02 20:08:16"/>
    <s v="2024-02-02 20:09:12"/>
    <s v="21191609"/>
    <s v="Delivered"/>
    <s v="yogeesha s"/>
    <s v="647582"/>
    <x v="16"/>
    <s v="130, 17th H Main Rd, KHB Colony, M.I.G, 5th Block, Koramangala, Bengaluru, Karnataka 560095, India"/>
    <s v="KHB Colony"/>
    <s v="Bangalore"/>
    <s v="3484"/>
    <n v="212"/>
    <n v="212"/>
    <n v="212"/>
    <n v="209"/>
    <n v="56"/>
    <n v="0"/>
    <s v="12.934678,77.616812"/>
    <s v="5.9"/>
    <s v="SWIGGYIT"/>
    <x v="1"/>
    <x v="2"/>
    <b v="0"/>
    <s v="0"/>
    <x v="92"/>
    <x v="0"/>
    <x v="2"/>
    <x v="4"/>
    <s v="0"/>
    <x v="0"/>
  </r>
  <r>
    <n v="165409130967084"/>
    <s v="Melted Cheese Chicken Shawarma"/>
    <x v="1"/>
    <s v=""/>
    <s v=""/>
    <s v="2024-01-28 16:28:50"/>
    <s v="2024-01-28 16:28:56"/>
    <s v="21191609"/>
    <s v="Delivered"/>
    <s v="JAGANNATH MOHANTA"/>
    <s v="647582"/>
    <x v="16"/>
    <s v="130, 17th H Main Rd, KHB Colony, M.I.G, 5th Block, Koramangala, Bengaluru, Karnataka 560095, India"/>
    <s v="KHB Colony"/>
    <s v="Bangalore"/>
    <s v="1732"/>
    <n v="233"/>
    <n v="233"/>
    <n v="233"/>
    <n v="209"/>
    <n v="62"/>
    <n v="0"/>
    <s v="12.934678,77.616812"/>
    <s v="5.9"/>
    <s v=""/>
    <x v="2"/>
    <x v="2"/>
    <b v="1"/>
    <s v="0"/>
    <x v="93"/>
    <x v="1"/>
    <x v="8"/>
    <x v="2"/>
    <s v="0"/>
    <x v="0"/>
  </r>
  <r>
    <n v="165341581288776"/>
    <s v="Mexican Green Wave Pizza"/>
    <x v="0"/>
    <s v="SWIGGYIT"/>
    <s v="[{&quot;id&quot;:&quot;0d0cbd02-407f-4bb6-9c39-91b66ef5c01e&quot;,&quot;super_type&quot;:&quot;SUPERTYPE_UNSPECIFIED&quot;,&quot;total_offer_discount&quot;:50,&quot;discount_share&quot;:{&quot;swiggy_discount&quot;:0,&quot;store_discount&quot;:50,&quot;alliance_discount&quot;:0},&quot;discount_type&quot;:&quot;PERCENTAGE&quot;,&quot;description&quot;:&quot;20% off&quot;,&quot;fixed_charges&quot;:{&quot;gp&quot;:{&quot;id&quot;:&quot;&quot;,&quot;final_price&quot;:0}}}]"/>
    <s v="2024-01-27 21:43:01"/>
    <s v="2024-01-27 21:43:42"/>
    <s v="21191609"/>
    <s v="Delivered"/>
    <m/>
    <s v="23805"/>
    <x v="8"/>
    <s v="Ground Floor, # 1573, Sector 1(Agara), HSR Layout,,Bangalore - 560102"/>
    <s v="1st Sector"/>
    <s v="Bangalore"/>
    <s v="1409"/>
    <n v="599"/>
    <n v="599"/>
    <n v="599"/>
    <n v="578"/>
    <n v="0"/>
    <n v="0"/>
    <s v="12.923037,77.646448"/>
    <s v="0.0"/>
    <s v="SWIGGYIT"/>
    <x v="1"/>
    <x v="0"/>
    <b v="0"/>
    <s v="0"/>
    <x v="94"/>
    <x v="0"/>
    <x v="10"/>
    <x v="3"/>
    <s v="1"/>
    <x v="1"/>
  </r>
  <r>
    <n v="164743294943602"/>
    <s v="Naked Nutella Waffle"/>
    <x v="0"/>
    <s v="TRYNEW"/>
    <s v="[{&quot;id&quot;:&quot;66f89a57-1f02-4c46-a99b-8fc3b891874a&quot;,&quot;super_type&quot;:&quot;SUPERTYPE_UNSPECIFIED&quot;,&quot;total_offer_discount&quot;:49.99,&quot;discount_share&quot;:{&quot;swiggy_discount&quot;:7.5,&quot;store_discount&quot;:42.49,&quot;alliance_discount&quot;:0},&quot;discount_type&quot;:&quot;PERCENTAGE&quot;,&quot;description&quot;:&quot;20% off&quot;,&quot;fixed_charges&quot;:{&quot;gp&quot;:{&quot;id&quot;:&quot;&quot;,&quot;final_price&quot;:0}}}]"/>
    <s v="2024-01-20 23:31:34"/>
    <s v="2024-01-20 23:31:48"/>
    <s v="21191609"/>
    <s v="Delivered"/>
    <s v="RAVI KUMAR MANDAL"/>
    <s v="502673"/>
    <x v="36"/>
    <s v="Near VI store, 647, 27th main road, sector 2, sector 5, 1st sector HSR Layout, Bengaluru Karnataka - 560102"/>
    <s v="2nd Sector"/>
    <s v="Bangalore"/>
    <s v="1413"/>
    <n v="588"/>
    <n v="588"/>
    <n v="588"/>
    <n v="586.66999999999996"/>
    <n v="36"/>
    <n v="0"/>
    <s v="12.916097,77.65184"/>
    <s v="0.5"/>
    <s v="TRYNEW"/>
    <x v="1"/>
    <x v="0"/>
    <b v="1"/>
    <s v="0"/>
    <x v="95"/>
    <x v="0"/>
    <x v="14"/>
    <x v="3"/>
    <s v="1"/>
    <x v="1"/>
  </r>
  <r>
    <n v="164743294943602"/>
    <s v="Naked Nutella Waffle"/>
    <x v="0"/>
    <s v="TRYNEW"/>
    <s v="[{&quot;id&quot;:&quot;66f89a57-1f02-4c46-a99b-8fc3b891874a&quot;,&quot;super_type&quot;:&quot;SUPERTYPE_UNSPECIFIED&quot;,&quot;total_offer_discount&quot;:49.99,&quot;discount_share&quot;:{&quot;swiggy_discount&quot;:7.5,&quot;store_discount&quot;:42.49,&quot;alliance_discount&quot;:0},&quot;discount_type&quot;:&quot;PERCENTAGE&quot;,&quot;description&quot;:&quot;20% off&quot;,&quot;fixed_charges&quot;:{&quot;gp&quot;:{&quot;id&quot;:&quot;&quot;,&quot;final_price&quot;:0}}}]"/>
    <s v="2024-01-20 23:31:34"/>
    <s v="2024-01-20 23:31:48"/>
    <s v="21191609"/>
    <s v="Delivered"/>
    <s v="RAVI KUMAR MANDAL"/>
    <s v="502673"/>
    <x v="36"/>
    <s v="Near VI store, 647, 27th main road, sector 2, sector 5, 1st sector HSR Layout, Bengaluru Karnataka - 560102"/>
    <s v="2nd Sector"/>
    <s v="Bangalore"/>
    <s v="1413"/>
    <n v="588"/>
    <n v="588"/>
    <n v="588"/>
    <n v="586.66999999999996"/>
    <n v="36"/>
    <n v="0"/>
    <s v="12.916097,77.65184"/>
    <s v="0.5"/>
    <s v="TRYNEW"/>
    <x v="1"/>
    <x v="0"/>
    <b v="1"/>
    <s v="0"/>
    <x v="95"/>
    <x v="0"/>
    <x v="14"/>
    <x v="3"/>
    <s v="1"/>
    <x v="1"/>
  </r>
  <r>
    <n v="164714296625099"/>
    <s v="Melted Cheese Chicken Shawarma"/>
    <x v="1"/>
    <s v=""/>
    <s v=""/>
    <s v="2024-01-20 15:28:16"/>
    <s v="2024-01-20 15:28:43"/>
    <s v="21191609"/>
    <s v="Delivered"/>
    <s v="Imdadul Hoque Laskar"/>
    <s v="647582"/>
    <x v="16"/>
    <s v="130, 17th H Main Rd, KHB Colony, M.I.G, 5th Block, Koramangala, Bengaluru, Karnataka 560095, India"/>
    <s v="KHB Colony"/>
    <s v="Bangalore"/>
    <s v="2746"/>
    <n v="233"/>
    <n v="233"/>
    <n v="233"/>
    <n v="209"/>
    <n v="58"/>
    <n v="0"/>
    <s v="12.934678,77.616812"/>
    <s v="5.9"/>
    <s v=""/>
    <x v="1"/>
    <x v="2"/>
    <b v="0"/>
    <s v="0"/>
    <x v="96"/>
    <x v="1"/>
    <x v="0"/>
    <x v="3"/>
    <s v="0"/>
    <x v="0"/>
  </r>
  <r>
    <n v="164376172877898"/>
    <s v="Salted Caramel Brownie"/>
    <x v="0"/>
    <s v="FLAT100"/>
    <s v="[{&quot;id&quot;:&quot;c5767fa3-4c94-4be2-88d4-9b923f4a2e14&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2:52"/>
    <s v="2024-01-16 17:33:03"/>
    <s v="21191609"/>
    <s v="Delivered"/>
    <s v="Pravin Kumar"/>
    <s v="144115"/>
    <x v="23"/>
    <s v="Parcel 5 Food Court, Embassy Tech Village, Outer Ring Road, Near New Horizon College, Devarabeesanahalli, Varthur Hobli, Bangalore , Mahadevapura , B.B.M.P East, Karnataka-560103"/>
    <s v="Bellandur Sarjapur"/>
    <s v="Bangalore"/>
    <s v="2411"/>
    <n v="886"/>
    <n v="886"/>
    <n v="886"/>
    <n v="913.5"/>
    <n v="78"/>
    <n v="0"/>
    <s v="12.927366,77.692146"/>
    <s v="6.2"/>
    <s v="FLAT100"/>
    <x v="1"/>
    <x v="15"/>
    <b v="1"/>
    <s v="0"/>
    <x v="97"/>
    <x v="0"/>
    <x v="3"/>
    <x v="6"/>
    <s v="0"/>
    <x v="0"/>
  </r>
  <r>
    <n v="164376172877898"/>
    <s v="Chocolate Hazelnut Cake (Nutella Cake) (Eggless)"/>
    <x v="0"/>
    <s v="FLAT100"/>
    <s v="[{&quot;id&quot;:&quot;c5767fa3-4c94-4be2-88d4-9b923f4a2e14&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2:52"/>
    <s v="2024-01-16 17:33:03"/>
    <s v="21191609"/>
    <s v="Delivered"/>
    <s v="Pravin Kumar"/>
    <s v="144115"/>
    <x v="23"/>
    <s v="Parcel 5 Food Court, Embassy Tech Village, Outer Ring Road, Near New Horizon College, Devarabeesanahalli, Varthur Hobli, Bangalore , Mahadevapura , B.B.M.P East, Karnataka-560103"/>
    <s v="Bellandur Sarjapur"/>
    <s v="Bangalore"/>
    <s v="2411"/>
    <n v="886"/>
    <n v="886"/>
    <n v="886"/>
    <n v="913.5"/>
    <n v="78"/>
    <n v="0"/>
    <s v="12.927366,77.692146"/>
    <s v="6.2"/>
    <s v="FLAT100"/>
    <x v="1"/>
    <x v="15"/>
    <b v="1"/>
    <s v="0"/>
    <x v="97"/>
    <x v="0"/>
    <x v="3"/>
    <x v="6"/>
    <s v="1"/>
    <x v="1"/>
  </r>
  <r>
    <n v="164376172877898"/>
    <s v="Nutella Stuffed Chocochips Cookie(1 Pc)"/>
    <x v="0"/>
    <s v="FLAT100"/>
    <s v="[{&quot;id&quot;:&quot;c5767fa3-4c94-4be2-88d4-9b923f4a2e14&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2:52"/>
    <s v="2024-01-16 17:33:03"/>
    <s v="21191609"/>
    <s v="Delivered"/>
    <s v="Pravin Kumar"/>
    <s v="144115"/>
    <x v="23"/>
    <s v="Parcel 5 Food Court, Embassy Tech Village, Outer Ring Road, Near New Horizon College, Devarabeesanahalli, Varthur Hobli, Bangalore , Mahadevapura , B.B.M.P East, Karnataka-560103"/>
    <s v="Bellandur Sarjapur"/>
    <s v="Bangalore"/>
    <s v="2411"/>
    <n v="886"/>
    <n v="886"/>
    <n v="886"/>
    <n v="913.5"/>
    <n v="78"/>
    <n v="0"/>
    <s v="12.927366,77.692146"/>
    <s v="6.2"/>
    <s v="FLAT100"/>
    <x v="1"/>
    <x v="15"/>
    <b v="1"/>
    <s v="0"/>
    <x v="97"/>
    <x v="0"/>
    <x v="3"/>
    <x v="6"/>
    <s v="0"/>
    <x v="0"/>
  </r>
  <r>
    <n v="164376027513893"/>
    <s v="Nutella Stuffed Chocochips Cookie(1 Pc)"/>
    <x v="0"/>
    <s v="FLAT100"/>
    <s v="[{&quot;id&quot;:&quot;4102e284-fde9-40d3-b050-82926746d231&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0:27"/>
    <s v="2024-01-16 17:30:32"/>
    <s v="21191609"/>
    <s v="cancelled"/>
    <m/>
    <s v="15250"/>
    <x v="23"/>
    <s v="#156, 43rd Cross, 8th Block, Next to Udupi Hub Resto, Jayanagar, Bangalore"/>
    <s v="8th Block"/>
    <s v="Bangalore"/>
    <s v="0"/>
    <n v="885"/>
    <n v="885"/>
    <n v="885"/>
    <n v="913.5"/>
    <n v="92"/>
    <n v="0"/>
    <s v="12.91835714,77.578127"/>
    <s v="8.4"/>
    <s v="FLAT100"/>
    <x v="1"/>
    <x v="7"/>
    <b v="0"/>
    <s v="0"/>
    <x v="98"/>
    <x v="0"/>
    <x v="3"/>
    <x v="6"/>
    <s v="0"/>
    <x v="0"/>
  </r>
  <r>
    <n v="164376027513893"/>
    <s v="Chocolate Hazelnut Cake (Nutella Cake) (Eggless)"/>
    <x v="0"/>
    <s v="FLAT100"/>
    <s v="[{&quot;id&quot;:&quot;4102e284-fde9-40d3-b050-82926746d231&quot;,&quot;super_type&quot;:&quot;SUPERTYPE_UNSPECIFIED&quot;,&quot;total_offer_discount&quot;:99.99,&quot;discount_share&quot;:{&quot;swiggy_discount&quot;:0,&quot;store_discount&quot;:99.99,&quot;alliance_discount&quot;:0},&quot;discount_type&quot;:&quot;FLAT&quot;,&quot;description&quot;:&quot;Flat ₹100 off&quot;,&quot;fixed_charges&quot;:{&quot;gp&quot;:{&quot;id&quot;:&quot;&quot;,&quot;final_price&quot;:0}}}]"/>
    <s v="2024-01-16 17:30:27"/>
    <s v="2024-01-16 17:30:32"/>
    <s v="21191609"/>
    <s v="cancelled"/>
    <m/>
    <s v="15250"/>
    <x v="23"/>
    <s v="#156, 43rd Cross, 8th Block, Next to Udupi Hub Resto, Jayanagar, Bangalore"/>
    <s v="8th Block"/>
    <s v="Bangalore"/>
    <s v="0"/>
    <n v="885"/>
    <n v="885"/>
    <n v="885"/>
    <n v="913.5"/>
    <n v="92"/>
    <n v="0"/>
    <s v="12.91835714,77.578127"/>
    <s v="8.4"/>
    <s v="FLAT100"/>
    <x v="1"/>
    <x v="7"/>
    <b v="0"/>
    <s v="0"/>
    <x v="98"/>
    <x v="0"/>
    <x v="3"/>
    <x v="6"/>
    <s v="1"/>
    <x v="1"/>
  </r>
  <r>
    <n v="164191765873335"/>
    <s v="Chicken Kheema Cheese Paratha"/>
    <x v="0"/>
    <s v="FLATDEAL"/>
    <s v="[{&quot;id&quot;:&quot;e869bbb4-07f7-44d5-a519-1acaeadf5e53&quot;,&quot;super_type&quot;:&quot;SUPERTYPE_UNSPECIFIED&quot;,&quot;total_offer_discount&quot;:99.99,&quot;discount_share&quot;:{&quot;swiggy_discount&quot;:29.99,&quot;store_discount&quot;:70,&quot;alliance_discount&quot;:0},&quot;discount_type&quot;:&quot;FLAT&quot;,&quot;description&quot;:&quot;FLAT100 off&quot;,&quot;fixed_charges&quot;:{&quot;gp&quot;:{&quot;id&quot;:&quot;&quot;,&quot;final_price&quot;:0}}}]"/>
    <s v="2024-01-14 14:19:25"/>
    <s v="2024-01-14 14:19:42"/>
    <s v="21191609"/>
    <s v="Delivered"/>
    <s v="Siddartha U"/>
    <s v="375045"/>
    <x v="37"/>
    <s v="NO.504, 2ND FLOOR, 6TH CROSS, 6TH BLOCK, KORAMANGALA BANGALORE., BTM Layout, B.B.M.P South, Karnataka-560095"/>
    <s v="6th Block"/>
    <s v="Bangalore"/>
    <s v="3551"/>
    <n v="466"/>
    <n v="466"/>
    <n v="466"/>
    <n v="496"/>
    <n v="52"/>
    <n v="0"/>
    <s v="12.937246,77.624643"/>
    <s v="5.2"/>
    <s v="FLATDEAL"/>
    <x v="1"/>
    <x v="2"/>
    <b v="0"/>
    <s v="0"/>
    <x v="99"/>
    <x v="0"/>
    <x v="9"/>
    <x v="2"/>
    <s v="0"/>
    <x v="0"/>
  </r>
  <r>
    <n v="164191765873335"/>
    <s v="Aloo Cheese Paratha"/>
    <x v="0"/>
    <s v="FLATDEAL"/>
    <s v="[{&quot;id&quot;:&quot;e869bbb4-07f7-44d5-a519-1acaeadf5e53&quot;,&quot;super_type&quot;:&quot;SUPERTYPE_UNSPECIFIED&quot;,&quot;total_offer_discount&quot;:99.99,&quot;discount_share&quot;:{&quot;swiggy_discount&quot;:29.99,&quot;store_discount&quot;:70,&quot;alliance_discount&quot;:0},&quot;discount_type&quot;:&quot;FLAT&quot;,&quot;description&quot;:&quot;FLAT100 off&quot;,&quot;fixed_charges&quot;:{&quot;gp&quot;:{&quot;id&quot;:&quot;&quot;,&quot;final_price&quot;:0}}}]"/>
    <s v="2024-01-14 14:19:25"/>
    <s v="2024-01-14 14:19:42"/>
    <s v="21191609"/>
    <s v="Delivered"/>
    <s v="Siddartha U"/>
    <s v="375045"/>
    <x v="37"/>
    <s v="NO.504, 2ND FLOOR, 6TH CROSS, 6TH BLOCK, KORAMANGALA BANGALORE., BTM Layout, B.B.M.P South, Karnataka-560095"/>
    <s v="6th Block"/>
    <s v="Bangalore"/>
    <s v="3551"/>
    <n v="466"/>
    <n v="466"/>
    <n v="466"/>
    <n v="496"/>
    <n v="52"/>
    <n v="0"/>
    <s v="12.937246,77.624643"/>
    <s v="5.2"/>
    <s v="FLATDEAL"/>
    <x v="1"/>
    <x v="2"/>
    <b v="0"/>
    <s v="0"/>
    <x v="99"/>
    <x v="0"/>
    <x v="9"/>
    <x v="2"/>
    <s v="1"/>
    <x v="1"/>
  </r>
  <r>
    <n v="163711888473406"/>
    <s v="Big Spicy Paneer Wrap"/>
    <x v="1"/>
    <s v=""/>
    <s v=""/>
    <s v="2024-01-09 01:01:28"/>
    <s v="2024-01-09 01:01:48"/>
    <s v="21191609"/>
    <s v="Delivered"/>
    <s v="Binoy Debbarma"/>
    <s v="23682"/>
    <x v="38"/>
    <s v="HSR Layout #1, 14th Main,HSR LSector VII, Bengaluru- 56102."/>
    <s v="HSR Layout"/>
    <s v="Bangalore"/>
    <s v="1000"/>
    <n v="270"/>
    <n v="270"/>
    <n v="270"/>
    <n v="220"/>
    <n v="36"/>
    <n v="0"/>
    <s v="12.91207388,77.6380679"/>
    <s v="0.4"/>
    <s v=""/>
    <x v="1"/>
    <x v="0"/>
    <b v="0"/>
    <s v="0"/>
    <x v="100"/>
    <x v="1"/>
    <x v="17"/>
    <x v="6"/>
    <s v="1"/>
    <x v="1"/>
  </r>
  <r>
    <n v="163004675209983"/>
    <s v="Nutella Cheese Cake"/>
    <x v="0"/>
    <s v="TRYNEW"/>
    <s v="[{&quot;id&quot;:&quot;c5752e1c-f5c2-4414-85fa-57de3a043c1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3-12-31 20:34:35"/>
    <s v="2023-12-31 20:34:53"/>
    <s v="21191609"/>
    <s v="Delivered"/>
    <s v="SUMANMANDAL "/>
    <s v="144115"/>
    <x v="23"/>
    <s v="Parcel 5 Food Court, Embassy Tech Village, Outer Ring Road, Near New Horizon College, Devarabeesanahalli, Varthur Hobli, Bangalore , Mahadevapura , B.B.M.P East, Karnataka-560103"/>
    <s v="Bellandur Sarjapur"/>
    <s v="Bangalore"/>
    <s v="2664"/>
    <n v="342"/>
    <n v="342"/>
    <n v="342"/>
    <n v="357"/>
    <n v="76"/>
    <n v="0"/>
    <s v="12.927366,77.692146"/>
    <s v="6.2"/>
    <s v="TRYNEW"/>
    <x v="1"/>
    <x v="15"/>
    <b v="0"/>
    <s v="0"/>
    <x v="101"/>
    <x v="0"/>
    <x v="2"/>
    <x v="2"/>
    <s v="0"/>
    <x v="0"/>
  </r>
  <r>
    <n v="163004675209983"/>
    <s v="Blueberry Cheese Cake"/>
    <x v="0"/>
    <s v="TRYNEW"/>
    <s v="[{&quot;id&quot;:&quot;c5752e1c-f5c2-4414-85fa-57de3a043c19&quot;,&quot;super_type&quot;:&quot;SUPERTYPE_UNSPECIFIED&quot;,&quot;total_offer_discount&quot;:35.7,&quot;discount_share&quot;:{&quot;swiggy_discount&quot;:0,&quot;store_discount&quot;:35.7,&quot;alliance_discount&quot;:0},&quot;discount_type&quot;:&quot;PERCENTAGE&quot;,&quot;description&quot;:&quot;10% off&quot;,&quot;fixed_charges&quot;:{&quot;gp&quot;:{&quot;id&quot;:&quot;&quot;,&quot;final_price&quot;:0}}}]"/>
    <s v="2023-12-31 20:34:35"/>
    <s v="2023-12-31 20:34:53"/>
    <s v="21191609"/>
    <s v="Delivered"/>
    <s v="SUMANMANDAL "/>
    <s v="144115"/>
    <x v="23"/>
    <s v="Parcel 5 Food Court, Embassy Tech Village, Outer Ring Road, Near New Horizon College, Devarabeesanahalli, Varthur Hobli, Bangalore , Mahadevapura , B.B.M.P East, Karnataka-560103"/>
    <s v="Bellandur Sarjapur"/>
    <s v="Bangalore"/>
    <s v="2664"/>
    <n v="342"/>
    <n v="342"/>
    <n v="342"/>
    <n v="357"/>
    <n v="76"/>
    <n v="0"/>
    <s v="12.927366,77.692146"/>
    <s v="6.2"/>
    <s v="TRYNEW"/>
    <x v="1"/>
    <x v="15"/>
    <b v="0"/>
    <s v="0"/>
    <x v="101"/>
    <x v="0"/>
    <x v="2"/>
    <x v="2"/>
    <s v="0"/>
    <x v="0"/>
  </r>
  <r>
    <n v="163004361179135"/>
    <s v="Veg. Ramyun"/>
    <x v="1"/>
    <s v=""/>
    <s v=""/>
    <s v="2023-12-31 20:29:21"/>
    <s v="2023-12-31 20:29:27"/>
    <s v="21191609"/>
    <s v="Delivered"/>
    <s v="Mohammad Wasim Akram"/>
    <s v="254655"/>
    <x v="0"/>
    <s v="No.1212, SBM Fortune, 4th Floor, 22nd Cross Road, 14th Main Rd, 3rd Sector, HSR Layout, Bengaluru, Karnataka 560102, India"/>
    <s v="3rd Sector"/>
    <s v="Bangalore"/>
    <s v="1889"/>
    <n v="467"/>
    <n v="467"/>
    <n v="467"/>
    <n v="400"/>
    <n v="31"/>
    <n v="0"/>
    <s v="12.909368,77.638656"/>
    <s v="2.1"/>
    <s v=""/>
    <x v="1"/>
    <x v="0"/>
    <b v="0"/>
    <s v="0"/>
    <x v="102"/>
    <x v="1"/>
    <x v="2"/>
    <x v="2"/>
    <s v="1"/>
    <x v="1"/>
  </r>
  <r>
    <n v="162553743923962"/>
    <s v="Trapper Creek (Buff)"/>
    <x v="0"/>
    <s v="CELEBRATIONS"/>
    <s v="[{&quot;id&quot;:&quot;0cf35ab8-1dc8-4c78-8500-44beda4d0877&quot;,&quot;super_type&quot;:&quot;SUPERTYPE_UNSPECIFIED&quot;,&quot;total_offer_discount&quot;:174.99,&quot;discount_share&quot;:{&quot;swiggy_discount&quot;:52.5,&quot;store_discount&quot;:122.49,&quot;alliance_discount&quot;:0},&quot;discount_type&quot;:&quot;FLAT&quot;,&quot;description&quot;:&quot;Flat ₹175 off&quot;,&quot;fixed_charges&quot;:{&quot;gp&quot;:{&quot;id&quot;:&quot;&quot;,&quot;final_price&quot;:0}}}]"/>
    <s v="2023-12-26 15:19:03"/>
    <s v="2023-12-26 15:19:25"/>
    <s v="21191609"/>
    <s v="Delivered"/>
    <s v="UMESH"/>
    <s v="398360"/>
    <x v="1"/>
    <s v="#717, 10th main road 2nd cross Hosapalya Opposite of Subodhini English high school ITI layout sector 7."/>
    <s v="MANGAMMANAPALYA"/>
    <s v="Bangalore"/>
    <s v="1788"/>
    <n v="788"/>
    <n v="788"/>
    <n v="788"/>
    <n v="920"/>
    <n v="40"/>
    <n v="0"/>
    <s v="12.90073452,77.6400283"/>
    <s v="2.8"/>
    <s v="CELEBRATIONS"/>
    <x v="1"/>
    <x v="1"/>
    <b v="0"/>
    <s v="0"/>
    <x v="103"/>
    <x v="0"/>
    <x v="0"/>
    <x v="6"/>
    <s v="0"/>
    <x v="0"/>
  </r>
  <r>
    <n v="162553743923962"/>
    <s v="Paris Delice (Buff)"/>
    <x v="0"/>
    <s v="CELEBRATIONS"/>
    <s v="[{&quot;id&quot;:&quot;0cf35ab8-1dc8-4c78-8500-44beda4d0877&quot;,&quot;super_type&quot;:&quot;SUPERTYPE_UNSPECIFIED&quot;,&quot;total_offer_discount&quot;:174.99,&quot;discount_share&quot;:{&quot;swiggy_discount&quot;:52.5,&quot;store_discount&quot;:122.49,&quot;alliance_discount&quot;:0},&quot;discount_type&quot;:&quot;FLAT&quot;,&quot;description&quot;:&quot;Flat ₹175 off&quot;,&quot;fixed_charges&quot;:{&quot;gp&quot;:{&quot;id&quot;:&quot;&quot;,&quot;final_price&quot;:0}}}]"/>
    <s v="2023-12-26 15:19:03"/>
    <s v="2023-12-26 15:19:25"/>
    <s v="21191609"/>
    <s v="Delivered"/>
    <s v="UMESH"/>
    <s v="398360"/>
    <x v="1"/>
    <s v="#717, 10th main road 2nd cross Hosapalya Opposite of Subodhini English high school ITI layout sector 7."/>
    <s v="MANGAMMANAPALYA"/>
    <s v="Bangalore"/>
    <s v="1788"/>
    <n v="788"/>
    <n v="788"/>
    <n v="788"/>
    <n v="920"/>
    <n v="40"/>
    <n v="0"/>
    <s v="12.90073452,77.6400283"/>
    <s v="2.8"/>
    <s v="CELEBRATIONS"/>
    <x v="1"/>
    <x v="1"/>
    <b v="0"/>
    <s v="0"/>
    <x v="103"/>
    <x v="0"/>
    <x v="0"/>
    <x v="6"/>
    <s v="0"/>
    <x v="0"/>
  </r>
  <r>
    <n v="162461263812077"/>
    <s v="Paris Delice (Buff)"/>
    <x v="0"/>
    <s v="MISSEDYOU"/>
    <s v="[{&quot;id&quot;:&quot;8493942f-3551-4789-a766-bd2e8eab5603&quot;,&quot;super_type&quot;:&quot;SUPERTYPE_UNSPECIFIED&quot;,&quot;total_offer_discount&quot;:80,&quot;discount_share&quot;:{&quot;swiggy_discount&quot;:12,&quot;store_discount&quot;:68,&quot;alliance_discount&quot;:0},&quot;discount_type&quot;:&quot;PERCENTAGE&quot;,&quot;description&quot;:&quot;40% off&quot;,&quot;fixed_charges&quot;:{&quot;gp&quot;:{&quot;id&quot;:&quot;&quot;,&quot;final_price&quot;:0}}}]"/>
    <s v="2023-12-25 13:37:43"/>
    <s v="2023-12-25 13:38:02"/>
    <s v="21191609"/>
    <s v="Delivered"/>
    <s v="UNOOSE YUSUF"/>
    <s v="398360"/>
    <x v="1"/>
    <s v="#717, 10th main road 2nd cross Hosapalya Opposite of Subodhini English high school ITI layout sector 7."/>
    <s v="MANGAMMANAPALYA"/>
    <s v="Bangalore"/>
    <s v="1389"/>
    <n v="372"/>
    <n v="372"/>
    <n v="372"/>
    <n v="430"/>
    <n v="40"/>
    <n v="0"/>
    <s v="12.90073452,77.6400283"/>
    <s v="2.7"/>
    <s v="MISSEDYOU"/>
    <x v="1"/>
    <x v="1"/>
    <b v="1"/>
    <s v="0"/>
    <x v="104"/>
    <x v="0"/>
    <x v="7"/>
    <x v="1"/>
    <s v="0"/>
    <x v="0"/>
  </r>
  <r>
    <n v="161080636531967"/>
    <s v="Tandoori Chicken Tikka Cheese Pull Sandwich"/>
    <x v="0"/>
    <s v="SWIGGYIT"/>
    <s v="[{&quot;id&quot;:&quot;485642ce-1796-4eab-9811-3ff5e4b7d538&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9 14:07:16"/>
    <s v="2023-12-09 14:07:34"/>
    <s v="21191609"/>
    <s v="Delivered"/>
    <s v="Irfanirfu "/>
    <s v="2675"/>
    <x v="32"/>
    <s v="36, 3rd Store, 7th Sector, 14th main, HSR Layout"/>
    <s v="7th Sector"/>
    <s v="Bangalore"/>
    <s v="1080"/>
    <n v="355"/>
    <n v="355"/>
    <n v="355"/>
    <n v="399"/>
    <n v="33"/>
    <n v="0"/>
    <s v="12.9118135,77.637958"/>
    <s v="1.9"/>
    <s v="SWIGGYIT"/>
    <x v="1"/>
    <x v="0"/>
    <b v="1"/>
    <s v="0"/>
    <x v="105"/>
    <x v="0"/>
    <x v="9"/>
    <x v="3"/>
    <s v="0"/>
    <x v="0"/>
  </r>
  <r>
    <n v="160474594456670"/>
    <s v="Spicy Chick'n Cheese"/>
    <x v="0"/>
    <s v="MISSEDYOU"/>
    <s v="[{&quot;id&quot;:&quot;bf585ef3-1522-4981-b7a7-5e366761dbce&quot;,&quot;super_type&quot;:&quot;SUPERTYPE_UNSPECIFIED&quot;,&quot;total_offer_discount&quot;:80,&quot;discount_share&quot;:{&quot;swiggy_discount&quot;:28,&quot;store_discount&quot;:52,&quot;alliance_discount&quot;:0},&quot;discount_type&quot;:&quot;PERCENTAGE&quot;,&quot;description&quot;:&quot;40% off&quot;,&quot;fixed_charges&quot;:{&quot;gp&quot;:{&quot;id&quot;:&quot;&quot;,&quot;final_price&quot;:0}}}]"/>
    <s v="2023-12-02 13:46:34"/>
    <s v="2023-12-02 13:46:52"/>
    <s v="21191609"/>
    <s v="Delivered"/>
    <s v="SIKENDAR KUMAR YADAV"/>
    <s v="2675"/>
    <x v="32"/>
    <s v="36, 3rd Store, 7th Sector, 14th main, HSR Layout"/>
    <s v="7th Sector"/>
    <s v="Bangalore"/>
    <s v="2671"/>
    <n v="354"/>
    <n v="354"/>
    <n v="354"/>
    <n v="398"/>
    <n v="32"/>
    <n v="0"/>
    <s v="12.9118135,77.637958"/>
    <s v="1.9"/>
    <s v="MISSEDYOU"/>
    <x v="1"/>
    <x v="0"/>
    <b v="0"/>
    <s v="0"/>
    <x v="106"/>
    <x v="0"/>
    <x v="7"/>
    <x v="3"/>
    <s v="0"/>
    <x v="0"/>
  </r>
  <r>
    <n v="159955886050893"/>
    <s v="Chicken Varattiyathu"/>
    <x v="0"/>
    <s v="SWIGGYIT"/>
    <s v="[{&quot;id&quot;:&quot;a17455c6-6016-48b5-95c0-933ae258bf5c&quot;,&quot;super_type&quot;:&quot;SUPERTYPE_UNSPECIFIED&quot;,&quot;total_offer_discount&quot;:120,&quot;discount_share&quot;:{&quot;swiggy_discount&quot;:36,&quot;store_discount&quot;:84,&quot;alliance_discount&quot;:0},&quot;discount_type&quot;:&quot;PERCENTAGE&quot;,&quot;description&quot;:&quot;60% off&quot;,&quot;fixed_charges&quot;:{&quot;gp&quot;:{&quot;id&quot;:&quot;&quot;,&quot;final_price&quot;:0}}}]"/>
    <s v="2023-11-26 13:41:26"/>
    <s v="2023-11-26 13:41:50"/>
    <s v="21191609"/>
    <s v="Delivered"/>
    <s v="Rajasekar Reddy"/>
    <s v="81810"/>
    <x v="39"/>
    <s v="1st FLOOR, NO.116/1, HOSUR MAIN ROAD, MANGAMMANAPALYA CROSS, BOMMANAHALLI , Bommenahalli , Bangalore South, Bangalore Urban, Karnataka-560068"/>
    <s v="Hosur Main Road"/>
    <s v="Bangalore"/>
    <s v="1550"/>
    <n v="284"/>
    <n v="284"/>
    <n v="284"/>
    <n v="375"/>
    <n v="41"/>
    <n v="0"/>
    <s v="12.906146,77.629745"/>
    <s v="3.3"/>
    <s v="SWIGGYIT"/>
    <x v="1"/>
    <x v="16"/>
    <b v="0"/>
    <s v="0"/>
    <x v="107"/>
    <x v="0"/>
    <x v="7"/>
    <x v="2"/>
    <s v="0"/>
    <x v="0"/>
  </r>
  <r>
    <n v="159955886050893"/>
    <s v="Idiyappam"/>
    <x v="0"/>
    <s v="SWIGGYIT"/>
    <s v="[{&quot;id&quot;:&quot;a17455c6-6016-48b5-95c0-933ae258bf5c&quot;,&quot;super_type&quot;:&quot;SUPERTYPE_UNSPECIFIED&quot;,&quot;total_offer_discount&quot;:120,&quot;discount_share&quot;:{&quot;swiggy_discount&quot;:36,&quot;store_discount&quot;:84,&quot;alliance_discount&quot;:0},&quot;discount_type&quot;:&quot;PERCENTAGE&quot;,&quot;description&quot;:&quot;60% off&quot;,&quot;fixed_charges&quot;:{&quot;gp&quot;:{&quot;id&quot;:&quot;&quot;,&quot;final_price&quot;:0}}}]"/>
    <s v="2023-11-26 13:41:26"/>
    <s v="2023-11-26 13:41:50"/>
    <s v="21191609"/>
    <s v="Delivered"/>
    <s v="Rajasekar Reddy"/>
    <s v="81810"/>
    <x v="39"/>
    <s v="1st FLOOR, NO.116/1, HOSUR MAIN ROAD, MANGAMMANAPALYA CROSS, BOMMANAHALLI , Bommenahalli , Bangalore South, Bangalore Urban, Karnataka-560068"/>
    <s v="Hosur Main Road"/>
    <s v="Bangalore"/>
    <s v="1550"/>
    <n v="284"/>
    <n v="284"/>
    <n v="284"/>
    <n v="375"/>
    <n v="41"/>
    <n v="0"/>
    <s v="12.906146,77.629745"/>
    <s v="3.3"/>
    <s v="SWIGGYIT"/>
    <x v="1"/>
    <x v="16"/>
    <b v="0"/>
    <s v="0"/>
    <x v="107"/>
    <x v="0"/>
    <x v="7"/>
    <x v="2"/>
    <s v="1"/>
    <x v="1"/>
  </r>
  <r>
    <n v="159700431113615"/>
    <s v="Peanut Butter &amp; Snicker Thickshake"/>
    <x v="0"/>
    <s v="FLATDEAL"/>
    <s v="[{&quot;id&quot;:&quot;3be8626e-f3e3-4950-bcca-639767fe94cf&quot;,&quot;super_type&quot;:&quot;SUPERTYPE_UNSPECIFIED&quot;,&quot;total_offer_discount&quot;:100,&quot;discount_share&quot;:{&quot;swiggy_discount&quot;:0,&quot;store_discount&quot;:100,&quot;alliance_discount&quot;:0},&quot;discount_type&quot;:&quot;FLAT&quot;,&quot;description&quot;:&quot;FLAT100 off&quot;,&quot;fixed_charges&quot;:{&quot;gp&quot;:{&quot;id&quot;:&quot;&quot;,&quot;final_price&quot;:0}}}]"/>
    <s v="2023-11-23 14:43:51"/>
    <s v="2023-11-23 14:44:09"/>
    <s v="21191609"/>
    <s v="Delivered"/>
    <s v="Jayadev Behera"/>
    <s v="700113"/>
    <x v="40"/>
    <s v="1237, Sri Sai Crystal 17th cross, 5th Main Rd, HSR Layout, Bengaluru, Karnataka 560102"/>
    <s v="5th Main Rd"/>
    <s v="Bangalore"/>
    <s v="1673"/>
    <n v="455"/>
    <n v="455"/>
    <n v="455"/>
    <n v="530"/>
    <n v="29"/>
    <n v="0"/>
    <s v="12.912028,77.632327"/>
    <s v="2.3"/>
    <s v="FLATDEAL"/>
    <x v="1"/>
    <x v="4"/>
    <b v="0"/>
    <s v="0"/>
    <x v="108"/>
    <x v="0"/>
    <x v="9"/>
    <x v="5"/>
    <s v="1"/>
    <x v="1"/>
  </r>
  <r>
    <n v="159700431113615"/>
    <s v="Choose Your Combo"/>
    <x v="0"/>
    <s v="FLATDEAL"/>
    <s v="[{&quot;id&quot;:&quot;3be8626e-f3e3-4950-bcca-639767fe94cf&quot;,&quot;super_type&quot;:&quot;SUPERTYPE_UNSPECIFIED&quot;,&quot;total_offer_discount&quot;:100,&quot;discount_share&quot;:{&quot;swiggy_discount&quot;:0,&quot;store_discount&quot;:100,&quot;alliance_discount&quot;:0},&quot;discount_type&quot;:&quot;FLAT&quot;,&quot;description&quot;:&quot;FLAT100 off&quot;,&quot;fixed_charges&quot;:{&quot;gp&quot;:{&quot;id&quot;:&quot;&quot;,&quot;final_price&quot;:0}}}]"/>
    <s v="2023-11-23 14:43:51"/>
    <s v="2023-11-23 14:44:09"/>
    <s v="21191609"/>
    <s v="Delivered"/>
    <s v="Jayadev Behera"/>
    <s v="700113"/>
    <x v="40"/>
    <s v="1237, Sri Sai Crystal 17th cross, 5th Main Rd, HSR Layout, Bengaluru, Karnataka 560102"/>
    <s v="5th Main Rd"/>
    <s v="Bangalore"/>
    <s v="1673"/>
    <n v="455"/>
    <n v="455"/>
    <n v="455"/>
    <n v="530"/>
    <n v="29"/>
    <n v="0"/>
    <s v="12.912028,77.632327"/>
    <s v="2.3"/>
    <s v="FLATDEAL"/>
    <x v="1"/>
    <x v="4"/>
    <b v="0"/>
    <s v="0"/>
    <x v="108"/>
    <x v="0"/>
    <x v="9"/>
    <x v="5"/>
    <s v="1"/>
    <x v="1"/>
  </r>
  <r>
    <n v="159024606634682"/>
    <s v="Tender Coconut Pudding"/>
    <x v="0"/>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s v="21191609"/>
    <s v="Delivered"/>
    <s v="MOSTAFIZAR RAHAMAN"/>
    <s v="81810"/>
    <x v="39"/>
    <s v="1st FLOOR, NO.116/1, HOSUR MAIN ROAD, MANGAMMANAPALYA CROSS, BOMMANAHALLI , Bommenahalli , Bangalore South, Bangalore Urban, Karnataka-560068"/>
    <s v="Hosur Main Road"/>
    <s v="Bangalore"/>
    <s v="2047"/>
    <n v="380"/>
    <n v="380"/>
    <n v="380"/>
    <n v="540"/>
    <n v="44"/>
    <n v="0"/>
    <s v="12.906146,77.629745"/>
    <s v="3.3"/>
    <s v="KINGK50"/>
    <x v="1"/>
    <x v="16"/>
    <b v="0"/>
    <s v="0"/>
    <x v="109"/>
    <x v="0"/>
    <x v="4"/>
    <x v="0"/>
    <s v="1"/>
    <x v="1"/>
  </r>
  <r>
    <n v="159024606634682"/>
    <s v="Tender Coconut Pudding"/>
    <x v="0"/>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s v="21191609"/>
    <s v="Delivered"/>
    <s v="MOSTAFIZAR RAHAMAN"/>
    <s v="81810"/>
    <x v="39"/>
    <s v="1st FLOOR, NO.116/1, HOSUR MAIN ROAD, MANGAMMANAPALYA CROSS, BOMMANAHALLI , Bommenahalli , Bangalore South, Bangalore Urban, Karnataka-560068"/>
    <s v="Hosur Main Road"/>
    <s v="Bangalore"/>
    <s v="2047"/>
    <n v="380"/>
    <n v="380"/>
    <n v="380"/>
    <n v="540"/>
    <n v="44"/>
    <n v="0"/>
    <s v="12.906146,77.629745"/>
    <s v="3.3"/>
    <s v="KINGK50"/>
    <x v="1"/>
    <x v="16"/>
    <b v="0"/>
    <s v="0"/>
    <x v="109"/>
    <x v="0"/>
    <x v="4"/>
    <x v="0"/>
    <s v="1"/>
    <x v="1"/>
  </r>
  <r>
    <n v="159024606634682"/>
    <s v="Chicken Varutharacha Curry"/>
    <x v="0"/>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s v="21191609"/>
    <s v="Delivered"/>
    <s v="MOSTAFIZAR RAHAMAN"/>
    <s v="81810"/>
    <x v="39"/>
    <s v="1st FLOOR, NO.116/1, HOSUR MAIN ROAD, MANGAMMANAPALYA CROSS, BOMMANAHALLI , Bommenahalli , Bangalore South, Bangalore Urban, Karnataka-560068"/>
    <s v="Hosur Main Road"/>
    <s v="Bangalore"/>
    <s v="2047"/>
    <n v="380"/>
    <n v="380"/>
    <n v="380"/>
    <n v="540"/>
    <n v="44"/>
    <n v="0"/>
    <s v="12.906146,77.629745"/>
    <s v="3.3"/>
    <s v="KINGK50"/>
    <x v="1"/>
    <x v="16"/>
    <b v="0"/>
    <s v="0"/>
    <x v="109"/>
    <x v="0"/>
    <x v="4"/>
    <x v="0"/>
    <s v="0"/>
    <x v="0"/>
  </r>
  <r>
    <n v="159024606634682"/>
    <s v="Idiyappam"/>
    <x v="0"/>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s v="21191609"/>
    <s v="Delivered"/>
    <s v="MOSTAFIZAR RAHAMAN"/>
    <s v="81810"/>
    <x v="39"/>
    <s v="1st FLOOR, NO.116/1, HOSUR MAIN ROAD, MANGAMMANAPALYA CROSS, BOMMANAHALLI , Bommenahalli , Bangalore South, Bangalore Urban, Karnataka-560068"/>
    <s v="Hosur Main Road"/>
    <s v="Bangalore"/>
    <s v="2047"/>
    <n v="380"/>
    <n v="380"/>
    <n v="380"/>
    <n v="540"/>
    <n v="44"/>
    <n v="0"/>
    <s v="12.906146,77.629745"/>
    <s v="3.3"/>
    <s v="KINGK50"/>
    <x v="1"/>
    <x v="16"/>
    <b v="0"/>
    <s v="0"/>
    <x v="109"/>
    <x v="0"/>
    <x v="4"/>
    <x v="0"/>
    <s v="1"/>
    <x v="1"/>
  </r>
  <r>
    <n v="159024606634682"/>
    <s v="Appam (1pc)"/>
    <x v="0"/>
    <s v="KINGK50"/>
    <s v="[{&quot;id&quot;:&quot;03ca3c14-fff6-467e-ae52-d8c251b67a76&quot;,&quot;super_type&quot;:&quot;SUPERTYPE_UNSPECIFIED&quot;,&quot;total_offer_discount&quot;:50.01,&quot;discount_share&quot;:{&quot;swiggy_discount&quot;:50.01,&quot;store_discount&quot;:0,&quot;alliance_discount&quot;:0},&quot;discount_type&quot;:&quot;FLAT&quot;,&quot;description&quot;:&quot;Flat ₹200 off&quot;,&quot;fixed_charges&quot;:{&quot;gp&quot;:{&quot;id&quot;:&quot;&quot;,&quot;final_price&quot;:0}},&quot;applied_as&quot;:&quot;SHADOW&quot;,&quot;base_offers&quot;:[{&quot;offer_id&quot;:&quot;92c138b0-4008-4a46-83f9-f28b6636521d&quot;,&quot;coupon_code&quot;:&quot;WORLDCUPMANIA&quot;}]},{&quot;id&quot;:&quot;92c138b0-4008-4a46-83f9-f28b6636521d&quot;,&quot;super_type&quot;:&quot;SUPERTYPE_UNSPECIFIED&quot;,&quot;total_offer_discount&quot;:149.97,&quot;discount_share&quot;:{&quot;swiggy_discount&quot;:30.01,&quot;store_discount&quot;:119.96,&quot;alliance_discount&quot;:0},&quot;discount_type&quot;:&quot;FLAT&quot;,&quot;description&quot;:&quot;FLAT150 off&quot;,&quot;fixed_charges&quot;:{&quot;gp&quot;:{&quot;id&quot;:&quot;&quot;,&quot;final_price&quot;:0}}}]"/>
    <s v="2023-11-15 19:00:06"/>
    <s v="2023-11-15 19:00:24"/>
    <s v="21191609"/>
    <s v="Delivered"/>
    <s v="MOSTAFIZAR RAHAMAN"/>
    <s v="81810"/>
    <x v="39"/>
    <s v="1st FLOOR, NO.116/1, HOSUR MAIN ROAD, MANGAMMANAPALYA CROSS, BOMMANAHALLI , Bommenahalli , Bangalore South, Bangalore Urban, Karnataka-560068"/>
    <s v="Hosur Main Road"/>
    <s v="Bangalore"/>
    <s v="2047"/>
    <n v="380"/>
    <n v="380"/>
    <n v="380"/>
    <n v="540"/>
    <n v="44"/>
    <n v="0"/>
    <s v="12.906146,77.629745"/>
    <s v="3.3"/>
    <s v="KINGK50"/>
    <x v="1"/>
    <x v="16"/>
    <b v="0"/>
    <s v="0"/>
    <x v="109"/>
    <x v="0"/>
    <x v="4"/>
    <x v="0"/>
    <s v="1"/>
    <x v="1"/>
  </r>
  <r>
    <n v="158421216354293"/>
    <s v="Chicken Darjeeling Steam Momo"/>
    <x v="1"/>
    <s v=""/>
    <s v=""/>
    <s v="2023-11-08 19:23:36"/>
    <s v="2023-11-08 19:23:57"/>
    <s v="21191609"/>
    <s v="Delivered"/>
    <s v="Eresha"/>
    <s v="244004"/>
    <x v="41"/>
    <s v="WOW MOMO NO1 120 14th main road 5th sector HSR layout Bangalore BTM layout BBMP south  Karnataka  560102"/>
    <s v="5th sector"/>
    <s v="Bangalore"/>
    <s v="2006"/>
    <n v="221"/>
    <n v="221"/>
    <n v="221"/>
    <n v="268"/>
    <n v="32"/>
    <n v="0"/>
    <s v="12.9161961,77.6377847"/>
    <s v="2.1"/>
    <s v=""/>
    <x v="1"/>
    <x v="0"/>
    <b v="0"/>
    <s v="0"/>
    <x v="110"/>
    <x v="1"/>
    <x v="4"/>
    <x v="0"/>
    <s v="0"/>
    <x v="0"/>
  </r>
  <r>
    <n v="158421216354293"/>
    <s v="Chicken Fried Momo Mania"/>
    <x v="1"/>
    <s v=""/>
    <s v=""/>
    <s v="2023-11-08 19:23:36"/>
    <s v="2023-11-08 19:23:57"/>
    <s v="21191609"/>
    <s v="Delivered"/>
    <s v="Eresha"/>
    <s v="244004"/>
    <x v="41"/>
    <s v="WOW MOMO NO1 120 14th main road 5th sector HSR layout Bangalore BTM layout BBMP south  Karnataka  560102"/>
    <s v="5th sector"/>
    <s v="Bangalore"/>
    <s v="2006"/>
    <n v="221"/>
    <n v="221"/>
    <n v="221"/>
    <n v="268"/>
    <n v="32"/>
    <n v="0"/>
    <s v="12.9161961,77.6377847"/>
    <s v="2.1"/>
    <s v=""/>
    <x v="1"/>
    <x v="0"/>
    <b v="0"/>
    <s v="0"/>
    <x v="110"/>
    <x v="1"/>
    <x v="4"/>
    <x v="0"/>
    <s v="0"/>
    <x v="0"/>
  </r>
  <r>
    <n v="158334414702466"/>
    <s v="Hugo (Fried Chicken &amp; Mozza Sandwich)"/>
    <x v="1"/>
    <s v=""/>
    <s v=""/>
    <s v="2023-11-07 19:16:54"/>
    <s v="2023-11-07 19:17:27"/>
    <s v="21191609"/>
    <s v="Delivered"/>
    <s v="Hasnul Hoque Choudhury "/>
    <s v="742267"/>
    <x v="12"/>
    <s v="Counter No. 23, 24 &amp; 33, No. 53/2,  Doddakannelli Village, Varthur Hobli,  Bangalore, Mahadevapura , B.B.M.P East,  Karnataka-560038"/>
    <s v="Doddakanneli Village"/>
    <s v="Bangalore"/>
    <s v="3013"/>
    <n v="287"/>
    <n v="287"/>
    <n v="287"/>
    <n v="245"/>
    <n v="72"/>
    <n v="0"/>
    <s v="12.9092988,77.6877346"/>
    <s v="5.4"/>
    <s v=""/>
    <x v="1"/>
    <x v="14"/>
    <b v="0"/>
    <s v="2"/>
    <x v="111"/>
    <x v="1"/>
    <x v="4"/>
    <x v="6"/>
    <s v="0"/>
    <x v="0"/>
  </r>
  <r>
    <n v="158133339719955"/>
    <s v="Single Lamb Cheese Burger"/>
    <x v="0"/>
    <s v="WORLDCUPMANIA"/>
    <s v="[{&quot;id&quot;:&quot;fcc09378-6922-4b80-a505-f2cda5e1f89c&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1-05 11:25:39"/>
    <s v="2023-11-05 11:25:54"/>
    <s v="21191609"/>
    <s v="Delivered"/>
    <s v="SAYAD SAHABUDDIN ALLI"/>
    <s v="17036"/>
    <x v="31"/>
    <s v="No.17, Ground Floor, 18th Cross Road, 3rd Sector, HSR Layout, Bangalore."/>
    <s v="HSR Layout"/>
    <s v="Bangalore"/>
    <s v="1495"/>
    <n v="251"/>
    <n v="251"/>
    <n v="251"/>
    <n v="349"/>
    <n v="31"/>
    <n v="0"/>
    <s v="12.91183127,77.64382903"/>
    <s v="1.6"/>
    <s v="WORLDCUPMANIA"/>
    <x v="1"/>
    <x v="0"/>
    <b v="0"/>
    <s v="0"/>
    <x v="112"/>
    <x v="0"/>
    <x v="13"/>
    <x v="2"/>
    <s v="0"/>
    <x v="0"/>
  </r>
  <r>
    <n v="158078123542130"/>
    <s v="Cheese Ramyun"/>
    <x v="0"/>
    <s v="WORLDCUPMANIA"/>
    <s v="[{&quot;id&quot;:&quot;078f55cb-bc8e-4ef0-bdc1-3980cdc6873c&quot;,&quot;super_type&quot;:&quot;SUPERTYPE_UNSPECIFIED&quot;,&quot;total_offer_discount&quot;:150,&quot;discount_share&quot;:{&quot;swiggy_discount&quot;:45,&quot;store_discount&quot;:105,&quot;alliance_discount&quot;:0},&quot;discount_type&quot;:&quot;FLAT&quot;,&quot;description&quot;:&quot;FLAT150 off&quot;,&quot;fixed_charges&quot;:{&quot;gp&quot;:{&quot;id&quot;:&quot;&quot;,&quot;final_price&quot;:0}}}]"/>
    <s v="2023-11-04 20:05:23"/>
    <s v="2023-11-04 20:05:40"/>
    <s v="21191609"/>
    <s v="Delivered"/>
    <s v="Susanta Das"/>
    <s v="254655"/>
    <x v="0"/>
    <s v="No.1212, SBM Fortune, 4th Floor, 22nd Cross Road, 14th Main Rd, 3rd Sector, HSR Layout, Bengaluru, Karnataka 560102, India"/>
    <s v="3rd Sector"/>
    <s v="Bangalore"/>
    <s v="2736"/>
    <n v="333"/>
    <n v="333"/>
    <n v="333"/>
    <n v="420"/>
    <n v="40"/>
    <n v="0"/>
    <s v="12.909368,77.638656"/>
    <s v="2.1"/>
    <s v="WORLDCUPMANIA"/>
    <x v="1"/>
    <x v="0"/>
    <b v="1"/>
    <s v="0"/>
    <x v="113"/>
    <x v="0"/>
    <x v="2"/>
    <x v="3"/>
    <s v="0"/>
    <x v="0"/>
  </r>
  <r>
    <n v="158041541026826"/>
    <s v="Dosa (2 Pcs) Chicken Curry"/>
    <x v="1"/>
    <s v=""/>
    <s v=""/>
    <s v="2023-11-04 09:55:41"/>
    <s v="2023-11-04 09:55:59"/>
    <s v="21191609"/>
    <s v="Delivered"/>
    <s v="MANAS KUMAR SETHI"/>
    <s v="62430"/>
    <x v="42"/>
    <s v="235, 9th Main Road, Sector 7, HSR Layout, Sector 7, HSR Layout, Bengaluru, Karnataka 560102"/>
    <s v="7th Sector"/>
    <s v="Bangalore"/>
    <s v="2540"/>
    <n v="191"/>
    <n v="191"/>
    <n v="191"/>
    <n v="169"/>
    <n v="33"/>
    <n v="0"/>
    <s v="12.912837,77.63510900000006"/>
    <s v="2.1"/>
    <s v=""/>
    <x v="1"/>
    <x v="0"/>
    <b v="0"/>
    <s v="0"/>
    <x v="114"/>
    <x v="1"/>
    <x v="11"/>
    <x v="3"/>
    <s v="0"/>
    <x v="0"/>
  </r>
  <r>
    <n v="157279336071863"/>
    <s v="Grilled Spicy Lamb Burger"/>
    <x v="0"/>
    <s v="SWIGGYIT"/>
    <s v="[{&quot;id&quot;:&quot;56bb9bfb-bb7d-4334-9bfa-0b49fa1625e7&quot;,&quot;super_type&quot;:&quot;SUPERTYPE_UNSPECIFIED&quot;,&quot;total_offer_discount&quot;:50,&quot;discount_share&quot;:{&quot;swiggy_discount&quot;:25,&quot;store_discount&quot;:25,&quot;alliance_discount&quot;:0},&quot;discount_type&quot;:&quot;PERCENTAGE&quot;,&quot;description&quot;:&quot;20% off&quot;,&quot;fixed_charges&quot;:{&quot;gp&quot;:{&quot;id&quot;:&quot;&quot;,&quot;final_price&quot;:0}}}]"/>
    <s v="2023-10-26 14:12:16"/>
    <s v="2023-10-26 14:12:30"/>
    <s v="21191609"/>
    <s v="Delivered"/>
    <s v="danush "/>
    <s v="17036"/>
    <x v="31"/>
    <s v="No.17, Ground Floor, 18th Cross Road, 3rd Sector, HSR Layout, Bangalore."/>
    <s v="HSR Layout"/>
    <s v="Bangalore"/>
    <s v="782"/>
    <n v="298"/>
    <n v="298"/>
    <n v="298"/>
    <n v="295.86"/>
    <n v="30"/>
    <n v="0"/>
    <s v="12.91183127,77.64382903"/>
    <s v="0.2"/>
    <s v="SWIGGYIT"/>
    <x v="1"/>
    <x v="0"/>
    <b v="1"/>
    <s v="0"/>
    <x v="115"/>
    <x v="0"/>
    <x v="9"/>
    <x v="5"/>
    <s v="0"/>
    <x v="0"/>
  </r>
  <r>
    <n v="157212479386394"/>
    <s v="Himalayan Steamed Chicken Momos"/>
    <x v="1"/>
    <s v=""/>
    <s v=""/>
    <s v="2023-10-25 19:37:59"/>
    <s v="2023-10-25 19:38:20"/>
    <s v="21191609"/>
    <s v="Delivered"/>
    <s v="Periyasami"/>
    <s v="488099"/>
    <x v="43"/>
    <s v="73, 27 th Main Road,Phase 3, Agara Village,1 st Sector"/>
    <s v="1st Sector"/>
    <s v="Bangalore"/>
    <s v="661"/>
    <n v="167"/>
    <n v="167"/>
    <n v="167"/>
    <n v="149"/>
    <n v="42"/>
    <n v="0"/>
    <s v="12.920751,77.650396"/>
    <s v="0.6"/>
    <s v=""/>
    <x v="1"/>
    <x v="0"/>
    <b v="1"/>
    <s v="0"/>
    <x v="116"/>
    <x v="1"/>
    <x v="4"/>
    <x v="0"/>
    <s v="0"/>
    <x v="0"/>
  </r>
  <r>
    <n v="157095860714592"/>
    <s v="Ghee Gulab Jamun (2 Pcs)"/>
    <x v="0"/>
    <s v="LUNCHBINGE"/>
    <s v="[{&quot;id&quot;:&quot;ea6bee14-f548-4089-84e7-e3203d403723&quot;,&quot;super_type&quot;:&quot;SUPERTYPE_UNSPECIFIED&quot;,&quot;total_offer_discount&quot;:99.99,&quot;discount_share&quot;:{&quot;swiggy_discount&quot;:30,&quot;store_discount&quot;:69.99,&quot;alliance_discount&quot;:0},&quot;discount_type&quot;:&quot;FLAT&quot;,&quot;description&quot;:&quot;FLAT100 off&quot;,&quot;fixed_charges&quot;:{&quot;gp&quot;:{&quot;id&quot;:&quot;&quot;,&quot;final_price&quot;:0}}}]"/>
    <s v="2023-10-24 11:14:20"/>
    <s v="2023-10-24 11:14:46"/>
    <s v="21191609"/>
    <s v="Delivered"/>
    <s v="SATHISHIUMAR G S"/>
    <s v="348329"/>
    <x v="37"/>
    <s v="NO.1560/1435/33, K SOMASHEKHAR REDDY, KAIKONDRAHALLI, BANGALORE., Mahadevapura , B.B.M.P East, Karnataka-560035"/>
    <s v="Kaikondrahalli"/>
    <s v="Bangalore"/>
    <s v="2007"/>
    <n v="300"/>
    <n v="300"/>
    <n v="300"/>
    <n v="357"/>
    <n v="41"/>
    <n v="0"/>
    <s v="12.9075344,77.67582123"/>
    <s v="5.0"/>
    <s v="LUNCHBINGE"/>
    <x v="0"/>
    <x v="17"/>
    <b v="1"/>
    <s v="0"/>
    <x v="117"/>
    <x v="0"/>
    <x v="13"/>
    <x v="6"/>
    <s v="1"/>
    <x v="1"/>
  </r>
  <r>
    <n v="157095860714592"/>
    <s v="Chicken Kheema Cheese Paratha"/>
    <x v="0"/>
    <s v="LUNCHBINGE"/>
    <s v="[{&quot;id&quot;:&quot;ea6bee14-f548-4089-84e7-e3203d403723&quot;,&quot;super_type&quot;:&quot;SUPERTYPE_UNSPECIFIED&quot;,&quot;total_offer_discount&quot;:99.99,&quot;discount_share&quot;:{&quot;swiggy_discount&quot;:30,&quot;store_discount&quot;:69.99,&quot;alliance_discount&quot;:0},&quot;discount_type&quot;:&quot;FLAT&quot;,&quot;description&quot;:&quot;FLAT100 off&quot;,&quot;fixed_charges&quot;:{&quot;gp&quot;:{&quot;id&quot;:&quot;&quot;,&quot;final_price&quot;:0}}}]"/>
    <s v="2023-10-24 11:14:20"/>
    <s v="2023-10-24 11:14:46"/>
    <s v="21191609"/>
    <s v="Delivered"/>
    <s v="SATHISHIUMAR G S"/>
    <s v="348329"/>
    <x v="37"/>
    <s v="NO.1560/1435/33, K SOMASHEKHAR REDDY, KAIKONDRAHALLI, BANGALORE., Mahadevapura , B.B.M.P East, Karnataka-560035"/>
    <s v="Kaikondrahalli"/>
    <s v="Bangalore"/>
    <s v="2007"/>
    <n v="300"/>
    <n v="300"/>
    <n v="300"/>
    <n v="357"/>
    <n v="41"/>
    <n v="0"/>
    <s v="12.9075344,77.67582123"/>
    <s v="5.0"/>
    <s v="LUNCHBINGE"/>
    <x v="0"/>
    <x v="17"/>
    <b v="1"/>
    <s v="0"/>
    <x v="117"/>
    <x v="0"/>
    <x v="13"/>
    <x v="6"/>
    <s v="0"/>
    <x v="0"/>
  </r>
  <r>
    <n v="156956128612767"/>
    <s v="Grilled Spicy Lamb Burger"/>
    <x v="0"/>
    <s v="WORLDCUPMANIA"/>
    <s v="[{&quot;id&quot;:&quot;3bd1bb74-de3a-4270-a72c-02c43dcf7ce4&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0-22 20:25:28"/>
    <s v="2023-10-22 20:25:40"/>
    <s v="21191609"/>
    <s v="Delivered"/>
    <s v="RAHULB B"/>
    <s v="17036"/>
    <x v="31"/>
    <s v="No.17, Ground Floor, 18th Cross Road, 3rd Sector, HSR Layout, Bangalore."/>
    <s v="HSR Layout"/>
    <s v="Bangalore"/>
    <s v="927"/>
    <n v="221"/>
    <n v="221"/>
    <n v="221"/>
    <n v="320.86"/>
    <n v="33"/>
    <n v="0"/>
    <s v="12.91183127,77.64382903"/>
    <s v="1.3"/>
    <s v="WORLDCUPMANIA"/>
    <x v="0"/>
    <x v="0"/>
    <b v="0"/>
    <s v="0"/>
    <x v="118"/>
    <x v="0"/>
    <x v="2"/>
    <x v="2"/>
    <s v="0"/>
    <x v="0"/>
  </r>
  <r>
    <n v="156956128612767"/>
    <s v="Garlic Mayo"/>
    <x v="0"/>
    <s v="WORLDCUPMANIA"/>
    <s v="[{&quot;id&quot;:&quot;3bd1bb74-de3a-4270-a72c-02c43dcf7ce4&quot;,&quot;super_type&quot;:&quot;SUPERTYPE_UNSPECIFIED&quot;,&quot;total_offer_discount&quot;:150,&quot;discount_share&quot;:{&quot;swiggy_discount&quot;:75,&quot;store_discount&quot;:75,&quot;alliance_discount&quot;:0},&quot;discount_type&quot;:&quot;FLAT&quot;,&quot;description&quot;:&quot;FLAT150 off&quot;,&quot;fixed_charges&quot;:{&quot;gp&quot;:{&quot;id&quot;:&quot;&quot;,&quot;final_price&quot;:0}}}]"/>
    <s v="2023-10-22 20:25:28"/>
    <s v="2023-10-22 20:25:40"/>
    <s v="21191609"/>
    <s v="Delivered"/>
    <s v="RAHULB B"/>
    <s v="17036"/>
    <x v="31"/>
    <s v="No.17, Ground Floor, 18th Cross Road, 3rd Sector, HSR Layout, Bangalore."/>
    <s v="HSR Layout"/>
    <s v="Bangalore"/>
    <s v="927"/>
    <n v="221"/>
    <n v="221"/>
    <n v="221"/>
    <n v="320.86"/>
    <n v="33"/>
    <n v="0"/>
    <s v="12.91183127,77.64382903"/>
    <s v="1.3"/>
    <s v="WORLDCUPMANIA"/>
    <x v="0"/>
    <x v="0"/>
    <b v="0"/>
    <s v="0"/>
    <x v="118"/>
    <x v="0"/>
    <x v="2"/>
    <x v="2"/>
    <s v="1"/>
    <x v="1"/>
  </r>
  <r>
    <n v="156923241346336"/>
    <s v="Nool Porota (1pc)"/>
    <x v="0"/>
    <s v="WORLDCUPMANIA"/>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s v="21191609"/>
    <s v="Delivered"/>
    <s v="Rajesh das "/>
    <s v="81810"/>
    <x v="39"/>
    <s v="1st FLOOR, NO.116/1, HOSUR MAIN ROAD, MANGAMMANAPALYA CROSS, BOMMANAHALLI , Bommenahalli , Bangalore South, Bangalore Urban, Karnataka-560068"/>
    <s v="Hosur Main Road"/>
    <s v="Bangalore"/>
    <s v="1957"/>
    <n v="289"/>
    <n v="289"/>
    <n v="289"/>
    <n v="410"/>
    <n v="41"/>
    <n v="0"/>
    <s v="12.906146,77.629745"/>
    <s v="3.3"/>
    <s v="WORLDCUPMANIA"/>
    <x v="0"/>
    <x v="16"/>
    <b v="0"/>
    <s v="0"/>
    <x v="119"/>
    <x v="0"/>
    <x v="13"/>
    <x v="2"/>
    <s v="1"/>
    <x v="1"/>
  </r>
  <r>
    <n v="156923241346336"/>
    <s v="Appam (1pc)"/>
    <x v="0"/>
    <s v="WORLDCUPMANIA"/>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s v="21191609"/>
    <s v="Delivered"/>
    <s v="Rajesh das "/>
    <s v="81810"/>
    <x v="39"/>
    <s v="1st FLOOR, NO.116/1, HOSUR MAIN ROAD, MANGAMMANAPALYA CROSS, BOMMANAHALLI , Bommenahalli , Bangalore South, Bangalore Urban, Karnataka-560068"/>
    <s v="Hosur Main Road"/>
    <s v="Bangalore"/>
    <s v="1957"/>
    <n v="289"/>
    <n v="289"/>
    <n v="289"/>
    <n v="410"/>
    <n v="41"/>
    <n v="0"/>
    <s v="12.906146,77.629745"/>
    <s v="3.3"/>
    <s v="WORLDCUPMANIA"/>
    <x v="0"/>
    <x v="16"/>
    <b v="0"/>
    <s v="0"/>
    <x v="119"/>
    <x v="0"/>
    <x v="13"/>
    <x v="2"/>
    <s v="1"/>
    <x v="1"/>
  </r>
  <r>
    <n v="156923241346336"/>
    <s v="Idiyappam"/>
    <x v="0"/>
    <s v="WORLDCUPMANIA"/>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s v="21191609"/>
    <s v="Delivered"/>
    <s v="Rajesh das "/>
    <s v="81810"/>
    <x v="39"/>
    <s v="1st FLOOR, NO.116/1, HOSUR MAIN ROAD, MANGAMMANAPALYA CROSS, BOMMANAHALLI , Bommenahalli , Bangalore South, Bangalore Urban, Karnataka-560068"/>
    <s v="Hosur Main Road"/>
    <s v="Bangalore"/>
    <s v="1957"/>
    <n v="289"/>
    <n v="289"/>
    <n v="289"/>
    <n v="410"/>
    <n v="41"/>
    <n v="0"/>
    <s v="12.906146,77.629745"/>
    <s v="3.3"/>
    <s v="WORLDCUPMANIA"/>
    <x v="0"/>
    <x v="16"/>
    <b v="0"/>
    <s v="0"/>
    <x v="119"/>
    <x v="0"/>
    <x v="13"/>
    <x v="2"/>
    <s v="1"/>
    <x v="1"/>
  </r>
  <r>
    <n v="156923241346336"/>
    <s v="Chicken Varattiyathu"/>
    <x v="0"/>
    <s v="WORLDCUPMANIA"/>
    <s v="[{&quot;id&quot;:&quot;8f719de5-eb1b-4866-993e-5d0ef85a8583&quot;,&quot;super_type&quot;:&quot;SUPERTYPE_UNSPECIFIED&quot;,&quot;total_offer_discount&quot;:149.98000000000002,&quot;discount_share&quot;:{&quot;swiggy_discount&quot;:30,&quot;store_discount&quot;:119.98,&quot;alliance_discount&quot;:0},&quot;discount_type&quot;:&quot;FLAT&quot;,&quot;description&quot;:&quot;FLAT150 off&quot;,&quot;fixed_charges&quot;:{&quot;gp&quot;:{&quot;id&quot;:&quot;&quot;,&quot;final_price&quot;:0}}}]"/>
    <s v="2023-10-22 11:17:21"/>
    <s v="2023-10-22 11:17:36"/>
    <s v="21191609"/>
    <s v="Delivered"/>
    <s v="Rajesh das "/>
    <s v="81810"/>
    <x v="39"/>
    <s v="1st FLOOR, NO.116/1, HOSUR MAIN ROAD, MANGAMMANAPALYA CROSS, BOMMANAHALLI , Bommenahalli , Bangalore South, Bangalore Urban, Karnataka-560068"/>
    <s v="Hosur Main Road"/>
    <s v="Bangalore"/>
    <s v="1957"/>
    <n v="289"/>
    <n v="289"/>
    <n v="289"/>
    <n v="410"/>
    <n v="41"/>
    <n v="0"/>
    <s v="12.906146,77.629745"/>
    <s v="3.3"/>
    <s v="WORLDCUPMANIA"/>
    <x v="0"/>
    <x v="16"/>
    <b v="0"/>
    <s v="0"/>
    <x v="119"/>
    <x v="0"/>
    <x v="13"/>
    <x v="2"/>
    <s v="0"/>
    <x v="0"/>
  </r>
  <r>
    <n v="156864275866899"/>
    <s v="Meat Curry"/>
    <x v="1"/>
    <s v=""/>
    <s v=""/>
    <s v="2023-10-21 18:54:35"/>
    <s v="2023-10-21 18:54:52"/>
    <s v="21191609"/>
    <s v="Delivered"/>
    <s v="Dibyajit Phukan"/>
    <s v="55737"/>
    <x v="44"/>
    <s v="32/21 near Maruti showroom outer ring road belladur Bangalore"/>
    <s v="Outer Ring Road"/>
    <s v="Bangalore"/>
    <s v="2025"/>
    <n v="265"/>
    <n v="265"/>
    <n v="265"/>
    <n v="239"/>
    <n v="49"/>
    <n v="0"/>
    <s v="12.928069,77.679204"/>
    <s v="4.2"/>
    <s v=""/>
    <x v="0"/>
    <x v="5"/>
    <b v="0"/>
    <s v="0"/>
    <x v="120"/>
    <x v="1"/>
    <x v="5"/>
    <x v="3"/>
    <s v="0"/>
    <x v="0"/>
  </r>
  <r>
    <n v="156864275866899"/>
    <s v="Idiyappam"/>
    <x v="1"/>
    <s v=""/>
    <s v=""/>
    <s v="2023-10-21 18:54:35"/>
    <s v="2023-10-21 18:54:52"/>
    <s v="21191609"/>
    <s v="Delivered"/>
    <s v="Dibyajit Phukan"/>
    <s v="55737"/>
    <x v="44"/>
    <s v="32/21 near Maruti showroom outer ring road belladur Bangalore"/>
    <s v="Outer Ring Road"/>
    <s v="Bangalore"/>
    <s v="2025"/>
    <n v="265"/>
    <n v="265"/>
    <n v="265"/>
    <n v="239"/>
    <n v="49"/>
    <n v="0"/>
    <s v="12.928069,77.679204"/>
    <s v="4.2"/>
    <s v=""/>
    <x v="0"/>
    <x v="5"/>
    <b v="0"/>
    <s v="0"/>
    <x v="120"/>
    <x v="1"/>
    <x v="5"/>
    <x v="3"/>
    <s v="1"/>
    <x v="1"/>
  </r>
  <r>
    <n v="156652104418064"/>
    <s v="Idli (2 Pcs)"/>
    <x v="0"/>
    <s v="TRYNEW-XL"/>
    <s v="[{&quot;id&quot;:&quot;b78bb0be-4ca2-4b04-af1e-66e991460b12&quot;,&quot;super_type&quot;:&quot;SUPERTYPE_UNSPECIFIED&quot;,&quot;total_offer_discount&quot;:62.099999999999994,&quot;discount_share&quot;:{&quot;swiggy_discount&quot;:18.63,&quot;store_discount&quot;:43.47,&quot;alliance_discount&quot;:0},&quot;discount_type&quot;:&quot;PERCENTAGE&quot;,&quot;description&quot;:&quot;30% off&quot;,&quot;fixed_charges&quot;:{&quot;gp&quot;:{&quot;id&quot;:&quot;&quot;,&quot;final_price&quot;:0}}}]"/>
    <s v="2023-10-19 07:58:24"/>
    <s v="2023-10-19 07:58:54"/>
    <s v="21191609"/>
    <s v="Delivered"/>
    <s v="Debasish Mahapatra"/>
    <s v="201224"/>
    <x v="45"/>
    <s v="Asha Tiffins, 5th Main Road, Sector 7, HSR Layout, Bengaluru, Karnataka, India"/>
    <s v="7th Sector"/>
    <s v="Bangalore"/>
    <s v="753"/>
    <n v="189"/>
    <n v="189"/>
    <n v="189"/>
    <n v="207"/>
    <n v="30"/>
    <n v="0"/>
    <s v="12.911856,77.6325489999999"/>
    <s v="2.4"/>
    <s v="TRYNEW-XL"/>
    <x v="1"/>
    <x v="0"/>
    <b v="1"/>
    <s v="0"/>
    <x v="121"/>
    <x v="0"/>
    <x v="18"/>
    <x v="5"/>
    <s v="1"/>
    <x v="1"/>
  </r>
  <r>
    <n v="156652104418064"/>
    <s v="Cold Coffee (275ml)"/>
    <x v="0"/>
    <s v="TRYNEW-XL"/>
    <s v="[{&quot;id&quot;:&quot;b78bb0be-4ca2-4b04-af1e-66e991460b12&quot;,&quot;super_type&quot;:&quot;SUPERTYPE_UNSPECIFIED&quot;,&quot;total_offer_discount&quot;:62.099999999999994,&quot;discount_share&quot;:{&quot;swiggy_discount&quot;:18.63,&quot;store_discount&quot;:43.47,&quot;alliance_discount&quot;:0},&quot;discount_type&quot;:&quot;PERCENTAGE&quot;,&quot;description&quot;:&quot;30% off&quot;,&quot;fixed_charges&quot;:{&quot;gp&quot;:{&quot;id&quot;:&quot;&quot;,&quot;final_price&quot;:0}}}]"/>
    <s v="2023-10-19 07:58:24"/>
    <s v="2023-10-19 07:58:54"/>
    <s v="21191609"/>
    <s v="Delivered"/>
    <s v="Debasish Mahapatra"/>
    <s v="201224"/>
    <x v="45"/>
    <s v="Asha Tiffins, 5th Main Road, Sector 7, HSR Layout, Bengaluru, Karnataka, India"/>
    <s v="7th Sector"/>
    <s v="Bangalore"/>
    <s v="753"/>
    <n v="189"/>
    <n v="189"/>
    <n v="189"/>
    <n v="207"/>
    <n v="30"/>
    <n v="0"/>
    <s v="12.911856,77.6325489999999"/>
    <s v="2.4"/>
    <s v="TRYNEW-XL"/>
    <x v="1"/>
    <x v="0"/>
    <b v="1"/>
    <s v="0"/>
    <x v="121"/>
    <x v="0"/>
    <x v="18"/>
    <x v="5"/>
    <s v="1"/>
    <x v="1"/>
  </r>
  <r>
    <n v="156652104418064"/>
    <s v="Masala Dosa"/>
    <x v="0"/>
    <s v="TRYNEW-XL"/>
    <s v="[{&quot;id&quot;:&quot;b78bb0be-4ca2-4b04-af1e-66e991460b12&quot;,&quot;super_type&quot;:&quot;SUPERTYPE_UNSPECIFIED&quot;,&quot;total_offer_discount&quot;:62.099999999999994,&quot;discount_share&quot;:{&quot;swiggy_discount&quot;:18.63,&quot;store_discount&quot;:43.47,&quot;alliance_discount&quot;:0},&quot;discount_type&quot;:&quot;PERCENTAGE&quot;,&quot;description&quot;:&quot;30% off&quot;,&quot;fixed_charges&quot;:{&quot;gp&quot;:{&quot;id&quot;:&quot;&quot;,&quot;final_price&quot;:0}}}]"/>
    <s v="2023-10-19 07:58:24"/>
    <s v="2023-10-19 07:58:54"/>
    <s v="21191609"/>
    <s v="Delivered"/>
    <s v="Debasish Mahapatra"/>
    <s v="201224"/>
    <x v="45"/>
    <s v="Asha Tiffins, 5th Main Road, Sector 7, HSR Layout, Bengaluru, Karnataka, India"/>
    <s v="7th Sector"/>
    <s v="Bangalore"/>
    <s v="753"/>
    <n v="189"/>
    <n v="189"/>
    <n v="189"/>
    <n v="207"/>
    <n v="30"/>
    <n v="0"/>
    <s v="12.911856,77.6325489999999"/>
    <s v="2.4"/>
    <s v="TRYNEW-XL"/>
    <x v="1"/>
    <x v="0"/>
    <b v="1"/>
    <s v="0"/>
    <x v="121"/>
    <x v="0"/>
    <x v="18"/>
    <x v="5"/>
    <s v="1"/>
    <x v="1"/>
  </r>
  <r>
    <n v="155826395288522"/>
    <s v="Boneless Chicken Manchurian"/>
    <x v="0"/>
    <s v="SWIGGYIT"/>
    <s v="[{&quot;id&quot;:&quot;6ee62658-3aa8-497e-8248-ac41eba5d5ef&quot;,&quot;super_type&quot;:&quot;SUPERTYPE_UNSPECIFIED&quot;,&quot;total_offer_discount&quot;:50,&quot;discount_share&quot;:{&quot;swiggy_discount&quot;:15,&quot;store_discount&quot;:35,&quot;alliance_discount&quot;:0},&quot;discount_type&quot;:&quot;PERCENTAGE&quot;,&quot;description&quot;:&quot;20% off&quot;,&quot;fixed_charges&quot;:{&quot;gp&quot;:{&quot;id&quot;:&quot;&quot;,&quot;final_price&quot;:0}}}]"/>
    <s v="2023-10-09 18:36:35"/>
    <s v="2023-10-09 18:36:50"/>
    <s v="21191609"/>
    <s v="Delivered"/>
    <s v="Anil Kumar Yadav"/>
    <s v="709170"/>
    <x v="46"/>
    <s v="imperio restaurant , 495, 17th Cross Rd, Parangi Palaya, Sector 2, HSR Layout, Bengaluru, Karnataka"/>
    <s v="Sector 2"/>
    <s v="Bangalore"/>
    <s v="1001"/>
    <n v="229"/>
    <n v="229"/>
    <n v="229"/>
    <n v="258"/>
    <n v="48"/>
    <n v="0"/>
    <s v="12.91181824,77.6495233"/>
    <s v="0.7"/>
    <s v="SWIGGYIT"/>
    <x v="0"/>
    <x v="4"/>
    <b v="1"/>
    <s v="2"/>
    <x v="122"/>
    <x v="0"/>
    <x v="5"/>
    <x v="1"/>
    <s v="0"/>
    <x v="0"/>
  </r>
  <r>
    <n v="154933952448406"/>
    <s v="Aloo Cheese Paratha"/>
    <x v="1"/>
    <s v=""/>
    <s v=""/>
    <s v="2023-09-29 10:42:32"/>
    <s v="2023-09-29 10:42:49"/>
    <s v="21191609"/>
    <s v="Delivered"/>
    <s v="Jaydev nath"/>
    <s v="348329"/>
    <x v="37"/>
    <s v="NO.1560/1435/33, K SOMASHEKHAR REDDY, KAIKONDRAHALLI, BANGALORE., Mahadevapura , B.B.M.P East, Karnataka-560035"/>
    <s v="Kaikondrahalli"/>
    <s v="Bangalore"/>
    <s v="2566"/>
    <n v="553"/>
    <n v="553"/>
    <n v="553"/>
    <n v="535"/>
    <n v="44"/>
    <n v="0"/>
    <s v="12.9075344,77.67582123"/>
    <s v="5.0"/>
    <s v=""/>
    <x v="1"/>
    <x v="17"/>
    <b v="1"/>
    <s v="0"/>
    <x v="123"/>
    <x v="1"/>
    <x v="15"/>
    <x v="4"/>
    <s v="1"/>
    <x v="1"/>
  </r>
  <r>
    <n v="154933952448406"/>
    <s v="Ghee Gulab Jamun (2 Pcs)"/>
    <x v="1"/>
    <s v=""/>
    <s v=""/>
    <s v="2023-09-29 10:42:32"/>
    <s v="2023-09-29 10:42:49"/>
    <s v="21191609"/>
    <s v="Delivered"/>
    <s v="Jaydev nath"/>
    <s v="348329"/>
    <x v="37"/>
    <s v="NO.1560/1435/33, K SOMASHEKHAR REDDY, KAIKONDRAHALLI, BANGALORE., Mahadevapura , B.B.M.P East, Karnataka-560035"/>
    <s v="Kaikondrahalli"/>
    <s v="Bangalore"/>
    <s v="2566"/>
    <n v="553"/>
    <n v="553"/>
    <n v="553"/>
    <n v="535"/>
    <n v="44"/>
    <n v="0"/>
    <s v="12.9075344,77.67582123"/>
    <s v="5.0"/>
    <s v=""/>
    <x v="1"/>
    <x v="17"/>
    <b v="1"/>
    <s v="0"/>
    <x v="123"/>
    <x v="1"/>
    <x v="15"/>
    <x v="4"/>
    <s v="1"/>
    <x v="1"/>
  </r>
  <r>
    <n v="154933952448406"/>
    <s v="Chicken Kheema Paratha"/>
    <x v="1"/>
    <s v=""/>
    <s v=""/>
    <s v="2023-09-29 10:42:32"/>
    <s v="2023-09-29 10:42:49"/>
    <s v="21191609"/>
    <s v="Delivered"/>
    <s v="Jaydev nath"/>
    <s v="348329"/>
    <x v="37"/>
    <s v="NO.1560/1435/33, K SOMASHEKHAR REDDY, KAIKONDRAHALLI, BANGALORE., Mahadevapura , B.B.M.P East, Karnataka-560035"/>
    <s v="Kaikondrahalli"/>
    <s v="Bangalore"/>
    <s v="2566"/>
    <n v="553"/>
    <n v="553"/>
    <n v="553"/>
    <n v="535"/>
    <n v="44"/>
    <n v="0"/>
    <s v="12.9075344,77.67582123"/>
    <s v="5.0"/>
    <s v=""/>
    <x v="1"/>
    <x v="17"/>
    <b v="1"/>
    <s v="0"/>
    <x v="123"/>
    <x v="1"/>
    <x v="15"/>
    <x v="4"/>
    <s v="0"/>
    <x v="0"/>
  </r>
  <r>
    <n v="178713153585"/>
    <s v="Tender Coconut Pudding"/>
    <x v="0"/>
    <s v="TRYNEW"/>
    <s v="[{&quot;id&quot;:&quot;60385055-547d-4c3b-bef2-75f14c9cfb0d&quot;,&quot;super_type&quot;:&quot;SUPERTYPE_UNSPECIFIED&quot;,&quot;total_offer_discount&quot;:119.99,&quot;discount_share&quot;:{&quot;swiggy_discount&quot;:36,&quot;store_discount&quot;:83.99,&quot;alliance_discount&quot;:0},&quot;discount_type&quot;:&quot;PERCENTAGE&quot;,&quot;description&quot;:&quot;60% off&quot;,&quot;fixed_charges&quot;:{&quot;gp&quot;:{&quot;id&quot;:&quot;&quot;,&quot;final_price&quot;:0}}}]"/>
    <s v="2023-09-25 16:02:34"/>
    <s v="2023-09-25 16:03:35"/>
    <s v="21191609"/>
    <s v="Delivered"/>
    <s v="Prakash Dalabehera"/>
    <s v="81810"/>
    <x v="39"/>
    <s v="1st FLOOR, NO.116/1, HOSUR MAIN ROAD, MANGAMMANAPALYA CROSS, BOMMANAHALLI , Bommenahalli , Bangalore South, Bangalore Urban, Karnataka-560068"/>
    <s v="Hosur Main Road"/>
    <s v="Bangalore"/>
    <s v="1467"/>
    <n v="362"/>
    <n v="362"/>
    <n v="362"/>
    <n v="441"/>
    <n v="34"/>
    <n v="0"/>
    <s v="12.906146,77.629745"/>
    <s v="3.3"/>
    <s v="TRYNEW"/>
    <x v="1"/>
    <x v="16"/>
    <b v="1"/>
    <s v="0"/>
    <x v="124"/>
    <x v="0"/>
    <x v="8"/>
    <x v="1"/>
    <s v="1"/>
    <x v="1"/>
  </r>
  <r>
    <n v="178713153585"/>
    <s v="Chicken &amp; Egg Pothichoru"/>
    <x v="0"/>
    <s v="TRYNEW"/>
    <s v="[{&quot;id&quot;:&quot;60385055-547d-4c3b-bef2-75f14c9cfb0d&quot;,&quot;super_type&quot;:&quot;SUPERTYPE_UNSPECIFIED&quot;,&quot;total_offer_discount&quot;:119.99,&quot;discount_share&quot;:{&quot;swiggy_discount&quot;:36,&quot;store_discount&quot;:83.99,&quot;alliance_discount&quot;:0},&quot;discount_type&quot;:&quot;PERCENTAGE&quot;,&quot;description&quot;:&quot;60% off&quot;,&quot;fixed_charges&quot;:{&quot;gp&quot;:{&quot;id&quot;:&quot;&quot;,&quot;final_price&quot;:0}}}]"/>
    <s v="2023-09-25 16:02:34"/>
    <s v="2023-09-25 16:03:35"/>
    <s v="21191609"/>
    <s v="Delivered"/>
    <s v="Prakash Dalabehera"/>
    <s v="81810"/>
    <x v="39"/>
    <s v="1st FLOOR, NO.116/1, HOSUR MAIN ROAD, MANGAMMANAPALYA CROSS, BOMMANAHALLI , Bommenahalli , Bangalore South, Bangalore Urban, Karnataka-560068"/>
    <s v="Hosur Main Road"/>
    <s v="Bangalore"/>
    <s v="1467"/>
    <n v="362"/>
    <n v="362"/>
    <n v="362"/>
    <n v="441"/>
    <n v="34"/>
    <n v="0"/>
    <s v="12.906146,77.629745"/>
    <s v="3.3"/>
    <s v="TRYNEW"/>
    <x v="1"/>
    <x v="16"/>
    <b v="1"/>
    <s v="0"/>
    <x v="124"/>
    <x v="0"/>
    <x v="8"/>
    <x v="1"/>
    <s v="0"/>
    <x v="0"/>
  </r>
  <r>
    <n v="178539970232"/>
    <s v="Sugarcane With Ginger"/>
    <x v="1"/>
    <s v=""/>
    <s v=""/>
    <s v="2023-09-23 15:56:11"/>
    <s v="2023-09-23 15:56:34"/>
    <s v="21191609"/>
    <s v="Delivered"/>
    <s v="Akshay Akshay"/>
    <s v="567783"/>
    <x v="47"/>
    <s v="NO 2333, 24TH MAIN,17TH CROSS SECTOR NO 1, HSR LAYOUT, Bommanahalli , B.B.M.P South, , Karnataka, 560102"/>
    <s v="1st Sector"/>
    <s v="Bangalore"/>
    <s v="1835"/>
    <n v="281"/>
    <n v="281"/>
    <n v="281"/>
    <n v="256"/>
    <n v="31"/>
    <n v="0"/>
    <s v="12.912110164242,77.648900840197"/>
    <s v="0.5"/>
    <s v=""/>
    <x v="1"/>
    <x v="0"/>
    <b v="0"/>
    <s v="0"/>
    <x v="125"/>
    <x v="1"/>
    <x v="0"/>
    <x v="3"/>
    <s v="1"/>
    <x v="1"/>
  </r>
  <r>
    <n v="178180906036"/>
    <s v="Boneless Chicken Manchurian"/>
    <x v="0"/>
    <s v="TRYNEW"/>
    <s v="[{&quot;id&quot;:&quot;0c2819fc-1836-431a-8677-00e94af123b8&quot;,&quot;super_type&quot;:&quot;SUPERTYPE_UNSPECIFIED&quot;,&quot;total_offer_discount&quot;:49.99,&quot;discount_share&quot;:{&quot;swiggy_discount&quot;:15,&quot;store_discount&quot;:34.99,&quot;alliance_discount&quot;:0},&quot;discount_type&quot;:&quot;PERCENTAGE&quot;,&quot;description&quot;:&quot;20% off&quot;,&quot;fixed_charges&quot;:{&quot;gp&quot;:{&quot;id&quot;:&quot;&quot;,&quot;final_price&quot;:0}}}]"/>
    <s v="2023-09-19 12:11:47"/>
    <s v="2023-09-19 12:12:10"/>
    <s v="21191609"/>
    <s v="Delivered"/>
    <s v="Santakar Santapriya"/>
    <s v="709170"/>
    <x v="46"/>
    <s v="imperio restaurant , 495, 17th Cross Rd, Parangi Palaya, Sector 2, HSR Layout, Bengaluru, Karnataka"/>
    <s v="Sector 2"/>
    <s v="Bangalore"/>
    <s v="971"/>
    <n v="301"/>
    <n v="301"/>
    <n v="301"/>
    <n v="318"/>
    <n v="28"/>
    <n v="0"/>
    <s v="12.91181824,77.6495233"/>
    <s v="0.7"/>
    <s v="TRYNEW"/>
    <x v="1"/>
    <x v="4"/>
    <b v="1"/>
    <s v="0"/>
    <x v="126"/>
    <x v="0"/>
    <x v="6"/>
    <x v="6"/>
    <s v="0"/>
    <x v="0"/>
  </r>
  <r>
    <n v="178180906036"/>
    <s v="Prawns Pepper Dry"/>
    <x v="0"/>
    <s v="TRYNEW"/>
    <s v="[{&quot;id&quot;:&quot;0c2819fc-1836-431a-8677-00e94af123b8&quot;,&quot;super_type&quot;:&quot;SUPERTYPE_UNSPECIFIED&quot;,&quot;total_offer_discount&quot;:49.99,&quot;discount_share&quot;:{&quot;swiggy_discount&quot;:15,&quot;store_discount&quot;:34.99,&quot;alliance_discount&quot;:0},&quot;discount_type&quot;:&quot;PERCENTAGE&quot;,&quot;description&quot;:&quot;20% off&quot;,&quot;fixed_charges&quot;:{&quot;gp&quot;:{&quot;id&quot;:&quot;&quot;,&quot;final_price&quot;:0}}}]"/>
    <s v="2023-09-19 12:11:47"/>
    <s v="2023-09-19 12:12:10"/>
    <s v="21191609"/>
    <s v="Delivered"/>
    <s v="Santakar Santapriya"/>
    <s v="709170"/>
    <x v="46"/>
    <s v="imperio restaurant , 495, 17th Cross Rd, Parangi Palaya, Sector 2, HSR Layout, Bengaluru, Karnataka"/>
    <s v="Sector 2"/>
    <s v="Bangalore"/>
    <s v="971"/>
    <n v="301"/>
    <n v="301"/>
    <n v="301"/>
    <n v="318"/>
    <n v="28"/>
    <n v="0"/>
    <s v="12.91181824,77.6495233"/>
    <s v="0.7"/>
    <s v="TRYNEW"/>
    <x v="1"/>
    <x v="4"/>
    <b v="1"/>
    <s v="0"/>
    <x v="126"/>
    <x v="0"/>
    <x v="6"/>
    <x v="6"/>
    <s v="0"/>
    <x v="0"/>
  </r>
  <r>
    <n v="178090781440"/>
    <s v="Dosa (2 Pcs) Chicken Curry"/>
    <x v="1"/>
    <s v=""/>
    <s v=""/>
    <s v="2023-09-18 11:09:42"/>
    <s v="2023-09-18 11:10:02"/>
    <s v="21191609"/>
    <s v="Delivered"/>
    <s v="Ramesh K"/>
    <s v="62430"/>
    <x v="42"/>
    <s v="235, 9th Main Road, Sector 7, HSR Layout, Sector 7, HSR Layout, Bengaluru, Karnataka 560102"/>
    <s v="7th Sector"/>
    <s v="Bangalore"/>
    <s v="2783"/>
    <n v="190"/>
    <n v="190"/>
    <n v="190"/>
    <n v="169"/>
    <n v="28"/>
    <n v="0"/>
    <s v="12.912837,77.63510900000006"/>
    <s v="2.0"/>
    <s v=""/>
    <x v="1"/>
    <x v="0"/>
    <b v="1"/>
    <s v="0"/>
    <x v="127"/>
    <x v="1"/>
    <x v="13"/>
    <x v="1"/>
    <s v="0"/>
    <x v="0"/>
  </r>
  <r>
    <n v="177591184372"/>
    <s v="Spicy Chick'n Cheese"/>
    <x v="0"/>
    <s v="SPECIALS"/>
    <s v="[{&quot;id&quot;:&quot;73f920b6-b8d2-4b29-b4a9-72846208860d&quot;,&quot;super_type&quot;:&quot;SUPERTYPE_UNSPECIFIED&quot;,&quot;total_offer_discount&quot;:80,&quot;discount_share&quot;:{&quot;swiggy_discount&quot;:32,&quot;store_discount&quot;:48,&quot;alliance_discount&quot;:0},&quot;discount_type&quot;:&quot;PERCENTAGE&quot;,&quot;description&quot;:&quot;40% off&quot;,&quot;fixed_charges&quot;:{&quot;gp&quot;:{&quot;id&quot;:&quot;&quot;,&quot;final_price&quot;:0}}}]"/>
    <s v="2023-09-12 16:23:04"/>
    <s v="2023-09-12 16:23:21"/>
    <s v="21191609"/>
    <s v="Delivered"/>
    <s v="Avverahalli Mallesh Basavesh"/>
    <s v="2675"/>
    <x v="32"/>
    <s v="36, 3rd Store, 7th Sector, 14th main, HSR Layout"/>
    <s v="7th Sector"/>
    <s v="Bangalore"/>
    <s v="1091"/>
    <n v="244"/>
    <n v="244"/>
    <n v="244"/>
    <n v="299"/>
    <n v="28"/>
    <n v="0"/>
    <s v="12.9118135,77.637958"/>
    <s v="1.7"/>
    <s v="SPECIALS"/>
    <x v="1"/>
    <x v="0"/>
    <b v="1"/>
    <s v="0"/>
    <x v="128"/>
    <x v="0"/>
    <x v="8"/>
    <x v="6"/>
    <s v="0"/>
    <x v="0"/>
  </r>
  <r>
    <n v="177445532607"/>
    <s v="Cajun Corn Kernels"/>
    <x v="0"/>
    <s v="PARTY"/>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s v="21191609"/>
    <s v="Delivered"/>
    <s v="Amitabh Kumar Pavan"/>
    <s v="395574"/>
    <x v="48"/>
    <s v="No 2324, 17th Cross Road, 1st Sector, HSR Layout, Bengaluru, Karnataka 560012"/>
    <s v="1st Sector"/>
    <s v="Bangalore"/>
    <s v="2259"/>
    <n v="1369"/>
    <n v="1369"/>
    <n v="1369"/>
    <n v="1380"/>
    <n v="41"/>
    <n v="0"/>
    <s v="12.912120631518187,77.65069759736535"/>
    <s v="0.8"/>
    <s v="PARTY"/>
    <x v="1"/>
    <x v="0"/>
    <b v="1"/>
    <s v="0"/>
    <x v="129"/>
    <x v="0"/>
    <x v="14"/>
    <x v="2"/>
    <s v="1"/>
    <x v="1"/>
  </r>
  <r>
    <n v="177445532607"/>
    <s v="Fish Fingers"/>
    <x v="0"/>
    <s v="PARTY"/>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s v="21191609"/>
    <s v="Delivered"/>
    <s v="Amitabh Kumar Pavan"/>
    <s v="395574"/>
    <x v="48"/>
    <s v="No 2324, 17th Cross Road, 1st Sector, HSR Layout, Bengaluru, Karnataka 560012"/>
    <s v="1st Sector"/>
    <s v="Bangalore"/>
    <s v="2259"/>
    <n v="1369"/>
    <n v="1369"/>
    <n v="1369"/>
    <n v="1380"/>
    <n v="41"/>
    <n v="0"/>
    <s v="12.912120631518187,77.65069759736535"/>
    <s v="0.8"/>
    <s v="PARTY"/>
    <x v="1"/>
    <x v="0"/>
    <b v="1"/>
    <s v="0"/>
    <x v="129"/>
    <x v="0"/>
    <x v="14"/>
    <x v="2"/>
    <s v="0"/>
    <x v="0"/>
  </r>
  <r>
    <n v="177445532607"/>
    <s v="Blue Berry Cheese Cake"/>
    <x v="0"/>
    <s v="PARTY"/>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s v="21191609"/>
    <s v="Delivered"/>
    <s v="Amitabh Kumar Pavan"/>
    <s v="395574"/>
    <x v="48"/>
    <s v="No 2324, 17th Cross Road, 1st Sector, HSR Layout, Bengaluru, Karnataka 560012"/>
    <s v="1st Sector"/>
    <s v="Bangalore"/>
    <s v="2259"/>
    <n v="1369"/>
    <n v="1369"/>
    <n v="1369"/>
    <n v="1380"/>
    <n v="41"/>
    <n v="0"/>
    <s v="12.912120631518187,77.65069759736535"/>
    <s v="0.8"/>
    <s v="PARTY"/>
    <x v="1"/>
    <x v="0"/>
    <b v="1"/>
    <s v="0"/>
    <x v="129"/>
    <x v="0"/>
    <x v="14"/>
    <x v="2"/>
    <s v="0"/>
    <x v="0"/>
  </r>
  <r>
    <n v="177445532607"/>
    <s v="12&quot; Badmash Pizza"/>
    <x v="0"/>
    <s v="PARTY"/>
    <s v="[{&quot;id&quot;:&quot;1178c39c-98d9-4510-b5b7-122edfb7e4fc&quot;,&quot;super_type&quot;:&quot;SUPERTYPE_UNSPECIFIED&quot;,&quot;total_offer_discount&quot;:138,&quot;discount_share&quot;:{&quot;swiggy_discount&quot;:0,&quot;store_discount&quot;:138,&quot;alliance_discount&quot;:0},&quot;discount_type&quot;:&quot;PERCENTAGE&quot;,&quot;description&quot;:&quot;10% off&quot;,&quot;fixed_charges&quot;:{&quot;gp&quot;:{&quot;id&quot;:&quot;&quot;,&quot;final_price&quot;:0}}}]"/>
    <s v="2023-09-10 23:55:33"/>
    <s v="2023-09-10 23:55:52"/>
    <s v="21191609"/>
    <s v="Delivered"/>
    <s v="Amitabh Kumar Pavan"/>
    <s v="395574"/>
    <x v="48"/>
    <s v="No 2324, 17th Cross Road, 1st Sector, HSR Layout, Bengaluru, Karnataka 560012"/>
    <s v="1st Sector"/>
    <s v="Bangalore"/>
    <s v="2259"/>
    <n v="1369"/>
    <n v="1369"/>
    <n v="1369"/>
    <n v="1380"/>
    <n v="41"/>
    <n v="0"/>
    <s v="12.912120631518187,77.65069759736535"/>
    <s v="0.8"/>
    <s v="PARTY"/>
    <x v="1"/>
    <x v="0"/>
    <b v="1"/>
    <s v="0"/>
    <x v="129"/>
    <x v="0"/>
    <x v="14"/>
    <x v="2"/>
    <s v="0"/>
    <x v="0"/>
  </r>
  <r>
    <n v="177265186487"/>
    <s v="Creamy Buffalo"/>
    <x v="0"/>
    <s v="PARTY"/>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s v="21191609"/>
    <s v="Delivered"/>
    <s v="Monirul Hoque"/>
    <s v="395574"/>
    <x v="48"/>
    <s v="No 2324, 17th Cross Road, 1st Sector, HSR Layout, Bengaluru, Karnataka 560012"/>
    <s v="1st Sector"/>
    <s v="Bangalore"/>
    <s v="2907"/>
    <n v="1905"/>
    <n v="1905"/>
    <n v="1905"/>
    <n v="1970"/>
    <n v="37"/>
    <n v="0"/>
    <s v="12.912120631518187,77.65069759736535"/>
    <s v="0.7"/>
    <s v="PARTY"/>
    <x v="1"/>
    <x v="0"/>
    <b v="1"/>
    <s v="0"/>
    <x v="130"/>
    <x v="0"/>
    <x v="10"/>
    <x v="4"/>
    <s v="0"/>
    <x v="0"/>
  </r>
  <r>
    <n v="177265186487"/>
    <s v="12&quot; Badmash Pizza"/>
    <x v="0"/>
    <s v="PARTY"/>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s v="21191609"/>
    <s v="Delivered"/>
    <s v="Monirul Hoque"/>
    <s v="395574"/>
    <x v="48"/>
    <s v="No 2324, 17th Cross Road, 1st Sector, HSR Layout, Bengaluru, Karnataka 560012"/>
    <s v="1st Sector"/>
    <s v="Bangalore"/>
    <s v="2907"/>
    <n v="1905"/>
    <n v="1905"/>
    <n v="1905"/>
    <n v="1970"/>
    <n v="37"/>
    <n v="0"/>
    <s v="12.912120631518187,77.65069759736535"/>
    <s v="0.7"/>
    <s v="PARTY"/>
    <x v="1"/>
    <x v="0"/>
    <b v="1"/>
    <s v="0"/>
    <x v="130"/>
    <x v="0"/>
    <x v="10"/>
    <x v="4"/>
    <s v="0"/>
    <x v="0"/>
  </r>
  <r>
    <n v="177265186487"/>
    <s v="Firecracker Wings"/>
    <x v="0"/>
    <s v="PARTY"/>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s v="21191609"/>
    <s v="Delivered"/>
    <s v="Monirul Hoque"/>
    <s v="395574"/>
    <x v="48"/>
    <s v="No 2324, 17th Cross Road, 1st Sector, HSR Layout, Bengaluru, Karnataka 560012"/>
    <s v="1st Sector"/>
    <s v="Bangalore"/>
    <s v="2907"/>
    <n v="1905"/>
    <n v="1905"/>
    <n v="1905"/>
    <n v="1970"/>
    <n v="37"/>
    <n v="0"/>
    <s v="12.912120631518187,77.65069759736535"/>
    <s v="0.7"/>
    <s v="PARTY"/>
    <x v="1"/>
    <x v="0"/>
    <b v="1"/>
    <s v="0"/>
    <x v="130"/>
    <x v="0"/>
    <x v="10"/>
    <x v="4"/>
    <s v="0"/>
    <x v="0"/>
  </r>
  <r>
    <n v="177265186487"/>
    <s v="Orange Dynamite Wings"/>
    <x v="0"/>
    <s v="PARTY"/>
    <s v="[{&quot;id&quot;:&quot;1178c39c-98d9-4510-b5b7-122edfb7e4fc&quot;,&quot;super_type&quot;:&quot;SUPERTYPE_UNSPECIFIED&quot;,&quot;total_offer_discount&quot;:197,&quot;discount_share&quot;:{&quot;swiggy_discount&quot;:0,&quot;store_discount&quot;:197,&quot;alliance_discount&quot;:0},&quot;discount_type&quot;:&quot;PERCENTAGE&quot;,&quot;description&quot;:&quot;10% off&quot;,&quot;fixed_charges&quot;:{&quot;gp&quot;:{&quot;id&quot;:&quot;&quot;,&quot;final_price&quot;:0}}}]"/>
    <s v="2023-09-08 21:49:47"/>
    <s v="2023-09-08 21:50:07"/>
    <s v="21191609"/>
    <s v="Delivered"/>
    <s v="Monirul Hoque"/>
    <s v="395574"/>
    <x v="48"/>
    <s v="No 2324, 17th Cross Road, 1st Sector, HSR Layout, Bengaluru, Karnataka 560012"/>
    <s v="1st Sector"/>
    <s v="Bangalore"/>
    <s v="2907"/>
    <n v="1905"/>
    <n v="1905"/>
    <n v="1905"/>
    <n v="1970"/>
    <n v="37"/>
    <n v="0"/>
    <s v="12.912120631518187,77.65069759736535"/>
    <s v="0.7"/>
    <s v="PARTY"/>
    <x v="1"/>
    <x v="0"/>
    <b v="1"/>
    <s v="0"/>
    <x v="130"/>
    <x v="0"/>
    <x v="10"/>
    <x v="4"/>
    <s v="0"/>
    <x v="0"/>
  </r>
  <r>
    <n v="176793394432"/>
    <s v="Chocolate And Love Smoothie Bowl"/>
    <x v="0"/>
    <s v="TRYNEW"/>
    <s v="[{&quot;id&quot;:&quot;6ca97531-301c-4632-a58f-646d0afd9e01&quot;,&quot;super_type&quot;:&quot;SUPERTYPE_UNSPECIFIED&quot;,&quot;total_offer_discount&quot;:39.8,&quot;discount_share&quot;:{&quot;swiggy_discount&quot;:0,&quot;store_discount&quot;:39.8,&quot;alliance_discount&quot;:0},&quot;discount_type&quot;:&quot;PERCENTAGE&quot;,&quot;description&quot;:&quot;10% off&quot;,&quot;fixed_charges&quot;:{&quot;gp&quot;:{&quot;id&quot;:&quot;&quot;,&quot;final_price&quot;:0}}}]"/>
    <s v="2023-09-03 10:46:35"/>
    <m/>
    <s v="21191609"/>
    <s v="Delivered"/>
    <s v="Priyabrata Jena"/>
    <s v="298606"/>
    <x v="49"/>
    <s v="No.634 ground floor,5th cross,15th main ,4th block,kormangala (near chinmaya vidyalaya school),bangalore 560034"/>
    <s v="4th Block"/>
    <s v="Bangalore"/>
    <s v="1712"/>
    <n v="399"/>
    <n v="399"/>
    <n v="399"/>
    <n v="398"/>
    <n v="44"/>
    <n v="0"/>
    <s v="12.934488559072948,77.62886978481599"/>
    <s v="4.4"/>
    <s v="TRYNEW"/>
    <x v="0"/>
    <x v="2"/>
    <b v="0"/>
    <s v="0"/>
    <x v="131"/>
    <x v="0"/>
    <x v="15"/>
    <x v="2"/>
    <s v="1"/>
    <x v="1"/>
  </r>
  <r>
    <n v="176793394432"/>
    <s v="Calvin Eats Nutella"/>
    <x v="0"/>
    <s v="TRYNEW"/>
    <s v="[{&quot;id&quot;:&quot;6ca97531-301c-4632-a58f-646d0afd9e01&quot;,&quot;super_type&quot;:&quot;SUPERTYPE_UNSPECIFIED&quot;,&quot;total_offer_discount&quot;:39.8,&quot;discount_share&quot;:{&quot;swiggy_discount&quot;:0,&quot;store_discount&quot;:39.8,&quot;alliance_discount&quot;:0},&quot;discount_type&quot;:&quot;PERCENTAGE&quot;,&quot;description&quot;:&quot;10% off&quot;,&quot;fixed_charges&quot;:{&quot;gp&quot;:{&quot;id&quot;:&quot;&quot;,&quot;final_price&quot;:0}}}]"/>
    <s v="2023-09-03 10:46:35"/>
    <m/>
    <s v="21191609"/>
    <s v="Delivered"/>
    <s v="Priyabrata Jena"/>
    <s v="298606"/>
    <x v="49"/>
    <s v="No.634 ground floor,5th cross,15th main ,4th block,kormangala (near chinmaya vidyalaya school),bangalore 560034"/>
    <s v="4th Block"/>
    <s v="Bangalore"/>
    <s v="1712"/>
    <n v="399"/>
    <n v="399"/>
    <n v="399"/>
    <n v="398"/>
    <n v="44"/>
    <n v="0"/>
    <s v="12.934488559072948,77.62886978481599"/>
    <s v="4.4"/>
    <s v="TRYNEW"/>
    <x v="0"/>
    <x v="2"/>
    <b v="0"/>
    <s v="0"/>
    <x v="131"/>
    <x v="0"/>
    <x v="15"/>
    <x v="2"/>
    <s v="1"/>
    <x v="1"/>
  </r>
  <r>
    <n v="176745115332"/>
    <s v="Veg. Ramyun"/>
    <x v="0"/>
    <s v="TRYNEW"/>
    <s v="[{&quot;id&quot;:&quot;f80596b9-9db2-47d0-98be-dbdde4df4855&quot;,&quot;super_type&quot;:&quot;SUPERTYPE_UNSPECIFIED&quot;,&quot;total_offer_discount&quot;:100,&quot;discount_share&quot;:{&quot;swiggy_discount&quot;:0,&quot;store_discount&quot;:100,&quot;alliance_discount&quot;:0},&quot;discount_type&quot;:&quot;PERCENTAGE&quot;,&quot;description&quot;:&quot;50% off&quot;,&quot;fixed_charges&quot;:{&quot;gp&quot;:{&quot;id&quot;:&quot;&quot;,&quot;final_price&quot;:0}}}]"/>
    <s v="2023-09-02 21:21:56"/>
    <m/>
    <s v="21191609"/>
    <s v="Delivered"/>
    <s v="Manoj Kumar H M"/>
    <s v="254655"/>
    <x v="0"/>
    <s v="No.1212, SBM Fortune, 4th Floor, 22nd Cross Road, 14th Main Rd, 3rd Sector, HSR Layout, Bengaluru, Karnataka 560102, India"/>
    <s v="3rd Sector"/>
    <s v="Bangalore"/>
    <s v="2738"/>
    <n v="359"/>
    <n v="359"/>
    <n v="359"/>
    <n v="400"/>
    <n v="36"/>
    <n v="0"/>
    <s v="12.909368,77.638656"/>
    <s v="2.1"/>
    <s v="TRYNEW"/>
    <x v="0"/>
    <x v="0"/>
    <b v="0"/>
    <s v="0"/>
    <x v="132"/>
    <x v="0"/>
    <x v="10"/>
    <x v="3"/>
    <s v="1"/>
    <x v="1"/>
  </r>
  <r>
    <n v="176716772573"/>
    <s v="Trapper Creek"/>
    <x v="0"/>
    <s v="WEEKENDS"/>
    <s v="[{&quot;id&quot;:&quot;e7ca910b-b1f7-4fca-81aa-29bb167a90b0&quot;,&quot;super_type&quot;:&quot;SUPERTYPE_UNSPECIFIED&quot;,&quot;total_offer_discount&quot;:125,&quot;discount_share&quot;:{&quot;swiggy_discount&quot;:50,&quot;store_discount&quot;:75,&quot;alliance_discount&quot;:0},&quot;discount_type&quot;:&quot;FLAT&quot;,&quot;description&quot;:&quot;Flat ₹125 off&quot;,&quot;fixed_charges&quot;:{&quot;gp&quot;:{&quot;id&quot;:&quot;&quot;,&quot;final_price&quot;:0}}}]"/>
    <s v="2023-09-02 13:29:33"/>
    <m/>
    <s v="21191609"/>
    <s v="Delivered"/>
    <s v="Raghunatha"/>
    <s v="341895"/>
    <x v="1"/>
    <s v="NO.35, 80FEET ROAD, HAL 3RD STAGE, BANGALORE  B.B.M.P East Karnataka 560075"/>
    <s v="Indiranagar"/>
    <s v="Bangalore"/>
    <s v="2483"/>
    <n v="356"/>
    <n v="356"/>
    <n v="356"/>
    <n v="460"/>
    <n v="34"/>
    <n v="0"/>
    <s v="12.97107,77.647521"/>
    <s v="1.5"/>
    <s v="WEEKENDS"/>
    <x v="0"/>
    <x v="18"/>
    <b v="1"/>
    <s v="0"/>
    <x v="133"/>
    <x v="0"/>
    <x v="7"/>
    <x v="3"/>
    <s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3A6828-9252-4467-8230-2114925E40B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location ref="H1:I6" firstHeaderRow="1" firstDataRow="1" firstDataCol="1"/>
  <pivotFields count="38">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measureFilter="1" sortType="descending">
      <items count="51">
        <item x="45"/>
        <item x="35"/>
        <item x="33"/>
        <item x="7"/>
        <item x="1"/>
        <item x="4"/>
        <item x="18"/>
        <item x="29"/>
        <item x="0"/>
        <item x="9"/>
        <item x="8"/>
        <item x="42"/>
        <item x="49"/>
        <item x="5"/>
        <item x="3"/>
        <item x="30"/>
        <item x="19"/>
        <item x="28"/>
        <item x="13"/>
        <item x="47"/>
        <item x="46"/>
        <item x="44"/>
        <item x="31"/>
        <item x="27"/>
        <item x="14"/>
        <item x="38"/>
        <item x="25"/>
        <item x="22"/>
        <item x="34"/>
        <item x="37"/>
        <item x="12"/>
        <item x="48"/>
        <item x="15"/>
        <item x="2"/>
        <item x="24"/>
        <item x="6"/>
        <item x="20"/>
        <item x="16"/>
        <item x="21"/>
        <item x="32"/>
        <item x="11"/>
        <item x="39"/>
        <item x="36"/>
        <item x="40"/>
        <item x="23"/>
        <item x="43"/>
        <item x="17"/>
        <item x="26"/>
        <item x="10"/>
        <item x="4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20">
        <item x="3"/>
        <item x="12"/>
        <item x="5"/>
        <item x="14"/>
        <item x="16"/>
        <item x="11"/>
        <item x="10"/>
        <item x="15"/>
        <item x="4"/>
        <item x="0"/>
        <item x="18"/>
        <item x="1"/>
        <item x="7"/>
        <item x="8"/>
        <item x="6"/>
        <item x="2"/>
        <item x="13"/>
        <item x="17"/>
        <item x="9"/>
        <item t="default"/>
      </items>
    </pivotField>
    <pivotField showAll="0"/>
    <pivotField showAll="0"/>
    <pivotField numFmtId="164" showAll="0">
      <items count="135">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1"/>
  </rowFields>
  <rowItems count="5">
    <i>
      <x v="30"/>
    </i>
    <i>
      <x v="34"/>
    </i>
    <i>
      <x v="41"/>
    </i>
    <i>
      <x v="44"/>
    </i>
    <i>
      <x v="39"/>
    </i>
  </rowItems>
  <colItems count="1">
    <i/>
  </colItems>
  <dataFields count="1">
    <dataField name="TOTAL ORDERS" fld="0" subtotal="count" baseField="11" baseItem="30"/>
  </dataFields>
  <chartFormats count="8">
    <chartFormat chart="38" format="5" series="1">
      <pivotArea type="data" outline="0" fieldPosition="0">
        <references count="1">
          <reference field="4294967294" count="1" selected="0">
            <x v="0"/>
          </reference>
        </references>
      </pivotArea>
    </chartFormat>
    <chartFormat chart="45" format="9" series="1">
      <pivotArea type="data" outline="0" fieldPosition="0">
        <references count="1">
          <reference field="4294967294" count="1" selected="0">
            <x v="0"/>
          </reference>
        </references>
      </pivotArea>
    </chartFormat>
    <chartFormat chart="48" format="9" series="1">
      <pivotArea type="data" outline="0" fieldPosition="0">
        <references count="1">
          <reference field="4294967294" count="1" selected="0">
            <x v="0"/>
          </reference>
        </references>
      </pivotArea>
    </chartFormat>
    <chartFormat chart="48" format="10">
      <pivotArea type="data" outline="0" fieldPosition="0">
        <references count="2">
          <reference field="4294967294" count="1" selected="0">
            <x v="0"/>
          </reference>
          <reference field="11" count="1" selected="0">
            <x v="39"/>
          </reference>
        </references>
      </pivotArea>
    </chartFormat>
    <chartFormat chart="48" format="11">
      <pivotArea type="data" outline="0" fieldPosition="0">
        <references count="2">
          <reference field="4294967294" count="1" selected="0">
            <x v="0"/>
          </reference>
          <reference field="11" count="1" selected="0">
            <x v="44"/>
          </reference>
        </references>
      </pivotArea>
    </chartFormat>
    <chartFormat chart="48" format="12">
      <pivotArea type="data" outline="0" fieldPosition="0">
        <references count="2">
          <reference field="4294967294" count="1" selected="0">
            <x v="0"/>
          </reference>
          <reference field="11" count="1" selected="0">
            <x v="41"/>
          </reference>
        </references>
      </pivotArea>
    </chartFormat>
    <chartFormat chart="48" format="13">
      <pivotArea type="data" outline="0" fieldPosition="0">
        <references count="2">
          <reference field="4294967294" count="1" selected="0">
            <x v="0"/>
          </reference>
          <reference field="11" count="1" selected="0">
            <x v="34"/>
          </reference>
        </references>
      </pivotArea>
    </chartFormat>
    <chartFormat chart="48" format="14">
      <pivotArea type="data" outline="0" fieldPosition="0">
        <references count="2">
          <reference field="4294967294" count="1" selected="0">
            <x v="0"/>
          </reference>
          <reference field="11" count="1" selected="0">
            <x v="3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59D7C3-EE95-4659-A128-55D2D8689E5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Y7:Z10" firstHeaderRow="1" firstDataRow="1" firstDataCol="1"/>
  <pivotFields count="3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20">
        <item x="3"/>
        <item x="12"/>
        <item x="5"/>
        <item x="14"/>
        <item x="16"/>
        <item x="11"/>
        <item x="10"/>
        <item x="15"/>
        <item x="4"/>
        <item x="0"/>
        <item x="18"/>
        <item x="1"/>
        <item x="7"/>
        <item x="8"/>
        <item x="6"/>
        <item x="2"/>
        <item x="13"/>
        <item x="17"/>
        <item x="9"/>
        <item t="default"/>
      </items>
    </pivotField>
    <pivotField showAll="0"/>
    <pivotField showAll="0"/>
    <pivotField numFmtId="164" showAll="0">
      <items count="135">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axis="axisRow"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34"/>
  </rowFields>
  <rowItems count="3">
    <i>
      <x/>
    </i>
    <i>
      <x v="1"/>
    </i>
    <i t="grand">
      <x/>
    </i>
  </rowItems>
  <colItems count="1">
    <i/>
  </colItems>
  <dataFields count="1">
    <dataField name="Count of order_id" fld="0" subtotal="count" baseField="34" baseItem="0"/>
  </dataFields>
  <chartFormats count="7">
    <chartFormat chart="33"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34" count="1" selected="0">
            <x v="0"/>
          </reference>
        </references>
      </pivotArea>
    </chartFormat>
    <chartFormat chart="36" format="6">
      <pivotArea type="data" outline="0" fieldPosition="0">
        <references count="2">
          <reference field="4294967294" count="1" selected="0">
            <x v="0"/>
          </reference>
          <reference field="34" count="1" selected="0">
            <x v="1"/>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34" count="1" selected="0">
            <x v="0"/>
          </reference>
        </references>
      </pivotArea>
    </chartFormat>
    <chartFormat chart="39" format="12">
      <pivotArea type="data" outline="0" fieldPosition="0">
        <references count="2">
          <reference field="4294967294" count="1" selected="0">
            <x v="0"/>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6E93AF-D000-4EC7-AEFE-0B9F94FE27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Y20:Z28" firstHeaderRow="1" firstDataRow="1" firstDataCol="1"/>
  <pivotFields count="38">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20">
        <item x="3"/>
        <item x="12"/>
        <item x="5"/>
        <item x="14"/>
        <item x="16"/>
        <item x="11"/>
        <item x="10"/>
        <item x="15"/>
        <item x="4"/>
        <item x="0"/>
        <item x="18"/>
        <item x="1"/>
        <item x="7"/>
        <item x="8"/>
        <item x="6"/>
        <item x="2"/>
        <item x="13"/>
        <item x="17"/>
        <item x="9"/>
        <item t="default"/>
      </items>
    </pivotField>
    <pivotField showAll="0"/>
    <pivotField showAll="0"/>
    <pivotField numFmtId="164" showAll="0">
      <items count="135">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items count="8">
        <item x="2"/>
        <item x="1"/>
        <item x="6"/>
        <item x="0"/>
        <item x="5"/>
        <item x="4"/>
        <item x="3"/>
        <item t="default"/>
      </items>
    </pivotField>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32"/>
  </rowFields>
  <rowItems count="8">
    <i>
      <x/>
    </i>
    <i>
      <x v="1"/>
    </i>
    <i>
      <x v="2"/>
    </i>
    <i>
      <x v="3"/>
    </i>
    <i>
      <x v="4"/>
    </i>
    <i>
      <x v="5"/>
    </i>
    <i>
      <x v="6"/>
    </i>
    <i t="grand">
      <x/>
    </i>
  </rowItems>
  <colItems count="1">
    <i/>
  </colItems>
  <dataFields count="1">
    <dataField name="Count of order_id" fld="0" subtotal="count" baseField="32" baseItem="0"/>
  </dataFields>
  <chartFormats count="3">
    <chartFormat chart="30"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A90A2D-C6B8-4207-8CE4-037E5E9F55BE}"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08">
  <location ref="O2:P5" firstHeaderRow="1" firstDataRow="1" firstDataCol="1"/>
  <pivotFields count="38">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20">
        <item x="3"/>
        <item x="12"/>
        <item x="5"/>
        <item x="14"/>
        <item x="16"/>
        <item x="11"/>
        <item x="10"/>
        <item x="15"/>
        <item x="4"/>
        <item x="0"/>
        <item x="18"/>
        <item x="1"/>
        <item x="7"/>
        <item x="8"/>
        <item x="6"/>
        <item x="2"/>
        <item x="13"/>
        <item x="17"/>
        <item x="9"/>
        <item t="default"/>
      </items>
    </pivotField>
    <pivotField showAll="0"/>
    <pivotField showAll="0"/>
    <pivotField numFmtId="164" showAll="0">
      <items count="135">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3">
        <item x="1"/>
        <item x="0"/>
        <item t="default"/>
      </items>
    </pivotField>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25"/>
  </rowFields>
  <rowItems count="3">
    <i>
      <x/>
    </i>
    <i>
      <x v="1"/>
    </i>
    <i>
      <x v="2"/>
    </i>
  </rowItems>
  <colItems count="1">
    <i/>
  </colItems>
  <dataFields count="1">
    <dataField name="Count of Column1.order_id" fld="0" subtotal="count" baseField="25" baseItem="0"/>
  </dataFields>
  <chartFormats count="9">
    <chartFormat chart="54" format="37" series="1">
      <pivotArea type="data" outline="0" fieldPosition="0">
        <references count="1">
          <reference field="4294967294" count="1" selected="0">
            <x v="0"/>
          </reference>
        </references>
      </pivotArea>
    </chartFormat>
    <chartFormat chart="96" format="0" series="1">
      <pivotArea type="data" outline="0" fieldPosition="0">
        <references count="1">
          <reference field="4294967294" count="1" selected="0">
            <x v="0"/>
          </reference>
        </references>
      </pivotArea>
    </chartFormat>
    <chartFormat chart="96" format="1">
      <pivotArea type="data" outline="0" fieldPosition="0">
        <references count="2">
          <reference field="4294967294" count="1" selected="0">
            <x v="0"/>
          </reference>
          <reference field="25" count="1" selected="0">
            <x v="2"/>
          </reference>
        </references>
      </pivotArea>
    </chartFormat>
    <chartFormat chart="96" format="2">
      <pivotArea type="data" outline="0" fieldPosition="0">
        <references count="2">
          <reference field="4294967294" count="1" selected="0">
            <x v="0"/>
          </reference>
          <reference field="25" count="1" selected="0">
            <x v="0"/>
          </reference>
        </references>
      </pivotArea>
    </chartFormat>
    <chartFormat chart="96" format="3">
      <pivotArea type="data" outline="0" fieldPosition="0">
        <references count="2">
          <reference field="4294967294" count="1" selected="0">
            <x v="0"/>
          </reference>
          <reference field="25" count="1" selected="0">
            <x v="1"/>
          </reference>
        </references>
      </pivotArea>
    </chartFormat>
    <chartFormat chart="103" format="8" series="1">
      <pivotArea type="data" outline="0" fieldPosition="0">
        <references count="1">
          <reference field="4294967294" count="1" selected="0">
            <x v="0"/>
          </reference>
        </references>
      </pivotArea>
    </chartFormat>
    <chartFormat chart="103" format="9">
      <pivotArea type="data" outline="0" fieldPosition="0">
        <references count="2">
          <reference field="4294967294" count="1" selected="0">
            <x v="0"/>
          </reference>
          <reference field="25" count="1" selected="0">
            <x v="0"/>
          </reference>
        </references>
      </pivotArea>
    </chartFormat>
    <chartFormat chart="103" format="10">
      <pivotArea type="data" outline="0" fieldPosition="0">
        <references count="2">
          <reference field="4294967294" count="1" selected="0">
            <x v="0"/>
          </reference>
          <reference field="25" count="1" selected="0">
            <x v="1"/>
          </reference>
        </references>
      </pivotArea>
    </chartFormat>
    <chartFormat chart="103" format="11">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957ABE-1723-4F7D-92CF-2A56FD8866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1:D16" firstHeaderRow="0" firstDataRow="1" firstDataCol="1"/>
  <pivotFields count="38">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20">
        <item x="3"/>
        <item x="12"/>
        <item x="5"/>
        <item x="14"/>
        <item x="16"/>
        <item x="11"/>
        <item x="10"/>
        <item x="15"/>
        <item x="4"/>
        <item x="0"/>
        <item x="18"/>
        <item x="1"/>
        <item x="7"/>
        <item x="8"/>
        <item x="6"/>
        <item x="2"/>
        <item x="13"/>
        <item x="17"/>
        <item x="9"/>
        <item t="default"/>
      </items>
    </pivotField>
    <pivotField showAll="0"/>
    <pivotField showAll="0"/>
    <pivotField axis="axisRow" numFmtId="164" showAll="0">
      <items count="135">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x="1"/>
        <item x="2"/>
        <item x="3"/>
        <item x="4"/>
        <item x="0"/>
        <item x="5"/>
        <item t="default"/>
      </items>
    </pivotField>
    <pivotField axis="axisRow" showAll="0">
      <items count="5">
        <item x="1"/>
        <item x="2"/>
        <item x="0"/>
        <item x="3"/>
        <item t="default"/>
      </items>
    </pivotField>
  </pivotFields>
  <rowFields count="3">
    <field x="37"/>
    <field x="35"/>
    <field x="29"/>
  </rowFields>
  <rowItems count="15">
    <i>
      <x/>
    </i>
    <i r="1">
      <x v="9"/>
    </i>
    <i r="1">
      <x v="10"/>
    </i>
    <i r="1">
      <x v="11"/>
    </i>
    <i r="1">
      <x v="12"/>
    </i>
    <i>
      <x v="1"/>
    </i>
    <i r="1">
      <x v="1"/>
    </i>
    <i r="1">
      <x v="2"/>
    </i>
    <i r="1">
      <x v="3"/>
    </i>
    <i r="1">
      <x v="4"/>
    </i>
    <i r="1">
      <x v="5"/>
    </i>
    <i r="1">
      <x v="6"/>
    </i>
    <i r="1">
      <x v="7"/>
    </i>
    <i r="1">
      <x v="8"/>
    </i>
    <i t="grand">
      <x/>
    </i>
  </rowItems>
  <colFields count="1">
    <field x="-2"/>
  </colFields>
  <colItems count="2">
    <i>
      <x/>
    </i>
    <i i="1">
      <x v="1"/>
    </i>
  </colItems>
  <dataFields count="2">
    <dataField name="NO. OF ORDERS" fld="0" subtotal="count" baseField="32" baseItem="1"/>
    <dataField name="SUM OF ORDER" fld="16" baseField="32" baseItem="1"/>
  </dataField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1"/>
          </reference>
        </references>
      </pivotArea>
    </chartFormat>
    <chartFormat chart="12" format="9"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1"/>
          </reference>
        </references>
      </pivotArea>
    </chartFormat>
    <chartFormat chart="1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CDE127-B96D-4894-BD92-A364DC96256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H17:I36" firstHeaderRow="1" firstDataRow="1" firstDataCol="1"/>
  <pivotFields count="38">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axis="axisRow" showAll="0">
      <items count="20">
        <item x="3"/>
        <item x="12"/>
        <item x="5"/>
        <item x="14"/>
        <item x="16"/>
        <item x="11"/>
        <item x="10"/>
        <item x="15"/>
        <item x="4"/>
        <item x="0"/>
        <item x="18"/>
        <item x="1"/>
        <item x="7"/>
        <item x="8"/>
        <item x="6"/>
        <item x="2"/>
        <item x="13"/>
        <item x="17"/>
        <item x="9"/>
        <item t="default"/>
      </items>
    </pivotField>
    <pivotField showAll="0"/>
    <pivotField showAll="0"/>
    <pivotField numFmtId="164" showAll="0">
      <items count="135">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26"/>
  </rowFields>
  <rowItems count="19">
    <i>
      <x/>
    </i>
    <i>
      <x v="1"/>
    </i>
    <i>
      <x v="2"/>
    </i>
    <i>
      <x v="3"/>
    </i>
    <i>
      <x v="4"/>
    </i>
    <i>
      <x v="5"/>
    </i>
    <i>
      <x v="6"/>
    </i>
    <i>
      <x v="7"/>
    </i>
    <i>
      <x v="8"/>
    </i>
    <i>
      <x v="9"/>
    </i>
    <i>
      <x v="10"/>
    </i>
    <i>
      <x v="11"/>
    </i>
    <i>
      <x v="12"/>
    </i>
    <i>
      <x v="13"/>
    </i>
    <i>
      <x v="14"/>
    </i>
    <i>
      <x v="15"/>
    </i>
    <i>
      <x v="16"/>
    </i>
    <i>
      <x v="17"/>
    </i>
    <i>
      <x v="18"/>
    </i>
  </rowItems>
  <colItems count="1">
    <i/>
  </colItems>
  <dataFields count="1">
    <dataField name="Count of Column1.order_id" fld="0" subtotal="count" baseField="26" baseItem="0"/>
  </dataFields>
  <chartFormats count="40">
    <chartFormat chart="15" format="21" series="1">
      <pivotArea type="data" outline="0" fieldPosition="0">
        <references count="1">
          <reference field="4294967294" count="1" selected="0">
            <x v="0"/>
          </reference>
        </references>
      </pivotArea>
    </chartFormat>
    <chartFormat chart="15" format="22">
      <pivotArea type="data" outline="0" fieldPosition="0">
        <references count="2">
          <reference field="4294967294" count="1" selected="0">
            <x v="0"/>
          </reference>
          <reference field="26" count="1" selected="0">
            <x v="0"/>
          </reference>
        </references>
      </pivotArea>
    </chartFormat>
    <chartFormat chart="15" format="23">
      <pivotArea type="data" outline="0" fieldPosition="0">
        <references count="2">
          <reference field="4294967294" count="1" selected="0">
            <x v="0"/>
          </reference>
          <reference field="26" count="1" selected="0">
            <x v="1"/>
          </reference>
        </references>
      </pivotArea>
    </chartFormat>
    <chartFormat chart="15" format="24">
      <pivotArea type="data" outline="0" fieldPosition="0">
        <references count="2">
          <reference field="4294967294" count="1" selected="0">
            <x v="0"/>
          </reference>
          <reference field="26" count="1" selected="0">
            <x v="2"/>
          </reference>
        </references>
      </pivotArea>
    </chartFormat>
    <chartFormat chart="15" format="25">
      <pivotArea type="data" outline="0" fieldPosition="0">
        <references count="2">
          <reference field="4294967294" count="1" selected="0">
            <x v="0"/>
          </reference>
          <reference field="26" count="1" selected="0">
            <x v="3"/>
          </reference>
        </references>
      </pivotArea>
    </chartFormat>
    <chartFormat chart="15" format="26">
      <pivotArea type="data" outline="0" fieldPosition="0">
        <references count="2">
          <reference field="4294967294" count="1" selected="0">
            <x v="0"/>
          </reference>
          <reference field="26" count="1" selected="0">
            <x v="4"/>
          </reference>
        </references>
      </pivotArea>
    </chartFormat>
    <chartFormat chart="15" format="27">
      <pivotArea type="data" outline="0" fieldPosition="0">
        <references count="2">
          <reference field="4294967294" count="1" selected="0">
            <x v="0"/>
          </reference>
          <reference field="26" count="1" selected="0">
            <x v="5"/>
          </reference>
        </references>
      </pivotArea>
    </chartFormat>
    <chartFormat chart="15" format="28">
      <pivotArea type="data" outline="0" fieldPosition="0">
        <references count="2">
          <reference field="4294967294" count="1" selected="0">
            <x v="0"/>
          </reference>
          <reference field="26" count="1" selected="0">
            <x v="6"/>
          </reference>
        </references>
      </pivotArea>
    </chartFormat>
    <chartFormat chart="15" format="29">
      <pivotArea type="data" outline="0" fieldPosition="0">
        <references count="2">
          <reference field="4294967294" count="1" selected="0">
            <x v="0"/>
          </reference>
          <reference field="26" count="1" selected="0">
            <x v="7"/>
          </reference>
        </references>
      </pivotArea>
    </chartFormat>
    <chartFormat chart="15" format="30">
      <pivotArea type="data" outline="0" fieldPosition="0">
        <references count="2">
          <reference field="4294967294" count="1" selected="0">
            <x v="0"/>
          </reference>
          <reference field="26" count="1" selected="0">
            <x v="8"/>
          </reference>
        </references>
      </pivotArea>
    </chartFormat>
    <chartFormat chart="15" format="31">
      <pivotArea type="data" outline="0" fieldPosition="0">
        <references count="2">
          <reference field="4294967294" count="1" selected="0">
            <x v="0"/>
          </reference>
          <reference field="26" count="1" selected="0">
            <x v="9"/>
          </reference>
        </references>
      </pivotArea>
    </chartFormat>
    <chartFormat chart="15" format="32">
      <pivotArea type="data" outline="0" fieldPosition="0">
        <references count="2">
          <reference field="4294967294" count="1" selected="0">
            <x v="0"/>
          </reference>
          <reference field="26" count="1" selected="0">
            <x v="10"/>
          </reference>
        </references>
      </pivotArea>
    </chartFormat>
    <chartFormat chart="15" format="33">
      <pivotArea type="data" outline="0" fieldPosition="0">
        <references count="2">
          <reference field="4294967294" count="1" selected="0">
            <x v="0"/>
          </reference>
          <reference field="26" count="1" selected="0">
            <x v="11"/>
          </reference>
        </references>
      </pivotArea>
    </chartFormat>
    <chartFormat chart="15" format="34">
      <pivotArea type="data" outline="0" fieldPosition="0">
        <references count="2">
          <reference field="4294967294" count="1" selected="0">
            <x v="0"/>
          </reference>
          <reference field="26" count="1" selected="0">
            <x v="12"/>
          </reference>
        </references>
      </pivotArea>
    </chartFormat>
    <chartFormat chart="15" format="35">
      <pivotArea type="data" outline="0" fieldPosition="0">
        <references count="2">
          <reference field="4294967294" count="1" selected="0">
            <x v="0"/>
          </reference>
          <reference field="26" count="1" selected="0">
            <x v="13"/>
          </reference>
        </references>
      </pivotArea>
    </chartFormat>
    <chartFormat chart="15" format="36">
      <pivotArea type="data" outline="0" fieldPosition="0">
        <references count="2">
          <reference field="4294967294" count="1" selected="0">
            <x v="0"/>
          </reference>
          <reference field="26" count="1" selected="0">
            <x v="14"/>
          </reference>
        </references>
      </pivotArea>
    </chartFormat>
    <chartFormat chart="15" format="37">
      <pivotArea type="data" outline="0" fieldPosition="0">
        <references count="2">
          <reference field="4294967294" count="1" selected="0">
            <x v="0"/>
          </reference>
          <reference field="26" count="1" selected="0">
            <x v="15"/>
          </reference>
        </references>
      </pivotArea>
    </chartFormat>
    <chartFormat chart="15" format="38">
      <pivotArea type="data" outline="0" fieldPosition="0">
        <references count="2">
          <reference field="4294967294" count="1" selected="0">
            <x v="0"/>
          </reference>
          <reference field="26" count="1" selected="0">
            <x v="16"/>
          </reference>
        </references>
      </pivotArea>
    </chartFormat>
    <chartFormat chart="15" format="39">
      <pivotArea type="data" outline="0" fieldPosition="0">
        <references count="2">
          <reference field="4294967294" count="1" selected="0">
            <x v="0"/>
          </reference>
          <reference field="26" count="1" selected="0">
            <x v="17"/>
          </reference>
        </references>
      </pivotArea>
    </chartFormat>
    <chartFormat chart="15" format="40">
      <pivotArea type="data" outline="0" fieldPosition="0">
        <references count="2">
          <reference field="4294967294" count="1" selected="0">
            <x v="0"/>
          </reference>
          <reference field="26" count="1" selected="0">
            <x v="18"/>
          </reference>
        </references>
      </pivotArea>
    </chartFormat>
    <chartFormat chart="19" format="61" series="1">
      <pivotArea type="data" outline="0" fieldPosition="0">
        <references count="1">
          <reference field="4294967294" count="1" selected="0">
            <x v="0"/>
          </reference>
        </references>
      </pivotArea>
    </chartFormat>
    <chartFormat chart="19" format="62">
      <pivotArea type="data" outline="0" fieldPosition="0">
        <references count="2">
          <reference field="4294967294" count="1" selected="0">
            <x v="0"/>
          </reference>
          <reference field="26" count="1" selected="0">
            <x v="0"/>
          </reference>
        </references>
      </pivotArea>
    </chartFormat>
    <chartFormat chart="19" format="63">
      <pivotArea type="data" outline="0" fieldPosition="0">
        <references count="2">
          <reference field="4294967294" count="1" selected="0">
            <x v="0"/>
          </reference>
          <reference field="26" count="1" selected="0">
            <x v="1"/>
          </reference>
        </references>
      </pivotArea>
    </chartFormat>
    <chartFormat chart="19" format="64">
      <pivotArea type="data" outline="0" fieldPosition="0">
        <references count="2">
          <reference field="4294967294" count="1" selected="0">
            <x v="0"/>
          </reference>
          <reference field="26" count="1" selected="0">
            <x v="2"/>
          </reference>
        </references>
      </pivotArea>
    </chartFormat>
    <chartFormat chart="19" format="65">
      <pivotArea type="data" outline="0" fieldPosition="0">
        <references count="2">
          <reference field="4294967294" count="1" selected="0">
            <x v="0"/>
          </reference>
          <reference field="26" count="1" selected="0">
            <x v="3"/>
          </reference>
        </references>
      </pivotArea>
    </chartFormat>
    <chartFormat chart="19" format="66">
      <pivotArea type="data" outline="0" fieldPosition="0">
        <references count="2">
          <reference field="4294967294" count="1" selected="0">
            <x v="0"/>
          </reference>
          <reference field="26" count="1" selected="0">
            <x v="4"/>
          </reference>
        </references>
      </pivotArea>
    </chartFormat>
    <chartFormat chart="19" format="67">
      <pivotArea type="data" outline="0" fieldPosition="0">
        <references count="2">
          <reference field="4294967294" count="1" selected="0">
            <x v="0"/>
          </reference>
          <reference field="26" count="1" selected="0">
            <x v="5"/>
          </reference>
        </references>
      </pivotArea>
    </chartFormat>
    <chartFormat chart="19" format="68">
      <pivotArea type="data" outline="0" fieldPosition="0">
        <references count="2">
          <reference field="4294967294" count="1" selected="0">
            <x v="0"/>
          </reference>
          <reference field="26" count="1" selected="0">
            <x v="6"/>
          </reference>
        </references>
      </pivotArea>
    </chartFormat>
    <chartFormat chart="19" format="69">
      <pivotArea type="data" outline="0" fieldPosition="0">
        <references count="2">
          <reference field="4294967294" count="1" selected="0">
            <x v="0"/>
          </reference>
          <reference field="26" count="1" selected="0">
            <x v="7"/>
          </reference>
        </references>
      </pivotArea>
    </chartFormat>
    <chartFormat chart="19" format="70">
      <pivotArea type="data" outline="0" fieldPosition="0">
        <references count="2">
          <reference field="4294967294" count="1" selected="0">
            <x v="0"/>
          </reference>
          <reference field="26" count="1" selected="0">
            <x v="8"/>
          </reference>
        </references>
      </pivotArea>
    </chartFormat>
    <chartFormat chart="19" format="71">
      <pivotArea type="data" outline="0" fieldPosition="0">
        <references count="2">
          <reference field="4294967294" count="1" selected="0">
            <x v="0"/>
          </reference>
          <reference field="26" count="1" selected="0">
            <x v="9"/>
          </reference>
        </references>
      </pivotArea>
    </chartFormat>
    <chartFormat chart="19" format="72">
      <pivotArea type="data" outline="0" fieldPosition="0">
        <references count="2">
          <reference field="4294967294" count="1" selected="0">
            <x v="0"/>
          </reference>
          <reference field="26" count="1" selected="0">
            <x v="10"/>
          </reference>
        </references>
      </pivotArea>
    </chartFormat>
    <chartFormat chart="19" format="73">
      <pivotArea type="data" outline="0" fieldPosition="0">
        <references count="2">
          <reference field="4294967294" count="1" selected="0">
            <x v="0"/>
          </reference>
          <reference field="26" count="1" selected="0">
            <x v="11"/>
          </reference>
        </references>
      </pivotArea>
    </chartFormat>
    <chartFormat chart="19" format="74">
      <pivotArea type="data" outline="0" fieldPosition="0">
        <references count="2">
          <reference field="4294967294" count="1" selected="0">
            <x v="0"/>
          </reference>
          <reference field="26" count="1" selected="0">
            <x v="12"/>
          </reference>
        </references>
      </pivotArea>
    </chartFormat>
    <chartFormat chart="19" format="75">
      <pivotArea type="data" outline="0" fieldPosition="0">
        <references count="2">
          <reference field="4294967294" count="1" selected="0">
            <x v="0"/>
          </reference>
          <reference field="26" count="1" selected="0">
            <x v="13"/>
          </reference>
        </references>
      </pivotArea>
    </chartFormat>
    <chartFormat chart="19" format="76">
      <pivotArea type="data" outline="0" fieldPosition="0">
        <references count="2">
          <reference field="4294967294" count="1" selected="0">
            <x v="0"/>
          </reference>
          <reference field="26" count="1" selected="0">
            <x v="14"/>
          </reference>
        </references>
      </pivotArea>
    </chartFormat>
    <chartFormat chart="19" format="77">
      <pivotArea type="data" outline="0" fieldPosition="0">
        <references count="2">
          <reference field="4294967294" count="1" selected="0">
            <x v="0"/>
          </reference>
          <reference field="26" count="1" selected="0">
            <x v="15"/>
          </reference>
        </references>
      </pivotArea>
    </chartFormat>
    <chartFormat chart="19" format="78">
      <pivotArea type="data" outline="0" fieldPosition="0">
        <references count="2">
          <reference field="4294967294" count="1" selected="0">
            <x v="0"/>
          </reference>
          <reference field="26" count="1" selected="0">
            <x v="16"/>
          </reference>
        </references>
      </pivotArea>
    </chartFormat>
    <chartFormat chart="19" format="79">
      <pivotArea type="data" outline="0" fieldPosition="0">
        <references count="2">
          <reference field="4294967294" count="1" selected="0">
            <x v="0"/>
          </reference>
          <reference field="26" count="1" selected="0">
            <x v="17"/>
          </reference>
        </references>
      </pivotArea>
    </chartFormat>
    <chartFormat chart="19" format="80">
      <pivotArea type="data" outline="0" fieldPosition="0">
        <references count="2">
          <reference field="4294967294" count="1" selected="0">
            <x v="0"/>
          </reference>
          <reference field="26"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F8DD9B-EB01-4A86-9146-D169A82BC9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O17:P37" firstHeaderRow="1" firstDataRow="1" firstDataCol="1"/>
  <pivotFields count="38">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20">
        <item x="3"/>
        <item x="12"/>
        <item x="5"/>
        <item x="14"/>
        <item x="16"/>
        <item x="11"/>
        <item x="10"/>
        <item x="15"/>
        <item x="4"/>
        <item x="0"/>
        <item x="18"/>
        <item x="1"/>
        <item x="7"/>
        <item x="8"/>
        <item x="6"/>
        <item x="2"/>
        <item x="13"/>
        <item x="17"/>
        <item x="9"/>
        <item t="default"/>
      </items>
    </pivotField>
    <pivotField showAll="0"/>
    <pivotField showAll="0"/>
    <pivotField numFmtId="164" showAll="0">
      <items count="135">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items count="20">
        <item x="1"/>
        <item x="17"/>
        <item x="18"/>
        <item x="16"/>
        <item x="11"/>
        <item x="15"/>
        <item x="13"/>
        <item x="6"/>
        <item x="7"/>
        <item x="9"/>
        <item x="0"/>
        <item x="8"/>
        <item x="3"/>
        <item x="5"/>
        <item x="4"/>
        <item x="2"/>
        <item x="10"/>
        <item x="12"/>
        <item x="14"/>
        <item t="default"/>
      </items>
    </pivotField>
    <pivotField showAll="0"/>
    <pivotField showAll="0"/>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3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order_id" fld="0" subtotal="count" baseField="31" baseItem="0"/>
  </dataFields>
  <chartFormats count="3">
    <chartFormat chart="1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AD1084-9C93-47E2-AAA3-CF73721EA4E6}" autoFormatId="16" applyNumberFormats="0" applyBorderFormats="0" applyFontFormats="0" applyPatternFormats="0" applyAlignmentFormats="0" applyWidthHeightFormats="0">
  <queryTableRefresh nextId="38" unboundColumnsRight="8">
    <queryTableFields count="37">
      <queryTableField id="1" name="Column1.order_id" tableColumnId="1"/>
      <queryTableField id="2" name="Column1.order_items.name" tableColumnId="2"/>
      <queryTableField id="3" name="Column1.is_coupon_applied" tableColumnId="3"/>
      <queryTableField id="4" name="Column1.coupon_applied" tableColumnId="4"/>
      <queryTableField id="5" name="Column1.offers_data" tableColumnId="5"/>
      <queryTableField id="6" name="Column1.order_time" tableColumnId="6"/>
      <queryTableField id="7" name="Column1.confirmed_time" tableColumnId="7"/>
      <queryTableField id="8" name="Column1.customer_id" tableColumnId="8"/>
      <queryTableField id="9" name="Column1.order_status" tableColumnId="9"/>
      <queryTableField id="10" name="Column1.delivery_boy.name" tableColumnId="10"/>
      <queryTableField id="11" name="Column1.restaurant_id" tableColumnId="11"/>
      <queryTableField id="12" name="Column1.restaurant_name" tableColumnId="12"/>
      <queryTableField id="13" name="Column1.restaurant_address" tableColumnId="13"/>
      <queryTableField id="14" name="Column1.restaurant_locality" tableColumnId="14"/>
      <queryTableField id="15" name="Column1.restaurant_city_name" tableColumnId="15"/>
      <queryTableField id="16" name="Column1.delivery_time_in_seconds" tableColumnId="16"/>
      <queryTableField id="17" name="Column1.order_total" tableColumnId="17"/>
      <queryTableField id="18" name="Column1.order_total_with_tip" tableColumnId="18"/>
      <queryTableField id="19" name="Column1.net_total" tableColumnId="19"/>
      <queryTableField id="20" name="Column1.item_total" tableColumnId="20"/>
      <queryTableField id="21" name="Column1.free_delivery_discount_hit" tableColumnId="21"/>
      <queryTableField id="22" name="Column1.restaurant_order_rating" tableColumnId="22"/>
      <queryTableField id="23" name="Column1.restaurant_lat_lng" tableColumnId="23"/>
      <queryTableField id="24" name="Column1.restaurant_customer_distance" tableColumnId="24"/>
      <queryTableField id="25" name="Column1.coupon_code" tableColumnId="25"/>
      <queryTableField id="26" name="Column1.order_payment_method" tableColumnId="26"/>
      <queryTableField id="27" name="Column1.restaurant_area_name" tableColumnId="27"/>
      <queryTableField id="28" name="Column1.on_time" tableColumnId="28"/>
      <queryTableField id="29" name="Column1.rain_mode" tableColumnId="29"/>
      <queryTableField id="30" dataBound="0" tableColumnId="30"/>
      <queryTableField id="31" dataBound="0" tableColumnId="31"/>
      <queryTableField id="32" dataBound="0" tableColumnId="32"/>
      <queryTableField id="33" dataBound="0" tableColumnId="33"/>
      <queryTableField id="34" dataBound="0" tableColumnId="34"/>
      <queryTableField id="35" dataBound="0" tableColumnId="35"/>
      <queryTableField id="36" dataBound="0" tableColumnId="36"/>
      <queryTableField id="37" dataBound="0" tableColumnId="3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74B63B3-8B39-418B-AA57-53DF33BF77DE}" autoFormatId="16" applyNumberFormats="0" applyBorderFormats="0" applyFontFormats="0" applyPatternFormats="0" applyAlignmentFormats="0" applyWidthHeightFormats="0">
  <queryTableRefresh nextId="6" unboundColumnsRight="1">
    <queryTableFields count="5">
      <queryTableField id="1" name="Column1.order_id" tableColumnId="1"/>
      <queryTableField id="2" name="Column1.order_items.name" tableColumnId="2"/>
      <queryTableField id="3" name="Column1.order_items.is_veg" tableColumnId="3"/>
      <queryTableField id="4" name="Column1.order_items.quantity" tableColumnId="4"/>
      <queryTableField id="5"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time" xr10:uid="{BB49232E-8525-43ED-B2E3-402B4DF3FEBF}" sourceName="Years (order time )">
  <pivotTables>
    <pivotTable tabId="1" name="PivotTable3"/>
    <pivotTable tabId="1" name="PivotTable4"/>
    <pivotTable tabId="1" name="PivotTable7"/>
    <pivotTable tabId="1" name="PivotTable1"/>
    <pivotTable tabId="1" name="PivotTable5"/>
    <pivotTable tabId="1" name="PivotTable8"/>
  </pivotTables>
  <data>
    <tabular pivotCacheId="1048477102">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order_payment_method" xr10:uid="{75B2E34B-BE67-4AFA-9D61-036AA75EC8BE}" sourceName="Column1.order_payment_method">
  <pivotTables>
    <pivotTable tabId="1" name="PivotTable3"/>
    <pivotTable tabId="1" name="PivotTable2"/>
    <pivotTable tabId="1" name="PivotTable4"/>
    <pivotTable tabId="1" name="PivotTable7"/>
    <pivotTable tabId="1" name="PivotTable1"/>
    <pivotTable tabId="1" name="PivotTable5"/>
    <pivotTable tabId="1" name="PivotTable8"/>
  </pivotTables>
  <data>
    <tabular pivotCacheId="1048477102">
      <items count="3">
        <i x="2" s="1"/>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tary_Type" xr10:uid="{B3272160-0A2E-4E39-9FBE-4DE6383B1FD4}" sourceName="Dietary Type">
  <pivotTables>
    <pivotTable tabId="1" name="PivotTable8"/>
    <pivotTable tabId="1" name="PivotTable1"/>
    <pivotTable tabId="1" name="PivotTable2"/>
    <pivotTable tabId="1" name="PivotTable3"/>
    <pivotTable tabId="1" name="PivotTable4"/>
    <pivotTable tabId="1" name="PivotTable5"/>
    <pivotTable tabId="1" name="PivotTable7"/>
  </pivotTables>
  <data>
    <tabular pivotCacheId="1048477102">
      <items count="2">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is_coupon_applied" xr10:uid="{072F3B77-E7A3-478B-A829-5F8705DD181E}" sourceName="Column1.is_coupon_applied">
  <pivotTables>
    <pivotTable tabId="1" name="PivotTable7"/>
    <pivotTable tabId="1" name="PivotTable1"/>
    <pivotTable tabId="1" name="PivotTable2"/>
    <pivotTable tabId="1" name="PivotTable3"/>
    <pivotTable tabId="1" name="PivotTable4"/>
    <pivotTable tabId="1" name="PivotTable5"/>
  </pivotTables>
  <data>
    <tabular pivotCacheId="1048477102">
      <items count="2">
        <i x="1"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restaurant_area_name" xr10:uid="{96A4CE73-C0C8-40B4-AAC9-2CF87FBDA722}" sourceName="Column1.restaurant_area_name">
  <pivotTables>
    <pivotTable tabId="1" name="PivotTable3"/>
    <pivotTable tabId="1" name="PivotTable2"/>
    <pivotTable tabId="1" name="PivotTable4"/>
    <pivotTable tabId="1" name="PivotTable7"/>
    <pivotTable tabId="1" name="PivotTable1"/>
    <pivotTable tabId="1" name="PivotTable5"/>
    <pivotTable tabId="1" name="PivotTable8"/>
  </pivotTables>
  <data>
    <tabular pivotCacheId="1048477102">
      <items count="19">
        <i x="3" s="1"/>
        <i x="12" s="1"/>
        <i x="5" s="1"/>
        <i x="14" s="1"/>
        <i x="16" s="1"/>
        <i x="11" s="1"/>
        <i x="10" s="1"/>
        <i x="15" s="1"/>
        <i x="4" s="1"/>
        <i x="0" s="1"/>
        <i x="18" s="1"/>
        <i x="1" s="1"/>
        <i x="7" s="1"/>
        <i x="8" s="1"/>
        <i x="6" s="1"/>
        <i x="2" s="1"/>
        <i x="13" s="1"/>
        <i x="17" s="1"/>
        <i x="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time )" xr10:uid="{5E8A66D0-5257-4782-A623-6E642CB5326C}" cache="Slicer_Years__order_time" caption="Years (order time )" rowHeight="251883"/>
  <slicer name="Column1.order_payment_method" xr10:uid="{3ED10A27-BAF0-4134-9E5A-7F82FC611F7C}" cache="Slicer_Column1.order_payment_method" caption="Column1.order_payment_method" rowHeight="251883"/>
  <slicer name="Dietary Type" xr10:uid="{F5C1B931-D06A-4A39-85A0-1996F513FA6A}" cache="Slicer_Dietary_Type" caption="Dietary Type" rowHeight="251883"/>
  <slicer name="Column1.is_coupon_applied" xr10:uid="{049C515C-5A7C-498D-8770-9C2DFAE3EF75}" cache="Slicer_Column1.is_coupon_applied" caption="Column1.is_coupon_applied" rowHeight="251883"/>
  <slicer name="Column1.restaurant_area_name" xr10:uid="{FB4C6D1A-5827-4725-9152-3B021EE503B6}" cache="Slicer_Column1.restaurant_area_name" caption="Column1.restaurant_area_nam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time ) 1" xr10:uid="{9A0C2324-8362-4C55-8AEC-A7AD590F1AED}" cache="Slicer_Years__order_time" caption="Years (order time )" showCaption="0" rowHeight="251883"/>
  <slicer name="Column1.order_payment_method 1" xr10:uid="{FE933F2D-285F-4CFD-BC83-18DD9D55089E}" cache="Slicer_Column1.order_payment_method" caption="Column1.order_payment_method" showCaption="0" rowHeight="251883"/>
  <slicer name="Column1.is_coupon_applied 1" xr10:uid="{968C8FE4-1E3E-427C-9318-E259C8D3A387}" cache="Slicer_Column1.is_coupon_applied" caption="Column1.is_coupon_applied" showCaption="0" rowHeight="251883"/>
  <slicer name="Column1.restaurant_area_name 1" xr10:uid="{C7D4E049-FDCA-4784-9270-03CC3D7A772B}" cache="Slicer_Column1.restaurant_area_name" caption="Column1.restaurant_area_name" showCaption="0"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50668-CA7F-47B5-9A76-DA1938AA3F3C}" name="swiggy_orders__10____1725105116481___1775219039143" displayName="swiggy_orders__10____1725105116481___1775219039143" ref="A1:AK206" tableType="queryTable" totalsRowShown="0">
  <autoFilter ref="A1:AK206" xr:uid="{95250668-CA7F-47B5-9A76-DA1938AA3F3C}"/>
  <tableColumns count="37">
    <tableColumn id="1" xr3:uid="{1FF2D599-5C80-4DAE-A7E4-1D65297038E4}" uniqueName="1" name="Column1.order_id" queryTableFieldId="1"/>
    <tableColumn id="2" xr3:uid="{6092A3B6-92A9-4373-8FFF-2DAADB3A1B2E}" uniqueName="2" name="Column1.order_items.name" queryTableFieldId="2"/>
    <tableColumn id="3" xr3:uid="{6F1BFCE2-A0F1-40E2-AF4F-AE55980B28C0}" uniqueName="3" name="Column1.is_coupon_applied" queryTableFieldId="3"/>
    <tableColumn id="4" xr3:uid="{3A035F14-887F-4E6B-9FDE-F80E9193D38C}" uniqueName="4" name="Column1.coupon_applied" queryTableFieldId="4"/>
    <tableColumn id="5" xr3:uid="{B0E0B9BC-B573-4F77-8FEB-3F73F15A4554}" uniqueName="5" name="Column1.offers_data" queryTableFieldId="5"/>
    <tableColumn id="6" xr3:uid="{31B49232-9F36-4BFC-B44C-BC06766EC044}" uniqueName="6" name="Column1.order_time" queryTableFieldId="6"/>
    <tableColumn id="7" xr3:uid="{6882B018-6100-419F-B28B-0112A1165659}" uniqueName="7" name="Column1.confirmed_time" queryTableFieldId="7"/>
    <tableColumn id="8" xr3:uid="{018877A6-6BA6-4D63-A706-20728012EBD1}" uniqueName="8" name="Column1.customer_id" queryTableFieldId="8"/>
    <tableColumn id="9" xr3:uid="{615802AF-CA5D-491D-9D41-1081A7EF9BC6}" uniqueName="9" name="Column1.order_status" queryTableFieldId="9"/>
    <tableColumn id="10" xr3:uid="{27619BC0-6299-4A2C-9CF2-D41E11796ED4}" uniqueName="10" name="Column1.delivery_boy.name" queryTableFieldId="10"/>
    <tableColumn id="11" xr3:uid="{20DB8225-4D62-4F1E-82AD-209C61748290}" uniqueName="11" name="Column1.restaurant_id" queryTableFieldId="11"/>
    <tableColumn id="12" xr3:uid="{617DA54B-6186-46AD-A9ED-9F8062F2E957}" uniqueName="12" name="Column1.restaurant_name" queryTableFieldId="12"/>
    <tableColumn id="13" xr3:uid="{C615DCF5-8771-4795-AA31-0B3C62ED8354}" uniqueName="13" name="Column1.restaurant_address" queryTableFieldId="13"/>
    <tableColumn id="14" xr3:uid="{8B1E8E94-9E63-4031-92C3-F577959E248B}" uniqueName="14" name="Column1.restaurant_locality" queryTableFieldId="14"/>
    <tableColumn id="15" xr3:uid="{78BB38A1-6793-4257-BD15-73BCFE70A488}" uniqueName="15" name="Column1.restaurant_city_name" queryTableFieldId="15"/>
    <tableColumn id="16" xr3:uid="{22D75FAB-34D9-4157-AF31-FD8107A980C5}" uniqueName="16" name="Column1.delivery_time_in_seconds" queryTableFieldId="16"/>
    <tableColumn id="17" xr3:uid="{D81665E0-D3A6-4EBE-803A-939C30C25706}" uniqueName="17" name="Column1.order_total" queryTableFieldId="17"/>
    <tableColumn id="18" xr3:uid="{872BAE05-A104-43C7-84E3-659ABDFE2E11}" uniqueName="18" name="Column1.order_total_with_tip" queryTableFieldId="18"/>
    <tableColumn id="19" xr3:uid="{64FA9BC6-F5F6-4790-AC42-FBEE801B2BAF}" uniqueName="19" name="Column1.net_total" queryTableFieldId="19"/>
    <tableColumn id="20" xr3:uid="{B1A5E8C5-A3BC-4EC6-8894-C9F6C68BA19F}" uniqueName="20" name="Column1.item_total" queryTableFieldId="20"/>
    <tableColumn id="21" xr3:uid="{579FFF5B-2734-491C-A9BB-246E315D25CB}" uniqueName="21" name="Column1.free_delivery_discount_hit" queryTableFieldId="21"/>
    <tableColumn id="22" xr3:uid="{7A346826-1D60-4978-8BD7-63E833061DB3}" uniqueName="22" name="Column1.restaurant_order_rating" queryTableFieldId="22"/>
    <tableColumn id="23" xr3:uid="{111EA5D9-DA6B-4A1C-8CED-363141D61237}" uniqueName="23" name="Column1.restaurant_lat_lng" queryTableFieldId="23"/>
    <tableColumn id="24" xr3:uid="{AD50C82E-5242-42B5-A6DF-9038E68C00CD}" uniqueName="24" name="Column1.restaurant_customer_distance" queryTableFieldId="24"/>
    <tableColumn id="25" xr3:uid="{8D1DBFD7-09E1-47C9-AB8D-A6EAFAA66CF4}" uniqueName="25" name="Column1.coupon_code" queryTableFieldId="25"/>
    <tableColumn id="26" xr3:uid="{A8AA374A-5DDD-4025-9DB9-AD0B4ACED36E}" uniqueName="26" name="Column1.order_payment_method" queryTableFieldId="26"/>
    <tableColumn id="27" xr3:uid="{D17811D7-E2A3-499C-A8A4-3C965DB3670C}" uniqueName="27" name="Column1.restaurant_area_name" queryTableFieldId="27"/>
    <tableColumn id="28" xr3:uid="{CF055D24-358C-4DA7-AEC0-F02E0CAC69FD}" uniqueName="28" name="Column1.on_time" queryTableFieldId="28"/>
    <tableColumn id="29" xr3:uid="{285F97FD-D9F4-44E3-8A6E-DE2B4579BE4B}" uniqueName="29" name="Column1.rain_mode" queryTableFieldId="29"/>
    <tableColumn id="30" xr3:uid="{A8CBE2BB-74E2-42C8-BF71-05FC1479EE74}" uniqueName="30" name="order time " queryTableFieldId="30" dataDxfId="6">
      <calculatedColumnFormula>VALUE(swiggy_orders__10____1725105116481___1775219039143[[#This Row],[Column1.order_time]])</calculatedColumnFormula>
    </tableColumn>
    <tableColumn id="31" xr3:uid="{9BE011E9-6A85-4F77-A1A3-A8E5968FA24F}" uniqueName="31" name="discount _applied" queryTableFieldId="31">
      <calculatedColumnFormula>IF(swiggy_orders__10____1725105116481___1775219039143[[#This Row],[Column1.is_coupon_applied]]=TRUE,"yes","no")</calculatedColumnFormula>
    </tableColumn>
    <tableColumn id="32" xr3:uid="{AB1FC1E1-4E7A-4EEA-9949-FB3B01DC1490}" uniqueName="32" name="order hour" queryTableFieldId="32" dataDxfId="5">
      <calculatedColumnFormula>HOUR(swiggy_orders__10____1725105116481___1775219039143[[#This Row],[order time ]])</calculatedColumnFormula>
    </tableColumn>
    <tableColumn id="33" xr3:uid="{C13F90FF-C113-43A2-B1BE-4F8219FA01A1}" uniqueName="33" name="DAY NAME" queryTableFieldId="33" dataDxfId="4">
      <calculatedColumnFormula>TEXT(swiggy_orders__10____1725105116481___1775219039143[[#This Row],[Column1.order_time]],"DDDD")</calculatedColumnFormula>
    </tableColumn>
    <tableColumn id="34" xr3:uid="{A6A4BB97-AF00-4444-A559-3687ABD7A1D0}" uniqueName="34" name="Column1.order_items.is_veg" queryTableFieldId="34"/>
    <tableColumn id="35" xr3:uid="{89C1BC4D-01D0-4AAC-BEED-4086984D03D1}" uniqueName="35" name="Dietary Type" queryTableFieldId="35" dataDxfId="3">
      <calculatedColumnFormula>IF(VALUE(swiggy_orders__10____1725105116481___1775219039143[[#This Row],[Column1.order_items.is_veg]])=1, "Veg", "Non-Veg")</calculatedColumnFormula>
    </tableColumn>
    <tableColumn id="36" xr3:uid="{FFD06E36-D2CB-4FA8-9FE9-656937996776}" uniqueName="36" name="Latitude" queryTableFieldId="36" dataDxfId="2"/>
    <tableColumn id="37" xr3:uid="{C66240AC-2321-471D-AAC9-44809F461091}" uniqueName="37" name="Longitude" queryTableFieldId="37"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656C3F-3038-42E8-89CF-3226389CE013}" name="swiggy_orders__10____1725105116481___1775219039143__2" displayName="swiggy_orders__10____1725105116481___1775219039143__2" ref="A1:E206" tableType="queryTable" totalsRowShown="0">
  <autoFilter ref="A1:E206" xr:uid="{B5656C3F-3038-42E8-89CF-3226389CE013}"/>
  <tableColumns count="5">
    <tableColumn id="1" xr3:uid="{C84D27D5-8B73-4BAF-B996-06FD84C64AB5}" uniqueName="1" name="Column1.order_id" queryTableFieldId="1"/>
    <tableColumn id="2" xr3:uid="{CE451094-C68C-421B-816D-732644E7C3B0}" uniqueName="2" name="Column1.order_items.name" queryTableFieldId="2"/>
    <tableColumn id="3" xr3:uid="{3F523205-2570-43CB-BCE0-43D009BDE96C}" uniqueName="3" name="Column1.order_items.is_veg" queryTableFieldId="3"/>
    <tableColumn id="4" xr3:uid="{F6EA4063-F936-476E-AA64-867BA975228D}" uniqueName="4" name="Column1.order_items.quantity" queryTableFieldId="4"/>
    <tableColumn id="5" xr3:uid="{C9D180D1-F804-457F-BA66-AE61BDDEB510}" uniqueName="5" name="Dietary Type" queryTableFieldId="5" dataDxfId="0">
      <calculatedColumnFormula>IF(VALUE(C2)=1, "Veg", "Non-Veg")</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DB1D6-272E-4B65-AB24-1A684F85CC5E}">
  <dimension ref="A1:AK206"/>
  <sheetViews>
    <sheetView topLeftCell="W71" zoomScale="81" workbookViewId="0">
      <selection activeCell="E14" sqref="E14"/>
    </sheetView>
  </sheetViews>
  <sheetFormatPr defaultRowHeight="15" x14ac:dyDescent="0.25"/>
  <cols>
    <col min="1" max="1" width="24.85546875" bestFit="1" customWidth="1"/>
    <col min="2" max="2" width="54.42578125" bestFit="1" customWidth="1"/>
    <col min="3" max="3" width="36.85546875" bestFit="1" customWidth="1"/>
    <col min="4" max="4" width="33.42578125" bestFit="1" customWidth="1"/>
    <col min="5" max="5" width="255.5703125" bestFit="1" customWidth="1"/>
    <col min="6" max="6" width="27.5703125" bestFit="1" customWidth="1"/>
    <col min="7" max="7" width="33" bestFit="1" customWidth="1"/>
    <col min="8" max="8" width="29.28515625" bestFit="1" customWidth="1"/>
    <col min="9" max="9" width="29.42578125" bestFit="1" customWidth="1"/>
    <col min="10" max="10" width="36.5703125" bestFit="1" customWidth="1"/>
    <col min="11" max="11" width="30.42578125" bestFit="1" customWidth="1"/>
    <col min="12" max="12" width="49.5703125" bestFit="1" customWidth="1"/>
    <col min="13" max="13" width="178.5703125" bestFit="1" customWidth="1"/>
    <col min="14" max="14" width="36.28515625" bestFit="1" customWidth="1"/>
    <col min="15" max="15" width="39.42578125" bestFit="1" customWidth="1"/>
    <col min="16" max="16" width="44.5703125" bestFit="1" customWidth="1"/>
    <col min="17" max="17" width="27.5703125" bestFit="1" customWidth="1"/>
    <col min="18" max="18" width="37.5703125" bestFit="1" customWidth="1"/>
    <col min="19" max="19" width="25.140625" bestFit="1" customWidth="1"/>
    <col min="20" max="20" width="26.28515625" bestFit="1" customWidth="1"/>
    <col min="21" max="21" width="45.42578125" bestFit="1" customWidth="1"/>
    <col min="22" max="22" width="41.85546875" bestFit="1" customWidth="1"/>
    <col min="23" max="23" width="46" bestFit="1" customWidth="1"/>
    <col min="24" max="24" width="49.140625" bestFit="1" customWidth="1"/>
    <col min="25" max="25" width="30.42578125" bestFit="1" customWidth="1"/>
    <col min="26" max="26" width="41.7109375" bestFit="1" customWidth="1"/>
    <col min="27" max="27" width="40.28515625" bestFit="1" customWidth="1"/>
    <col min="28" max="28" width="24.42578125" bestFit="1" customWidth="1"/>
    <col min="29" max="29" width="27.42578125" bestFit="1" customWidth="1"/>
    <col min="30" max="30" width="13.42578125" bestFit="1" customWidth="1"/>
    <col min="31" max="31" width="18.5703125" bestFit="1" customWidth="1"/>
    <col min="32" max="32" width="13.28515625" bestFit="1" customWidth="1"/>
    <col min="33" max="33" width="19" bestFit="1" customWidth="1"/>
    <col min="34" max="34" width="39.140625" bestFit="1" customWidth="1"/>
    <col min="35" max="35" width="20.85546875" bestFit="1" customWidth="1"/>
    <col min="36" max="36" width="46" bestFit="1" customWidth="1"/>
    <col min="37" max="37" width="40" bestFit="1"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1118</v>
      </c>
      <c r="AE1" t="s">
        <v>1140</v>
      </c>
      <c r="AF1" t="s">
        <v>1141</v>
      </c>
      <c r="AG1" t="s">
        <v>1142</v>
      </c>
      <c r="AH1" t="s">
        <v>1112</v>
      </c>
      <c r="AI1" t="s">
        <v>1153</v>
      </c>
      <c r="AJ1" t="s">
        <v>1161</v>
      </c>
      <c r="AK1" t="s">
        <v>1162</v>
      </c>
    </row>
    <row r="2" spans="1:37" x14ac:dyDescent="0.25">
      <c r="A2">
        <v>183807779362870</v>
      </c>
      <c r="B2" t="s">
        <v>29</v>
      </c>
      <c r="C2" t="b">
        <v>1</v>
      </c>
      <c r="D2" t="s">
        <v>30</v>
      </c>
      <c r="E2" t="s">
        <v>31</v>
      </c>
      <c r="F2" t="s">
        <v>32</v>
      </c>
      <c r="G2" t="s">
        <v>33</v>
      </c>
      <c r="H2" t="s">
        <v>34</v>
      </c>
      <c r="I2" t="s">
        <v>35</v>
      </c>
      <c r="J2" t="s">
        <v>36</v>
      </c>
      <c r="K2" t="s">
        <v>37</v>
      </c>
      <c r="L2" t="s">
        <v>38</v>
      </c>
      <c r="M2" t="s">
        <v>39</v>
      </c>
      <c r="N2" t="s">
        <v>40</v>
      </c>
      <c r="O2" t="s">
        <v>41</v>
      </c>
      <c r="P2" t="s">
        <v>42</v>
      </c>
      <c r="Q2">
        <v>526</v>
      </c>
      <c r="R2">
        <v>526</v>
      </c>
      <c r="S2">
        <v>526</v>
      </c>
      <c r="T2">
        <v>540</v>
      </c>
      <c r="U2">
        <v>36</v>
      </c>
      <c r="V2">
        <v>0</v>
      </c>
      <c r="W2" t="s">
        <v>43</v>
      </c>
      <c r="X2" t="s">
        <v>44</v>
      </c>
      <c r="Y2" t="s">
        <v>30</v>
      </c>
      <c r="Z2" t="s">
        <v>45</v>
      </c>
      <c r="AA2" t="s">
        <v>46</v>
      </c>
      <c r="AB2" t="b">
        <v>1</v>
      </c>
      <c r="AC2" t="s">
        <v>47</v>
      </c>
      <c r="AD2" s="3">
        <f>VALUE(swiggy_orders__10____1725105116481___1775219039143[[#This Row],[Column1.order_time]])</f>
        <v>45532.634016203701</v>
      </c>
      <c r="AE2" t="str">
        <f>IF(swiggy_orders__10____1725105116481___1775219039143[[#This Row],[Column1.is_coupon_applied]]=TRUE,"yes","no")</f>
        <v>yes</v>
      </c>
      <c r="AF2">
        <f>HOUR(swiggy_orders__10____1725105116481___1775219039143[[#This Row],[order time ]])</f>
        <v>15</v>
      </c>
      <c r="AG2" t="str">
        <f>TEXT(swiggy_orders__10____1725105116481___1775219039143[[#This Row],[Column1.order_time]],"DDDD")</f>
        <v>Wednesday</v>
      </c>
      <c r="AH2" t="s">
        <v>47</v>
      </c>
      <c r="AI2" t="str">
        <f>IF(VALUE(swiggy_orders__10____1725105116481___1775219039143[[#This Row],[Column1.order_items.is_veg]])=1, "Veg", "Non-Veg")</f>
        <v>Non-Veg</v>
      </c>
      <c r="AJ2">
        <v>12.909420409999999</v>
      </c>
      <c r="AK2">
        <v>77.638662150000002</v>
      </c>
    </row>
    <row r="3" spans="1:37" x14ac:dyDescent="0.25">
      <c r="A3">
        <v>183754467116208</v>
      </c>
      <c r="B3" t="s">
        <v>48</v>
      </c>
      <c r="C3" t="b">
        <v>1</v>
      </c>
      <c r="D3" t="s">
        <v>49</v>
      </c>
      <c r="E3" t="s">
        <v>50</v>
      </c>
      <c r="F3" t="s">
        <v>51</v>
      </c>
      <c r="G3" t="s">
        <v>52</v>
      </c>
      <c r="H3" t="s">
        <v>34</v>
      </c>
      <c r="I3" t="s">
        <v>35</v>
      </c>
      <c r="J3" t="s">
        <v>53</v>
      </c>
      <c r="K3" t="s">
        <v>54</v>
      </c>
      <c r="L3" t="s">
        <v>55</v>
      </c>
      <c r="M3" t="s">
        <v>56</v>
      </c>
      <c r="N3" t="s">
        <v>57</v>
      </c>
      <c r="O3" t="s">
        <v>41</v>
      </c>
      <c r="P3" t="s">
        <v>58</v>
      </c>
      <c r="Q3">
        <v>866</v>
      </c>
      <c r="R3">
        <v>866</v>
      </c>
      <c r="S3">
        <v>866</v>
      </c>
      <c r="T3">
        <v>1015</v>
      </c>
      <c r="U3">
        <v>43</v>
      </c>
      <c r="V3">
        <v>0</v>
      </c>
      <c r="W3" t="s">
        <v>59</v>
      </c>
      <c r="X3" t="s">
        <v>60</v>
      </c>
      <c r="Y3" t="s">
        <v>49</v>
      </c>
      <c r="Z3" t="s">
        <v>45</v>
      </c>
      <c r="AA3" t="s">
        <v>61</v>
      </c>
      <c r="AB3" t="b">
        <v>1</v>
      </c>
      <c r="AC3" t="s">
        <v>47</v>
      </c>
      <c r="AD3" s="3">
        <f>VALUE(swiggy_orders__10____1725105116481___1775219039143[[#This Row],[Column1.order_time]])</f>
        <v>45532.016979166663</v>
      </c>
      <c r="AE3" t="str">
        <f>IF(swiggy_orders__10____1725105116481___1775219039143[[#This Row],[Column1.is_coupon_applied]]=TRUE,"yes","no")</f>
        <v>yes</v>
      </c>
      <c r="AF3">
        <f>HOUR(swiggy_orders__10____1725105116481___1775219039143[[#This Row],[order time ]])</f>
        <v>0</v>
      </c>
      <c r="AG3" t="str">
        <f>TEXT(swiggy_orders__10____1725105116481___1775219039143[[#This Row],[Column1.order_time]],"DDDD")</f>
        <v>Wednesday</v>
      </c>
      <c r="AH3" t="s">
        <v>47</v>
      </c>
      <c r="AI3" t="str">
        <f>IF(VALUE(swiggy_orders__10____1725105116481___1775219039143[[#This Row],[Column1.order_items.is_veg]])=1, "Veg", "Non-Veg")</f>
        <v>Non-Veg</v>
      </c>
      <c r="AJ3">
        <v>12.905014</v>
      </c>
      <c r="AK3">
        <v>77.638992000000002</v>
      </c>
    </row>
    <row r="4" spans="1:37" x14ac:dyDescent="0.25">
      <c r="A4">
        <v>183754467116208</v>
      </c>
      <c r="B4" t="s">
        <v>62</v>
      </c>
      <c r="C4" t="b">
        <v>1</v>
      </c>
      <c r="D4" t="s">
        <v>49</v>
      </c>
      <c r="E4" t="s">
        <v>50</v>
      </c>
      <c r="F4" t="s">
        <v>51</v>
      </c>
      <c r="G4" t="s">
        <v>52</v>
      </c>
      <c r="H4" t="s">
        <v>34</v>
      </c>
      <c r="I4" t="s">
        <v>35</v>
      </c>
      <c r="J4" t="s">
        <v>53</v>
      </c>
      <c r="K4" t="s">
        <v>54</v>
      </c>
      <c r="L4" t="s">
        <v>55</v>
      </c>
      <c r="M4" t="s">
        <v>56</v>
      </c>
      <c r="N4" t="s">
        <v>57</v>
      </c>
      <c r="O4" t="s">
        <v>41</v>
      </c>
      <c r="P4" t="s">
        <v>58</v>
      </c>
      <c r="Q4">
        <v>866</v>
      </c>
      <c r="R4">
        <v>866</v>
      </c>
      <c r="S4">
        <v>866</v>
      </c>
      <c r="T4">
        <v>1015</v>
      </c>
      <c r="U4">
        <v>43</v>
      </c>
      <c r="V4">
        <v>0</v>
      </c>
      <c r="W4" t="s">
        <v>59</v>
      </c>
      <c r="X4" t="s">
        <v>60</v>
      </c>
      <c r="Y4" t="s">
        <v>49</v>
      </c>
      <c r="Z4" t="s">
        <v>45</v>
      </c>
      <c r="AA4" t="s">
        <v>61</v>
      </c>
      <c r="AB4" t="b">
        <v>1</v>
      </c>
      <c r="AC4" t="s">
        <v>47</v>
      </c>
      <c r="AD4" s="3">
        <f>VALUE(swiggy_orders__10____1725105116481___1775219039143[[#This Row],[Column1.order_time]])</f>
        <v>45532.016979166663</v>
      </c>
      <c r="AE4" t="str">
        <f>IF(swiggy_orders__10____1725105116481___1775219039143[[#This Row],[Column1.is_coupon_applied]]=TRUE,"yes","no")</f>
        <v>yes</v>
      </c>
      <c r="AF4">
        <f>HOUR(swiggy_orders__10____1725105116481___1775219039143[[#This Row],[order time ]])</f>
        <v>0</v>
      </c>
      <c r="AG4" t="str">
        <f>TEXT(swiggy_orders__10____1725105116481___1775219039143[[#This Row],[Column1.order_time]],"DDDD")</f>
        <v>Wednesday</v>
      </c>
      <c r="AH4" t="s">
        <v>1114</v>
      </c>
      <c r="AI4" t="str">
        <f>IF(VALUE(swiggy_orders__10____1725105116481___1775219039143[[#This Row],[Column1.order_items.is_veg]])=1, "Veg", "Non-Veg")</f>
        <v>Veg</v>
      </c>
      <c r="AJ4">
        <v>12.905014</v>
      </c>
      <c r="AK4">
        <v>77.638992000000002</v>
      </c>
    </row>
    <row r="5" spans="1:37" x14ac:dyDescent="0.25">
      <c r="A5">
        <v>183634403132128</v>
      </c>
      <c r="B5" t="s">
        <v>63</v>
      </c>
      <c r="C5" t="b">
        <v>1</v>
      </c>
      <c r="D5" t="s">
        <v>64</v>
      </c>
      <c r="E5" t="s">
        <v>65</v>
      </c>
      <c r="F5" t="s">
        <v>66</v>
      </c>
      <c r="G5" t="s">
        <v>67</v>
      </c>
      <c r="H5" t="s">
        <v>34</v>
      </c>
      <c r="I5" t="s">
        <v>35</v>
      </c>
      <c r="J5" t="s">
        <v>68</v>
      </c>
      <c r="K5" t="s">
        <v>69</v>
      </c>
      <c r="L5" t="s">
        <v>70</v>
      </c>
      <c r="M5" t="s">
        <v>71</v>
      </c>
      <c r="N5" t="s">
        <v>72</v>
      </c>
      <c r="O5" t="s">
        <v>41</v>
      </c>
      <c r="P5" t="s">
        <v>73</v>
      </c>
      <c r="Q5">
        <v>246</v>
      </c>
      <c r="R5">
        <v>246</v>
      </c>
      <c r="S5">
        <v>246</v>
      </c>
      <c r="T5">
        <v>336</v>
      </c>
      <c r="U5">
        <v>38</v>
      </c>
      <c r="V5">
        <v>0</v>
      </c>
      <c r="W5" t="s">
        <v>74</v>
      </c>
      <c r="X5" t="s">
        <v>75</v>
      </c>
      <c r="Y5" t="s">
        <v>64</v>
      </c>
      <c r="Z5" t="s">
        <v>45</v>
      </c>
      <c r="AA5" t="s">
        <v>76</v>
      </c>
      <c r="AB5" t="b">
        <v>1</v>
      </c>
      <c r="AC5" t="s">
        <v>47</v>
      </c>
      <c r="AD5" s="3">
        <f>VALUE(swiggy_orders__10____1725105116481___1775219039143[[#This Row],[Column1.order_time]])</f>
        <v>45530.627349537041</v>
      </c>
      <c r="AE5" t="str">
        <f>IF(swiggy_orders__10____1725105116481___1775219039143[[#This Row],[Column1.is_coupon_applied]]=TRUE,"yes","no")</f>
        <v>yes</v>
      </c>
      <c r="AF5">
        <f>HOUR(swiggy_orders__10____1725105116481___1775219039143[[#This Row],[order time ]])</f>
        <v>15</v>
      </c>
      <c r="AG5" t="str">
        <f>TEXT(swiggy_orders__10____1725105116481___1775219039143[[#This Row],[Column1.order_time]],"DDDD")</f>
        <v>Monday</v>
      </c>
      <c r="AH5" t="s">
        <v>1114</v>
      </c>
      <c r="AI5" t="str">
        <f>IF(VALUE(swiggy_orders__10____1725105116481___1775219039143[[#This Row],[Column1.order_items.is_veg]])=1, "Veg", "Non-Veg")</f>
        <v>Veg</v>
      </c>
      <c r="AJ5">
        <v>12.936168</v>
      </c>
      <c r="AK5">
        <v>77.615530000000007</v>
      </c>
    </row>
    <row r="6" spans="1:37" x14ac:dyDescent="0.25">
      <c r="A6">
        <v>183634403132128</v>
      </c>
      <c r="B6" t="s">
        <v>77</v>
      </c>
      <c r="C6" t="b">
        <v>1</v>
      </c>
      <c r="D6" t="s">
        <v>64</v>
      </c>
      <c r="E6" t="s">
        <v>65</v>
      </c>
      <c r="F6" t="s">
        <v>66</v>
      </c>
      <c r="G6" t="s">
        <v>67</v>
      </c>
      <c r="H6" t="s">
        <v>34</v>
      </c>
      <c r="I6" t="s">
        <v>35</v>
      </c>
      <c r="J6" t="s">
        <v>68</v>
      </c>
      <c r="K6" t="s">
        <v>69</v>
      </c>
      <c r="L6" t="s">
        <v>70</v>
      </c>
      <c r="M6" t="s">
        <v>71</v>
      </c>
      <c r="N6" t="s">
        <v>72</v>
      </c>
      <c r="O6" t="s">
        <v>41</v>
      </c>
      <c r="P6" t="s">
        <v>73</v>
      </c>
      <c r="Q6">
        <v>246</v>
      </c>
      <c r="R6">
        <v>246</v>
      </c>
      <c r="S6">
        <v>246</v>
      </c>
      <c r="T6">
        <v>336</v>
      </c>
      <c r="U6">
        <v>38</v>
      </c>
      <c r="V6">
        <v>0</v>
      </c>
      <c r="W6" t="s">
        <v>74</v>
      </c>
      <c r="X6" t="s">
        <v>75</v>
      </c>
      <c r="Y6" t="s">
        <v>64</v>
      </c>
      <c r="Z6" t="s">
        <v>45</v>
      </c>
      <c r="AA6" t="s">
        <v>76</v>
      </c>
      <c r="AB6" t="b">
        <v>1</v>
      </c>
      <c r="AC6" t="s">
        <v>47</v>
      </c>
      <c r="AD6" s="3">
        <f>VALUE(swiggy_orders__10____1725105116481___1775219039143[[#This Row],[Column1.order_time]])</f>
        <v>45530.627349537041</v>
      </c>
      <c r="AE6" t="str">
        <f>IF(swiggy_orders__10____1725105116481___1775219039143[[#This Row],[Column1.is_coupon_applied]]=TRUE,"yes","no")</f>
        <v>yes</v>
      </c>
      <c r="AF6">
        <f>HOUR(swiggy_orders__10____1725105116481___1775219039143[[#This Row],[order time ]])</f>
        <v>15</v>
      </c>
      <c r="AG6" t="str">
        <f>TEXT(swiggy_orders__10____1725105116481___1775219039143[[#This Row],[Column1.order_time]],"DDDD")</f>
        <v>Monday</v>
      </c>
      <c r="AH6" t="s">
        <v>1114</v>
      </c>
      <c r="AI6" t="str">
        <f>IF(VALUE(swiggy_orders__10____1725105116481___1775219039143[[#This Row],[Column1.order_items.is_veg]])=1, "Veg", "Non-Veg")</f>
        <v>Veg</v>
      </c>
      <c r="AJ6">
        <v>12.936168</v>
      </c>
      <c r="AK6">
        <v>77.615530000000007</v>
      </c>
    </row>
    <row r="7" spans="1:37" x14ac:dyDescent="0.25">
      <c r="A7">
        <v>183568299265019</v>
      </c>
      <c r="B7" t="s">
        <v>78</v>
      </c>
      <c r="C7" t="b">
        <v>0</v>
      </c>
      <c r="D7" t="s">
        <v>79</v>
      </c>
      <c r="E7" t="s">
        <v>79</v>
      </c>
      <c r="F7" t="s">
        <v>80</v>
      </c>
      <c r="G7" t="s">
        <v>81</v>
      </c>
      <c r="H7" t="s">
        <v>34</v>
      </c>
      <c r="I7" t="s">
        <v>35</v>
      </c>
      <c r="J7" t="s">
        <v>82</v>
      </c>
      <c r="K7" t="s">
        <v>83</v>
      </c>
      <c r="L7" t="s">
        <v>84</v>
      </c>
      <c r="M7" t="s">
        <v>85</v>
      </c>
      <c r="N7" t="s">
        <v>40</v>
      </c>
      <c r="O7" t="s">
        <v>41</v>
      </c>
      <c r="P7" t="s">
        <v>86</v>
      </c>
      <c r="Q7">
        <v>206</v>
      </c>
      <c r="R7">
        <v>206</v>
      </c>
      <c r="S7">
        <v>206</v>
      </c>
      <c r="T7">
        <v>299</v>
      </c>
      <c r="U7">
        <v>0</v>
      </c>
      <c r="V7">
        <v>0</v>
      </c>
      <c r="W7" t="s">
        <v>87</v>
      </c>
      <c r="X7" t="s">
        <v>44</v>
      </c>
      <c r="Y7" t="s">
        <v>79</v>
      </c>
      <c r="Z7" t="s">
        <v>45</v>
      </c>
      <c r="AA7" t="s">
        <v>46</v>
      </c>
      <c r="AB7" t="b">
        <v>0</v>
      </c>
      <c r="AC7" t="s">
        <v>47</v>
      </c>
      <c r="AD7" s="3">
        <f>VALUE(swiggy_orders__10____1725105116481___1775219039143[[#This Row],[Column1.order_time]])</f>
        <v>45529.862256944441</v>
      </c>
      <c r="AE7" t="str">
        <f>IF(swiggy_orders__10____1725105116481___1775219039143[[#This Row],[Column1.is_coupon_applied]]=TRUE,"yes","no")</f>
        <v>no</v>
      </c>
      <c r="AF7">
        <f>HOUR(swiggy_orders__10____1725105116481___1775219039143[[#This Row],[order time ]])</f>
        <v>20</v>
      </c>
      <c r="AG7" t="str">
        <f>TEXT(swiggy_orders__10____1725105116481___1775219039143[[#This Row],[Column1.order_time]],"DDDD")</f>
        <v>Sunday</v>
      </c>
      <c r="AH7" t="s">
        <v>47</v>
      </c>
      <c r="AI7" t="str">
        <f>IF(VALUE(swiggy_orders__10____1725105116481___1775219039143[[#This Row],[Column1.order_items.is_veg]])=1, "Veg", "Non-Veg")</f>
        <v>Non-Veg</v>
      </c>
      <c r="AJ7">
        <v>12.905382639999999</v>
      </c>
      <c r="AK7">
        <v>77.64405515</v>
      </c>
    </row>
    <row r="8" spans="1:37" x14ac:dyDescent="0.25">
      <c r="A8">
        <v>183471968743143</v>
      </c>
      <c r="B8" t="s">
        <v>88</v>
      </c>
      <c r="C8" t="b">
        <v>0</v>
      </c>
      <c r="D8" t="s">
        <v>79</v>
      </c>
      <c r="E8" t="s">
        <v>79</v>
      </c>
      <c r="F8" t="s">
        <v>89</v>
      </c>
      <c r="G8" t="s">
        <v>90</v>
      </c>
      <c r="H8" t="s">
        <v>34</v>
      </c>
      <c r="I8" t="s">
        <v>35</v>
      </c>
      <c r="J8" t="s">
        <v>91</v>
      </c>
      <c r="K8" t="s">
        <v>92</v>
      </c>
      <c r="L8" t="s">
        <v>93</v>
      </c>
      <c r="M8" t="s">
        <v>94</v>
      </c>
      <c r="N8" t="s">
        <v>95</v>
      </c>
      <c r="O8" t="s">
        <v>41</v>
      </c>
      <c r="P8" t="s">
        <v>96</v>
      </c>
      <c r="Q8">
        <v>1138</v>
      </c>
      <c r="R8">
        <v>1138</v>
      </c>
      <c r="S8">
        <v>1138</v>
      </c>
      <c r="T8">
        <v>1197</v>
      </c>
      <c r="U8">
        <v>40</v>
      </c>
      <c r="V8">
        <v>0</v>
      </c>
      <c r="W8" t="s">
        <v>97</v>
      </c>
      <c r="X8" t="s">
        <v>98</v>
      </c>
      <c r="Y8" t="s">
        <v>79</v>
      </c>
      <c r="Z8" t="s">
        <v>45</v>
      </c>
      <c r="AA8" t="s">
        <v>99</v>
      </c>
      <c r="AB8" t="b">
        <v>0</v>
      </c>
      <c r="AC8" t="s">
        <v>47</v>
      </c>
      <c r="AD8" s="3">
        <f>VALUE(swiggy_orders__10____1725105116481___1775219039143[[#This Row],[Column1.order_time]])</f>
        <v>45528.747314814813</v>
      </c>
      <c r="AE8" t="str">
        <f>IF(swiggy_orders__10____1725105116481___1775219039143[[#This Row],[Column1.is_coupon_applied]]=TRUE,"yes","no")</f>
        <v>no</v>
      </c>
      <c r="AF8">
        <f>HOUR(swiggy_orders__10____1725105116481___1775219039143[[#This Row],[order time ]])</f>
        <v>17</v>
      </c>
      <c r="AG8" t="str">
        <f>TEXT(swiggy_orders__10____1725105116481___1775219039143[[#This Row],[Column1.order_time]],"DDDD")</f>
        <v>Saturday</v>
      </c>
      <c r="AH8" t="s">
        <v>1114</v>
      </c>
      <c r="AI8" t="str">
        <f>IF(VALUE(swiggy_orders__10____1725105116481___1775219039143[[#This Row],[Column1.order_items.is_veg]])=1, "Veg", "Non-Veg")</f>
        <v>Veg</v>
      </c>
      <c r="AJ8">
        <v>12.914717</v>
      </c>
      <c r="AK8">
        <v>77.585672000000002</v>
      </c>
    </row>
    <row r="9" spans="1:37" x14ac:dyDescent="0.25">
      <c r="A9">
        <v>183394873290502</v>
      </c>
      <c r="B9" t="s">
        <v>100</v>
      </c>
      <c r="C9" t="b">
        <v>0</v>
      </c>
      <c r="D9" t="s">
        <v>79</v>
      </c>
      <c r="E9" t="s">
        <v>79</v>
      </c>
      <c r="F9" t="s">
        <v>101</v>
      </c>
      <c r="G9" t="s">
        <v>102</v>
      </c>
      <c r="H9" t="s">
        <v>34</v>
      </c>
      <c r="I9" t="s">
        <v>35</v>
      </c>
      <c r="J9" t="s">
        <v>103</v>
      </c>
      <c r="K9" t="s">
        <v>104</v>
      </c>
      <c r="L9" t="s">
        <v>105</v>
      </c>
      <c r="M9" t="s">
        <v>106</v>
      </c>
      <c r="N9" t="s">
        <v>107</v>
      </c>
      <c r="O9" t="s">
        <v>41</v>
      </c>
      <c r="P9" t="s">
        <v>108</v>
      </c>
      <c r="Q9">
        <v>250</v>
      </c>
      <c r="R9">
        <v>250</v>
      </c>
      <c r="S9">
        <v>250</v>
      </c>
      <c r="T9">
        <v>325</v>
      </c>
      <c r="U9">
        <v>44</v>
      </c>
      <c r="V9">
        <v>0</v>
      </c>
      <c r="W9" t="s">
        <v>109</v>
      </c>
      <c r="X9" t="s">
        <v>110</v>
      </c>
      <c r="Y9" t="s">
        <v>79</v>
      </c>
      <c r="Z9" t="s">
        <v>111</v>
      </c>
      <c r="AA9" t="s">
        <v>46</v>
      </c>
      <c r="AB9" t="b">
        <v>0</v>
      </c>
      <c r="AC9" t="s">
        <v>47</v>
      </c>
      <c r="AD9" s="3">
        <f>VALUE(swiggy_orders__10____1725105116481___1775219039143[[#This Row],[Column1.order_time]])</f>
        <v>45527.855011574073</v>
      </c>
      <c r="AE9" t="str">
        <f>IF(swiggy_orders__10____1725105116481___1775219039143[[#This Row],[Column1.is_coupon_applied]]=TRUE,"yes","no")</f>
        <v>no</v>
      </c>
      <c r="AF9">
        <f>HOUR(swiggy_orders__10____1725105116481___1775219039143[[#This Row],[order time ]])</f>
        <v>20</v>
      </c>
      <c r="AG9" t="str">
        <f>TEXT(swiggy_orders__10____1725105116481___1775219039143[[#This Row],[Column1.order_time]],"DDDD")</f>
        <v>Friday</v>
      </c>
      <c r="AH9" t="s">
        <v>47</v>
      </c>
      <c r="AI9" t="str">
        <f>IF(VALUE(swiggy_orders__10____1725105116481___1775219039143[[#This Row],[Column1.order_items.is_veg]])=1, "Veg", "Non-Veg")</f>
        <v>Non-Veg</v>
      </c>
      <c r="AJ9">
        <v>12.9036803</v>
      </c>
      <c r="AK9">
        <v>77.649850400000005</v>
      </c>
    </row>
    <row r="10" spans="1:37" x14ac:dyDescent="0.25">
      <c r="A10">
        <v>183305429555840</v>
      </c>
      <c r="B10" t="s">
        <v>112</v>
      </c>
      <c r="C10" t="b">
        <v>0</v>
      </c>
      <c r="D10" t="s">
        <v>79</v>
      </c>
      <c r="E10" t="s">
        <v>79</v>
      </c>
      <c r="F10" t="s">
        <v>113</v>
      </c>
      <c r="G10" t="s">
        <v>114</v>
      </c>
      <c r="H10" t="s">
        <v>34</v>
      </c>
      <c r="I10" t="s">
        <v>35</v>
      </c>
      <c r="J10" t="s">
        <v>115</v>
      </c>
      <c r="K10" t="s">
        <v>116</v>
      </c>
      <c r="L10" t="s">
        <v>117</v>
      </c>
      <c r="M10" t="s">
        <v>118</v>
      </c>
      <c r="N10" t="s">
        <v>46</v>
      </c>
      <c r="O10" t="s">
        <v>41</v>
      </c>
      <c r="P10" t="s">
        <v>119</v>
      </c>
      <c r="Q10">
        <v>504</v>
      </c>
      <c r="R10">
        <v>504</v>
      </c>
      <c r="S10">
        <v>504</v>
      </c>
      <c r="T10">
        <v>449</v>
      </c>
      <c r="U10">
        <v>49</v>
      </c>
      <c r="V10">
        <v>0</v>
      </c>
      <c r="W10" t="s">
        <v>120</v>
      </c>
      <c r="X10" t="s">
        <v>121</v>
      </c>
      <c r="Y10" t="s">
        <v>79</v>
      </c>
      <c r="Z10" t="s">
        <v>111</v>
      </c>
      <c r="AA10" t="s">
        <v>122</v>
      </c>
      <c r="AB10" t="b">
        <v>0</v>
      </c>
      <c r="AC10" t="s">
        <v>47</v>
      </c>
      <c r="AD10" s="3">
        <f>VALUE(swiggy_orders__10____1725105116481___1775219039143[[#This Row],[Column1.order_time]])</f>
        <v>45526.819780092592</v>
      </c>
      <c r="AE10" t="str">
        <f>IF(swiggy_orders__10____1725105116481___1775219039143[[#This Row],[Column1.is_coupon_applied]]=TRUE,"yes","no")</f>
        <v>no</v>
      </c>
      <c r="AF10">
        <f>HOUR(swiggy_orders__10____1725105116481___1775219039143[[#This Row],[order time ]])</f>
        <v>19</v>
      </c>
      <c r="AG10" t="str">
        <f>TEXT(swiggy_orders__10____1725105116481___1775219039143[[#This Row],[Column1.order_time]],"DDDD")</f>
        <v>Thursday</v>
      </c>
      <c r="AH10" t="s">
        <v>1114</v>
      </c>
      <c r="AI10" t="str">
        <f>IF(VALUE(swiggy_orders__10____1725105116481___1775219039143[[#This Row],[Column1.order_items.is_veg]])=1, "Veg", "Non-Veg")</f>
        <v>Veg</v>
      </c>
      <c r="AJ10">
        <v>12.9136367</v>
      </c>
      <c r="AK10">
        <v>77.644864999999996</v>
      </c>
    </row>
    <row r="11" spans="1:37" x14ac:dyDescent="0.25">
      <c r="A11">
        <v>183305429555840</v>
      </c>
      <c r="B11" t="s">
        <v>123</v>
      </c>
      <c r="C11" t="b">
        <v>0</v>
      </c>
      <c r="D11" t="s">
        <v>79</v>
      </c>
      <c r="E11" t="s">
        <v>79</v>
      </c>
      <c r="F11" t="s">
        <v>113</v>
      </c>
      <c r="G11" t="s">
        <v>114</v>
      </c>
      <c r="H11" t="s">
        <v>34</v>
      </c>
      <c r="I11" t="s">
        <v>35</v>
      </c>
      <c r="J11" t="s">
        <v>115</v>
      </c>
      <c r="K11" t="s">
        <v>116</v>
      </c>
      <c r="L11" t="s">
        <v>117</v>
      </c>
      <c r="M11" t="s">
        <v>118</v>
      </c>
      <c r="N11" t="s">
        <v>46</v>
      </c>
      <c r="O11" t="s">
        <v>41</v>
      </c>
      <c r="P11" t="s">
        <v>119</v>
      </c>
      <c r="Q11">
        <v>504</v>
      </c>
      <c r="R11">
        <v>504</v>
      </c>
      <c r="S11">
        <v>504</v>
      </c>
      <c r="T11">
        <v>449</v>
      </c>
      <c r="U11">
        <v>49</v>
      </c>
      <c r="V11">
        <v>0</v>
      </c>
      <c r="W11" t="s">
        <v>120</v>
      </c>
      <c r="X11" t="s">
        <v>121</v>
      </c>
      <c r="Y11" t="s">
        <v>79</v>
      </c>
      <c r="Z11" t="s">
        <v>111</v>
      </c>
      <c r="AA11" t="s">
        <v>122</v>
      </c>
      <c r="AB11" t="b">
        <v>0</v>
      </c>
      <c r="AC11" t="s">
        <v>47</v>
      </c>
      <c r="AD11" s="3">
        <f>VALUE(swiggy_orders__10____1725105116481___1775219039143[[#This Row],[Column1.order_time]])</f>
        <v>45526.819780092592</v>
      </c>
      <c r="AE11" t="str">
        <f>IF(swiggy_orders__10____1725105116481___1775219039143[[#This Row],[Column1.is_coupon_applied]]=TRUE,"yes","no")</f>
        <v>no</v>
      </c>
      <c r="AF11">
        <f>HOUR(swiggy_orders__10____1725105116481___1775219039143[[#This Row],[order time ]])</f>
        <v>19</v>
      </c>
      <c r="AG11" t="str">
        <f>TEXT(swiggy_orders__10____1725105116481___1775219039143[[#This Row],[Column1.order_time]],"DDDD")</f>
        <v>Thursday</v>
      </c>
      <c r="AH11" t="s">
        <v>47</v>
      </c>
      <c r="AI11" t="str">
        <f>IF(VALUE(swiggy_orders__10____1725105116481___1775219039143[[#This Row],[Column1.order_items.is_veg]])=1, "Veg", "Non-Veg")</f>
        <v>Non-Veg</v>
      </c>
      <c r="AJ11">
        <v>12.9136367</v>
      </c>
      <c r="AK11">
        <v>77.644864999999996</v>
      </c>
    </row>
    <row r="12" spans="1:37" x14ac:dyDescent="0.25">
      <c r="A12">
        <v>183129499418797</v>
      </c>
      <c r="B12" t="s">
        <v>124</v>
      </c>
      <c r="C12" t="b">
        <v>1</v>
      </c>
      <c r="D12" t="s">
        <v>125</v>
      </c>
      <c r="E12" t="s">
        <v>126</v>
      </c>
      <c r="F12" t="s">
        <v>127</v>
      </c>
      <c r="G12" t="s">
        <v>128</v>
      </c>
      <c r="H12" t="s">
        <v>34</v>
      </c>
      <c r="I12" t="s">
        <v>35</v>
      </c>
      <c r="J12" t="s">
        <v>129</v>
      </c>
      <c r="K12" t="s">
        <v>130</v>
      </c>
      <c r="L12" t="s">
        <v>131</v>
      </c>
      <c r="M12" t="s">
        <v>132</v>
      </c>
      <c r="N12" t="s">
        <v>76</v>
      </c>
      <c r="O12" t="s">
        <v>41</v>
      </c>
      <c r="P12" t="s">
        <v>133</v>
      </c>
      <c r="Q12">
        <v>659</v>
      </c>
      <c r="R12">
        <v>659</v>
      </c>
      <c r="S12">
        <v>659</v>
      </c>
      <c r="T12">
        <v>700</v>
      </c>
      <c r="U12">
        <v>67</v>
      </c>
      <c r="V12">
        <v>0</v>
      </c>
      <c r="W12" t="s">
        <v>134</v>
      </c>
      <c r="X12" t="s">
        <v>135</v>
      </c>
      <c r="Y12" t="s">
        <v>125</v>
      </c>
      <c r="Z12" t="s">
        <v>111</v>
      </c>
      <c r="AA12" t="s">
        <v>76</v>
      </c>
      <c r="AB12" t="b">
        <v>1</v>
      </c>
      <c r="AC12" t="s">
        <v>47</v>
      </c>
      <c r="AD12" s="3">
        <f>VALUE(swiggy_orders__10____1725105116481___1775219039143[[#This Row],[Column1.order_time]])</f>
        <v>45524.783553240741</v>
      </c>
      <c r="AE12" t="str">
        <f>IF(swiggy_orders__10____1725105116481___1775219039143[[#This Row],[Column1.is_coupon_applied]]=TRUE,"yes","no")</f>
        <v>yes</v>
      </c>
      <c r="AF12">
        <f>HOUR(swiggy_orders__10____1725105116481___1775219039143[[#This Row],[order time ]])</f>
        <v>18</v>
      </c>
      <c r="AG12" t="str">
        <f>TEXT(swiggy_orders__10____1725105116481___1775219039143[[#This Row],[Column1.order_time]],"DDDD")</f>
        <v>Tuesday</v>
      </c>
      <c r="AH12" t="s">
        <v>47</v>
      </c>
      <c r="AI12" t="str">
        <f>IF(VALUE(swiggy_orders__10____1725105116481___1775219039143[[#This Row],[Column1.order_items.is_veg]])=1, "Veg", "Non-Veg")</f>
        <v>Non-Veg</v>
      </c>
      <c r="AJ12">
        <v>12.932839830000001</v>
      </c>
      <c r="AK12">
        <v>77.614225970000007</v>
      </c>
    </row>
    <row r="13" spans="1:37" x14ac:dyDescent="0.25">
      <c r="A13">
        <v>182868317621950</v>
      </c>
      <c r="B13" t="s">
        <v>136</v>
      </c>
      <c r="C13" t="b">
        <v>0</v>
      </c>
      <c r="D13" t="s">
        <v>79</v>
      </c>
      <c r="E13" t="s">
        <v>79</v>
      </c>
      <c r="F13" t="s">
        <v>137</v>
      </c>
      <c r="G13" t="s">
        <v>138</v>
      </c>
      <c r="H13" t="s">
        <v>34</v>
      </c>
      <c r="I13" t="s">
        <v>35</v>
      </c>
      <c r="K13" t="s">
        <v>139</v>
      </c>
      <c r="L13" t="s">
        <v>140</v>
      </c>
      <c r="M13" t="s">
        <v>141</v>
      </c>
      <c r="N13" t="s">
        <v>142</v>
      </c>
      <c r="O13" t="s">
        <v>41</v>
      </c>
      <c r="P13" t="s">
        <v>143</v>
      </c>
      <c r="Q13">
        <v>865</v>
      </c>
      <c r="R13">
        <v>865</v>
      </c>
      <c r="S13">
        <v>865</v>
      </c>
      <c r="T13">
        <v>793</v>
      </c>
      <c r="U13">
        <v>0</v>
      </c>
      <c r="V13">
        <v>0</v>
      </c>
      <c r="W13" t="s">
        <v>144</v>
      </c>
      <c r="X13" t="s">
        <v>145</v>
      </c>
      <c r="Y13" t="s">
        <v>79</v>
      </c>
      <c r="Z13" t="s">
        <v>111</v>
      </c>
      <c r="AA13" t="s">
        <v>46</v>
      </c>
      <c r="AB13" t="b">
        <v>0</v>
      </c>
      <c r="AC13" t="s">
        <v>47</v>
      </c>
      <c r="AD13" s="3">
        <f>VALUE(swiggy_orders__10____1725105116481___1775219039143[[#This Row],[Column1.order_time]])</f>
        <v>45521.760613425926</v>
      </c>
      <c r="AE13" t="str">
        <f>IF(swiggy_orders__10____1725105116481___1775219039143[[#This Row],[Column1.is_coupon_applied]]=TRUE,"yes","no")</f>
        <v>no</v>
      </c>
      <c r="AF13">
        <f>HOUR(swiggy_orders__10____1725105116481___1775219039143[[#This Row],[order time ]])</f>
        <v>18</v>
      </c>
      <c r="AG13" t="str">
        <f>TEXT(swiggy_orders__10____1725105116481___1775219039143[[#This Row],[Column1.order_time]],"DDDD")</f>
        <v>Saturday</v>
      </c>
      <c r="AH13" t="s">
        <v>47</v>
      </c>
      <c r="AI13" t="str">
        <f>IF(VALUE(swiggy_orders__10____1725105116481___1775219039143[[#This Row],[Column1.order_items.is_veg]])=1, "Veg", "Non-Veg")</f>
        <v>Non-Veg</v>
      </c>
      <c r="AJ13">
        <v>12.923037000000001</v>
      </c>
      <c r="AK13">
        <v>77.646448000000007</v>
      </c>
    </row>
    <row r="14" spans="1:37" x14ac:dyDescent="0.25">
      <c r="A14">
        <v>182786057285880</v>
      </c>
      <c r="B14" t="s">
        <v>146</v>
      </c>
      <c r="C14" t="b">
        <v>1</v>
      </c>
      <c r="D14" t="s">
        <v>147</v>
      </c>
      <c r="E14" t="s">
        <v>148</v>
      </c>
      <c r="F14" t="s">
        <v>149</v>
      </c>
      <c r="G14" t="s">
        <v>150</v>
      </c>
      <c r="H14" t="s">
        <v>34</v>
      </c>
      <c r="I14" t="s">
        <v>35</v>
      </c>
      <c r="J14" t="s">
        <v>151</v>
      </c>
      <c r="K14" t="s">
        <v>152</v>
      </c>
      <c r="L14" t="s">
        <v>153</v>
      </c>
      <c r="M14" t="s">
        <v>154</v>
      </c>
      <c r="N14" t="s">
        <v>46</v>
      </c>
      <c r="O14" t="s">
        <v>41</v>
      </c>
      <c r="P14" t="s">
        <v>155</v>
      </c>
      <c r="Q14">
        <v>289</v>
      </c>
      <c r="R14">
        <v>289</v>
      </c>
      <c r="S14">
        <v>289</v>
      </c>
      <c r="T14">
        <v>279</v>
      </c>
      <c r="U14">
        <v>69</v>
      </c>
      <c r="V14">
        <v>0</v>
      </c>
      <c r="W14" t="s">
        <v>156</v>
      </c>
      <c r="X14" t="s">
        <v>110</v>
      </c>
      <c r="Y14" t="s">
        <v>147</v>
      </c>
      <c r="Z14" t="s">
        <v>111</v>
      </c>
      <c r="AA14" t="s">
        <v>46</v>
      </c>
      <c r="AB14" t="b">
        <v>1</v>
      </c>
      <c r="AC14" t="s">
        <v>157</v>
      </c>
      <c r="AD14" s="3">
        <f>VALUE(swiggy_orders__10____1725105116481___1775219039143[[#This Row],[Column1.order_time]])</f>
        <v>45520.808530092596</v>
      </c>
      <c r="AE14" t="str">
        <f>IF(swiggy_orders__10____1725105116481___1775219039143[[#This Row],[Column1.is_coupon_applied]]=TRUE,"yes","no")</f>
        <v>yes</v>
      </c>
      <c r="AF14">
        <f>HOUR(swiggy_orders__10____1725105116481___1775219039143[[#This Row],[order time ]])</f>
        <v>19</v>
      </c>
      <c r="AG14" t="str">
        <f>TEXT(swiggy_orders__10____1725105116481___1775219039143[[#This Row],[Column1.order_time]],"DDDD")</f>
        <v>Friday</v>
      </c>
      <c r="AH14" t="s">
        <v>47</v>
      </c>
      <c r="AI14" t="str">
        <f>IF(VALUE(swiggy_orders__10____1725105116481___1775219039143[[#This Row],[Column1.order_items.is_veg]])=1, "Veg", "Non-Veg")</f>
        <v>Non-Veg</v>
      </c>
      <c r="AJ14">
        <v>12.912148</v>
      </c>
      <c r="AK14">
        <v>77.637970999999993</v>
      </c>
    </row>
    <row r="15" spans="1:37" x14ac:dyDescent="0.25">
      <c r="A15">
        <v>182762716810299</v>
      </c>
      <c r="B15" t="s">
        <v>158</v>
      </c>
      <c r="C15" t="b">
        <v>0</v>
      </c>
      <c r="D15" t="s">
        <v>79</v>
      </c>
      <c r="E15" t="s">
        <v>79</v>
      </c>
      <c r="F15" t="s">
        <v>159</v>
      </c>
      <c r="G15" t="s">
        <v>160</v>
      </c>
      <c r="H15" t="s">
        <v>34</v>
      </c>
      <c r="I15" t="s">
        <v>35</v>
      </c>
      <c r="J15" t="s">
        <v>161</v>
      </c>
      <c r="K15" t="s">
        <v>162</v>
      </c>
      <c r="L15" t="s">
        <v>163</v>
      </c>
      <c r="M15" t="s">
        <v>164</v>
      </c>
      <c r="N15" t="s">
        <v>165</v>
      </c>
      <c r="O15" t="s">
        <v>41</v>
      </c>
      <c r="P15" t="s">
        <v>166</v>
      </c>
      <c r="Q15">
        <v>561</v>
      </c>
      <c r="R15">
        <v>561</v>
      </c>
      <c r="S15">
        <v>561</v>
      </c>
      <c r="T15">
        <v>485.72998000000001</v>
      </c>
      <c r="U15">
        <v>66</v>
      </c>
      <c r="V15">
        <v>0</v>
      </c>
      <c r="W15" t="s">
        <v>167</v>
      </c>
      <c r="X15" t="s">
        <v>135</v>
      </c>
      <c r="Y15" t="s">
        <v>79</v>
      </c>
      <c r="Z15" t="s">
        <v>111</v>
      </c>
      <c r="AA15" t="s">
        <v>165</v>
      </c>
      <c r="AB15" t="b">
        <v>0</v>
      </c>
      <c r="AC15" t="s">
        <v>47</v>
      </c>
      <c r="AD15" s="3">
        <f>VALUE(swiggy_orders__10____1725105116481___1775219039143[[#This Row],[Column1.order_time]])</f>
        <v>45520.53837962963</v>
      </c>
      <c r="AE15" t="str">
        <f>IF(swiggy_orders__10____1725105116481___1775219039143[[#This Row],[Column1.is_coupon_applied]]=TRUE,"yes","no")</f>
        <v>no</v>
      </c>
      <c r="AF15">
        <f>HOUR(swiggy_orders__10____1725105116481___1775219039143[[#This Row],[order time ]])</f>
        <v>12</v>
      </c>
      <c r="AG15" t="str">
        <f>TEXT(swiggy_orders__10____1725105116481___1775219039143[[#This Row],[Column1.order_time]],"DDDD")</f>
        <v>Friday</v>
      </c>
      <c r="AH15" t="s">
        <v>47</v>
      </c>
      <c r="AI15" t="str">
        <f>IF(VALUE(swiggy_orders__10____1725105116481___1775219039143[[#This Row],[Column1.order_items.is_veg]])=1, "Veg", "Non-Veg")</f>
        <v>Non-Veg</v>
      </c>
      <c r="AJ15">
        <v>12.927332</v>
      </c>
      <c r="AK15">
        <v>77.669014000000004</v>
      </c>
    </row>
    <row r="16" spans="1:37" x14ac:dyDescent="0.25">
      <c r="A16">
        <v>182762716810299</v>
      </c>
      <c r="B16" t="s">
        <v>168</v>
      </c>
      <c r="C16" t="b">
        <v>0</v>
      </c>
      <c r="D16" t="s">
        <v>79</v>
      </c>
      <c r="E16" t="s">
        <v>79</v>
      </c>
      <c r="F16" t="s">
        <v>159</v>
      </c>
      <c r="G16" t="s">
        <v>160</v>
      </c>
      <c r="H16" t="s">
        <v>34</v>
      </c>
      <c r="I16" t="s">
        <v>35</v>
      </c>
      <c r="J16" t="s">
        <v>161</v>
      </c>
      <c r="K16" t="s">
        <v>162</v>
      </c>
      <c r="L16" t="s">
        <v>163</v>
      </c>
      <c r="M16" t="s">
        <v>164</v>
      </c>
      <c r="N16" t="s">
        <v>165</v>
      </c>
      <c r="O16" t="s">
        <v>41</v>
      </c>
      <c r="P16" t="s">
        <v>166</v>
      </c>
      <c r="Q16">
        <v>561</v>
      </c>
      <c r="R16">
        <v>561</v>
      </c>
      <c r="S16">
        <v>561</v>
      </c>
      <c r="T16">
        <v>485.72998000000001</v>
      </c>
      <c r="U16">
        <v>66</v>
      </c>
      <c r="V16">
        <v>0</v>
      </c>
      <c r="W16" t="s">
        <v>167</v>
      </c>
      <c r="X16" t="s">
        <v>135</v>
      </c>
      <c r="Y16" t="s">
        <v>79</v>
      </c>
      <c r="Z16" t="s">
        <v>111</v>
      </c>
      <c r="AA16" t="s">
        <v>165</v>
      </c>
      <c r="AB16" t="b">
        <v>0</v>
      </c>
      <c r="AC16" t="s">
        <v>47</v>
      </c>
      <c r="AD16" s="3">
        <f>VALUE(swiggy_orders__10____1725105116481___1775219039143[[#This Row],[Column1.order_time]])</f>
        <v>45520.53837962963</v>
      </c>
      <c r="AE16" t="str">
        <f>IF(swiggy_orders__10____1725105116481___1775219039143[[#This Row],[Column1.is_coupon_applied]]=TRUE,"yes","no")</f>
        <v>no</v>
      </c>
      <c r="AF16">
        <f>HOUR(swiggy_orders__10____1725105116481___1775219039143[[#This Row],[order time ]])</f>
        <v>12</v>
      </c>
      <c r="AG16" t="str">
        <f>TEXT(swiggy_orders__10____1725105116481___1775219039143[[#This Row],[Column1.order_time]],"DDDD")</f>
        <v>Friday</v>
      </c>
      <c r="AH16" t="s">
        <v>47</v>
      </c>
      <c r="AI16" t="str">
        <f>IF(VALUE(swiggy_orders__10____1725105116481___1775219039143[[#This Row],[Column1.order_items.is_veg]])=1, "Veg", "Non-Veg")</f>
        <v>Non-Veg</v>
      </c>
      <c r="AJ16">
        <v>12.927332</v>
      </c>
      <c r="AK16">
        <v>77.669014000000004</v>
      </c>
    </row>
    <row r="17" spans="1:37" x14ac:dyDescent="0.25">
      <c r="A17">
        <v>182702846185703</v>
      </c>
      <c r="B17" t="s">
        <v>169</v>
      </c>
      <c r="C17" t="b">
        <v>0</v>
      </c>
      <c r="D17" t="s">
        <v>79</v>
      </c>
      <c r="E17" t="s">
        <v>79</v>
      </c>
      <c r="F17" t="s">
        <v>170</v>
      </c>
      <c r="G17" t="s">
        <v>171</v>
      </c>
      <c r="H17" t="s">
        <v>34</v>
      </c>
      <c r="I17" t="s">
        <v>35</v>
      </c>
      <c r="J17" t="s">
        <v>172</v>
      </c>
      <c r="K17" t="s">
        <v>162</v>
      </c>
      <c r="L17" t="s">
        <v>163</v>
      </c>
      <c r="M17" t="s">
        <v>164</v>
      </c>
      <c r="N17" t="s">
        <v>165</v>
      </c>
      <c r="O17" t="s">
        <v>41</v>
      </c>
      <c r="P17" t="s">
        <v>173</v>
      </c>
      <c r="Q17">
        <v>362</v>
      </c>
      <c r="R17">
        <v>362</v>
      </c>
      <c r="S17">
        <v>362</v>
      </c>
      <c r="T17">
        <v>314.3</v>
      </c>
      <c r="U17">
        <v>69</v>
      </c>
      <c r="V17">
        <v>0</v>
      </c>
      <c r="W17" t="s">
        <v>167</v>
      </c>
      <c r="X17" t="s">
        <v>135</v>
      </c>
      <c r="Y17" t="s">
        <v>79</v>
      </c>
      <c r="Z17" t="s">
        <v>111</v>
      </c>
      <c r="AA17" t="s">
        <v>165</v>
      </c>
      <c r="AB17" t="b">
        <v>1</v>
      </c>
      <c r="AC17" t="s">
        <v>47</v>
      </c>
      <c r="AD17" s="3">
        <f>VALUE(swiggy_orders__10____1725105116481___1775219039143[[#This Row],[Column1.order_time]])</f>
        <v>45519.845439814817</v>
      </c>
      <c r="AE17" t="str">
        <f>IF(swiggy_orders__10____1725105116481___1775219039143[[#This Row],[Column1.is_coupon_applied]]=TRUE,"yes","no")</f>
        <v>no</v>
      </c>
      <c r="AF17">
        <f>HOUR(swiggy_orders__10____1725105116481___1775219039143[[#This Row],[order time ]])</f>
        <v>20</v>
      </c>
      <c r="AG17" t="str">
        <f>TEXT(swiggy_orders__10____1725105116481___1775219039143[[#This Row],[Column1.order_time]],"DDDD")</f>
        <v>Thursday</v>
      </c>
      <c r="AH17" t="s">
        <v>47</v>
      </c>
      <c r="AI17" t="str">
        <f>IF(VALUE(swiggy_orders__10____1725105116481___1775219039143[[#This Row],[Column1.order_items.is_veg]])=1, "Veg", "Non-Veg")</f>
        <v>Non-Veg</v>
      </c>
      <c r="AJ17">
        <v>12.927332</v>
      </c>
      <c r="AK17">
        <v>77.669014000000004</v>
      </c>
    </row>
    <row r="18" spans="1:37" x14ac:dyDescent="0.25">
      <c r="A18">
        <v>182530266029888</v>
      </c>
      <c r="B18" t="s">
        <v>78</v>
      </c>
      <c r="C18" t="b">
        <v>0</v>
      </c>
      <c r="D18" t="s">
        <v>79</v>
      </c>
      <c r="E18" t="s">
        <v>79</v>
      </c>
      <c r="F18" t="s">
        <v>174</v>
      </c>
      <c r="G18" t="s">
        <v>175</v>
      </c>
      <c r="H18" t="s">
        <v>34</v>
      </c>
      <c r="I18" t="s">
        <v>35</v>
      </c>
      <c r="J18" t="s">
        <v>176</v>
      </c>
      <c r="K18" t="s">
        <v>83</v>
      </c>
      <c r="L18" t="s">
        <v>84</v>
      </c>
      <c r="M18" t="s">
        <v>85</v>
      </c>
      <c r="N18" t="s">
        <v>40</v>
      </c>
      <c r="O18" t="s">
        <v>41</v>
      </c>
      <c r="P18" t="s">
        <v>177</v>
      </c>
      <c r="Q18">
        <v>318</v>
      </c>
      <c r="R18">
        <v>318</v>
      </c>
      <c r="S18">
        <v>318</v>
      </c>
      <c r="T18">
        <v>598</v>
      </c>
      <c r="U18">
        <v>43</v>
      </c>
      <c r="V18">
        <v>0</v>
      </c>
      <c r="W18" t="s">
        <v>87</v>
      </c>
      <c r="X18" t="s">
        <v>178</v>
      </c>
      <c r="Y18" t="s">
        <v>79</v>
      </c>
      <c r="Z18" t="s">
        <v>111</v>
      </c>
      <c r="AA18" t="s">
        <v>46</v>
      </c>
      <c r="AB18" t="b">
        <v>0</v>
      </c>
      <c r="AC18" t="s">
        <v>47</v>
      </c>
      <c r="AD18" s="3">
        <f>VALUE(swiggy_orders__10____1725105116481___1775219039143[[#This Row],[Column1.order_time]])</f>
        <v>45517.847986111112</v>
      </c>
      <c r="AE18" t="str">
        <f>IF(swiggy_orders__10____1725105116481___1775219039143[[#This Row],[Column1.is_coupon_applied]]=TRUE,"yes","no")</f>
        <v>no</v>
      </c>
      <c r="AF18">
        <f>HOUR(swiggy_orders__10____1725105116481___1775219039143[[#This Row],[order time ]])</f>
        <v>20</v>
      </c>
      <c r="AG18" t="str">
        <f>TEXT(swiggy_orders__10____1725105116481___1775219039143[[#This Row],[Column1.order_time]],"DDDD")</f>
        <v>Tuesday</v>
      </c>
      <c r="AH18" t="s">
        <v>47</v>
      </c>
      <c r="AI18" t="str">
        <f>IF(VALUE(swiggy_orders__10____1725105116481___1775219039143[[#This Row],[Column1.order_items.is_veg]])=1, "Veg", "Non-Veg")</f>
        <v>Non-Veg</v>
      </c>
      <c r="AJ18">
        <v>12.905382639999999</v>
      </c>
      <c r="AK18">
        <v>77.64405515</v>
      </c>
    </row>
    <row r="19" spans="1:37" x14ac:dyDescent="0.25">
      <c r="A19">
        <v>182261250073621</v>
      </c>
      <c r="B19" t="s">
        <v>179</v>
      </c>
      <c r="C19" t="b">
        <v>0</v>
      </c>
      <c r="D19" t="s">
        <v>79</v>
      </c>
      <c r="E19" t="s">
        <v>79</v>
      </c>
      <c r="F19" t="s">
        <v>180</v>
      </c>
      <c r="G19" t="s">
        <v>181</v>
      </c>
      <c r="H19" t="s">
        <v>34</v>
      </c>
      <c r="I19" t="s">
        <v>35</v>
      </c>
      <c r="J19" t="s">
        <v>182</v>
      </c>
      <c r="K19" t="s">
        <v>183</v>
      </c>
      <c r="L19" t="s">
        <v>184</v>
      </c>
      <c r="M19" t="s">
        <v>185</v>
      </c>
      <c r="N19" t="s">
        <v>186</v>
      </c>
      <c r="O19" t="s">
        <v>41</v>
      </c>
      <c r="P19" t="s">
        <v>187</v>
      </c>
      <c r="Q19">
        <v>543</v>
      </c>
      <c r="R19">
        <v>543</v>
      </c>
      <c r="S19">
        <v>543</v>
      </c>
      <c r="T19">
        <v>490</v>
      </c>
      <c r="U19">
        <v>37</v>
      </c>
      <c r="V19">
        <v>0</v>
      </c>
      <c r="W19" t="s">
        <v>188</v>
      </c>
      <c r="X19" t="s">
        <v>189</v>
      </c>
      <c r="Y19" t="s">
        <v>79</v>
      </c>
      <c r="Z19" t="s">
        <v>111</v>
      </c>
      <c r="AA19" t="s">
        <v>46</v>
      </c>
      <c r="AB19" t="b">
        <v>0</v>
      </c>
      <c r="AC19" t="s">
        <v>47</v>
      </c>
      <c r="AD19" s="3">
        <f>VALUE(swiggy_orders__10____1725105116481___1775219039143[[#This Row],[Column1.order_time]])</f>
        <v>45514.734375</v>
      </c>
      <c r="AE19" t="str">
        <f>IF(swiggy_orders__10____1725105116481___1775219039143[[#This Row],[Column1.is_coupon_applied]]=TRUE,"yes","no")</f>
        <v>no</v>
      </c>
      <c r="AF19">
        <f>HOUR(swiggy_orders__10____1725105116481___1775219039143[[#This Row],[order time ]])</f>
        <v>17</v>
      </c>
      <c r="AG19" t="str">
        <f>TEXT(swiggy_orders__10____1725105116481___1775219039143[[#This Row],[Column1.order_time]],"DDDD")</f>
        <v>Saturday</v>
      </c>
      <c r="AH19" t="s">
        <v>47</v>
      </c>
      <c r="AI19" t="str">
        <f>IF(VALUE(swiggy_orders__10____1725105116481___1775219039143[[#This Row],[Column1.order_items.is_veg]])=1, "Veg", "Non-Veg")</f>
        <v>Non-Veg</v>
      </c>
      <c r="AJ19">
        <v>12.916462690900801</v>
      </c>
      <c r="AK19">
        <v>77.635735396398701</v>
      </c>
    </row>
    <row r="20" spans="1:37" x14ac:dyDescent="0.25">
      <c r="A20">
        <v>182261250073621</v>
      </c>
      <c r="B20" t="s">
        <v>190</v>
      </c>
      <c r="C20" t="b">
        <v>0</v>
      </c>
      <c r="D20" t="s">
        <v>79</v>
      </c>
      <c r="E20" t="s">
        <v>79</v>
      </c>
      <c r="F20" t="s">
        <v>180</v>
      </c>
      <c r="G20" t="s">
        <v>181</v>
      </c>
      <c r="H20" t="s">
        <v>34</v>
      </c>
      <c r="I20" t="s">
        <v>35</v>
      </c>
      <c r="J20" t="s">
        <v>182</v>
      </c>
      <c r="K20" t="s">
        <v>183</v>
      </c>
      <c r="L20" t="s">
        <v>184</v>
      </c>
      <c r="M20" t="s">
        <v>185</v>
      </c>
      <c r="N20" t="s">
        <v>186</v>
      </c>
      <c r="O20" t="s">
        <v>41</v>
      </c>
      <c r="P20" t="s">
        <v>187</v>
      </c>
      <c r="Q20">
        <v>543</v>
      </c>
      <c r="R20">
        <v>543</v>
      </c>
      <c r="S20">
        <v>543</v>
      </c>
      <c r="T20">
        <v>490</v>
      </c>
      <c r="U20">
        <v>37</v>
      </c>
      <c r="V20">
        <v>0</v>
      </c>
      <c r="W20" t="s">
        <v>188</v>
      </c>
      <c r="X20" t="s">
        <v>189</v>
      </c>
      <c r="Y20" t="s">
        <v>79</v>
      </c>
      <c r="Z20" t="s">
        <v>111</v>
      </c>
      <c r="AA20" t="s">
        <v>46</v>
      </c>
      <c r="AB20" t="b">
        <v>0</v>
      </c>
      <c r="AC20" t="s">
        <v>47</v>
      </c>
      <c r="AD20" s="3">
        <f>VALUE(swiggy_orders__10____1725105116481___1775219039143[[#This Row],[Column1.order_time]])</f>
        <v>45514.734375</v>
      </c>
      <c r="AE20" t="str">
        <f>IF(swiggy_orders__10____1725105116481___1775219039143[[#This Row],[Column1.is_coupon_applied]]=TRUE,"yes","no")</f>
        <v>no</v>
      </c>
      <c r="AF20">
        <f>HOUR(swiggy_orders__10____1725105116481___1775219039143[[#This Row],[order time ]])</f>
        <v>17</v>
      </c>
      <c r="AG20" t="str">
        <f>TEXT(swiggy_orders__10____1725105116481___1775219039143[[#This Row],[Column1.order_time]],"DDDD")</f>
        <v>Saturday</v>
      </c>
      <c r="AH20" t="s">
        <v>47</v>
      </c>
      <c r="AI20" t="str">
        <f>IF(VALUE(swiggy_orders__10____1725105116481___1775219039143[[#This Row],[Column1.order_items.is_veg]])=1, "Veg", "Non-Veg")</f>
        <v>Non-Veg</v>
      </c>
      <c r="AJ20">
        <v>12.916462690900801</v>
      </c>
      <c r="AK20">
        <v>77.635735396398701</v>
      </c>
    </row>
    <row r="21" spans="1:37" x14ac:dyDescent="0.25">
      <c r="A21">
        <v>182246557183407</v>
      </c>
      <c r="B21" t="s">
        <v>191</v>
      </c>
      <c r="C21" t="b">
        <v>1</v>
      </c>
      <c r="D21" t="s">
        <v>125</v>
      </c>
      <c r="E21" t="s">
        <v>192</v>
      </c>
      <c r="F21" t="s">
        <v>193</v>
      </c>
      <c r="G21" t="s">
        <v>194</v>
      </c>
      <c r="H21" t="s">
        <v>34</v>
      </c>
      <c r="I21" t="s">
        <v>35</v>
      </c>
      <c r="J21" t="s">
        <v>195</v>
      </c>
      <c r="K21" t="s">
        <v>196</v>
      </c>
      <c r="L21" t="s">
        <v>197</v>
      </c>
      <c r="M21" t="s">
        <v>198</v>
      </c>
      <c r="N21" t="s">
        <v>199</v>
      </c>
      <c r="O21" t="s">
        <v>41</v>
      </c>
      <c r="P21" t="s">
        <v>200</v>
      </c>
      <c r="Q21">
        <v>265</v>
      </c>
      <c r="R21">
        <v>265</v>
      </c>
      <c r="S21">
        <v>265</v>
      </c>
      <c r="T21">
        <v>245</v>
      </c>
      <c r="U21">
        <v>40</v>
      </c>
      <c r="V21">
        <v>0</v>
      </c>
      <c r="W21" t="s">
        <v>201</v>
      </c>
      <c r="X21" t="s">
        <v>202</v>
      </c>
      <c r="Y21" t="s">
        <v>125</v>
      </c>
      <c r="Z21" t="s">
        <v>111</v>
      </c>
      <c r="AA21" t="s">
        <v>122</v>
      </c>
      <c r="AB21" t="b">
        <v>1</v>
      </c>
      <c r="AC21" t="s">
        <v>47</v>
      </c>
      <c r="AD21" s="3">
        <f>VALUE(swiggy_orders__10____1725105116481___1775219039143[[#This Row],[Column1.order_time]])</f>
        <v>45514.564317129632</v>
      </c>
      <c r="AE21" t="str">
        <f>IF(swiggy_orders__10____1725105116481___1775219039143[[#This Row],[Column1.is_coupon_applied]]=TRUE,"yes","no")</f>
        <v>yes</v>
      </c>
      <c r="AF21">
        <f>HOUR(swiggy_orders__10____1725105116481___1775219039143[[#This Row],[order time ]])</f>
        <v>13</v>
      </c>
      <c r="AG21" t="str">
        <f>TEXT(swiggy_orders__10____1725105116481___1775219039143[[#This Row],[Column1.order_time]],"DDDD")</f>
        <v>Saturday</v>
      </c>
      <c r="AH21" t="s">
        <v>47</v>
      </c>
      <c r="AI21" t="str">
        <f>IF(VALUE(swiggy_orders__10____1725105116481___1775219039143[[#This Row],[Column1.order_items.is_veg]])=1, "Veg", "Non-Veg")</f>
        <v>Non-Veg</v>
      </c>
      <c r="AJ21">
        <v>12.91620773</v>
      </c>
      <c r="AK21">
        <v>77.638018340000002</v>
      </c>
    </row>
    <row r="22" spans="1:37" x14ac:dyDescent="0.25">
      <c r="A22">
        <v>182181929300164</v>
      </c>
      <c r="B22" t="s">
        <v>100</v>
      </c>
      <c r="C22" t="b">
        <v>1</v>
      </c>
      <c r="D22" t="s">
        <v>203</v>
      </c>
      <c r="E22" t="s">
        <v>204</v>
      </c>
      <c r="F22" t="s">
        <v>205</v>
      </c>
      <c r="G22" t="s">
        <v>206</v>
      </c>
      <c r="H22" t="s">
        <v>34</v>
      </c>
      <c r="I22" t="s">
        <v>35</v>
      </c>
      <c r="J22" t="s">
        <v>207</v>
      </c>
      <c r="K22" t="s">
        <v>104</v>
      </c>
      <c r="L22" t="s">
        <v>105</v>
      </c>
      <c r="M22" t="s">
        <v>106</v>
      </c>
      <c r="N22" t="s">
        <v>107</v>
      </c>
      <c r="O22" t="s">
        <v>41</v>
      </c>
      <c r="P22" t="s">
        <v>208</v>
      </c>
      <c r="Q22">
        <v>426</v>
      </c>
      <c r="R22">
        <v>426</v>
      </c>
      <c r="S22">
        <v>426</v>
      </c>
      <c r="T22">
        <v>499</v>
      </c>
      <c r="U22">
        <v>44</v>
      </c>
      <c r="V22">
        <v>0</v>
      </c>
      <c r="W22" t="s">
        <v>109</v>
      </c>
      <c r="X22" t="s">
        <v>110</v>
      </c>
      <c r="Y22" t="s">
        <v>203</v>
      </c>
      <c r="Z22" t="s">
        <v>111</v>
      </c>
      <c r="AA22" t="s">
        <v>46</v>
      </c>
      <c r="AB22" t="b">
        <v>0</v>
      </c>
      <c r="AC22" t="s">
        <v>47</v>
      </c>
      <c r="AD22" s="3">
        <f>VALUE(swiggy_orders__10____1725105116481___1775219039143[[#This Row],[Column1.order_time]])</f>
        <v>45513.816307870373</v>
      </c>
      <c r="AE22" t="str">
        <f>IF(swiggy_orders__10____1725105116481___1775219039143[[#This Row],[Column1.is_coupon_applied]]=TRUE,"yes","no")</f>
        <v>yes</v>
      </c>
      <c r="AF22">
        <f>HOUR(swiggy_orders__10____1725105116481___1775219039143[[#This Row],[order time ]])</f>
        <v>19</v>
      </c>
      <c r="AG22" t="str">
        <f>TEXT(swiggy_orders__10____1725105116481___1775219039143[[#This Row],[Column1.order_time]],"DDDD")</f>
        <v>Friday</v>
      </c>
      <c r="AH22" t="s">
        <v>47</v>
      </c>
      <c r="AI22" t="str">
        <f>IF(VALUE(swiggy_orders__10____1725105116481___1775219039143[[#This Row],[Column1.order_items.is_veg]])=1, "Veg", "Non-Veg")</f>
        <v>Non-Veg</v>
      </c>
      <c r="AJ22">
        <v>12.9036803</v>
      </c>
      <c r="AK22">
        <v>77.649850400000005</v>
      </c>
    </row>
    <row r="23" spans="1:37" x14ac:dyDescent="0.25">
      <c r="A23">
        <v>182092914189700</v>
      </c>
      <c r="B23" t="s">
        <v>209</v>
      </c>
      <c r="C23" t="b">
        <v>0</v>
      </c>
      <c r="D23" t="s">
        <v>79</v>
      </c>
      <c r="E23" t="s">
        <v>79</v>
      </c>
      <c r="F23" t="s">
        <v>210</v>
      </c>
      <c r="G23" t="s">
        <v>211</v>
      </c>
      <c r="H23" t="s">
        <v>34</v>
      </c>
      <c r="I23" t="s">
        <v>35</v>
      </c>
      <c r="J23" t="s">
        <v>212</v>
      </c>
      <c r="K23" t="s">
        <v>213</v>
      </c>
      <c r="L23" t="s">
        <v>214</v>
      </c>
      <c r="M23" t="s">
        <v>215</v>
      </c>
      <c r="N23" t="s">
        <v>46</v>
      </c>
      <c r="O23" t="s">
        <v>41</v>
      </c>
      <c r="P23" t="s">
        <v>216</v>
      </c>
      <c r="Q23">
        <v>195</v>
      </c>
      <c r="R23">
        <v>195</v>
      </c>
      <c r="S23">
        <v>195</v>
      </c>
      <c r="T23">
        <v>169</v>
      </c>
      <c r="U23">
        <v>36</v>
      </c>
      <c r="V23">
        <v>0</v>
      </c>
      <c r="W23" t="s">
        <v>217</v>
      </c>
      <c r="X23" t="s">
        <v>218</v>
      </c>
      <c r="Y23" t="s">
        <v>79</v>
      </c>
      <c r="Z23" t="s">
        <v>111</v>
      </c>
      <c r="AA23" t="s">
        <v>46</v>
      </c>
      <c r="AB23" t="b">
        <v>1</v>
      </c>
      <c r="AC23" t="s">
        <v>47</v>
      </c>
      <c r="AD23" s="3">
        <f>VALUE(swiggy_orders__10____1725105116481___1775219039143[[#This Row],[Column1.order_time]])</f>
        <v>45512.786041666666</v>
      </c>
      <c r="AE23" t="str">
        <f>IF(swiggy_orders__10____1725105116481___1775219039143[[#This Row],[Column1.is_coupon_applied]]=TRUE,"yes","no")</f>
        <v>no</v>
      </c>
      <c r="AF23">
        <f>HOUR(swiggy_orders__10____1725105116481___1775219039143[[#This Row],[order time ]])</f>
        <v>18</v>
      </c>
      <c r="AG23" t="str">
        <f>TEXT(swiggy_orders__10____1725105116481___1775219039143[[#This Row],[Column1.order_time]],"DDDD")</f>
        <v>Thursday</v>
      </c>
      <c r="AH23" t="s">
        <v>47</v>
      </c>
      <c r="AI23" t="str">
        <f>IF(VALUE(swiggy_orders__10____1725105116481___1775219039143[[#This Row],[Column1.order_items.is_veg]])=1, "Veg", "Non-Veg")</f>
        <v>Non-Veg</v>
      </c>
      <c r="AJ23">
        <v>12.915246339999999</v>
      </c>
      <c r="AK23">
        <v>77.635642570000002</v>
      </c>
    </row>
    <row r="24" spans="1:37" x14ac:dyDescent="0.25">
      <c r="A24">
        <v>182008420879913</v>
      </c>
      <c r="B24" t="s">
        <v>219</v>
      </c>
      <c r="C24" t="b">
        <v>0</v>
      </c>
      <c r="D24" t="s">
        <v>79</v>
      </c>
      <c r="E24" t="s">
        <v>79</v>
      </c>
      <c r="F24" t="s">
        <v>220</v>
      </c>
      <c r="G24" t="s">
        <v>221</v>
      </c>
      <c r="H24" t="s">
        <v>34</v>
      </c>
      <c r="I24" t="s">
        <v>35</v>
      </c>
      <c r="J24" t="s">
        <v>222</v>
      </c>
      <c r="K24" t="s">
        <v>223</v>
      </c>
      <c r="L24" t="s">
        <v>224</v>
      </c>
      <c r="M24" t="s">
        <v>106</v>
      </c>
      <c r="N24" t="s">
        <v>107</v>
      </c>
      <c r="O24" t="s">
        <v>41</v>
      </c>
      <c r="P24" t="s">
        <v>225</v>
      </c>
      <c r="Q24">
        <v>559</v>
      </c>
      <c r="R24">
        <v>559</v>
      </c>
      <c r="S24">
        <v>559</v>
      </c>
      <c r="T24">
        <v>587</v>
      </c>
      <c r="U24">
        <v>42</v>
      </c>
      <c r="V24">
        <v>0</v>
      </c>
      <c r="W24" t="s">
        <v>109</v>
      </c>
      <c r="X24" t="s">
        <v>110</v>
      </c>
      <c r="Y24" t="s">
        <v>79</v>
      </c>
      <c r="Z24" t="s">
        <v>111</v>
      </c>
      <c r="AA24" t="s">
        <v>46</v>
      </c>
      <c r="AB24" t="b">
        <v>1</v>
      </c>
      <c r="AC24" t="s">
        <v>47</v>
      </c>
      <c r="AD24" s="3">
        <f>VALUE(swiggy_orders__10____1725105116481___1775219039143[[#This Row],[Column1.order_time]])</f>
        <v>45511.80810185185</v>
      </c>
      <c r="AE24" t="str">
        <f>IF(swiggy_orders__10____1725105116481___1775219039143[[#This Row],[Column1.is_coupon_applied]]=TRUE,"yes","no")</f>
        <v>no</v>
      </c>
      <c r="AF24">
        <f>HOUR(swiggy_orders__10____1725105116481___1775219039143[[#This Row],[order time ]])</f>
        <v>19</v>
      </c>
      <c r="AG24" t="str">
        <f>TEXT(swiggy_orders__10____1725105116481___1775219039143[[#This Row],[Column1.order_time]],"DDDD")</f>
        <v>Wednesday</v>
      </c>
      <c r="AH24" t="s">
        <v>47</v>
      </c>
      <c r="AI24" t="str">
        <f>IF(VALUE(swiggy_orders__10____1725105116481___1775219039143[[#This Row],[Column1.order_items.is_veg]])=1, "Veg", "Non-Veg")</f>
        <v>Non-Veg</v>
      </c>
      <c r="AJ24">
        <v>12.9036803</v>
      </c>
      <c r="AK24">
        <v>77.649850400000005</v>
      </c>
    </row>
    <row r="25" spans="1:37" x14ac:dyDescent="0.25">
      <c r="A25">
        <v>182008420879913</v>
      </c>
      <c r="B25" t="s">
        <v>226</v>
      </c>
      <c r="C25" t="b">
        <v>0</v>
      </c>
      <c r="D25" t="s">
        <v>79</v>
      </c>
      <c r="E25" t="s">
        <v>79</v>
      </c>
      <c r="F25" t="s">
        <v>220</v>
      </c>
      <c r="G25" t="s">
        <v>221</v>
      </c>
      <c r="H25" t="s">
        <v>34</v>
      </c>
      <c r="I25" t="s">
        <v>35</v>
      </c>
      <c r="J25" t="s">
        <v>222</v>
      </c>
      <c r="K25" t="s">
        <v>223</v>
      </c>
      <c r="L25" t="s">
        <v>224</v>
      </c>
      <c r="M25" t="s">
        <v>106</v>
      </c>
      <c r="N25" t="s">
        <v>107</v>
      </c>
      <c r="O25" t="s">
        <v>41</v>
      </c>
      <c r="P25" t="s">
        <v>225</v>
      </c>
      <c r="Q25">
        <v>559</v>
      </c>
      <c r="R25">
        <v>559</v>
      </c>
      <c r="S25">
        <v>559</v>
      </c>
      <c r="T25">
        <v>587</v>
      </c>
      <c r="U25">
        <v>42</v>
      </c>
      <c r="V25">
        <v>0</v>
      </c>
      <c r="W25" t="s">
        <v>109</v>
      </c>
      <c r="X25" t="s">
        <v>110</v>
      </c>
      <c r="Y25" t="s">
        <v>79</v>
      </c>
      <c r="Z25" t="s">
        <v>111</v>
      </c>
      <c r="AA25" t="s">
        <v>46</v>
      </c>
      <c r="AB25" t="b">
        <v>1</v>
      </c>
      <c r="AC25" t="s">
        <v>47</v>
      </c>
      <c r="AD25" s="3">
        <f>VALUE(swiggy_orders__10____1725105116481___1775219039143[[#This Row],[Column1.order_time]])</f>
        <v>45511.80810185185</v>
      </c>
      <c r="AE25" t="str">
        <f>IF(swiggy_orders__10____1725105116481___1775219039143[[#This Row],[Column1.is_coupon_applied]]=TRUE,"yes","no")</f>
        <v>no</v>
      </c>
      <c r="AF25">
        <f>HOUR(swiggy_orders__10____1725105116481___1775219039143[[#This Row],[order time ]])</f>
        <v>19</v>
      </c>
      <c r="AG25" t="str">
        <f>TEXT(swiggy_orders__10____1725105116481___1775219039143[[#This Row],[Column1.order_time]],"DDDD")</f>
        <v>Wednesday</v>
      </c>
      <c r="AH25" t="s">
        <v>47</v>
      </c>
      <c r="AI25" t="str">
        <f>IF(VALUE(swiggy_orders__10____1725105116481___1775219039143[[#This Row],[Column1.order_items.is_veg]])=1, "Veg", "Non-Veg")</f>
        <v>Non-Veg</v>
      </c>
      <c r="AJ25">
        <v>12.9036803</v>
      </c>
      <c r="AK25">
        <v>77.649850400000005</v>
      </c>
    </row>
    <row r="26" spans="1:37" x14ac:dyDescent="0.25">
      <c r="A26">
        <v>181740262064527</v>
      </c>
      <c r="B26" t="s">
        <v>227</v>
      </c>
      <c r="C26" t="b">
        <v>0</v>
      </c>
      <c r="D26" t="s">
        <v>79</v>
      </c>
      <c r="E26" t="s">
        <v>79</v>
      </c>
      <c r="F26" t="s">
        <v>228</v>
      </c>
      <c r="G26" t="s">
        <v>229</v>
      </c>
      <c r="H26" t="s">
        <v>34</v>
      </c>
      <c r="I26" t="s">
        <v>35</v>
      </c>
      <c r="J26" t="s">
        <v>230</v>
      </c>
      <c r="K26" t="s">
        <v>231</v>
      </c>
      <c r="L26" t="s">
        <v>232</v>
      </c>
      <c r="M26" t="s">
        <v>233</v>
      </c>
      <c r="N26" t="s">
        <v>234</v>
      </c>
      <c r="O26" t="s">
        <v>41</v>
      </c>
      <c r="P26" t="s">
        <v>235</v>
      </c>
      <c r="Q26">
        <v>609</v>
      </c>
      <c r="R26">
        <v>609</v>
      </c>
      <c r="S26">
        <v>609</v>
      </c>
      <c r="T26">
        <v>484.6</v>
      </c>
      <c r="U26">
        <v>72</v>
      </c>
      <c r="V26">
        <v>0</v>
      </c>
      <c r="W26" t="s">
        <v>236</v>
      </c>
      <c r="X26" t="s">
        <v>237</v>
      </c>
      <c r="Y26" t="s">
        <v>79</v>
      </c>
      <c r="Z26" t="s">
        <v>111</v>
      </c>
      <c r="AA26" t="s">
        <v>238</v>
      </c>
      <c r="AB26" t="b">
        <v>1</v>
      </c>
      <c r="AC26" t="s">
        <v>47</v>
      </c>
      <c r="AD26" s="3">
        <f>VALUE(swiggy_orders__10____1725105116481___1775219039143[[#This Row],[Column1.order_time]])</f>
        <v>45508.704421296294</v>
      </c>
      <c r="AE26" t="str">
        <f>IF(swiggy_orders__10____1725105116481___1775219039143[[#This Row],[Column1.is_coupon_applied]]=TRUE,"yes","no")</f>
        <v>no</v>
      </c>
      <c r="AF26">
        <f>HOUR(swiggy_orders__10____1725105116481___1775219039143[[#This Row],[order time ]])</f>
        <v>16</v>
      </c>
      <c r="AG26" t="str">
        <f>TEXT(swiggy_orders__10____1725105116481___1775219039143[[#This Row],[Column1.order_time]],"DDDD")</f>
        <v>Sunday</v>
      </c>
      <c r="AH26" t="s">
        <v>1114</v>
      </c>
      <c r="AI26" t="str">
        <f>IF(VALUE(swiggy_orders__10____1725105116481___1775219039143[[#This Row],[Column1.order_items.is_veg]])=1, "Veg", "Non-Veg")</f>
        <v>Veg</v>
      </c>
      <c r="AJ26">
        <v>12.830748</v>
      </c>
      <c r="AK26">
        <v>77.513362000000001</v>
      </c>
    </row>
    <row r="27" spans="1:37" x14ac:dyDescent="0.25">
      <c r="A27">
        <v>181740262064527</v>
      </c>
      <c r="B27" t="s">
        <v>239</v>
      </c>
      <c r="C27" t="b">
        <v>0</v>
      </c>
      <c r="D27" t="s">
        <v>79</v>
      </c>
      <c r="E27" t="s">
        <v>79</v>
      </c>
      <c r="F27" t="s">
        <v>228</v>
      </c>
      <c r="G27" t="s">
        <v>229</v>
      </c>
      <c r="H27" t="s">
        <v>34</v>
      </c>
      <c r="I27" t="s">
        <v>35</v>
      </c>
      <c r="J27" t="s">
        <v>230</v>
      </c>
      <c r="K27" t="s">
        <v>231</v>
      </c>
      <c r="L27" t="s">
        <v>232</v>
      </c>
      <c r="M27" t="s">
        <v>233</v>
      </c>
      <c r="N27" t="s">
        <v>234</v>
      </c>
      <c r="O27" t="s">
        <v>41</v>
      </c>
      <c r="P27" t="s">
        <v>235</v>
      </c>
      <c r="Q27">
        <v>609</v>
      </c>
      <c r="R27">
        <v>609</v>
      </c>
      <c r="S27">
        <v>609</v>
      </c>
      <c r="T27">
        <v>484.6</v>
      </c>
      <c r="U27">
        <v>72</v>
      </c>
      <c r="V27">
        <v>0</v>
      </c>
      <c r="W27" t="s">
        <v>236</v>
      </c>
      <c r="X27" t="s">
        <v>237</v>
      </c>
      <c r="Y27" t="s">
        <v>79</v>
      </c>
      <c r="Z27" t="s">
        <v>111</v>
      </c>
      <c r="AA27" t="s">
        <v>238</v>
      </c>
      <c r="AB27" t="b">
        <v>1</v>
      </c>
      <c r="AC27" t="s">
        <v>47</v>
      </c>
      <c r="AD27" s="3">
        <f>VALUE(swiggy_orders__10____1725105116481___1775219039143[[#This Row],[Column1.order_time]])</f>
        <v>45508.704421296294</v>
      </c>
      <c r="AE27" t="str">
        <f>IF(swiggy_orders__10____1725105116481___1775219039143[[#This Row],[Column1.is_coupon_applied]]=TRUE,"yes","no")</f>
        <v>no</v>
      </c>
      <c r="AF27">
        <f>HOUR(swiggy_orders__10____1725105116481___1775219039143[[#This Row],[order time ]])</f>
        <v>16</v>
      </c>
      <c r="AG27" t="str">
        <f>TEXT(swiggy_orders__10____1725105116481___1775219039143[[#This Row],[Column1.order_time]],"DDDD")</f>
        <v>Sunday</v>
      </c>
      <c r="AH27" t="s">
        <v>1114</v>
      </c>
      <c r="AI27" t="str">
        <f>IF(VALUE(swiggy_orders__10____1725105116481___1775219039143[[#This Row],[Column1.order_items.is_veg]])=1, "Veg", "Non-Veg")</f>
        <v>Veg</v>
      </c>
      <c r="AJ27">
        <v>12.830748</v>
      </c>
      <c r="AK27">
        <v>77.513362000000001</v>
      </c>
    </row>
    <row r="28" spans="1:37" x14ac:dyDescent="0.25">
      <c r="A28">
        <v>181665006176507</v>
      </c>
      <c r="B28" t="s">
        <v>240</v>
      </c>
      <c r="C28" t="b">
        <v>1</v>
      </c>
      <c r="D28" t="s">
        <v>147</v>
      </c>
      <c r="E28" t="s">
        <v>241</v>
      </c>
      <c r="F28" t="s">
        <v>242</v>
      </c>
      <c r="G28" t="s">
        <v>243</v>
      </c>
      <c r="H28" t="s">
        <v>34</v>
      </c>
      <c r="I28" t="s">
        <v>35</v>
      </c>
      <c r="J28" t="s">
        <v>244</v>
      </c>
      <c r="K28" t="s">
        <v>130</v>
      </c>
      <c r="L28" t="s">
        <v>131</v>
      </c>
      <c r="M28" t="s">
        <v>132</v>
      </c>
      <c r="N28" t="s">
        <v>76</v>
      </c>
      <c r="O28" t="s">
        <v>41</v>
      </c>
      <c r="P28" t="s">
        <v>245</v>
      </c>
      <c r="Q28">
        <v>312</v>
      </c>
      <c r="R28">
        <v>312</v>
      </c>
      <c r="S28">
        <v>312</v>
      </c>
      <c r="T28">
        <v>380</v>
      </c>
      <c r="U28">
        <v>71</v>
      </c>
      <c r="V28">
        <v>0</v>
      </c>
      <c r="W28" t="s">
        <v>134</v>
      </c>
      <c r="X28" t="s">
        <v>246</v>
      </c>
      <c r="Y28" t="s">
        <v>147</v>
      </c>
      <c r="Z28" t="s">
        <v>111</v>
      </c>
      <c r="AA28" t="s">
        <v>76</v>
      </c>
      <c r="AB28" t="b">
        <v>0</v>
      </c>
      <c r="AC28" t="s">
        <v>47</v>
      </c>
      <c r="AD28" s="3">
        <f>VALUE(swiggy_orders__10____1725105116481___1775219039143[[#This Row],[Column1.order_time]])</f>
        <v>45507.833402777775</v>
      </c>
      <c r="AE28" t="str">
        <f>IF(swiggy_orders__10____1725105116481___1775219039143[[#This Row],[Column1.is_coupon_applied]]=TRUE,"yes","no")</f>
        <v>yes</v>
      </c>
      <c r="AF28">
        <f>HOUR(swiggy_orders__10____1725105116481___1775219039143[[#This Row],[order time ]])</f>
        <v>20</v>
      </c>
      <c r="AG28" t="str">
        <f>TEXT(swiggy_orders__10____1725105116481___1775219039143[[#This Row],[Column1.order_time]],"DDDD")</f>
        <v>Saturday</v>
      </c>
      <c r="AH28" t="s">
        <v>1114</v>
      </c>
      <c r="AI28" t="str">
        <f>IF(VALUE(swiggy_orders__10____1725105116481___1775219039143[[#This Row],[Column1.order_items.is_veg]])=1, "Veg", "Non-Veg")</f>
        <v>Veg</v>
      </c>
      <c r="AJ28">
        <v>12.932839830000001</v>
      </c>
      <c r="AK28">
        <v>77.614225970000007</v>
      </c>
    </row>
    <row r="29" spans="1:37" x14ac:dyDescent="0.25">
      <c r="A29">
        <v>181573837669135</v>
      </c>
      <c r="B29" t="s">
        <v>247</v>
      </c>
      <c r="C29" t="b">
        <v>1</v>
      </c>
      <c r="D29" t="s">
        <v>30</v>
      </c>
      <c r="E29" t="s">
        <v>248</v>
      </c>
      <c r="F29" t="s">
        <v>249</v>
      </c>
      <c r="G29" t="s">
        <v>250</v>
      </c>
      <c r="H29" t="s">
        <v>34</v>
      </c>
      <c r="I29" t="s">
        <v>35</v>
      </c>
      <c r="J29" t="s">
        <v>251</v>
      </c>
      <c r="K29" t="s">
        <v>252</v>
      </c>
      <c r="L29" t="s">
        <v>253</v>
      </c>
      <c r="M29" t="s">
        <v>254</v>
      </c>
      <c r="N29" t="s">
        <v>76</v>
      </c>
      <c r="O29" t="s">
        <v>41</v>
      </c>
      <c r="P29" t="s">
        <v>255</v>
      </c>
      <c r="Q29">
        <v>414</v>
      </c>
      <c r="R29">
        <v>414</v>
      </c>
      <c r="S29">
        <v>414</v>
      </c>
      <c r="T29">
        <v>418</v>
      </c>
      <c r="U29">
        <v>63</v>
      </c>
      <c r="V29">
        <v>0</v>
      </c>
      <c r="W29" t="s">
        <v>256</v>
      </c>
      <c r="X29" t="s">
        <v>257</v>
      </c>
      <c r="Y29" t="s">
        <v>30</v>
      </c>
      <c r="Z29" t="s">
        <v>111</v>
      </c>
      <c r="AA29" t="s">
        <v>76</v>
      </c>
      <c r="AB29" t="b">
        <v>0</v>
      </c>
      <c r="AC29" t="s">
        <v>47</v>
      </c>
      <c r="AD29" s="3">
        <f>VALUE(swiggy_orders__10____1725105116481___1775219039143[[#This Row],[Column1.order_time]])</f>
        <v>45506.77820601852</v>
      </c>
      <c r="AE29" t="str">
        <f>IF(swiggy_orders__10____1725105116481___1775219039143[[#This Row],[Column1.is_coupon_applied]]=TRUE,"yes","no")</f>
        <v>yes</v>
      </c>
      <c r="AF29">
        <f>HOUR(swiggy_orders__10____1725105116481___1775219039143[[#This Row],[order time ]])</f>
        <v>18</v>
      </c>
      <c r="AG29" t="str">
        <f>TEXT(swiggy_orders__10____1725105116481___1775219039143[[#This Row],[Column1.order_time]],"DDDD")</f>
        <v>Friday</v>
      </c>
      <c r="AH29" t="s">
        <v>47</v>
      </c>
      <c r="AI29" t="str">
        <f>IF(VALUE(swiggy_orders__10____1725105116481___1775219039143[[#This Row],[Column1.order_items.is_veg]])=1, "Veg", "Non-Veg")</f>
        <v>Non-Veg</v>
      </c>
      <c r="AJ29">
        <v>12.934678</v>
      </c>
      <c r="AK29">
        <v>77.616811999999996</v>
      </c>
    </row>
    <row r="30" spans="1:37" x14ac:dyDescent="0.25">
      <c r="A30">
        <v>181399923148722</v>
      </c>
      <c r="B30" t="s">
        <v>258</v>
      </c>
      <c r="C30" t="b">
        <v>1</v>
      </c>
      <c r="D30" t="s">
        <v>147</v>
      </c>
      <c r="E30" t="s">
        <v>259</v>
      </c>
      <c r="F30" t="s">
        <v>260</v>
      </c>
      <c r="G30" t="s">
        <v>261</v>
      </c>
      <c r="H30" t="s">
        <v>34</v>
      </c>
      <c r="I30" t="s">
        <v>35</v>
      </c>
      <c r="J30" t="s">
        <v>262</v>
      </c>
      <c r="K30" t="s">
        <v>263</v>
      </c>
      <c r="L30" t="s">
        <v>264</v>
      </c>
      <c r="M30" t="s">
        <v>198</v>
      </c>
      <c r="N30" t="s">
        <v>199</v>
      </c>
      <c r="O30" t="s">
        <v>41</v>
      </c>
      <c r="P30" t="s">
        <v>265</v>
      </c>
      <c r="Q30">
        <v>811</v>
      </c>
      <c r="R30">
        <v>811</v>
      </c>
      <c r="S30">
        <v>811</v>
      </c>
      <c r="T30">
        <v>784</v>
      </c>
      <c r="U30">
        <v>56</v>
      </c>
      <c r="V30">
        <v>0</v>
      </c>
      <c r="W30" t="s">
        <v>201</v>
      </c>
      <c r="X30" t="s">
        <v>110</v>
      </c>
      <c r="Y30" t="s">
        <v>147</v>
      </c>
      <c r="Z30" t="s">
        <v>111</v>
      </c>
      <c r="AA30" t="s">
        <v>122</v>
      </c>
      <c r="AB30" t="b">
        <v>1</v>
      </c>
      <c r="AC30" t="s">
        <v>157</v>
      </c>
      <c r="AD30" s="3">
        <f>VALUE(swiggy_orders__10____1725105116481___1775219039143[[#This Row],[Column1.order_time]])</f>
        <v>45504.7653125</v>
      </c>
      <c r="AE30" t="str">
        <f>IF(swiggy_orders__10____1725105116481___1775219039143[[#This Row],[Column1.is_coupon_applied]]=TRUE,"yes","no")</f>
        <v>yes</v>
      </c>
      <c r="AF30">
        <f>HOUR(swiggy_orders__10____1725105116481___1775219039143[[#This Row],[order time ]])</f>
        <v>18</v>
      </c>
      <c r="AG30" t="str">
        <f>TEXT(swiggy_orders__10____1725105116481___1775219039143[[#This Row],[Column1.order_time]],"DDDD")</f>
        <v>Wednesday</v>
      </c>
      <c r="AH30" t="s">
        <v>47</v>
      </c>
      <c r="AI30" t="str">
        <f>IF(VALUE(swiggy_orders__10____1725105116481___1775219039143[[#This Row],[Column1.order_items.is_veg]])=1, "Veg", "Non-Veg")</f>
        <v>Non-Veg</v>
      </c>
      <c r="AJ30">
        <v>12.91620773</v>
      </c>
      <c r="AK30">
        <v>77.638018340000002</v>
      </c>
    </row>
    <row r="31" spans="1:37" x14ac:dyDescent="0.25">
      <c r="A31">
        <v>181320973073132</v>
      </c>
      <c r="B31" t="s">
        <v>266</v>
      </c>
      <c r="C31" t="b">
        <v>0</v>
      </c>
      <c r="D31" t="s">
        <v>79</v>
      </c>
      <c r="E31" t="s">
        <v>79</v>
      </c>
      <c r="F31" t="s">
        <v>267</v>
      </c>
      <c r="G31" t="s">
        <v>268</v>
      </c>
      <c r="H31" t="s">
        <v>34</v>
      </c>
      <c r="I31" t="s">
        <v>35</v>
      </c>
      <c r="J31" t="s">
        <v>269</v>
      </c>
      <c r="K31" t="s">
        <v>223</v>
      </c>
      <c r="L31" t="s">
        <v>224</v>
      </c>
      <c r="M31" t="s">
        <v>106</v>
      </c>
      <c r="N31" t="s">
        <v>107</v>
      </c>
      <c r="O31" t="s">
        <v>41</v>
      </c>
      <c r="P31" t="s">
        <v>270</v>
      </c>
      <c r="Q31">
        <v>475</v>
      </c>
      <c r="R31">
        <v>475</v>
      </c>
      <c r="S31">
        <v>475</v>
      </c>
      <c r="T31">
        <v>587</v>
      </c>
      <c r="U31">
        <v>42</v>
      </c>
      <c r="V31">
        <v>0</v>
      </c>
      <c r="W31" t="s">
        <v>109</v>
      </c>
      <c r="X31" t="s">
        <v>110</v>
      </c>
      <c r="Y31" t="s">
        <v>79</v>
      </c>
      <c r="Z31" t="s">
        <v>111</v>
      </c>
      <c r="AA31" t="s">
        <v>46</v>
      </c>
      <c r="AB31" t="b">
        <v>1</v>
      </c>
      <c r="AC31" t="s">
        <v>47</v>
      </c>
      <c r="AD31" s="3">
        <f>VALUE(swiggy_orders__10____1725105116481___1775219039143[[#This Row],[Column1.order_time]])</f>
        <v>45503.851539351854</v>
      </c>
      <c r="AE31" t="str">
        <f>IF(swiggy_orders__10____1725105116481___1775219039143[[#This Row],[Column1.is_coupon_applied]]=TRUE,"yes","no")</f>
        <v>no</v>
      </c>
      <c r="AF31">
        <f>HOUR(swiggy_orders__10____1725105116481___1775219039143[[#This Row],[order time ]])</f>
        <v>20</v>
      </c>
      <c r="AG31" t="str">
        <f>TEXT(swiggy_orders__10____1725105116481___1775219039143[[#This Row],[Column1.order_time]],"DDDD")</f>
        <v>Tuesday</v>
      </c>
      <c r="AH31" t="s">
        <v>47</v>
      </c>
      <c r="AI31" t="str">
        <f>IF(VALUE(swiggy_orders__10____1725105116481___1775219039143[[#This Row],[Column1.order_items.is_veg]])=1, "Veg", "Non-Veg")</f>
        <v>Non-Veg</v>
      </c>
      <c r="AJ31">
        <v>12.9036803</v>
      </c>
      <c r="AK31">
        <v>77.649850400000005</v>
      </c>
    </row>
    <row r="32" spans="1:37" x14ac:dyDescent="0.25">
      <c r="A32">
        <v>181320973073132</v>
      </c>
      <c r="B32" t="s">
        <v>226</v>
      </c>
      <c r="C32" t="b">
        <v>0</v>
      </c>
      <c r="D32" t="s">
        <v>79</v>
      </c>
      <c r="E32" t="s">
        <v>79</v>
      </c>
      <c r="F32" t="s">
        <v>267</v>
      </c>
      <c r="G32" t="s">
        <v>268</v>
      </c>
      <c r="H32" t="s">
        <v>34</v>
      </c>
      <c r="I32" t="s">
        <v>35</v>
      </c>
      <c r="J32" t="s">
        <v>269</v>
      </c>
      <c r="K32" t="s">
        <v>223</v>
      </c>
      <c r="L32" t="s">
        <v>224</v>
      </c>
      <c r="M32" t="s">
        <v>106</v>
      </c>
      <c r="N32" t="s">
        <v>107</v>
      </c>
      <c r="O32" t="s">
        <v>41</v>
      </c>
      <c r="P32" t="s">
        <v>270</v>
      </c>
      <c r="Q32">
        <v>475</v>
      </c>
      <c r="R32">
        <v>475</v>
      </c>
      <c r="S32">
        <v>475</v>
      </c>
      <c r="T32">
        <v>587</v>
      </c>
      <c r="U32">
        <v>42</v>
      </c>
      <c r="V32">
        <v>0</v>
      </c>
      <c r="W32" t="s">
        <v>109</v>
      </c>
      <c r="X32" t="s">
        <v>110</v>
      </c>
      <c r="Y32" t="s">
        <v>79</v>
      </c>
      <c r="Z32" t="s">
        <v>111</v>
      </c>
      <c r="AA32" t="s">
        <v>46</v>
      </c>
      <c r="AB32" t="b">
        <v>1</v>
      </c>
      <c r="AC32" t="s">
        <v>47</v>
      </c>
      <c r="AD32" s="3">
        <f>VALUE(swiggy_orders__10____1725105116481___1775219039143[[#This Row],[Column1.order_time]])</f>
        <v>45503.851539351854</v>
      </c>
      <c r="AE32" t="str">
        <f>IF(swiggy_orders__10____1725105116481___1775219039143[[#This Row],[Column1.is_coupon_applied]]=TRUE,"yes","no")</f>
        <v>no</v>
      </c>
      <c r="AF32">
        <f>HOUR(swiggy_orders__10____1725105116481___1775219039143[[#This Row],[order time ]])</f>
        <v>20</v>
      </c>
      <c r="AG32" t="str">
        <f>TEXT(swiggy_orders__10____1725105116481___1775219039143[[#This Row],[Column1.order_time]],"DDDD")</f>
        <v>Tuesday</v>
      </c>
      <c r="AH32" t="s">
        <v>47</v>
      </c>
      <c r="AI32" t="str">
        <f>IF(VALUE(swiggy_orders__10____1725105116481___1775219039143[[#This Row],[Column1.order_items.is_veg]])=1, "Veg", "Non-Veg")</f>
        <v>Non-Veg</v>
      </c>
      <c r="AJ32">
        <v>12.9036803</v>
      </c>
      <c r="AK32">
        <v>77.649850400000005</v>
      </c>
    </row>
    <row r="33" spans="1:37" x14ac:dyDescent="0.25">
      <c r="A33">
        <v>181142225315535</v>
      </c>
      <c r="B33" t="s">
        <v>271</v>
      </c>
      <c r="C33" t="b">
        <v>0</v>
      </c>
      <c r="D33" t="s">
        <v>79</v>
      </c>
      <c r="E33" t="s">
        <v>79</v>
      </c>
      <c r="F33" t="s">
        <v>272</v>
      </c>
      <c r="G33" t="s">
        <v>273</v>
      </c>
      <c r="H33" t="s">
        <v>34</v>
      </c>
      <c r="I33" t="s">
        <v>35</v>
      </c>
      <c r="J33" t="s">
        <v>274</v>
      </c>
      <c r="K33" t="s">
        <v>275</v>
      </c>
      <c r="L33" t="s">
        <v>276</v>
      </c>
      <c r="M33" t="s">
        <v>277</v>
      </c>
      <c r="N33" t="s">
        <v>278</v>
      </c>
      <c r="O33" t="s">
        <v>41</v>
      </c>
      <c r="P33" t="s">
        <v>279</v>
      </c>
      <c r="Q33">
        <v>309</v>
      </c>
      <c r="R33">
        <v>309</v>
      </c>
      <c r="S33">
        <v>309</v>
      </c>
      <c r="T33">
        <v>288</v>
      </c>
      <c r="U33">
        <v>28</v>
      </c>
      <c r="V33">
        <v>0</v>
      </c>
      <c r="W33" t="s">
        <v>280</v>
      </c>
      <c r="X33" t="s">
        <v>281</v>
      </c>
      <c r="Y33" t="s">
        <v>79</v>
      </c>
      <c r="Z33" t="s">
        <v>111</v>
      </c>
      <c r="AA33" t="s">
        <v>282</v>
      </c>
      <c r="AB33" t="b">
        <v>1</v>
      </c>
      <c r="AC33" t="s">
        <v>47</v>
      </c>
      <c r="AD33" s="3">
        <f>VALUE(swiggy_orders__10____1725105116481___1775219039143[[#This Row],[Column1.order_time]])</f>
        <v>45501.782696759263</v>
      </c>
      <c r="AE33" t="str">
        <f>IF(swiggy_orders__10____1725105116481___1775219039143[[#This Row],[Column1.is_coupon_applied]]=TRUE,"yes","no")</f>
        <v>no</v>
      </c>
      <c r="AF33">
        <f>HOUR(swiggy_orders__10____1725105116481___1775219039143[[#This Row],[order time ]])</f>
        <v>18</v>
      </c>
      <c r="AG33" t="str">
        <f>TEXT(swiggy_orders__10____1725105116481___1775219039143[[#This Row],[Column1.order_time]],"DDDD")</f>
        <v>Sunday</v>
      </c>
      <c r="AH33" t="s">
        <v>1114</v>
      </c>
      <c r="AI33" t="str">
        <f>IF(VALUE(swiggy_orders__10____1725105116481___1775219039143[[#This Row],[Column1.order_items.is_veg]])=1, "Veg", "Non-Veg")</f>
        <v>Veg</v>
      </c>
      <c r="AJ33">
        <v>12.92196</v>
      </c>
      <c r="AK33">
        <v>77.585014000000001</v>
      </c>
    </row>
    <row r="34" spans="1:37" x14ac:dyDescent="0.25">
      <c r="A34">
        <v>181142225315535</v>
      </c>
      <c r="B34" t="s">
        <v>283</v>
      </c>
      <c r="C34" t="b">
        <v>0</v>
      </c>
      <c r="D34" t="s">
        <v>79</v>
      </c>
      <c r="E34" t="s">
        <v>79</v>
      </c>
      <c r="F34" t="s">
        <v>272</v>
      </c>
      <c r="G34" t="s">
        <v>273</v>
      </c>
      <c r="H34" t="s">
        <v>34</v>
      </c>
      <c r="I34" t="s">
        <v>35</v>
      </c>
      <c r="J34" t="s">
        <v>274</v>
      </c>
      <c r="K34" t="s">
        <v>275</v>
      </c>
      <c r="L34" t="s">
        <v>276</v>
      </c>
      <c r="M34" t="s">
        <v>277</v>
      </c>
      <c r="N34" t="s">
        <v>278</v>
      </c>
      <c r="O34" t="s">
        <v>41</v>
      </c>
      <c r="P34" t="s">
        <v>279</v>
      </c>
      <c r="Q34">
        <v>309</v>
      </c>
      <c r="R34">
        <v>309</v>
      </c>
      <c r="S34">
        <v>309</v>
      </c>
      <c r="T34">
        <v>288</v>
      </c>
      <c r="U34">
        <v>28</v>
      </c>
      <c r="V34">
        <v>0</v>
      </c>
      <c r="W34" t="s">
        <v>280</v>
      </c>
      <c r="X34" t="s">
        <v>281</v>
      </c>
      <c r="Y34" t="s">
        <v>79</v>
      </c>
      <c r="Z34" t="s">
        <v>111</v>
      </c>
      <c r="AA34" t="s">
        <v>282</v>
      </c>
      <c r="AB34" t="b">
        <v>1</v>
      </c>
      <c r="AC34" t="s">
        <v>47</v>
      </c>
      <c r="AD34" s="3">
        <f>VALUE(swiggy_orders__10____1725105116481___1775219039143[[#This Row],[Column1.order_time]])</f>
        <v>45501.782696759263</v>
      </c>
      <c r="AE34" t="str">
        <f>IF(swiggy_orders__10____1725105116481___1775219039143[[#This Row],[Column1.is_coupon_applied]]=TRUE,"yes","no")</f>
        <v>no</v>
      </c>
      <c r="AF34">
        <f>HOUR(swiggy_orders__10____1725105116481___1775219039143[[#This Row],[order time ]])</f>
        <v>18</v>
      </c>
      <c r="AG34" t="str">
        <f>TEXT(swiggy_orders__10____1725105116481___1775219039143[[#This Row],[Column1.order_time]],"DDDD")</f>
        <v>Sunday</v>
      </c>
      <c r="AH34" t="s">
        <v>1114</v>
      </c>
      <c r="AI34" t="str">
        <f>IF(VALUE(swiggy_orders__10____1725105116481___1775219039143[[#This Row],[Column1.order_items.is_veg]])=1, "Veg", "Non-Veg")</f>
        <v>Veg</v>
      </c>
      <c r="AJ34">
        <v>12.92196</v>
      </c>
      <c r="AK34">
        <v>77.585014000000001</v>
      </c>
    </row>
    <row r="35" spans="1:37" x14ac:dyDescent="0.25">
      <c r="A35">
        <v>181142225315535</v>
      </c>
      <c r="B35" t="s">
        <v>284</v>
      </c>
      <c r="C35" t="b">
        <v>0</v>
      </c>
      <c r="D35" t="s">
        <v>79</v>
      </c>
      <c r="E35" t="s">
        <v>79</v>
      </c>
      <c r="F35" t="s">
        <v>272</v>
      </c>
      <c r="G35" t="s">
        <v>273</v>
      </c>
      <c r="H35" t="s">
        <v>34</v>
      </c>
      <c r="I35" t="s">
        <v>35</v>
      </c>
      <c r="J35" t="s">
        <v>274</v>
      </c>
      <c r="K35" t="s">
        <v>275</v>
      </c>
      <c r="L35" t="s">
        <v>276</v>
      </c>
      <c r="M35" t="s">
        <v>277</v>
      </c>
      <c r="N35" t="s">
        <v>278</v>
      </c>
      <c r="O35" t="s">
        <v>41</v>
      </c>
      <c r="P35" t="s">
        <v>279</v>
      </c>
      <c r="Q35">
        <v>309</v>
      </c>
      <c r="R35">
        <v>309</v>
      </c>
      <c r="S35">
        <v>309</v>
      </c>
      <c r="T35">
        <v>288</v>
      </c>
      <c r="U35">
        <v>28</v>
      </c>
      <c r="V35">
        <v>0</v>
      </c>
      <c r="W35" t="s">
        <v>280</v>
      </c>
      <c r="X35" t="s">
        <v>281</v>
      </c>
      <c r="Y35" t="s">
        <v>79</v>
      </c>
      <c r="Z35" t="s">
        <v>111</v>
      </c>
      <c r="AA35" t="s">
        <v>282</v>
      </c>
      <c r="AB35" t="b">
        <v>1</v>
      </c>
      <c r="AC35" t="s">
        <v>47</v>
      </c>
      <c r="AD35" s="3">
        <f>VALUE(swiggy_orders__10____1725105116481___1775219039143[[#This Row],[Column1.order_time]])</f>
        <v>45501.782696759263</v>
      </c>
      <c r="AE35" t="str">
        <f>IF(swiggy_orders__10____1725105116481___1775219039143[[#This Row],[Column1.is_coupon_applied]]=TRUE,"yes","no")</f>
        <v>no</v>
      </c>
      <c r="AF35">
        <f>HOUR(swiggy_orders__10____1725105116481___1775219039143[[#This Row],[order time ]])</f>
        <v>18</v>
      </c>
      <c r="AG35" t="str">
        <f>TEXT(swiggy_orders__10____1725105116481___1775219039143[[#This Row],[Column1.order_time]],"DDDD")</f>
        <v>Sunday</v>
      </c>
      <c r="AH35" t="s">
        <v>1114</v>
      </c>
      <c r="AI35" t="str">
        <f>IF(VALUE(swiggy_orders__10____1725105116481___1775219039143[[#This Row],[Column1.order_items.is_veg]])=1, "Veg", "Non-Veg")</f>
        <v>Veg</v>
      </c>
      <c r="AJ35">
        <v>12.92196</v>
      </c>
      <c r="AK35">
        <v>77.585014000000001</v>
      </c>
    </row>
    <row r="36" spans="1:37" x14ac:dyDescent="0.25">
      <c r="A36">
        <v>181125820147799</v>
      </c>
      <c r="B36" t="s">
        <v>226</v>
      </c>
      <c r="C36" t="b">
        <v>0</v>
      </c>
      <c r="D36" t="s">
        <v>79</v>
      </c>
      <c r="E36" t="s">
        <v>79</v>
      </c>
      <c r="F36" t="s">
        <v>285</v>
      </c>
      <c r="G36" t="s">
        <v>286</v>
      </c>
      <c r="H36" t="s">
        <v>34</v>
      </c>
      <c r="I36" t="s">
        <v>35</v>
      </c>
      <c r="J36" t="s">
        <v>287</v>
      </c>
      <c r="K36" t="s">
        <v>223</v>
      </c>
      <c r="L36" t="s">
        <v>224</v>
      </c>
      <c r="M36" t="s">
        <v>106</v>
      </c>
      <c r="N36" t="s">
        <v>107</v>
      </c>
      <c r="O36" t="s">
        <v>41</v>
      </c>
      <c r="P36" t="s">
        <v>288</v>
      </c>
      <c r="Q36">
        <v>582</v>
      </c>
      <c r="R36">
        <v>582</v>
      </c>
      <c r="S36">
        <v>582</v>
      </c>
      <c r="T36">
        <v>596</v>
      </c>
      <c r="U36">
        <v>40</v>
      </c>
      <c r="V36">
        <v>0</v>
      </c>
      <c r="W36" t="s">
        <v>109</v>
      </c>
      <c r="X36" t="s">
        <v>110</v>
      </c>
      <c r="Y36" t="s">
        <v>79</v>
      </c>
      <c r="Z36" t="s">
        <v>111</v>
      </c>
      <c r="AA36" t="s">
        <v>46</v>
      </c>
      <c r="AB36" t="b">
        <v>0</v>
      </c>
      <c r="AC36" t="s">
        <v>47</v>
      </c>
      <c r="AD36" s="3">
        <f>VALUE(swiggy_orders__10____1725105116481___1775219039143[[#This Row],[Column1.order_time]])</f>
        <v>45501.592824074076</v>
      </c>
      <c r="AE36" t="str">
        <f>IF(swiggy_orders__10____1725105116481___1775219039143[[#This Row],[Column1.is_coupon_applied]]=TRUE,"yes","no")</f>
        <v>no</v>
      </c>
      <c r="AF36">
        <f>HOUR(swiggy_orders__10____1725105116481___1775219039143[[#This Row],[order time ]])</f>
        <v>14</v>
      </c>
      <c r="AG36" t="str">
        <f>TEXT(swiggy_orders__10____1725105116481___1775219039143[[#This Row],[Column1.order_time]],"DDDD")</f>
        <v>Sunday</v>
      </c>
      <c r="AH36" t="s">
        <v>47</v>
      </c>
      <c r="AI36" t="str">
        <f>IF(VALUE(swiggy_orders__10____1725105116481___1775219039143[[#This Row],[Column1.order_items.is_veg]])=1, "Veg", "Non-Veg")</f>
        <v>Non-Veg</v>
      </c>
      <c r="AJ36">
        <v>12.9036803</v>
      </c>
      <c r="AK36">
        <v>77.649850400000005</v>
      </c>
    </row>
    <row r="37" spans="1:37" x14ac:dyDescent="0.25">
      <c r="A37">
        <v>181125820147799</v>
      </c>
      <c r="B37" t="s">
        <v>289</v>
      </c>
      <c r="C37" t="b">
        <v>0</v>
      </c>
      <c r="D37" t="s">
        <v>79</v>
      </c>
      <c r="E37" t="s">
        <v>79</v>
      </c>
      <c r="F37" t="s">
        <v>285</v>
      </c>
      <c r="G37" t="s">
        <v>286</v>
      </c>
      <c r="H37" t="s">
        <v>34</v>
      </c>
      <c r="I37" t="s">
        <v>35</v>
      </c>
      <c r="J37" t="s">
        <v>287</v>
      </c>
      <c r="K37" t="s">
        <v>223</v>
      </c>
      <c r="L37" t="s">
        <v>224</v>
      </c>
      <c r="M37" t="s">
        <v>106</v>
      </c>
      <c r="N37" t="s">
        <v>107</v>
      </c>
      <c r="O37" t="s">
        <v>41</v>
      </c>
      <c r="P37" t="s">
        <v>288</v>
      </c>
      <c r="Q37">
        <v>582</v>
      </c>
      <c r="R37">
        <v>582</v>
      </c>
      <c r="S37">
        <v>582</v>
      </c>
      <c r="T37">
        <v>596</v>
      </c>
      <c r="U37">
        <v>40</v>
      </c>
      <c r="V37">
        <v>0</v>
      </c>
      <c r="W37" t="s">
        <v>109</v>
      </c>
      <c r="X37" t="s">
        <v>110</v>
      </c>
      <c r="Y37" t="s">
        <v>79</v>
      </c>
      <c r="Z37" t="s">
        <v>111</v>
      </c>
      <c r="AA37" t="s">
        <v>46</v>
      </c>
      <c r="AB37" t="b">
        <v>0</v>
      </c>
      <c r="AC37" t="s">
        <v>47</v>
      </c>
      <c r="AD37" s="3">
        <f>VALUE(swiggy_orders__10____1725105116481___1775219039143[[#This Row],[Column1.order_time]])</f>
        <v>45501.592824074076</v>
      </c>
      <c r="AE37" t="str">
        <f>IF(swiggy_orders__10____1725105116481___1775219039143[[#This Row],[Column1.is_coupon_applied]]=TRUE,"yes","no")</f>
        <v>no</v>
      </c>
      <c r="AF37">
        <f>HOUR(swiggy_orders__10____1725105116481___1775219039143[[#This Row],[order time ]])</f>
        <v>14</v>
      </c>
      <c r="AG37" t="str">
        <f>TEXT(swiggy_orders__10____1725105116481___1775219039143[[#This Row],[Column1.order_time]],"DDDD")</f>
        <v>Sunday</v>
      </c>
      <c r="AH37" t="s">
        <v>47</v>
      </c>
      <c r="AI37" t="str">
        <f>IF(VALUE(swiggy_orders__10____1725105116481___1775219039143[[#This Row],[Column1.order_items.is_veg]])=1, "Veg", "Non-Veg")</f>
        <v>Non-Veg</v>
      </c>
      <c r="AJ37">
        <v>12.9036803</v>
      </c>
      <c r="AK37">
        <v>77.649850400000005</v>
      </c>
    </row>
    <row r="38" spans="1:37" x14ac:dyDescent="0.25">
      <c r="A38">
        <v>181125820147799</v>
      </c>
      <c r="B38" t="s">
        <v>290</v>
      </c>
      <c r="C38" t="b">
        <v>0</v>
      </c>
      <c r="D38" t="s">
        <v>79</v>
      </c>
      <c r="E38" t="s">
        <v>79</v>
      </c>
      <c r="F38" t="s">
        <v>285</v>
      </c>
      <c r="G38" t="s">
        <v>286</v>
      </c>
      <c r="H38" t="s">
        <v>34</v>
      </c>
      <c r="I38" t="s">
        <v>35</v>
      </c>
      <c r="J38" t="s">
        <v>287</v>
      </c>
      <c r="K38" t="s">
        <v>223</v>
      </c>
      <c r="L38" t="s">
        <v>224</v>
      </c>
      <c r="M38" t="s">
        <v>106</v>
      </c>
      <c r="N38" t="s">
        <v>107</v>
      </c>
      <c r="O38" t="s">
        <v>41</v>
      </c>
      <c r="P38" t="s">
        <v>288</v>
      </c>
      <c r="Q38">
        <v>582</v>
      </c>
      <c r="R38">
        <v>582</v>
      </c>
      <c r="S38">
        <v>582</v>
      </c>
      <c r="T38">
        <v>596</v>
      </c>
      <c r="U38">
        <v>40</v>
      </c>
      <c r="V38">
        <v>0</v>
      </c>
      <c r="W38" t="s">
        <v>109</v>
      </c>
      <c r="X38" t="s">
        <v>110</v>
      </c>
      <c r="Y38" t="s">
        <v>79</v>
      </c>
      <c r="Z38" t="s">
        <v>111</v>
      </c>
      <c r="AA38" t="s">
        <v>46</v>
      </c>
      <c r="AB38" t="b">
        <v>0</v>
      </c>
      <c r="AC38" t="s">
        <v>47</v>
      </c>
      <c r="AD38" s="3">
        <f>VALUE(swiggy_orders__10____1725105116481___1775219039143[[#This Row],[Column1.order_time]])</f>
        <v>45501.592824074076</v>
      </c>
      <c r="AE38" t="str">
        <f>IF(swiggy_orders__10____1725105116481___1775219039143[[#This Row],[Column1.is_coupon_applied]]=TRUE,"yes","no")</f>
        <v>no</v>
      </c>
      <c r="AF38">
        <f>HOUR(swiggy_orders__10____1725105116481___1775219039143[[#This Row],[order time ]])</f>
        <v>14</v>
      </c>
      <c r="AG38" t="str">
        <f>TEXT(swiggy_orders__10____1725105116481___1775219039143[[#This Row],[Column1.order_time]],"DDDD")</f>
        <v>Sunday</v>
      </c>
      <c r="AH38" t="s">
        <v>1114</v>
      </c>
      <c r="AI38" t="str">
        <f>IF(VALUE(swiggy_orders__10____1725105116481___1775219039143[[#This Row],[Column1.order_items.is_veg]])=1, "Veg", "Non-Veg")</f>
        <v>Veg</v>
      </c>
      <c r="AJ38">
        <v>12.9036803</v>
      </c>
      <c r="AK38">
        <v>77.649850400000005</v>
      </c>
    </row>
    <row r="39" spans="1:37" x14ac:dyDescent="0.25">
      <c r="A39">
        <v>181065200592831</v>
      </c>
      <c r="B39" t="s">
        <v>291</v>
      </c>
      <c r="C39" t="b">
        <v>0</v>
      </c>
      <c r="D39" t="s">
        <v>79</v>
      </c>
      <c r="E39" t="s">
        <v>79</v>
      </c>
      <c r="F39" t="s">
        <v>292</v>
      </c>
      <c r="G39" t="s">
        <v>293</v>
      </c>
      <c r="H39" t="s">
        <v>34</v>
      </c>
      <c r="I39" t="s">
        <v>35</v>
      </c>
      <c r="J39" t="s">
        <v>294</v>
      </c>
      <c r="K39" t="s">
        <v>295</v>
      </c>
      <c r="L39" t="s">
        <v>296</v>
      </c>
      <c r="M39" t="s">
        <v>297</v>
      </c>
      <c r="N39" t="s">
        <v>298</v>
      </c>
      <c r="O39" t="s">
        <v>41</v>
      </c>
      <c r="P39" t="s">
        <v>299</v>
      </c>
      <c r="Q39">
        <v>241</v>
      </c>
      <c r="R39">
        <v>241</v>
      </c>
      <c r="S39">
        <v>241</v>
      </c>
      <c r="T39">
        <v>349</v>
      </c>
      <c r="U39">
        <v>44</v>
      </c>
      <c r="V39">
        <v>0</v>
      </c>
      <c r="W39" t="s">
        <v>300</v>
      </c>
      <c r="X39" t="s">
        <v>145</v>
      </c>
      <c r="Y39" t="s">
        <v>79</v>
      </c>
      <c r="Z39" t="s">
        <v>111</v>
      </c>
      <c r="AA39" t="s">
        <v>46</v>
      </c>
      <c r="AB39" t="b">
        <v>1</v>
      </c>
      <c r="AC39" t="s">
        <v>47</v>
      </c>
      <c r="AD39" s="3">
        <f>VALUE(swiggy_orders__10____1725105116481___1775219039143[[#This Row],[Column1.order_time]])</f>
        <v>45500.891203703701</v>
      </c>
      <c r="AE39" t="str">
        <f>IF(swiggy_orders__10____1725105116481___1775219039143[[#This Row],[Column1.is_coupon_applied]]=TRUE,"yes","no")</f>
        <v>no</v>
      </c>
      <c r="AF39">
        <f>HOUR(swiggy_orders__10____1725105116481___1775219039143[[#This Row],[order time ]])</f>
        <v>21</v>
      </c>
      <c r="AG39" t="str">
        <f>TEXT(swiggy_orders__10____1725105116481___1775219039143[[#This Row],[Column1.order_time]],"DDDD")</f>
        <v>Saturday</v>
      </c>
      <c r="AH39" t="s">
        <v>47</v>
      </c>
      <c r="AI39" t="str">
        <f>IF(VALUE(swiggy_orders__10____1725105116481___1775219039143[[#This Row],[Column1.order_items.is_veg]])=1, "Veg", "Non-Veg")</f>
        <v>Non-Veg</v>
      </c>
      <c r="AJ39">
        <v>12.9086095535</v>
      </c>
      <c r="AK39">
        <v>77.635022140999993</v>
      </c>
    </row>
    <row r="40" spans="1:37" x14ac:dyDescent="0.25">
      <c r="A40">
        <v>181040787899385</v>
      </c>
      <c r="B40" t="s">
        <v>289</v>
      </c>
      <c r="C40" t="b">
        <v>0</v>
      </c>
      <c r="D40" t="s">
        <v>79</v>
      </c>
      <c r="E40" t="s">
        <v>79</v>
      </c>
      <c r="F40" t="s">
        <v>301</v>
      </c>
      <c r="G40" t="s">
        <v>302</v>
      </c>
      <c r="H40" t="s">
        <v>34</v>
      </c>
      <c r="I40" t="s">
        <v>35</v>
      </c>
      <c r="J40" t="s">
        <v>303</v>
      </c>
      <c r="K40" t="s">
        <v>223</v>
      </c>
      <c r="L40" t="s">
        <v>224</v>
      </c>
      <c r="M40" t="s">
        <v>106</v>
      </c>
      <c r="N40" t="s">
        <v>107</v>
      </c>
      <c r="O40" t="s">
        <v>41</v>
      </c>
      <c r="P40" t="s">
        <v>304</v>
      </c>
      <c r="Q40">
        <v>444</v>
      </c>
      <c r="R40">
        <v>444</v>
      </c>
      <c r="S40">
        <v>444</v>
      </c>
      <c r="T40">
        <v>477</v>
      </c>
      <c r="U40">
        <v>40</v>
      </c>
      <c r="V40">
        <v>0</v>
      </c>
      <c r="W40" t="s">
        <v>109</v>
      </c>
      <c r="X40" t="s">
        <v>110</v>
      </c>
      <c r="Y40" t="s">
        <v>79</v>
      </c>
      <c r="Z40" t="s">
        <v>111</v>
      </c>
      <c r="AA40" t="s">
        <v>46</v>
      </c>
      <c r="AB40" t="b">
        <v>0</v>
      </c>
      <c r="AC40" t="s">
        <v>47</v>
      </c>
      <c r="AD40" s="3">
        <f>VALUE(swiggy_orders__10____1725105116481___1775219039143[[#This Row],[Column1.order_time]])</f>
        <v>45500.60864583333</v>
      </c>
      <c r="AE40" t="str">
        <f>IF(swiggy_orders__10____1725105116481___1775219039143[[#This Row],[Column1.is_coupon_applied]]=TRUE,"yes","no")</f>
        <v>no</v>
      </c>
      <c r="AF40">
        <f>HOUR(swiggy_orders__10____1725105116481___1775219039143[[#This Row],[order time ]])</f>
        <v>14</v>
      </c>
      <c r="AG40" t="str">
        <f>TEXT(swiggy_orders__10____1725105116481___1775219039143[[#This Row],[Column1.order_time]],"DDDD")</f>
        <v>Saturday</v>
      </c>
      <c r="AH40" t="s">
        <v>47</v>
      </c>
      <c r="AI40" t="str">
        <f>IF(VALUE(swiggy_orders__10____1725105116481___1775219039143[[#This Row],[Column1.order_items.is_veg]])=1, "Veg", "Non-Veg")</f>
        <v>Non-Veg</v>
      </c>
      <c r="AJ40">
        <v>12.9036803</v>
      </c>
      <c r="AK40">
        <v>77.649850400000005</v>
      </c>
    </row>
    <row r="41" spans="1:37" x14ac:dyDescent="0.25">
      <c r="A41">
        <v>181040787899385</v>
      </c>
      <c r="B41" t="s">
        <v>226</v>
      </c>
      <c r="C41" t="b">
        <v>0</v>
      </c>
      <c r="D41" t="s">
        <v>79</v>
      </c>
      <c r="E41" t="s">
        <v>79</v>
      </c>
      <c r="F41" t="s">
        <v>301</v>
      </c>
      <c r="G41" t="s">
        <v>302</v>
      </c>
      <c r="H41" t="s">
        <v>34</v>
      </c>
      <c r="I41" t="s">
        <v>35</v>
      </c>
      <c r="J41" t="s">
        <v>303</v>
      </c>
      <c r="K41" t="s">
        <v>223</v>
      </c>
      <c r="L41" t="s">
        <v>224</v>
      </c>
      <c r="M41" t="s">
        <v>106</v>
      </c>
      <c r="N41" t="s">
        <v>107</v>
      </c>
      <c r="O41" t="s">
        <v>41</v>
      </c>
      <c r="P41" t="s">
        <v>304</v>
      </c>
      <c r="Q41">
        <v>444</v>
      </c>
      <c r="R41">
        <v>444</v>
      </c>
      <c r="S41">
        <v>444</v>
      </c>
      <c r="T41">
        <v>477</v>
      </c>
      <c r="U41">
        <v>40</v>
      </c>
      <c r="V41">
        <v>0</v>
      </c>
      <c r="W41" t="s">
        <v>109</v>
      </c>
      <c r="X41" t="s">
        <v>110</v>
      </c>
      <c r="Y41" t="s">
        <v>79</v>
      </c>
      <c r="Z41" t="s">
        <v>111</v>
      </c>
      <c r="AA41" t="s">
        <v>46</v>
      </c>
      <c r="AB41" t="b">
        <v>0</v>
      </c>
      <c r="AC41" t="s">
        <v>47</v>
      </c>
      <c r="AD41" s="3">
        <f>VALUE(swiggy_orders__10____1725105116481___1775219039143[[#This Row],[Column1.order_time]])</f>
        <v>45500.60864583333</v>
      </c>
      <c r="AE41" t="str">
        <f>IF(swiggy_orders__10____1725105116481___1775219039143[[#This Row],[Column1.is_coupon_applied]]=TRUE,"yes","no")</f>
        <v>no</v>
      </c>
      <c r="AF41">
        <f>HOUR(swiggy_orders__10____1725105116481___1775219039143[[#This Row],[order time ]])</f>
        <v>14</v>
      </c>
      <c r="AG41" t="str">
        <f>TEXT(swiggy_orders__10____1725105116481___1775219039143[[#This Row],[Column1.order_time]],"DDDD")</f>
        <v>Saturday</v>
      </c>
      <c r="AH41" t="s">
        <v>47</v>
      </c>
      <c r="AI41" t="str">
        <f>IF(VALUE(swiggy_orders__10____1725105116481___1775219039143[[#This Row],[Column1.order_items.is_veg]])=1, "Veg", "Non-Veg")</f>
        <v>Non-Veg</v>
      </c>
      <c r="AJ41">
        <v>12.9036803</v>
      </c>
      <c r="AK41">
        <v>77.649850400000005</v>
      </c>
    </row>
    <row r="42" spans="1:37" x14ac:dyDescent="0.25">
      <c r="A42">
        <v>180523606815860</v>
      </c>
      <c r="B42" t="s">
        <v>305</v>
      </c>
      <c r="C42" t="b">
        <v>0</v>
      </c>
      <c r="D42" t="s">
        <v>79</v>
      </c>
      <c r="E42" t="s">
        <v>79</v>
      </c>
      <c r="F42" t="s">
        <v>306</v>
      </c>
      <c r="G42" t="s">
        <v>307</v>
      </c>
      <c r="H42" t="s">
        <v>34</v>
      </c>
      <c r="I42" t="s">
        <v>35</v>
      </c>
      <c r="J42" t="s">
        <v>308</v>
      </c>
      <c r="K42" t="s">
        <v>309</v>
      </c>
      <c r="L42" t="s">
        <v>310</v>
      </c>
      <c r="M42" t="s">
        <v>311</v>
      </c>
      <c r="N42" t="s">
        <v>312</v>
      </c>
      <c r="O42" t="s">
        <v>41</v>
      </c>
      <c r="P42" t="s">
        <v>313</v>
      </c>
      <c r="Q42">
        <v>442</v>
      </c>
      <c r="R42">
        <v>442</v>
      </c>
      <c r="S42">
        <v>442</v>
      </c>
      <c r="T42">
        <v>399</v>
      </c>
      <c r="U42">
        <v>68</v>
      </c>
      <c r="V42">
        <v>0</v>
      </c>
      <c r="W42" t="s">
        <v>314</v>
      </c>
      <c r="X42" t="s">
        <v>315</v>
      </c>
      <c r="Y42" t="s">
        <v>79</v>
      </c>
      <c r="Z42" t="s">
        <v>111</v>
      </c>
      <c r="AA42" t="s">
        <v>76</v>
      </c>
      <c r="AB42" t="b">
        <v>1</v>
      </c>
      <c r="AC42" t="s">
        <v>47</v>
      </c>
      <c r="AD42" s="3">
        <f>VALUE(swiggy_orders__10____1725105116481___1775219039143[[#This Row],[Column1.order_time]])</f>
        <v>45494.622754629629</v>
      </c>
      <c r="AE42" t="str">
        <f>IF(swiggy_orders__10____1725105116481___1775219039143[[#This Row],[Column1.is_coupon_applied]]=TRUE,"yes","no")</f>
        <v>no</v>
      </c>
      <c r="AF42">
        <f>HOUR(swiggy_orders__10____1725105116481___1775219039143[[#This Row],[order time ]])</f>
        <v>14</v>
      </c>
      <c r="AG42" t="str">
        <f>TEXT(swiggy_orders__10____1725105116481___1775219039143[[#This Row],[Column1.order_time]],"DDDD")</f>
        <v>Sunday</v>
      </c>
      <c r="AH42" t="s">
        <v>47</v>
      </c>
      <c r="AI42" t="str">
        <f>IF(VALUE(swiggy_orders__10____1725105116481___1775219039143[[#This Row],[Column1.order_items.is_veg]])=1, "Veg", "Non-Veg")</f>
        <v>Non-Veg</v>
      </c>
      <c r="AJ42">
        <v>12.9340221</v>
      </c>
      <c r="AK42">
        <v>77.619760400000004</v>
      </c>
    </row>
    <row r="43" spans="1:37" x14ac:dyDescent="0.25">
      <c r="A43">
        <v>180461733701348</v>
      </c>
      <c r="B43" t="s">
        <v>316</v>
      </c>
      <c r="C43" t="b">
        <v>0</v>
      </c>
      <c r="D43" t="s">
        <v>79</v>
      </c>
      <c r="E43" t="s">
        <v>79</v>
      </c>
      <c r="F43" t="s">
        <v>317</v>
      </c>
      <c r="G43" t="s">
        <v>318</v>
      </c>
      <c r="H43" t="s">
        <v>34</v>
      </c>
      <c r="I43" t="s">
        <v>35</v>
      </c>
      <c r="J43" t="s">
        <v>319</v>
      </c>
      <c r="K43" t="s">
        <v>116</v>
      </c>
      <c r="L43" t="s">
        <v>117</v>
      </c>
      <c r="M43" t="s">
        <v>118</v>
      </c>
      <c r="N43" t="s">
        <v>46</v>
      </c>
      <c r="O43" t="s">
        <v>41</v>
      </c>
      <c r="P43" t="s">
        <v>320</v>
      </c>
      <c r="Q43">
        <v>524</v>
      </c>
      <c r="R43">
        <v>524</v>
      </c>
      <c r="S43">
        <v>524</v>
      </c>
      <c r="T43">
        <v>475</v>
      </c>
      <c r="U43">
        <v>50</v>
      </c>
      <c r="V43">
        <v>0</v>
      </c>
      <c r="W43" t="s">
        <v>120</v>
      </c>
      <c r="X43" t="s">
        <v>121</v>
      </c>
      <c r="Y43" t="s">
        <v>79</v>
      </c>
      <c r="Z43" t="s">
        <v>111</v>
      </c>
      <c r="AA43" t="s">
        <v>122</v>
      </c>
      <c r="AB43" t="b">
        <v>1</v>
      </c>
      <c r="AC43" t="s">
        <v>47</v>
      </c>
      <c r="AD43" s="3">
        <f>VALUE(swiggy_orders__10____1725105116481___1775219039143[[#This Row],[Column1.order_time]])</f>
        <v>45493.906631944446</v>
      </c>
      <c r="AE43" t="str">
        <f>IF(swiggy_orders__10____1725105116481___1775219039143[[#This Row],[Column1.is_coupon_applied]]=TRUE,"yes","no")</f>
        <v>no</v>
      </c>
      <c r="AF43">
        <f>HOUR(swiggy_orders__10____1725105116481___1775219039143[[#This Row],[order time ]])</f>
        <v>21</v>
      </c>
      <c r="AG43" t="str">
        <f>TEXT(swiggy_orders__10____1725105116481___1775219039143[[#This Row],[Column1.order_time]],"DDDD")</f>
        <v>Saturday</v>
      </c>
      <c r="AH43" t="s">
        <v>1114</v>
      </c>
      <c r="AI43" t="str">
        <f>IF(VALUE(swiggy_orders__10____1725105116481___1775219039143[[#This Row],[Column1.order_items.is_veg]])=1, "Veg", "Non-Veg")</f>
        <v>Veg</v>
      </c>
      <c r="AJ43">
        <v>12.9136367</v>
      </c>
      <c r="AK43">
        <v>77.644864999999996</v>
      </c>
    </row>
    <row r="44" spans="1:37" x14ac:dyDescent="0.25">
      <c r="A44">
        <v>180461733701348</v>
      </c>
      <c r="B44" t="s">
        <v>321</v>
      </c>
      <c r="C44" t="b">
        <v>0</v>
      </c>
      <c r="D44" t="s">
        <v>79</v>
      </c>
      <c r="E44" t="s">
        <v>79</v>
      </c>
      <c r="F44" t="s">
        <v>317</v>
      </c>
      <c r="G44" t="s">
        <v>318</v>
      </c>
      <c r="H44" t="s">
        <v>34</v>
      </c>
      <c r="I44" t="s">
        <v>35</v>
      </c>
      <c r="J44" t="s">
        <v>319</v>
      </c>
      <c r="K44" t="s">
        <v>116</v>
      </c>
      <c r="L44" t="s">
        <v>117</v>
      </c>
      <c r="M44" t="s">
        <v>118</v>
      </c>
      <c r="N44" t="s">
        <v>46</v>
      </c>
      <c r="O44" t="s">
        <v>41</v>
      </c>
      <c r="P44" t="s">
        <v>320</v>
      </c>
      <c r="Q44">
        <v>524</v>
      </c>
      <c r="R44">
        <v>524</v>
      </c>
      <c r="S44">
        <v>524</v>
      </c>
      <c r="T44">
        <v>475</v>
      </c>
      <c r="U44">
        <v>50</v>
      </c>
      <c r="V44">
        <v>0</v>
      </c>
      <c r="W44" t="s">
        <v>120</v>
      </c>
      <c r="X44" t="s">
        <v>121</v>
      </c>
      <c r="Y44" t="s">
        <v>79</v>
      </c>
      <c r="Z44" t="s">
        <v>111</v>
      </c>
      <c r="AA44" t="s">
        <v>122</v>
      </c>
      <c r="AB44" t="b">
        <v>1</v>
      </c>
      <c r="AC44" t="s">
        <v>47</v>
      </c>
      <c r="AD44" s="3">
        <f>VALUE(swiggy_orders__10____1725105116481___1775219039143[[#This Row],[Column1.order_time]])</f>
        <v>45493.906631944446</v>
      </c>
      <c r="AE44" t="str">
        <f>IF(swiggy_orders__10____1725105116481___1775219039143[[#This Row],[Column1.is_coupon_applied]]=TRUE,"yes","no")</f>
        <v>no</v>
      </c>
      <c r="AF44">
        <f>HOUR(swiggy_orders__10____1725105116481___1775219039143[[#This Row],[order time ]])</f>
        <v>21</v>
      </c>
      <c r="AG44" t="str">
        <f>TEXT(swiggy_orders__10____1725105116481___1775219039143[[#This Row],[Column1.order_time]],"DDDD")</f>
        <v>Saturday</v>
      </c>
      <c r="AH44" t="s">
        <v>47</v>
      </c>
      <c r="AI44" t="str">
        <f>IF(VALUE(swiggy_orders__10____1725105116481___1775219039143[[#This Row],[Column1.order_items.is_veg]])=1, "Veg", "Non-Veg")</f>
        <v>Non-Veg</v>
      </c>
      <c r="AJ44">
        <v>12.9136367</v>
      </c>
      <c r="AK44">
        <v>77.644864999999996</v>
      </c>
    </row>
    <row r="45" spans="1:37" x14ac:dyDescent="0.25">
      <c r="A45">
        <v>180020917803029</v>
      </c>
      <c r="B45" t="s">
        <v>191</v>
      </c>
      <c r="C45" t="b">
        <v>1</v>
      </c>
      <c r="D45" t="s">
        <v>125</v>
      </c>
      <c r="E45" t="s">
        <v>322</v>
      </c>
      <c r="F45" t="s">
        <v>323</v>
      </c>
      <c r="G45" t="s">
        <v>324</v>
      </c>
      <c r="H45" t="s">
        <v>34</v>
      </c>
      <c r="I45" t="s">
        <v>35</v>
      </c>
      <c r="J45" t="s">
        <v>325</v>
      </c>
      <c r="K45" t="s">
        <v>196</v>
      </c>
      <c r="L45" t="s">
        <v>197</v>
      </c>
      <c r="M45" t="s">
        <v>198</v>
      </c>
      <c r="N45" t="s">
        <v>199</v>
      </c>
      <c r="O45" t="s">
        <v>41</v>
      </c>
      <c r="P45" t="s">
        <v>326</v>
      </c>
      <c r="Q45">
        <v>167</v>
      </c>
      <c r="R45">
        <v>167</v>
      </c>
      <c r="S45">
        <v>167</v>
      </c>
      <c r="T45">
        <v>225</v>
      </c>
      <c r="U45">
        <v>42</v>
      </c>
      <c r="V45">
        <v>0</v>
      </c>
      <c r="W45" t="s">
        <v>201</v>
      </c>
      <c r="X45" t="s">
        <v>327</v>
      </c>
      <c r="Y45" t="s">
        <v>125</v>
      </c>
      <c r="Z45" t="s">
        <v>111</v>
      </c>
      <c r="AA45" t="s">
        <v>122</v>
      </c>
      <c r="AB45" t="b">
        <v>1</v>
      </c>
      <c r="AC45" t="s">
        <v>47</v>
      </c>
      <c r="AD45" s="3">
        <f>VALUE(swiggy_orders__10____1725105116481___1775219039143[[#This Row],[Column1.order_time]])</f>
        <v>45488.804594907408</v>
      </c>
      <c r="AE45" t="str">
        <f>IF(swiggy_orders__10____1725105116481___1775219039143[[#This Row],[Column1.is_coupon_applied]]=TRUE,"yes","no")</f>
        <v>yes</v>
      </c>
      <c r="AF45">
        <f>HOUR(swiggy_orders__10____1725105116481___1775219039143[[#This Row],[order time ]])</f>
        <v>19</v>
      </c>
      <c r="AG45" t="str">
        <f>TEXT(swiggy_orders__10____1725105116481___1775219039143[[#This Row],[Column1.order_time]],"DDDD")</f>
        <v>Monday</v>
      </c>
      <c r="AH45" t="s">
        <v>47</v>
      </c>
      <c r="AI45" t="str">
        <f>IF(VALUE(swiggy_orders__10____1725105116481___1775219039143[[#This Row],[Column1.order_items.is_veg]])=1, "Veg", "Non-Veg")</f>
        <v>Non-Veg</v>
      </c>
      <c r="AJ45">
        <v>12.91620773</v>
      </c>
      <c r="AK45">
        <v>77.638018340000002</v>
      </c>
    </row>
    <row r="46" spans="1:37" x14ac:dyDescent="0.25">
      <c r="A46">
        <v>179311252047618</v>
      </c>
      <c r="B46" t="s">
        <v>328</v>
      </c>
      <c r="C46" t="b">
        <v>1</v>
      </c>
      <c r="D46" t="s">
        <v>125</v>
      </c>
      <c r="E46" t="s">
        <v>329</v>
      </c>
      <c r="F46" t="s">
        <v>330</v>
      </c>
      <c r="G46" t="s">
        <v>331</v>
      </c>
      <c r="H46" t="s">
        <v>34</v>
      </c>
      <c r="I46" t="s">
        <v>35</v>
      </c>
      <c r="J46" t="s">
        <v>332</v>
      </c>
      <c r="K46" t="s">
        <v>196</v>
      </c>
      <c r="L46" t="s">
        <v>197</v>
      </c>
      <c r="M46" t="s">
        <v>198</v>
      </c>
      <c r="N46" t="s">
        <v>199</v>
      </c>
      <c r="O46" t="s">
        <v>41</v>
      </c>
      <c r="P46" t="s">
        <v>333</v>
      </c>
      <c r="Q46">
        <v>151</v>
      </c>
      <c r="R46">
        <v>151</v>
      </c>
      <c r="S46">
        <v>151</v>
      </c>
      <c r="T46">
        <v>230</v>
      </c>
      <c r="U46">
        <v>38</v>
      </c>
      <c r="V46">
        <v>0</v>
      </c>
      <c r="W46" t="s">
        <v>201</v>
      </c>
      <c r="X46" t="s">
        <v>327</v>
      </c>
      <c r="Y46" t="s">
        <v>125</v>
      </c>
      <c r="Z46" t="s">
        <v>111</v>
      </c>
      <c r="AA46" t="s">
        <v>122</v>
      </c>
      <c r="AB46" t="b">
        <v>0</v>
      </c>
      <c r="AC46" t="s">
        <v>47</v>
      </c>
      <c r="AD46" s="3">
        <f>VALUE(swiggy_orders__10____1725105116481___1775219039143[[#This Row],[Column1.order_time]])</f>
        <v>45480.590879629628</v>
      </c>
      <c r="AE46" t="str">
        <f>IF(swiggy_orders__10____1725105116481___1775219039143[[#This Row],[Column1.is_coupon_applied]]=TRUE,"yes","no")</f>
        <v>yes</v>
      </c>
      <c r="AF46">
        <f>HOUR(swiggy_orders__10____1725105116481___1775219039143[[#This Row],[order time ]])</f>
        <v>14</v>
      </c>
      <c r="AG46" t="str">
        <f>TEXT(swiggy_orders__10____1725105116481___1775219039143[[#This Row],[Column1.order_time]],"DDDD")</f>
        <v>Sunday</v>
      </c>
      <c r="AH46" t="s">
        <v>1114</v>
      </c>
      <c r="AI46" t="str">
        <f>IF(VALUE(swiggy_orders__10____1725105116481___1775219039143[[#This Row],[Column1.order_items.is_veg]])=1, "Veg", "Non-Veg")</f>
        <v>Veg</v>
      </c>
      <c r="AJ46">
        <v>12.91620773</v>
      </c>
      <c r="AK46">
        <v>77.638018340000002</v>
      </c>
    </row>
    <row r="47" spans="1:37" x14ac:dyDescent="0.25">
      <c r="A47">
        <v>179311104900177</v>
      </c>
      <c r="B47" t="s">
        <v>334</v>
      </c>
      <c r="C47" t="b">
        <v>0</v>
      </c>
      <c r="D47" t="s">
        <v>79</v>
      </c>
      <c r="E47" t="s">
        <v>79</v>
      </c>
      <c r="F47" t="s">
        <v>335</v>
      </c>
      <c r="G47" t="s">
        <v>336</v>
      </c>
      <c r="H47" t="s">
        <v>34</v>
      </c>
      <c r="I47" t="s">
        <v>35</v>
      </c>
      <c r="J47" t="s">
        <v>337</v>
      </c>
      <c r="K47" t="s">
        <v>338</v>
      </c>
      <c r="L47" t="s">
        <v>339</v>
      </c>
      <c r="M47" t="s">
        <v>340</v>
      </c>
      <c r="N47" t="s">
        <v>341</v>
      </c>
      <c r="O47" t="s">
        <v>41</v>
      </c>
      <c r="P47" t="s">
        <v>342</v>
      </c>
      <c r="Q47">
        <v>646</v>
      </c>
      <c r="R47">
        <v>646</v>
      </c>
      <c r="S47">
        <v>646</v>
      </c>
      <c r="T47">
        <v>590</v>
      </c>
      <c r="U47">
        <v>96</v>
      </c>
      <c r="V47">
        <v>0</v>
      </c>
      <c r="W47" t="s">
        <v>343</v>
      </c>
      <c r="X47" t="s">
        <v>344</v>
      </c>
      <c r="Y47" t="s">
        <v>79</v>
      </c>
      <c r="Z47" t="s">
        <v>111</v>
      </c>
      <c r="AA47" t="s">
        <v>341</v>
      </c>
      <c r="AB47" t="b">
        <v>1</v>
      </c>
      <c r="AC47" t="s">
        <v>47</v>
      </c>
      <c r="AD47" s="3">
        <f>VALUE(swiggy_orders__10____1725105116481___1775219039143[[#This Row],[Column1.order_time]])</f>
        <v>45480.589166666665</v>
      </c>
      <c r="AE47" t="str">
        <f>IF(swiggy_orders__10____1725105116481___1775219039143[[#This Row],[Column1.is_coupon_applied]]=TRUE,"yes","no")</f>
        <v>no</v>
      </c>
      <c r="AF47">
        <f>HOUR(swiggy_orders__10____1725105116481___1775219039143[[#This Row],[order time ]])</f>
        <v>14</v>
      </c>
      <c r="AG47" t="str">
        <f>TEXT(swiggy_orders__10____1725105116481___1775219039143[[#This Row],[Column1.order_time]],"DDDD")</f>
        <v>Sunday</v>
      </c>
      <c r="AH47" t="s">
        <v>1114</v>
      </c>
      <c r="AI47" t="str">
        <f>IF(VALUE(swiggy_orders__10____1725105116481___1775219039143[[#This Row],[Column1.order_items.is_veg]])=1, "Veg", "Non-Veg")</f>
        <v>Veg</v>
      </c>
      <c r="AJ47">
        <v>12.906644200000001</v>
      </c>
      <c r="AK47">
        <v>77.589674700000003</v>
      </c>
    </row>
    <row r="48" spans="1:37" x14ac:dyDescent="0.25">
      <c r="A48">
        <v>179157357470176</v>
      </c>
      <c r="B48" t="s">
        <v>191</v>
      </c>
      <c r="C48" t="b">
        <v>1</v>
      </c>
      <c r="D48" t="s">
        <v>125</v>
      </c>
      <c r="E48" t="s">
        <v>329</v>
      </c>
      <c r="F48" t="s">
        <v>345</v>
      </c>
      <c r="G48" t="s">
        <v>346</v>
      </c>
      <c r="H48" t="s">
        <v>34</v>
      </c>
      <c r="I48" t="s">
        <v>35</v>
      </c>
      <c r="J48" t="s">
        <v>347</v>
      </c>
      <c r="K48" t="s">
        <v>196</v>
      </c>
      <c r="L48" t="s">
        <v>197</v>
      </c>
      <c r="M48" t="s">
        <v>198</v>
      </c>
      <c r="N48" t="s">
        <v>199</v>
      </c>
      <c r="O48" t="s">
        <v>41</v>
      </c>
      <c r="P48" t="s">
        <v>348</v>
      </c>
      <c r="Q48">
        <v>146</v>
      </c>
      <c r="R48">
        <v>146</v>
      </c>
      <c r="S48">
        <v>146</v>
      </c>
      <c r="T48">
        <v>225</v>
      </c>
      <c r="U48">
        <v>43</v>
      </c>
      <c r="V48">
        <v>0</v>
      </c>
      <c r="W48" t="s">
        <v>201</v>
      </c>
      <c r="X48" t="s">
        <v>327</v>
      </c>
      <c r="Y48" t="s">
        <v>125</v>
      </c>
      <c r="Z48" t="s">
        <v>111</v>
      </c>
      <c r="AA48" t="s">
        <v>199</v>
      </c>
      <c r="AB48" t="b">
        <v>0</v>
      </c>
      <c r="AC48" t="s">
        <v>47</v>
      </c>
      <c r="AD48" s="3">
        <f>VALUE(swiggy_orders__10____1725105116481___1775219039143[[#This Row],[Column1.order_time]])</f>
        <v>45478.809687499997</v>
      </c>
      <c r="AE48" t="str">
        <f>IF(swiggy_orders__10____1725105116481___1775219039143[[#This Row],[Column1.is_coupon_applied]]=TRUE,"yes","no")</f>
        <v>yes</v>
      </c>
      <c r="AF48">
        <f>HOUR(swiggy_orders__10____1725105116481___1775219039143[[#This Row],[order time ]])</f>
        <v>19</v>
      </c>
      <c r="AG48" t="str">
        <f>TEXT(swiggy_orders__10____1725105116481___1775219039143[[#This Row],[Column1.order_time]],"DDDD")</f>
        <v>Friday</v>
      </c>
      <c r="AH48" t="s">
        <v>47</v>
      </c>
      <c r="AI48" t="str">
        <f>IF(VALUE(swiggy_orders__10____1725105116481___1775219039143[[#This Row],[Column1.order_items.is_veg]])=1, "Veg", "Non-Veg")</f>
        <v>Non-Veg</v>
      </c>
      <c r="AJ48">
        <v>12.91620773</v>
      </c>
      <c r="AK48">
        <v>77.638018340000002</v>
      </c>
    </row>
    <row r="49" spans="1:37" x14ac:dyDescent="0.25">
      <c r="A49">
        <v>178816629494722</v>
      </c>
      <c r="B49" t="s">
        <v>349</v>
      </c>
      <c r="C49" t="b">
        <v>1</v>
      </c>
      <c r="D49" t="s">
        <v>125</v>
      </c>
      <c r="E49" t="s">
        <v>350</v>
      </c>
      <c r="F49" t="s">
        <v>351</v>
      </c>
      <c r="G49" t="s">
        <v>352</v>
      </c>
      <c r="H49" t="s">
        <v>34</v>
      </c>
      <c r="I49" t="s">
        <v>35</v>
      </c>
      <c r="J49" t="s">
        <v>353</v>
      </c>
      <c r="K49" t="s">
        <v>196</v>
      </c>
      <c r="L49" t="s">
        <v>197</v>
      </c>
      <c r="M49" t="s">
        <v>198</v>
      </c>
      <c r="N49" t="s">
        <v>199</v>
      </c>
      <c r="O49" t="s">
        <v>41</v>
      </c>
      <c r="P49" t="s">
        <v>354</v>
      </c>
      <c r="Q49">
        <v>540</v>
      </c>
      <c r="R49">
        <v>540</v>
      </c>
      <c r="S49">
        <v>540</v>
      </c>
      <c r="T49">
        <v>575</v>
      </c>
      <c r="U49">
        <v>42</v>
      </c>
      <c r="V49">
        <v>0</v>
      </c>
      <c r="W49" t="s">
        <v>201</v>
      </c>
      <c r="X49" t="s">
        <v>327</v>
      </c>
      <c r="Y49" t="s">
        <v>125</v>
      </c>
      <c r="Z49" t="s">
        <v>355</v>
      </c>
      <c r="AA49" t="s">
        <v>122</v>
      </c>
      <c r="AB49" t="b">
        <v>0</v>
      </c>
      <c r="AC49" t="s">
        <v>47</v>
      </c>
      <c r="AD49" s="3">
        <f>VALUE(swiggy_orders__10____1725105116481___1775219039143[[#This Row],[Column1.order_time]])</f>
        <v>45474.866076388891</v>
      </c>
      <c r="AE49" t="str">
        <f>IF(swiggy_orders__10____1725105116481___1775219039143[[#This Row],[Column1.is_coupon_applied]]=TRUE,"yes","no")</f>
        <v>yes</v>
      </c>
      <c r="AF49">
        <f>HOUR(swiggy_orders__10____1725105116481___1775219039143[[#This Row],[order time ]])</f>
        <v>20</v>
      </c>
      <c r="AG49" t="str">
        <f>TEXT(swiggy_orders__10____1725105116481___1775219039143[[#This Row],[Column1.order_time]],"DDDD")</f>
        <v>Monday</v>
      </c>
      <c r="AH49" t="s">
        <v>47</v>
      </c>
      <c r="AI49" t="str">
        <f>IF(VALUE(swiggy_orders__10____1725105116481___1775219039143[[#This Row],[Column1.order_items.is_veg]])=1, "Veg", "Non-Veg")</f>
        <v>Non-Veg</v>
      </c>
      <c r="AJ49">
        <v>12.91620773</v>
      </c>
      <c r="AK49">
        <v>77.638018340000002</v>
      </c>
    </row>
    <row r="50" spans="1:37" x14ac:dyDescent="0.25">
      <c r="A50">
        <v>178816629494722</v>
      </c>
      <c r="B50" t="s">
        <v>191</v>
      </c>
      <c r="C50" t="b">
        <v>1</v>
      </c>
      <c r="D50" t="s">
        <v>125</v>
      </c>
      <c r="E50" t="s">
        <v>350</v>
      </c>
      <c r="F50" t="s">
        <v>351</v>
      </c>
      <c r="G50" t="s">
        <v>352</v>
      </c>
      <c r="H50" t="s">
        <v>34</v>
      </c>
      <c r="I50" t="s">
        <v>35</v>
      </c>
      <c r="J50" t="s">
        <v>353</v>
      </c>
      <c r="K50" t="s">
        <v>196</v>
      </c>
      <c r="L50" t="s">
        <v>197</v>
      </c>
      <c r="M50" t="s">
        <v>198</v>
      </c>
      <c r="N50" t="s">
        <v>199</v>
      </c>
      <c r="O50" t="s">
        <v>41</v>
      </c>
      <c r="P50" t="s">
        <v>354</v>
      </c>
      <c r="Q50">
        <v>540</v>
      </c>
      <c r="R50">
        <v>540</v>
      </c>
      <c r="S50">
        <v>540</v>
      </c>
      <c r="T50">
        <v>575</v>
      </c>
      <c r="U50">
        <v>42</v>
      </c>
      <c r="V50">
        <v>0</v>
      </c>
      <c r="W50" t="s">
        <v>201</v>
      </c>
      <c r="X50" t="s">
        <v>327</v>
      </c>
      <c r="Y50" t="s">
        <v>125</v>
      </c>
      <c r="Z50" t="s">
        <v>355</v>
      </c>
      <c r="AA50" t="s">
        <v>122</v>
      </c>
      <c r="AB50" t="b">
        <v>0</v>
      </c>
      <c r="AC50" t="s">
        <v>47</v>
      </c>
      <c r="AD50" s="3">
        <f>VALUE(swiggy_orders__10____1725105116481___1775219039143[[#This Row],[Column1.order_time]])</f>
        <v>45474.866076388891</v>
      </c>
      <c r="AE50" t="str">
        <f>IF(swiggy_orders__10____1725105116481___1775219039143[[#This Row],[Column1.is_coupon_applied]]=TRUE,"yes","no")</f>
        <v>yes</v>
      </c>
      <c r="AF50">
        <f>HOUR(swiggy_orders__10____1725105116481___1775219039143[[#This Row],[order time ]])</f>
        <v>20</v>
      </c>
      <c r="AG50" t="str">
        <f>TEXT(swiggy_orders__10____1725105116481___1775219039143[[#This Row],[Column1.order_time]],"DDDD")</f>
        <v>Monday</v>
      </c>
      <c r="AH50" t="s">
        <v>47</v>
      </c>
      <c r="AI50" t="str">
        <f>IF(VALUE(swiggy_orders__10____1725105116481___1775219039143[[#This Row],[Column1.order_items.is_veg]])=1, "Veg", "Non-Veg")</f>
        <v>Non-Veg</v>
      </c>
      <c r="AJ50">
        <v>12.91620773</v>
      </c>
      <c r="AK50">
        <v>77.638018340000002</v>
      </c>
    </row>
    <row r="51" spans="1:37" x14ac:dyDescent="0.25">
      <c r="A51">
        <v>178628158142620</v>
      </c>
      <c r="B51" t="s">
        <v>191</v>
      </c>
      <c r="C51" t="b">
        <v>1</v>
      </c>
      <c r="D51" t="s">
        <v>125</v>
      </c>
      <c r="E51" t="s">
        <v>329</v>
      </c>
      <c r="F51" t="s">
        <v>356</v>
      </c>
      <c r="G51" t="s">
        <v>357</v>
      </c>
      <c r="H51" t="s">
        <v>34</v>
      </c>
      <c r="I51" t="s">
        <v>35</v>
      </c>
      <c r="J51" t="s">
        <v>358</v>
      </c>
      <c r="K51" t="s">
        <v>196</v>
      </c>
      <c r="L51" t="s">
        <v>197</v>
      </c>
      <c r="M51" t="s">
        <v>198</v>
      </c>
      <c r="N51" t="s">
        <v>199</v>
      </c>
      <c r="O51" t="s">
        <v>41</v>
      </c>
      <c r="P51" t="s">
        <v>359</v>
      </c>
      <c r="Q51">
        <v>146</v>
      </c>
      <c r="R51">
        <v>146</v>
      </c>
      <c r="S51">
        <v>146</v>
      </c>
      <c r="T51">
        <v>225</v>
      </c>
      <c r="U51">
        <v>36</v>
      </c>
      <c r="V51">
        <v>0</v>
      </c>
      <c r="W51" t="s">
        <v>201</v>
      </c>
      <c r="X51" t="s">
        <v>327</v>
      </c>
      <c r="Y51" t="s">
        <v>125</v>
      </c>
      <c r="Z51" t="s">
        <v>111</v>
      </c>
      <c r="AA51" t="s">
        <v>122</v>
      </c>
      <c r="AB51" t="b">
        <v>1</v>
      </c>
      <c r="AC51" t="s">
        <v>47</v>
      </c>
      <c r="AD51" s="3">
        <f>VALUE(swiggy_orders__10____1725105116481___1775219039143[[#This Row],[Column1.order_time]])</f>
        <v>45472.684699074074</v>
      </c>
      <c r="AE51" t="str">
        <f>IF(swiggy_orders__10____1725105116481___1775219039143[[#This Row],[Column1.is_coupon_applied]]=TRUE,"yes","no")</f>
        <v>yes</v>
      </c>
      <c r="AF51">
        <f>HOUR(swiggy_orders__10____1725105116481___1775219039143[[#This Row],[order time ]])</f>
        <v>16</v>
      </c>
      <c r="AG51" t="str">
        <f>TEXT(swiggy_orders__10____1725105116481___1775219039143[[#This Row],[Column1.order_time]],"DDDD")</f>
        <v>Saturday</v>
      </c>
      <c r="AH51" t="s">
        <v>47</v>
      </c>
      <c r="AI51" t="str">
        <f>IF(VALUE(swiggy_orders__10____1725105116481___1775219039143[[#This Row],[Column1.order_items.is_veg]])=1, "Veg", "Non-Veg")</f>
        <v>Non-Veg</v>
      </c>
      <c r="AJ51">
        <v>12.91620773</v>
      </c>
      <c r="AK51">
        <v>77.638018340000002</v>
      </c>
    </row>
    <row r="52" spans="1:37" x14ac:dyDescent="0.25">
      <c r="A52">
        <v>178550491342676</v>
      </c>
      <c r="B52" t="s">
        <v>191</v>
      </c>
      <c r="C52" t="b">
        <v>1</v>
      </c>
      <c r="D52" t="s">
        <v>125</v>
      </c>
      <c r="E52" t="s">
        <v>329</v>
      </c>
      <c r="F52" t="s">
        <v>360</v>
      </c>
      <c r="G52" t="s">
        <v>361</v>
      </c>
      <c r="H52" t="s">
        <v>34</v>
      </c>
      <c r="I52" t="s">
        <v>35</v>
      </c>
      <c r="J52" t="s">
        <v>362</v>
      </c>
      <c r="K52" t="s">
        <v>196</v>
      </c>
      <c r="L52" t="s">
        <v>197</v>
      </c>
      <c r="M52" t="s">
        <v>198</v>
      </c>
      <c r="N52" t="s">
        <v>199</v>
      </c>
      <c r="O52" t="s">
        <v>41</v>
      </c>
      <c r="P52" t="s">
        <v>363</v>
      </c>
      <c r="Q52">
        <v>146</v>
      </c>
      <c r="R52">
        <v>146</v>
      </c>
      <c r="S52">
        <v>146</v>
      </c>
      <c r="T52">
        <v>225</v>
      </c>
      <c r="U52">
        <v>36</v>
      </c>
      <c r="V52">
        <v>0</v>
      </c>
      <c r="W52" t="s">
        <v>201</v>
      </c>
      <c r="X52" t="s">
        <v>327</v>
      </c>
      <c r="Y52" t="s">
        <v>125</v>
      </c>
      <c r="Z52" t="s">
        <v>111</v>
      </c>
      <c r="AA52" t="s">
        <v>122</v>
      </c>
      <c r="AB52" t="b">
        <v>0</v>
      </c>
      <c r="AC52" t="s">
        <v>47</v>
      </c>
      <c r="AD52" s="3">
        <f>VALUE(swiggy_orders__10____1725105116481___1775219039143[[#This Row],[Column1.order_time]])</f>
        <v>45471.785775462966</v>
      </c>
      <c r="AE52" t="str">
        <f>IF(swiggy_orders__10____1725105116481___1775219039143[[#This Row],[Column1.is_coupon_applied]]=TRUE,"yes","no")</f>
        <v>yes</v>
      </c>
      <c r="AF52">
        <f>HOUR(swiggy_orders__10____1725105116481___1775219039143[[#This Row],[order time ]])</f>
        <v>18</v>
      </c>
      <c r="AG52" t="str">
        <f>TEXT(swiggy_orders__10____1725105116481___1775219039143[[#This Row],[Column1.order_time]],"DDDD")</f>
        <v>Friday</v>
      </c>
      <c r="AH52" t="s">
        <v>47</v>
      </c>
      <c r="AI52" t="str">
        <f>IF(VALUE(swiggy_orders__10____1725105116481___1775219039143[[#This Row],[Column1.order_items.is_veg]])=1, "Veg", "Non-Veg")</f>
        <v>Non-Veg</v>
      </c>
      <c r="AJ52">
        <v>12.91620773</v>
      </c>
      <c r="AK52">
        <v>77.638018340000002</v>
      </c>
    </row>
    <row r="53" spans="1:37" x14ac:dyDescent="0.25">
      <c r="A53">
        <v>178462422433868</v>
      </c>
      <c r="B53" t="s">
        <v>364</v>
      </c>
      <c r="C53" t="b">
        <v>1</v>
      </c>
      <c r="D53" t="s">
        <v>125</v>
      </c>
      <c r="E53" t="s">
        <v>329</v>
      </c>
      <c r="F53" t="s">
        <v>365</v>
      </c>
      <c r="G53" t="s">
        <v>366</v>
      </c>
      <c r="H53" t="s">
        <v>34</v>
      </c>
      <c r="I53" t="s">
        <v>35</v>
      </c>
      <c r="J53" t="s">
        <v>367</v>
      </c>
      <c r="K53" t="s">
        <v>196</v>
      </c>
      <c r="L53" t="s">
        <v>197</v>
      </c>
      <c r="M53" t="s">
        <v>198</v>
      </c>
      <c r="N53" t="s">
        <v>199</v>
      </c>
      <c r="O53" t="s">
        <v>41</v>
      </c>
      <c r="P53" t="s">
        <v>368</v>
      </c>
      <c r="Q53">
        <v>156</v>
      </c>
      <c r="R53">
        <v>156</v>
      </c>
      <c r="S53">
        <v>156</v>
      </c>
      <c r="T53">
        <v>235</v>
      </c>
      <c r="U53">
        <v>35</v>
      </c>
      <c r="V53">
        <v>0</v>
      </c>
      <c r="W53" t="s">
        <v>201</v>
      </c>
      <c r="X53" t="s">
        <v>327</v>
      </c>
      <c r="Y53" t="s">
        <v>125</v>
      </c>
      <c r="Z53" t="s">
        <v>111</v>
      </c>
      <c r="AA53" t="s">
        <v>122</v>
      </c>
      <c r="AB53" t="b">
        <v>1</v>
      </c>
      <c r="AC53" t="s">
        <v>47</v>
      </c>
      <c r="AD53" s="3">
        <f>VALUE(swiggy_orders__10____1725105116481___1775219039143[[#This Row],[Column1.order_time]])</f>
        <v>45470.766458333332</v>
      </c>
      <c r="AE53" t="str">
        <f>IF(swiggy_orders__10____1725105116481___1775219039143[[#This Row],[Column1.is_coupon_applied]]=TRUE,"yes","no")</f>
        <v>yes</v>
      </c>
      <c r="AF53">
        <f>HOUR(swiggy_orders__10____1725105116481___1775219039143[[#This Row],[order time ]])</f>
        <v>18</v>
      </c>
      <c r="AG53" t="str">
        <f>TEXT(swiggy_orders__10____1725105116481___1775219039143[[#This Row],[Column1.order_time]],"DDDD")</f>
        <v>Thursday</v>
      </c>
      <c r="AH53" t="s">
        <v>47</v>
      </c>
      <c r="AI53" t="str">
        <f>IF(VALUE(swiggy_orders__10____1725105116481___1775219039143[[#This Row],[Column1.order_items.is_veg]])=1, "Veg", "Non-Veg")</f>
        <v>Non-Veg</v>
      </c>
      <c r="AJ53">
        <v>12.91620773</v>
      </c>
      <c r="AK53">
        <v>77.638018340000002</v>
      </c>
    </row>
    <row r="54" spans="1:37" x14ac:dyDescent="0.25">
      <c r="A54">
        <v>178379807984127</v>
      </c>
      <c r="B54" t="s">
        <v>191</v>
      </c>
      <c r="C54" t="b">
        <v>1</v>
      </c>
      <c r="D54" t="s">
        <v>125</v>
      </c>
      <c r="E54" t="s">
        <v>329</v>
      </c>
      <c r="F54" t="s">
        <v>369</v>
      </c>
      <c r="G54" t="s">
        <v>370</v>
      </c>
      <c r="H54" t="s">
        <v>34</v>
      </c>
      <c r="I54" t="s">
        <v>35</v>
      </c>
      <c r="J54" t="s">
        <v>371</v>
      </c>
      <c r="K54" t="s">
        <v>196</v>
      </c>
      <c r="L54" t="s">
        <v>197</v>
      </c>
      <c r="M54" t="s">
        <v>198</v>
      </c>
      <c r="N54" t="s">
        <v>199</v>
      </c>
      <c r="O54" t="s">
        <v>41</v>
      </c>
      <c r="P54" t="s">
        <v>372</v>
      </c>
      <c r="Q54">
        <v>146</v>
      </c>
      <c r="R54">
        <v>146</v>
      </c>
      <c r="S54">
        <v>146</v>
      </c>
      <c r="T54">
        <v>225</v>
      </c>
      <c r="U54">
        <v>40</v>
      </c>
      <c r="V54">
        <v>0</v>
      </c>
      <c r="W54" t="s">
        <v>201</v>
      </c>
      <c r="X54" t="s">
        <v>327</v>
      </c>
      <c r="Y54" t="s">
        <v>125</v>
      </c>
      <c r="Z54" t="s">
        <v>355</v>
      </c>
      <c r="AA54" t="s">
        <v>122</v>
      </c>
      <c r="AB54" t="b">
        <v>0</v>
      </c>
      <c r="AC54" t="s">
        <v>47</v>
      </c>
      <c r="AD54" s="3">
        <f>VALUE(swiggy_orders__10____1725105116481___1775219039143[[#This Row],[Column1.order_time]])</f>
        <v>45469.810266203705</v>
      </c>
      <c r="AE54" t="str">
        <f>IF(swiggy_orders__10____1725105116481___1775219039143[[#This Row],[Column1.is_coupon_applied]]=TRUE,"yes","no")</f>
        <v>yes</v>
      </c>
      <c r="AF54">
        <f>HOUR(swiggy_orders__10____1725105116481___1775219039143[[#This Row],[order time ]])</f>
        <v>19</v>
      </c>
      <c r="AG54" t="str">
        <f>TEXT(swiggy_orders__10____1725105116481___1775219039143[[#This Row],[Column1.order_time]],"DDDD")</f>
        <v>Wednesday</v>
      </c>
      <c r="AH54" t="s">
        <v>47</v>
      </c>
      <c r="AI54" t="str">
        <f>IF(VALUE(swiggy_orders__10____1725105116481___1775219039143[[#This Row],[Column1.order_items.is_veg]])=1, "Veg", "Non-Veg")</f>
        <v>Non-Veg</v>
      </c>
      <c r="AJ54">
        <v>12.91620773</v>
      </c>
      <c r="AK54">
        <v>77.638018340000002</v>
      </c>
    </row>
    <row r="55" spans="1:37" x14ac:dyDescent="0.25">
      <c r="A55">
        <v>178290258928298</v>
      </c>
      <c r="B55" t="s">
        <v>191</v>
      </c>
      <c r="C55" t="b">
        <v>1</v>
      </c>
      <c r="D55" t="s">
        <v>125</v>
      </c>
      <c r="E55" t="s">
        <v>329</v>
      </c>
      <c r="F55" t="s">
        <v>373</v>
      </c>
      <c r="G55" t="s">
        <v>374</v>
      </c>
      <c r="H55" t="s">
        <v>34</v>
      </c>
      <c r="I55" t="s">
        <v>35</v>
      </c>
      <c r="J55" t="s">
        <v>375</v>
      </c>
      <c r="K55" t="s">
        <v>196</v>
      </c>
      <c r="L55" t="s">
        <v>197</v>
      </c>
      <c r="M55" t="s">
        <v>198</v>
      </c>
      <c r="N55" t="s">
        <v>199</v>
      </c>
      <c r="O55" t="s">
        <v>41</v>
      </c>
      <c r="P55" t="s">
        <v>376</v>
      </c>
      <c r="Q55">
        <v>146</v>
      </c>
      <c r="R55">
        <v>146</v>
      </c>
      <c r="S55">
        <v>146</v>
      </c>
      <c r="T55">
        <v>225</v>
      </c>
      <c r="U55">
        <v>33</v>
      </c>
      <c r="V55">
        <v>0</v>
      </c>
      <c r="W55" t="s">
        <v>201</v>
      </c>
      <c r="X55" t="s">
        <v>327</v>
      </c>
      <c r="Y55" t="s">
        <v>125</v>
      </c>
      <c r="Z55" t="s">
        <v>111</v>
      </c>
      <c r="AA55" t="s">
        <v>122</v>
      </c>
      <c r="AB55" t="b">
        <v>1</v>
      </c>
      <c r="AC55" t="s">
        <v>47</v>
      </c>
      <c r="AD55" s="3">
        <f>VALUE(swiggy_orders__10____1725105116481___1775219039143[[#This Row],[Column1.order_time]])</f>
        <v>45468.773819444446</v>
      </c>
      <c r="AE55" t="str">
        <f>IF(swiggy_orders__10____1725105116481___1775219039143[[#This Row],[Column1.is_coupon_applied]]=TRUE,"yes","no")</f>
        <v>yes</v>
      </c>
      <c r="AF55">
        <f>HOUR(swiggy_orders__10____1725105116481___1775219039143[[#This Row],[order time ]])</f>
        <v>18</v>
      </c>
      <c r="AG55" t="str">
        <f>TEXT(swiggy_orders__10____1725105116481___1775219039143[[#This Row],[Column1.order_time]],"DDDD")</f>
        <v>Tuesday</v>
      </c>
      <c r="AH55" t="s">
        <v>47</v>
      </c>
      <c r="AI55" t="str">
        <f>IF(VALUE(swiggy_orders__10____1725105116481___1775219039143[[#This Row],[Column1.order_items.is_veg]])=1, "Veg", "Non-Veg")</f>
        <v>Non-Veg</v>
      </c>
      <c r="AJ55">
        <v>12.91620773</v>
      </c>
      <c r="AK55">
        <v>77.638018340000002</v>
      </c>
    </row>
    <row r="56" spans="1:37" x14ac:dyDescent="0.25">
      <c r="A56">
        <v>178205196890173</v>
      </c>
      <c r="B56" t="s">
        <v>191</v>
      </c>
      <c r="C56" t="b">
        <v>1</v>
      </c>
      <c r="D56" t="s">
        <v>125</v>
      </c>
      <c r="E56" t="s">
        <v>329</v>
      </c>
      <c r="F56" t="s">
        <v>377</v>
      </c>
      <c r="G56" t="s">
        <v>378</v>
      </c>
      <c r="H56" t="s">
        <v>34</v>
      </c>
      <c r="I56" t="s">
        <v>35</v>
      </c>
      <c r="J56" t="s">
        <v>379</v>
      </c>
      <c r="K56" t="s">
        <v>196</v>
      </c>
      <c r="L56" t="s">
        <v>197</v>
      </c>
      <c r="M56" t="s">
        <v>198</v>
      </c>
      <c r="N56" t="s">
        <v>199</v>
      </c>
      <c r="O56" t="s">
        <v>41</v>
      </c>
      <c r="P56" t="s">
        <v>216</v>
      </c>
      <c r="Q56">
        <v>146</v>
      </c>
      <c r="R56">
        <v>146</v>
      </c>
      <c r="S56">
        <v>146</v>
      </c>
      <c r="T56">
        <v>225</v>
      </c>
      <c r="U56">
        <v>33</v>
      </c>
      <c r="V56">
        <v>0</v>
      </c>
      <c r="W56" t="s">
        <v>201</v>
      </c>
      <c r="X56" t="s">
        <v>327</v>
      </c>
      <c r="Y56" t="s">
        <v>125</v>
      </c>
      <c r="Z56" t="s">
        <v>111</v>
      </c>
      <c r="AA56" t="s">
        <v>122</v>
      </c>
      <c r="AB56" t="b">
        <v>1</v>
      </c>
      <c r="AC56" t="s">
        <v>47</v>
      </c>
      <c r="AD56" s="3">
        <f>VALUE(swiggy_orders__10____1725105116481___1775219039143[[#This Row],[Column1.order_time]])</f>
        <v>45467.789305555554</v>
      </c>
      <c r="AE56" t="str">
        <f>IF(swiggy_orders__10____1725105116481___1775219039143[[#This Row],[Column1.is_coupon_applied]]=TRUE,"yes","no")</f>
        <v>yes</v>
      </c>
      <c r="AF56">
        <f>HOUR(swiggy_orders__10____1725105116481___1775219039143[[#This Row],[order time ]])</f>
        <v>18</v>
      </c>
      <c r="AG56" t="str">
        <f>TEXT(swiggy_orders__10____1725105116481___1775219039143[[#This Row],[Column1.order_time]],"DDDD")</f>
        <v>Monday</v>
      </c>
      <c r="AH56" t="s">
        <v>47</v>
      </c>
      <c r="AI56" t="str">
        <f>IF(VALUE(swiggy_orders__10____1725105116481___1775219039143[[#This Row],[Column1.order_items.is_veg]])=1, "Veg", "Non-Veg")</f>
        <v>Non-Veg</v>
      </c>
      <c r="AJ56">
        <v>12.91620773</v>
      </c>
      <c r="AK56">
        <v>77.638018340000002</v>
      </c>
    </row>
    <row r="57" spans="1:37" x14ac:dyDescent="0.25">
      <c r="A57">
        <v>178099513247514</v>
      </c>
      <c r="B57" t="s">
        <v>364</v>
      </c>
      <c r="C57" t="b">
        <v>1</v>
      </c>
      <c r="D57" t="s">
        <v>125</v>
      </c>
      <c r="E57" t="s">
        <v>329</v>
      </c>
      <c r="F57" t="s">
        <v>380</v>
      </c>
      <c r="G57" t="s">
        <v>381</v>
      </c>
      <c r="H57" t="s">
        <v>34</v>
      </c>
      <c r="I57" t="s">
        <v>35</v>
      </c>
      <c r="J57" t="s">
        <v>382</v>
      </c>
      <c r="K57" t="s">
        <v>196</v>
      </c>
      <c r="L57" t="s">
        <v>197</v>
      </c>
      <c r="M57" t="s">
        <v>198</v>
      </c>
      <c r="N57" t="s">
        <v>122</v>
      </c>
      <c r="O57" t="s">
        <v>41</v>
      </c>
      <c r="P57" t="s">
        <v>383</v>
      </c>
      <c r="Q57">
        <v>156</v>
      </c>
      <c r="R57">
        <v>156</v>
      </c>
      <c r="S57">
        <v>156</v>
      </c>
      <c r="T57">
        <v>235</v>
      </c>
      <c r="U57">
        <v>37</v>
      </c>
      <c r="V57">
        <v>0</v>
      </c>
      <c r="W57" t="s">
        <v>201</v>
      </c>
      <c r="X57" t="s">
        <v>327</v>
      </c>
      <c r="Y57" t="s">
        <v>125</v>
      </c>
      <c r="Z57" t="s">
        <v>45</v>
      </c>
      <c r="AA57" t="s">
        <v>122</v>
      </c>
      <c r="AB57" t="b">
        <v>1</v>
      </c>
      <c r="AC57" t="s">
        <v>47</v>
      </c>
      <c r="AD57" s="3">
        <f>VALUE(swiggy_orders__10____1725105116481___1775219039143[[#This Row],[Column1.order_time]])</f>
        <v>45466.566122685188</v>
      </c>
      <c r="AE57" t="str">
        <f>IF(swiggy_orders__10____1725105116481___1775219039143[[#This Row],[Column1.is_coupon_applied]]=TRUE,"yes","no")</f>
        <v>yes</v>
      </c>
      <c r="AF57">
        <f>HOUR(swiggy_orders__10____1725105116481___1775219039143[[#This Row],[order time ]])</f>
        <v>13</v>
      </c>
      <c r="AG57" t="str">
        <f>TEXT(swiggy_orders__10____1725105116481___1775219039143[[#This Row],[Column1.order_time]],"DDDD")</f>
        <v>Sunday</v>
      </c>
      <c r="AH57" t="s">
        <v>47</v>
      </c>
      <c r="AI57" t="str">
        <f>IF(VALUE(swiggy_orders__10____1725105116481___1775219039143[[#This Row],[Column1.order_items.is_veg]])=1, "Veg", "Non-Veg")</f>
        <v>Non-Veg</v>
      </c>
      <c r="AJ57">
        <v>12.91620773</v>
      </c>
      <c r="AK57">
        <v>77.638018340000002</v>
      </c>
    </row>
    <row r="58" spans="1:37" x14ac:dyDescent="0.25">
      <c r="A58">
        <v>178037475602861</v>
      </c>
      <c r="B58" t="s">
        <v>191</v>
      </c>
      <c r="C58" t="b">
        <v>1</v>
      </c>
      <c r="D58" t="s">
        <v>125</v>
      </c>
      <c r="E58" t="s">
        <v>329</v>
      </c>
      <c r="F58" t="s">
        <v>384</v>
      </c>
      <c r="G58" t="s">
        <v>385</v>
      </c>
      <c r="H58" t="s">
        <v>34</v>
      </c>
      <c r="I58" t="s">
        <v>35</v>
      </c>
      <c r="J58" t="s">
        <v>386</v>
      </c>
      <c r="K58" t="s">
        <v>196</v>
      </c>
      <c r="L58" t="s">
        <v>197</v>
      </c>
      <c r="M58" t="s">
        <v>198</v>
      </c>
      <c r="N58" t="s">
        <v>122</v>
      </c>
      <c r="O58" t="s">
        <v>41</v>
      </c>
      <c r="P58" t="s">
        <v>387</v>
      </c>
      <c r="Q58">
        <v>147</v>
      </c>
      <c r="R58">
        <v>147</v>
      </c>
      <c r="S58">
        <v>147</v>
      </c>
      <c r="T58">
        <v>225</v>
      </c>
      <c r="U58">
        <v>42</v>
      </c>
      <c r="V58">
        <v>0</v>
      </c>
      <c r="W58" t="s">
        <v>201</v>
      </c>
      <c r="X58" t="s">
        <v>327</v>
      </c>
      <c r="Y58" t="s">
        <v>125</v>
      </c>
      <c r="Z58" t="s">
        <v>45</v>
      </c>
      <c r="AA58" t="s">
        <v>122</v>
      </c>
      <c r="AB58" t="b">
        <v>1</v>
      </c>
      <c r="AC58" t="s">
        <v>47</v>
      </c>
      <c r="AD58" s="3">
        <f>VALUE(swiggy_orders__10____1725105116481___1775219039143[[#This Row],[Column1.order_time]])</f>
        <v>45465.848090277781</v>
      </c>
      <c r="AE58" t="str">
        <f>IF(swiggy_orders__10____1725105116481___1775219039143[[#This Row],[Column1.is_coupon_applied]]=TRUE,"yes","no")</f>
        <v>yes</v>
      </c>
      <c r="AF58">
        <f>HOUR(swiggy_orders__10____1725105116481___1775219039143[[#This Row],[order time ]])</f>
        <v>20</v>
      </c>
      <c r="AG58" t="str">
        <f>TEXT(swiggy_orders__10____1725105116481___1775219039143[[#This Row],[Column1.order_time]],"DDDD")</f>
        <v>Saturday</v>
      </c>
      <c r="AH58" t="s">
        <v>47</v>
      </c>
      <c r="AI58" t="str">
        <f>IF(VALUE(swiggy_orders__10____1725105116481___1775219039143[[#This Row],[Column1.order_items.is_veg]])=1, "Veg", "Non-Veg")</f>
        <v>Non-Veg</v>
      </c>
      <c r="AJ58">
        <v>12.91620773</v>
      </c>
      <c r="AK58">
        <v>77.638018340000002</v>
      </c>
    </row>
    <row r="59" spans="1:37" x14ac:dyDescent="0.25">
      <c r="A59">
        <v>177841825269956</v>
      </c>
      <c r="B59" t="s">
        <v>191</v>
      </c>
      <c r="C59" t="b">
        <v>1</v>
      </c>
      <c r="D59" t="s">
        <v>125</v>
      </c>
      <c r="E59" t="s">
        <v>329</v>
      </c>
      <c r="F59" t="s">
        <v>388</v>
      </c>
      <c r="G59" t="s">
        <v>389</v>
      </c>
      <c r="H59" t="s">
        <v>34</v>
      </c>
      <c r="I59" t="s">
        <v>35</v>
      </c>
      <c r="J59" t="s">
        <v>390</v>
      </c>
      <c r="K59" t="s">
        <v>196</v>
      </c>
      <c r="L59" t="s">
        <v>197</v>
      </c>
      <c r="M59" t="s">
        <v>198</v>
      </c>
      <c r="N59" t="s">
        <v>122</v>
      </c>
      <c r="O59" t="s">
        <v>41</v>
      </c>
      <c r="P59" t="s">
        <v>391</v>
      </c>
      <c r="Q59">
        <v>146</v>
      </c>
      <c r="R59">
        <v>146</v>
      </c>
      <c r="S59">
        <v>146</v>
      </c>
      <c r="T59">
        <v>225</v>
      </c>
      <c r="U59">
        <v>35</v>
      </c>
      <c r="V59">
        <v>0</v>
      </c>
      <c r="W59" t="s">
        <v>201</v>
      </c>
      <c r="X59" t="s">
        <v>110</v>
      </c>
      <c r="Y59" t="s">
        <v>125</v>
      </c>
      <c r="Z59" t="s">
        <v>45</v>
      </c>
      <c r="AA59" t="s">
        <v>122</v>
      </c>
      <c r="AB59" t="b">
        <v>1</v>
      </c>
      <c r="AC59" t="s">
        <v>47</v>
      </c>
      <c r="AD59" s="3">
        <f>VALUE(swiggy_orders__10____1725105116481___1775219039143[[#This Row],[Column1.order_time]])</f>
        <v>45463.583622685182</v>
      </c>
      <c r="AE59" t="str">
        <f>IF(swiggy_orders__10____1725105116481___1775219039143[[#This Row],[Column1.is_coupon_applied]]=TRUE,"yes","no")</f>
        <v>yes</v>
      </c>
      <c r="AF59">
        <f>HOUR(swiggy_orders__10____1725105116481___1775219039143[[#This Row],[order time ]])</f>
        <v>14</v>
      </c>
      <c r="AG59" t="str">
        <f>TEXT(swiggy_orders__10____1725105116481___1775219039143[[#This Row],[Column1.order_time]],"DDDD")</f>
        <v>Thursday</v>
      </c>
      <c r="AH59" t="s">
        <v>47</v>
      </c>
      <c r="AI59" t="str">
        <f>IF(VALUE(swiggy_orders__10____1725105116481___1775219039143[[#This Row],[Column1.order_items.is_veg]])=1, "Veg", "Non-Veg")</f>
        <v>Non-Veg</v>
      </c>
      <c r="AJ59">
        <v>12.91620773</v>
      </c>
      <c r="AK59">
        <v>77.638018340000002</v>
      </c>
    </row>
    <row r="60" spans="1:37" x14ac:dyDescent="0.25">
      <c r="A60">
        <v>177771348559002</v>
      </c>
      <c r="B60" t="s">
        <v>136</v>
      </c>
      <c r="C60" t="b">
        <v>0</v>
      </c>
      <c r="D60" t="s">
        <v>79</v>
      </c>
      <c r="E60" t="s">
        <v>79</v>
      </c>
      <c r="F60" t="s">
        <v>392</v>
      </c>
      <c r="G60" t="s">
        <v>393</v>
      </c>
      <c r="H60" t="s">
        <v>34</v>
      </c>
      <c r="I60" t="s">
        <v>35</v>
      </c>
      <c r="K60" t="s">
        <v>139</v>
      </c>
      <c r="L60" t="s">
        <v>140</v>
      </c>
      <c r="M60" t="s">
        <v>141</v>
      </c>
      <c r="N60" t="s">
        <v>142</v>
      </c>
      <c r="O60" t="s">
        <v>41</v>
      </c>
      <c r="P60" t="s">
        <v>394</v>
      </c>
      <c r="Q60">
        <v>858</v>
      </c>
      <c r="R60">
        <v>858</v>
      </c>
      <c r="S60">
        <v>858</v>
      </c>
      <c r="T60">
        <v>793</v>
      </c>
      <c r="U60">
        <v>0</v>
      </c>
      <c r="V60">
        <v>0</v>
      </c>
      <c r="W60" t="s">
        <v>144</v>
      </c>
      <c r="X60" t="s">
        <v>395</v>
      </c>
      <c r="Y60" t="s">
        <v>79</v>
      </c>
      <c r="Z60" t="s">
        <v>45</v>
      </c>
      <c r="AA60" t="s">
        <v>46</v>
      </c>
      <c r="AB60" t="b">
        <v>1</v>
      </c>
      <c r="AC60" t="s">
        <v>47</v>
      </c>
      <c r="AD60" s="3">
        <f>VALUE(swiggy_orders__10____1725105116481___1775219039143[[#This Row],[Column1.order_time]])</f>
        <v>45462.767916666664</v>
      </c>
      <c r="AE60" t="str">
        <f>IF(swiggy_orders__10____1725105116481___1775219039143[[#This Row],[Column1.is_coupon_applied]]=TRUE,"yes","no")</f>
        <v>no</v>
      </c>
      <c r="AF60">
        <f>HOUR(swiggy_orders__10____1725105116481___1775219039143[[#This Row],[order time ]])</f>
        <v>18</v>
      </c>
      <c r="AG60" t="str">
        <f>TEXT(swiggy_orders__10____1725105116481___1775219039143[[#This Row],[Column1.order_time]],"DDDD")</f>
        <v>Wednesday</v>
      </c>
      <c r="AH60" t="s">
        <v>47</v>
      </c>
      <c r="AI60" t="str">
        <f>IF(VALUE(swiggy_orders__10____1725105116481___1775219039143[[#This Row],[Column1.order_items.is_veg]])=1, "Veg", "Non-Veg")</f>
        <v>Non-Veg</v>
      </c>
      <c r="AJ60">
        <v>12.923037000000001</v>
      </c>
      <c r="AK60">
        <v>77.646448000000007</v>
      </c>
    </row>
    <row r="61" spans="1:37" x14ac:dyDescent="0.25">
      <c r="A61">
        <v>175244332362622</v>
      </c>
      <c r="B61" t="s">
        <v>191</v>
      </c>
      <c r="C61" t="b">
        <v>1</v>
      </c>
      <c r="D61" t="s">
        <v>125</v>
      </c>
      <c r="E61" t="s">
        <v>396</v>
      </c>
      <c r="F61" t="s">
        <v>397</v>
      </c>
      <c r="G61" t="s">
        <v>398</v>
      </c>
      <c r="H61" t="s">
        <v>34</v>
      </c>
      <c r="I61" t="s">
        <v>35</v>
      </c>
      <c r="J61" t="s">
        <v>399</v>
      </c>
      <c r="K61" t="s">
        <v>400</v>
      </c>
      <c r="L61" t="s">
        <v>197</v>
      </c>
      <c r="M61" t="s">
        <v>401</v>
      </c>
      <c r="N61" t="s">
        <v>341</v>
      </c>
      <c r="O61" t="s">
        <v>41</v>
      </c>
      <c r="P61" t="s">
        <v>402</v>
      </c>
      <c r="Q61">
        <v>146</v>
      </c>
      <c r="R61">
        <v>146</v>
      </c>
      <c r="S61">
        <v>146</v>
      </c>
      <c r="T61">
        <v>225</v>
      </c>
      <c r="U61">
        <v>43</v>
      </c>
      <c r="V61">
        <v>0</v>
      </c>
      <c r="W61" t="s">
        <v>403</v>
      </c>
      <c r="X61" t="s">
        <v>327</v>
      </c>
      <c r="Y61" t="s">
        <v>125</v>
      </c>
      <c r="Z61" t="s">
        <v>111</v>
      </c>
      <c r="AA61" t="s">
        <v>341</v>
      </c>
      <c r="AB61" t="b">
        <v>0</v>
      </c>
      <c r="AC61" t="s">
        <v>47</v>
      </c>
      <c r="AD61" s="3">
        <f>VALUE(swiggy_orders__10____1725105116481___1775219039143[[#This Row],[Column1.order_time]])</f>
        <v>45433.520046296297</v>
      </c>
      <c r="AE61" t="str">
        <f>IF(swiggy_orders__10____1725105116481___1775219039143[[#This Row],[Column1.is_coupon_applied]]=TRUE,"yes","no")</f>
        <v>yes</v>
      </c>
      <c r="AF61">
        <f>HOUR(swiggy_orders__10____1725105116481___1775219039143[[#This Row],[order time ]])</f>
        <v>12</v>
      </c>
      <c r="AG61" t="str">
        <f>TEXT(swiggy_orders__10____1725105116481___1775219039143[[#This Row],[Column1.order_time]],"DDDD")</f>
        <v>Tuesday</v>
      </c>
      <c r="AH61" t="s">
        <v>47</v>
      </c>
      <c r="AI61" t="str">
        <f>IF(VALUE(swiggy_orders__10____1725105116481___1775219039143[[#This Row],[Column1.order_items.is_veg]])=1, "Veg", "Non-Veg")</f>
        <v>Non-Veg</v>
      </c>
      <c r="AJ61">
        <v>12.90649867</v>
      </c>
      <c r="AK61">
        <v>77.591654349999999</v>
      </c>
    </row>
    <row r="62" spans="1:37" x14ac:dyDescent="0.25">
      <c r="A62">
        <v>175167017704058</v>
      </c>
      <c r="B62" t="s">
        <v>404</v>
      </c>
      <c r="C62" t="b">
        <v>0</v>
      </c>
      <c r="D62" t="s">
        <v>79</v>
      </c>
      <c r="E62" t="s">
        <v>79</v>
      </c>
      <c r="F62" t="s">
        <v>405</v>
      </c>
      <c r="G62" t="s">
        <v>406</v>
      </c>
      <c r="H62" t="s">
        <v>34</v>
      </c>
      <c r="I62" t="s">
        <v>35</v>
      </c>
      <c r="J62" t="s">
        <v>407</v>
      </c>
      <c r="K62" t="s">
        <v>408</v>
      </c>
      <c r="L62" t="s">
        <v>409</v>
      </c>
      <c r="M62" t="s">
        <v>410</v>
      </c>
      <c r="N62" t="s">
        <v>341</v>
      </c>
      <c r="O62" t="s">
        <v>41</v>
      </c>
      <c r="P62" t="s">
        <v>411</v>
      </c>
      <c r="Q62">
        <v>555</v>
      </c>
      <c r="R62">
        <v>555</v>
      </c>
      <c r="S62">
        <v>555</v>
      </c>
      <c r="T62">
        <v>480</v>
      </c>
      <c r="U62">
        <v>41</v>
      </c>
      <c r="V62">
        <v>0</v>
      </c>
      <c r="W62" t="s">
        <v>412</v>
      </c>
      <c r="X62" t="s">
        <v>327</v>
      </c>
      <c r="Y62" t="s">
        <v>79</v>
      </c>
      <c r="Z62" t="s">
        <v>111</v>
      </c>
      <c r="AA62" t="s">
        <v>341</v>
      </c>
      <c r="AB62" t="b">
        <v>0</v>
      </c>
      <c r="AC62" t="s">
        <v>47</v>
      </c>
      <c r="AD62" s="3">
        <f>VALUE(swiggy_orders__10____1725105116481___1775219039143[[#This Row],[Column1.order_time]])</f>
        <v>45432.625196759262</v>
      </c>
      <c r="AE62" t="str">
        <f>IF(swiggy_orders__10____1725105116481___1775219039143[[#This Row],[Column1.is_coupon_applied]]=TRUE,"yes","no")</f>
        <v>no</v>
      </c>
      <c r="AF62">
        <f>HOUR(swiggy_orders__10____1725105116481___1775219039143[[#This Row],[order time ]])</f>
        <v>15</v>
      </c>
      <c r="AG62" t="str">
        <f>TEXT(swiggy_orders__10____1725105116481___1775219039143[[#This Row],[Column1.order_time]],"DDDD")</f>
        <v>Monday</v>
      </c>
      <c r="AH62" t="s">
        <v>47</v>
      </c>
      <c r="AI62" t="str">
        <f>IF(VALUE(swiggy_orders__10____1725105116481___1775219039143[[#This Row],[Column1.order_items.is_veg]])=1, "Veg", "Non-Veg")</f>
        <v>Non-Veg</v>
      </c>
      <c r="AJ62">
        <v>12.914599000000001</v>
      </c>
      <c r="AK62">
        <v>77.585509000000002</v>
      </c>
    </row>
    <row r="63" spans="1:37" x14ac:dyDescent="0.25">
      <c r="A63">
        <v>175167017704058</v>
      </c>
      <c r="B63" t="s">
        <v>413</v>
      </c>
      <c r="C63" t="b">
        <v>0</v>
      </c>
      <c r="D63" t="s">
        <v>79</v>
      </c>
      <c r="E63" t="s">
        <v>79</v>
      </c>
      <c r="F63" t="s">
        <v>405</v>
      </c>
      <c r="G63" t="s">
        <v>406</v>
      </c>
      <c r="H63" t="s">
        <v>34</v>
      </c>
      <c r="I63" t="s">
        <v>35</v>
      </c>
      <c r="J63" t="s">
        <v>407</v>
      </c>
      <c r="K63" t="s">
        <v>408</v>
      </c>
      <c r="L63" t="s">
        <v>409</v>
      </c>
      <c r="M63" t="s">
        <v>410</v>
      </c>
      <c r="N63" t="s">
        <v>341</v>
      </c>
      <c r="O63" t="s">
        <v>41</v>
      </c>
      <c r="P63" t="s">
        <v>411</v>
      </c>
      <c r="Q63">
        <v>555</v>
      </c>
      <c r="R63">
        <v>555</v>
      </c>
      <c r="S63">
        <v>555</v>
      </c>
      <c r="T63">
        <v>480</v>
      </c>
      <c r="U63">
        <v>41</v>
      </c>
      <c r="V63">
        <v>0</v>
      </c>
      <c r="W63" t="s">
        <v>412</v>
      </c>
      <c r="X63" t="s">
        <v>327</v>
      </c>
      <c r="Y63" t="s">
        <v>79</v>
      </c>
      <c r="Z63" t="s">
        <v>111</v>
      </c>
      <c r="AA63" t="s">
        <v>341</v>
      </c>
      <c r="AB63" t="b">
        <v>0</v>
      </c>
      <c r="AC63" t="s">
        <v>47</v>
      </c>
      <c r="AD63" s="3">
        <f>VALUE(swiggy_orders__10____1725105116481___1775219039143[[#This Row],[Column1.order_time]])</f>
        <v>45432.625196759262</v>
      </c>
      <c r="AE63" t="str">
        <f>IF(swiggy_orders__10____1725105116481___1775219039143[[#This Row],[Column1.is_coupon_applied]]=TRUE,"yes","no")</f>
        <v>no</v>
      </c>
      <c r="AF63">
        <f>HOUR(swiggy_orders__10____1725105116481___1775219039143[[#This Row],[order time ]])</f>
        <v>15</v>
      </c>
      <c r="AG63" t="str">
        <f>TEXT(swiggy_orders__10____1725105116481___1775219039143[[#This Row],[Column1.order_time]],"DDDD")</f>
        <v>Monday</v>
      </c>
      <c r="AH63" t="s">
        <v>47</v>
      </c>
      <c r="AI63" t="str">
        <f>IF(VALUE(swiggy_orders__10____1725105116481___1775219039143[[#This Row],[Column1.order_items.is_veg]])=1, "Veg", "Non-Veg")</f>
        <v>Non-Veg</v>
      </c>
      <c r="AJ63">
        <v>12.914599000000001</v>
      </c>
      <c r="AK63">
        <v>77.585509000000002</v>
      </c>
    </row>
    <row r="64" spans="1:37" x14ac:dyDescent="0.25">
      <c r="A64">
        <v>175017114796029</v>
      </c>
      <c r="B64" t="s">
        <v>414</v>
      </c>
      <c r="C64" t="b">
        <v>1</v>
      </c>
      <c r="D64" t="s">
        <v>30</v>
      </c>
      <c r="E64" t="s">
        <v>415</v>
      </c>
      <c r="F64" t="s">
        <v>416</v>
      </c>
      <c r="G64" t="s">
        <v>417</v>
      </c>
      <c r="H64" t="s">
        <v>34</v>
      </c>
      <c r="I64" t="s">
        <v>35</v>
      </c>
      <c r="J64" t="s">
        <v>418</v>
      </c>
      <c r="K64" t="s">
        <v>419</v>
      </c>
      <c r="L64" t="s">
        <v>420</v>
      </c>
      <c r="M64" t="s">
        <v>421</v>
      </c>
      <c r="N64" t="s">
        <v>422</v>
      </c>
      <c r="O64" t="s">
        <v>41</v>
      </c>
      <c r="P64" t="s">
        <v>423</v>
      </c>
      <c r="Q64">
        <v>382</v>
      </c>
      <c r="R64">
        <v>382</v>
      </c>
      <c r="S64">
        <v>382</v>
      </c>
      <c r="T64">
        <v>400</v>
      </c>
      <c r="U64">
        <v>69</v>
      </c>
      <c r="V64">
        <v>0</v>
      </c>
      <c r="W64" t="s">
        <v>424</v>
      </c>
      <c r="X64" t="s">
        <v>425</v>
      </c>
      <c r="Y64" t="s">
        <v>30</v>
      </c>
      <c r="Z64" t="s">
        <v>111</v>
      </c>
      <c r="AA64" t="s">
        <v>282</v>
      </c>
      <c r="AB64" t="b">
        <v>1</v>
      </c>
      <c r="AC64" t="s">
        <v>47</v>
      </c>
      <c r="AD64" s="3">
        <f>VALUE(swiggy_orders__10____1725105116481___1775219039143[[#This Row],[Column1.order_time]])</f>
        <v>45430.890208333331</v>
      </c>
      <c r="AE64" t="str">
        <f>IF(swiggy_orders__10____1725105116481___1775219039143[[#This Row],[Column1.is_coupon_applied]]=TRUE,"yes","no")</f>
        <v>yes</v>
      </c>
      <c r="AF64">
        <f>HOUR(swiggy_orders__10____1725105116481___1775219039143[[#This Row],[order time ]])</f>
        <v>21</v>
      </c>
      <c r="AG64" t="str">
        <f>TEXT(swiggy_orders__10____1725105116481___1775219039143[[#This Row],[Column1.order_time]],"DDDD")</f>
        <v>Saturday</v>
      </c>
      <c r="AH64" t="s">
        <v>47</v>
      </c>
      <c r="AI64" t="str">
        <f>IF(VALUE(swiggy_orders__10____1725105116481___1775219039143[[#This Row],[Column1.order_items.is_veg]])=1, "Veg", "Non-Veg")</f>
        <v>Non-Veg</v>
      </c>
      <c r="AJ64">
        <v>12.918357139999999</v>
      </c>
      <c r="AK64">
        <v>77.578126999999995</v>
      </c>
    </row>
    <row r="65" spans="1:37" x14ac:dyDescent="0.25">
      <c r="A65">
        <v>175017114796029</v>
      </c>
      <c r="B65" t="s">
        <v>426</v>
      </c>
      <c r="C65" t="b">
        <v>1</v>
      </c>
      <c r="D65" t="s">
        <v>30</v>
      </c>
      <c r="E65" t="s">
        <v>415</v>
      </c>
      <c r="F65" t="s">
        <v>416</v>
      </c>
      <c r="G65" t="s">
        <v>417</v>
      </c>
      <c r="H65" t="s">
        <v>34</v>
      </c>
      <c r="I65" t="s">
        <v>35</v>
      </c>
      <c r="J65" t="s">
        <v>418</v>
      </c>
      <c r="K65" t="s">
        <v>419</v>
      </c>
      <c r="L65" t="s">
        <v>420</v>
      </c>
      <c r="M65" t="s">
        <v>421</v>
      </c>
      <c r="N65" t="s">
        <v>422</v>
      </c>
      <c r="O65" t="s">
        <v>41</v>
      </c>
      <c r="P65" t="s">
        <v>423</v>
      </c>
      <c r="Q65">
        <v>382</v>
      </c>
      <c r="R65">
        <v>382</v>
      </c>
      <c r="S65">
        <v>382</v>
      </c>
      <c r="T65">
        <v>400</v>
      </c>
      <c r="U65">
        <v>69</v>
      </c>
      <c r="V65">
        <v>0</v>
      </c>
      <c r="W65" t="s">
        <v>424</v>
      </c>
      <c r="X65" t="s">
        <v>425</v>
      </c>
      <c r="Y65" t="s">
        <v>30</v>
      </c>
      <c r="Z65" t="s">
        <v>111</v>
      </c>
      <c r="AA65" t="s">
        <v>282</v>
      </c>
      <c r="AB65" t="b">
        <v>1</v>
      </c>
      <c r="AC65" t="s">
        <v>47</v>
      </c>
      <c r="AD65" s="3">
        <f>VALUE(swiggy_orders__10____1725105116481___1775219039143[[#This Row],[Column1.order_time]])</f>
        <v>45430.890208333331</v>
      </c>
      <c r="AE65" t="str">
        <f>IF(swiggy_orders__10____1725105116481___1775219039143[[#This Row],[Column1.is_coupon_applied]]=TRUE,"yes","no")</f>
        <v>yes</v>
      </c>
      <c r="AF65">
        <f>HOUR(swiggy_orders__10____1725105116481___1775219039143[[#This Row],[order time ]])</f>
        <v>21</v>
      </c>
      <c r="AG65" t="str">
        <f>TEXT(swiggy_orders__10____1725105116481___1775219039143[[#This Row],[Column1.order_time]],"DDDD")</f>
        <v>Saturday</v>
      </c>
      <c r="AH65" t="s">
        <v>1114</v>
      </c>
      <c r="AI65" t="str">
        <f>IF(VALUE(swiggy_orders__10____1725105116481___1775219039143[[#This Row],[Column1.order_items.is_veg]])=1, "Veg", "Non-Veg")</f>
        <v>Veg</v>
      </c>
      <c r="AJ65">
        <v>12.918357139999999</v>
      </c>
      <c r="AK65">
        <v>77.578126999999995</v>
      </c>
    </row>
    <row r="66" spans="1:37" x14ac:dyDescent="0.25">
      <c r="A66">
        <v>174973046023416</v>
      </c>
      <c r="B66" t="s">
        <v>427</v>
      </c>
      <c r="C66" t="b">
        <v>1</v>
      </c>
      <c r="D66" t="s">
        <v>125</v>
      </c>
      <c r="E66" t="s">
        <v>428</v>
      </c>
      <c r="F66" t="s">
        <v>429</v>
      </c>
      <c r="G66" t="s">
        <v>430</v>
      </c>
      <c r="H66" t="s">
        <v>34</v>
      </c>
      <c r="I66" t="s">
        <v>35</v>
      </c>
      <c r="J66" t="s">
        <v>431</v>
      </c>
      <c r="K66" t="s">
        <v>432</v>
      </c>
      <c r="L66" t="s">
        <v>433</v>
      </c>
      <c r="M66" t="s">
        <v>434</v>
      </c>
      <c r="N66" t="s">
        <v>435</v>
      </c>
      <c r="O66" t="s">
        <v>41</v>
      </c>
      <c r="P66" t="s">
        <v>436</v>
      </c>
      <c r="Q66">
        <v>421</v>
      </c>
      <c r="R66">
        <v>421</v>
      </c>
      <c r="S66">
        <v>421</v>
      </c>
      <c r="T66">
        <v>415</v>
      </c>
      <c r="U66">
        <v>46</v>
      </c>
      <c r="V66">
        <v>0</v>
      </c>
      <c r="W66" t="s">
        <v>437</v>
      </c>
      <c r="X66" t="s">
        <v>60</v>
      </c>
      <c r="Y66" t="s">
        <v>125</v>
      </c>
      <c r="Z66" t="s">
        <v>111</v>
      </c>
      <c r="AA66" t="s">
        <v>438</v>
      </c>
      <c r="AB66" t="b">
        <v>0</v>
      </c>
      <c r="AC66" t="s">
        <v>47</v>
      </c>
      <c r="AD66" s="3">
        <f>VALUE(swiggy_orders__10____1725105116481___1775219039143[[#This Row],[Column1.order_time]])</f>
        <v>45430.380162037036</v>
      </c>
      <c r="AE66" t="str">
        <f>IF(swiggy_orders__10____1725105116481___1775219039143[[#This Row],[Column1.is_coupon_applied]]=TRUE,"yes","no")</f>
        <v>yes</v>
      </c>
      <c r="AF66">
        <f>HOUR(swiggy_orders__10____1725105116481___1775219039143[[#This Row],[order time ]])</f>
        <v>9</v>
      </c>
      <c r="AG66" t="str">
        <f>TEXT(swiggy_orders__10____1725105116481___1775219039143[[#This Row],[Column1.order_time]],"DDDD")</f>
        <v>Saturday</v>
      </c>
      <c r="AH66" t="s">
        <v>1114</v>
      </c>
      <c r="AI66" t="str">
        <f>IF(VALUE(swiggy_orders__10____1725105116481___1775219039143[[#This Row],[Column1.order_items.is_veg]])=1, "Veg", "Non-Veg")</f>
        <v>Veg</v>
      </c>
      <c r="AJ66">
        <v>12.907799000000001</v>
      </c>
      <c r="AK66">
        <v>77.613487000000006</v>
      </c>
    </row>
    <row r="67" spans="1:37" x14ac:dyDescent="0.25">
      <c r="A67">
        <v>174973046023416</v>
      </c>
      <c r="B67" t="s">
        <v>439</v>
      </c>
      <c r="C67" t="b">
        <v>1</v>
      </c>
      <c r="D67" t="s">
        <v>125</v>
      </c>
      <c r="E67" t="s">
        <v>428</v>
      </c>
      <c r="F67" t="s">
        <v>429</v>
      </c>
      <c r="G67" t="s">
        <v>430</v>
      </c>
      <c r="H67" t="s">
        <v>34</v>
      </c>
      <c r="I67" t="s">
        <v>35</v>
      </c>
      <c r="J67" t="s">
        <v>431</v>
      </c>
      <c r="K67" t="s">
        <v>432</v>
      </c>
      <c r="L67" t="s">
        <v>433</v>
      </c>
      <c r="M67" t="s">
        <v>434</v>
      </c>
      <c r="N67" t="s">
        <v>435</v>
      </c>
      <c r="O67" t="s">
        <v>41</v>
      </c>
      <c r="P67" t="s">
        <v>436</v>
      </c>
      <c r="Q67">
        <v>421</v>
      </c>
      <c r="R67">
        <v>421</v>
      </c>
      <c r="S67">
        <v>421</v>
      </c>
      <c r="T67">
        <v>415</v>
      </c>
      <c r="U67">
        <v>46</v>
      </c>
      <c r="V67">
        <v>0</v>
      </c>
      <c r="W67" t="s">
        <v>437</v>
      </c>
      <c r="X67" t="s">
        <v>60</v>
      </c>
      <c r="Y67" t="s">
        <v>125</v>
      </c>
      <c r="Z67" t="s">
        <v>111</v>
      </c>
      <c r="AA67" t="s">
        <v>438</v>
      </c>
      <c r="AB67" t="b">
        <v>0</v>
      </c>
      <c r="AC67" t="s">
        <v>47</v>
      </c>
      <c r="AD67" s="3">
        <f>VALUE(swiggy_orders__10____1725105116481___1775219039143[[#This Row],[Column1.order_time]])</f>
        <v>45430.380162037036</v>
      </c>
      <c r="AE67" t="str">
        <f>IF(swiggy_orders__10____1725105116481___1775219039143[[#This Row],[Column1.is_coupon_applied]]=TRUE,"yes","no")</f>
        <v>yes</v>
      </c>
      <c r="AF67">
        <f>HOUR(swiggy_orders__10____1725105116481___1775219039143[[#This Row],[order time ]])</f>
        <v>9</v>
      </c>
      <c r="AG67" t="str">
        <f>TEXT(swiggy_orders__10____1725105116481___1775219039143[[#This Row],[Column1.order_time]],"DDDD")</f>
        <v>Saturday</v>
      </c>
      <c r="AH67" t="s">
        <v>1114</v>
      </c>
      <c r="AI67" t="str">
        <f>IF(VALUE(swiggy_orders__10____1725105116481___1775219039143[[#This Row],[Column1.order_items.is_veg]])=1, "Veg", "Non-Veg")</f>
        <v>Veg</v>
      </c>
      <c r="AJ67">
        <v>12.907799000000001</v>
      </c>
      <c r="AK67">
        <v>77.613487000000006</v>
      </c>
    </row>
    <row r="68" spans="1:37" x14ac:dyDescent="0.25">
      <c r="A68">
        <v>174906705849277</v>
      </c>
      <c r="B68" t="s">
        <v>100</v>
      </c>
      <c r="C68" t="b">
        <v>1</v>
      </c>
      <c r="D68" t="s">
        <v>440</v>
      </c>
      <c r="E68" t="s">
        <v>441</v>
      </c>
      <c r="F68" t="s">
        <v>442</v>
      </c>
      <c r="G68" t="s">
        <v>443</v>
      </c>
      <c r="H68" t="s">
        <v>34</v>
      </c>
      <c r="I68" t="s">
        <v>35</v>
      </c>
      <c r="J68" t="s">
        <v>444</v>
      </c>
      <c r="K68" t="s">
        <v>445</v>
      </c>
      <c r="L68" t="s">
        <v>105</v>
      </c>
      <c r="M68" t="s">
        <v>446</v>
      </c>
      <c r="N68" t="s">
        <v>447</v>
      </c>
      <c r="O68" t="s">
        <v>41</v>
      </c>
      <c r="P68" t="s">
        <v>448</v>
      </c>
      <c r="Q68">
        <v>556</v>
      </c>
      <c r="R68">
        <v>556</v>
      </c>
      <c r="S68">
        <v>556</v>
      </c>
      <c r="T68">
        <v>624</v>
      </c>
      <c r="U68">
        <v>35</v>
      </c>
      <c r="V68">
        <v>0</v>
      </c>
      <c r="W68" t="s">
        <v>449</v>
      </c>
      <c r="X68" t="s">
        <v>327</v>
      </c>
      <c r="Y68" t="s">
        <v>440</v>
      </c>
      <c r="Z68" t="s">
        <v>111</v>
      </c>
      <c r="AA68" t="s">
        <v>450</v>
      </c>
      <c r="AB68" t="b">
        <v>0</v>
      </c>
      <c r="AC68" t="s">
        <v>47</v>
      </c>
      <c r="AD68" s="3">
        <f>VALUE(swiggy_orders__10____1725105116481___1775219039143[[#This Row],[Column1.order_time]])</f>
        <v>45429.612326388888</v>
      </c>
      <c r="AE68" t="str">
        <f>IF(swiggy_orders__10____1725105116481___1775219039143[[#This Row],[Column1.is_coupon_applied]]=TRUE,"yes","no")</f>
        <v>yes</v>
      </c>
      <c r="AF68">
        <f>HOUR(swiggy_orders__10____1725105116481___1775219039143[[#This Row],[order time ]])</f>
        <v>14</v>
      </c>
      <c r="AG68" t="str">
        <f>TEXT(swiggy_orders__10____1725105116481___1775219039143[[#This Row],[Column1.order_time]],"DDDD")</f>
        <v>Friday</v>
      </c>
      <c r="AH68" t="s">
        <v>47</v>
      </c>
      <c r="AI68" t="str">
        <f>IF(VALUE(swiggy_orders__10____1725105116481___1775219039143[[#This Row],[Column1.order_items.is_veg]])=1, "Veg", "Non-Veg")</f>
        <v>Non-Veg</v>
      </c>
      <c r="AJ68">
        <v>12.920218999999999</v>
      </c>
      <c r="AK68">
        <v>77.610519999999994</v>
      </c>
    </row>
    <row r="69" spans="1:37" x14ac:dyDescent="0.25">
      <c r="A69">
        <v>174906705849277</v>
      </c>
      <c r="B69" t="s">
        <v>451</v>
      </c>
      <c r="C69" t="b">
        <v>1</v>
      </c>
      <c r="D69" t="s">
        <v>440</v>
      </c>
      <c r="E69" t="s">
        <v>441</v>
      </c>
      <c r="F69" t="s">
        <v>442</v>
      </c>
      <c r="G69" t="s">
        <v>443</v>
      </c>
      <c r="H69" t="s">
        <v>34</v>
      </c>
      <c r="I69" t="s">
        <v>35</v>
      </c>
      <c r="J69" t="s">
        <v>444</v>
      </c>
      <c r="K69" t="s">
        <v>445</v>
      </c>
      <c r="L69" t="s">
        <v>105</v>
      </c>
      <c r="M69" t="s">
        <v>446</v>
      </c>
      <c r="N69" t="s">
        <v>447</v>
      </c>
      <c r="O69" t="s">
        <v>41</v>
      </c>
      <c r="P69" t="s">
        <v>448</v>
      </c>
      <c r="Q69">
        <v>556</v>
      </c>
      <c r="R69">
        <v>556</v>
      </c>
      <c r="S69">
        <v>556</v>
      </c>
      <c r="T69">
        <v>624</v>
      </c>
      <c r="U69">
        <v>35</v>
      </c>
      <c r="V69">
        <v>0</v>
      </c>
      <c r="W69" t="s">
        <v>449</v>
      </c>
      <c r="X69" t="s">
        <v>327</v>
      </c>
      <c r="Y69" t="s">
        <v>440</v>
      </c>
      <c r="Z69" t="s">
        <v>111</v>
      </c>
      <c r="AA69" t="s">
        <v>450</v>
      </c>
      <c r="AB69" t="b">
        <v>0</v>
      </c>
      <c r="AC69" t="s">
        <v>47</v>
      </c>
      <c r="AD69" s="3">
        <f>VALUE(swiggy_orders__10____1725105116481___1775219039143[[#This Row],[Column1.order_time]])</f>
        <v>45429.612326388888</v>
      </c>
      <c r="AE69" t="str">
        <f>IF(swiggy_orders__10____1725105116481___1775219039143[[#This Row],[Column1.is_coupon_applied]]=TRUE,"yes","no")</f>
        <v>yes</v>
      </c>
      <c r="AF69">
        <f>HOUR(swiggy_orders__10____1725105116481___1775219039143[[#This Row],[order time ]])</f>
        <v>14</v>
      </c>
      <c r="AG69" t="str">
        <f>TEXT(swiggy_orders__10____1725105116481___1775219039143[[#This Row],[Column1.order_time]],"DDDD")</f>
        <v>Friday</v>
      </c>
      <c r="AH69" t="s">
        <v>1114</v>
      </c>
      <c r="AI69" t="str">
        <f>IF(VALUE(swiggy_orders__10____1725105116481___1775219039143[[#This Row],[Column1.order_items.is_veg]])=1, "Veg", "Non-Veg")</f>
        <v>Veg</v>
      </c>
      <c r="AJ69">
        <v>12.920218999999999</v>
      </c>
      <c r="AK69">
        <v>77.610519999999994</v>
      </c>
    </row>
    <row r="70" spans="1:37" x14ac:dyDescent="0.25">
      <c r="A70">
        <v>174329455765789</v>
      </c>
      <c r="B70" t="s">
        <v>452</v>
      </c>
      <c r="C70" t="b">
        <v>1</v>
      </c>
      <c r="D70" t="s">
        <v>453</v>
      </c>
      <c r="E70" t="s">
        <v>454</v>
      </c>
      <c r="F70" t="s">
        <v>455</v>
      </c>
      <c r="G70" t="s">
        <v>456</v>
      </c>
      <c r="H70" t="s">
        <v>34</v>
      </c>
      <c r="I70" t="s">
        <v>35</v>
      </c>
      <c r="J70" t="s">
        <v>457</v>
      </c>
      <c r="K70" t="s">
        <v>458</v>
      </c>
      <c r="L70" t="s">
        <v>38</v>
      </c>
      <c r="M70" t="s">
        <v>459</v>
      </c>
      <c r="N70" t="s">
        <v>278</v>
      </c>
      <c r="O70" t="s">
        <v>41</v>
      </c>
      <c r="P70" t="s">
        <v>460</v>
      </c>
      <c r="Q70">
        <v>1062</v>
      </c>
      <c r="R70">
        <v>1062</v>
      </c>
      <c r="S70">
        <v>1062</v>
      </c>
      <c r="T70">
        <v>1050</v>
      </c>
      <c r="U70">
        <v>45</v>
      </c>
      <c r="V70">
        <v>0</v>
      </c>
      <c r="W70" t="s">
        <v>461</v>
      </c>
      <c r="X70" t="s">
        <v>462</v>
      </c>
      <c r="Y70" t="s">
        <v>453</v>
      </c>
      <c r="Z70" t="s">
        <v>355</v>
      </c>
      <c r="AA70" t="s">
        <v>282</v>
      </c>
      <c r="AB70" t="b">
        <v>0</v>
      </c>
      <c r="AC70" t="s">
        <v>47</v>
      </c>
      <c r="AD70" s="3">
        <f>VALUE(swiggy_orders__10____1725105116481___1775219039143[[#This Row],[Column1.order_time]])</f>
        <v>45422.931192129632</v>
      </c>
      <c r="AE70" t="str">
        <f>IF(swiggy_orders__10____1725105116481___1775219039143[[#This Row],[Column1.is_coupon_applied]]=TRUE,"yes","no")</f>
        <v>yes</v>
      </c>
      <c r="AF70">
        <f>HOUR(swiggy_orders__10____1725105116481___1775219039143[[#This Row],[order time ]])</f>
        <v>22</v>
      </c>
      <c r="AG70" t="str">
        <f>TEXT(swiggy_orders__10____1725105116481___1775219039143[[#This Row],[Column1.order_time]],"DDDD")</f>
        <v>Friday</v>
      </c>
      <c r="AH70" t="s">
        <v>1114</v>
      </c>
      <c r="AI70" t="str">
        <f>IF(VALUE(swiggy_orders__10____1725105116481___1775219039143[[#This Row],[Column1.order_items.is_veg]])=1, "Veg", "Non-Veg")</f>
        <v>Veg</v>
      </c>
      <c r="AJ70">
        <v>12.92243257</v>
      </c>
      <c r="AK70">
        <v>77.583905860000002</v>
      </c>
    </row>
    <row r="71" spans="1:37" x14ac:dyDescent="0.25">
      <c r="A71">
        <v>174329455765789</v>
      </c>
      <c r="B71" t="s">
        <v>463</v>
      </c>
      <c r="C71" t="b">
        <v>1</v>
      </c>
      <c r="D71" t="s">
        <v>453</v>
      </c>
      <c r="E71" t="s">
        <v>454</v>
      </c>
      <c r="F71" t="s">
        <v>455</v>
      </c>
      <c r="G71" t="s">
        <v>456</v>
      </c>
      <c r="H71" t="s">
        <v>34</v>
      </c>
      <c r="I71" t="s">
        <v>35</v>
      </c>
      <c r="J71" t="s">
        <v>457</v>
      </c>
      <c r="K71" t="s">
        <v>458</v>
      </c>
      <c r="L71" t="s">
        <v>38</v>
      </c>
      <c r="M71" t="s">
        <v>459</v>
      </c>
      <c r="N71" t="s">
        <v>278</v>
      </c>
      <c r="O71" t="s">
        <v>41</v>
      </c>
      <c r="P71" t="s">
        <v>460</v>
      </c>
      <c r="Q71">
        <v>1062</v>
      </c>
      <c r="R71">
        <v>1062</v>
      </c>
      <c r="S71">
        <v>1062</v>
      </c>
      <c r="T71">
        <v>1050</v>
      </c>
      <c r="U71">
        <v>45</v>
      </c>
      <c r="V71">
        <v>0</v>
      </c>
      <c r="W71" t="s">
        <v>461</v>
      </c>
      <c r="X71" t="s">
        <v>462</v>
      </c>
      <c r="Y71" t="s">
        <v>453</v>
      </c>
      <c r="Z71" t="s">
        <v>355</v>
      </c>
      <c r="AA71" t="s">
        <v>282</v>
      </c>
      <c r="AB71" t="b">
        <v>0</v>
      </c>
      <c r="AC71" t="s">
        <v>47</v>
      </c>
      <c r="AD71" s="3">
        <f>VALUE(swiggy_orders__10____1725105116481___1775219039143[[#This Row],[Column1.order_time]])</f>
        <v>45422.931192129632</v>
      </c>
      <c r="AE71" t="str">
        <f>IF(swiggy_orders__10____1725105116481___1775219039143[[#This Row],[Column1.is_coupon_applied]]=TRUE,"yes","no")</f>
        <v>yes</v>
      </c>
      <c r="AF71">
        <f>HOUR(swiggy_orders__10____1725105116481___1775219039143[[#This Row],[order time ]])</f>
        <v>22</v>
      </c>
      <c r="AG71" t="str">
        <f>TEXT(swiggy_orders__10____1725105116481___1775219039143[[#This Row],[Column1.order_time]],"DDDD")</f>
        <v>Friday</v>
      </c>
      <c r="AH71" t="s">
        <v>47</v>
      </c>
      <c r="AI71" t="str">
        <f>IF(VALUE(swiggy_orders__10____1725105116481___1775219039143[[#This Row],[Column1.order_items.is_veg]])=1, "Veg", "Non-Veg")</f>
        <v>Non-Veg</v>
      </c>
      <c r="AJ71">
        <v>12.92243257</v>
      </c>
      <c r="AK71">
        <v>77.583905860000002</v>
      </c>
    </row>
    <row r="72" spans="1:37" x14ac:dyDescent="0.25">
      <c r="A72">
        <v>174318296922309</v>
      </c>
      <c r="B72" t="s">
        <v>328</v>
      </c>
      <c r="C72" t="b">
        <v>1</v>
      </c>
      <c r="D72" t="s">
        <v>125</v>
      </c>
      <c r="E72" t="s">
        <v>396</v>
      </c>
      <c r="F72" t="s">
        <v>464</v>
      </c>
      <c r="G72" t="s">
        <v>465</v>
      </c>
      <c r="H72" t="s">
        <v>34</v>
      </c>
      <c r="I72" t="s">
        <v>35</v>
      </c>
      <c r="J72" t="s">
        <v>466</v>
      </c>
      <c r="K72" t="s">
        <v>400</v>
      </c>
      <c r="L72" t="s">
        <v>197</v>
      </c>
      <c r="M72" t="s">
        <v>401</v>
      </c>
      <c r="N72" t="s">
        <v>341</v>
      </c>
      <c r="O72" t="s">
        <v>41</v>
      </c>
      <c r="P72" t="s">
        <v>467</v>
      </c>
      <c r="Q72">
        <v>440</v>
      </c>
      <c r="R72">
        <v>440</v>
      </c>
      <c r="S72">
        <v>440</v>
      </c>
      <c r="T72">
        <v>480</v>
      </c>
      <c r="U72">
        <v>45</v>
      </c>
      <c r="V72">
        <v>0</v>
      </c>
      <c r="W72" t="s">
        <v>403</v>
      </c>
      <c r="X72" t="s">
        <v>202</v>
      </c>
      <c r="Y72" t="s">
        <v>125</v>
      </c>
      <c r="Z72" t="s">
        <v>355</v>
      </c>
      <c r="AA72" t="s">
        <v>341</v>
      </c>
      <c r="AB72" t="b">
        <v>0</v>
      </c>
      <c r="AC72" t="s">
        <v>47</v>
      </c>
      <c r="AD72" s="3">
        <f>VALUE(swiggy_orders__10____1725105116481___1775219039143[[#This Row],[Column1.order_time]])</f>
        <v>45422.802037037036</v>
      </c>
      <c r="AE72" t="str">
        <f>IF(swiggy_orders__10____1725105116481___1775219039143[[#This Row],[Column1.is_coupon_applied]]=TRUE,"yes","no")</f>
        <v>yes</v>
      </c>
      <c r="AF72">
        <f>HOUR(swiggy_orders__10____1725105116481___1775219039143[[#This Row],[order time ]])</f>
        <v>19</v>
      </c>
      <c r="AG72" t="str">
        <f>TEXT(swiggy_orders__10____1725105116481___1775219039143[[#This Row],[Column1.order_time]],"DDDD")</f>
        <v>Friday</v>
      </c>
      <c r="AH72" t="s">
        <v>1114</v>
      </c>
      <c r="AI72" t="str">
        <f>IF(VALUE(swiggy_orders__10____1725105116481___1775219039143[[#This Row],[Column1.order_items.is_veg]])=1, "Veg", "Non-Veg")</f>
        <v>Veg</v>
      </c>
      <c r="AJ72">
        <v>12.90649867</v>
      </c>
      <c r="AK72">
        <v>77.591654349999999</v>
      </c>
    </row>
    <row r="73" spans="1:37" x14ac:dyDescent="0.25">
      <c r="A73">
        <v>174318296922309</v>
      </c>
      <c r="B73" t="s">
        <v>468</v>
      </c>
      <c r="C73" t="b">
        <v>1</v>
      </c>
      <c r="D73" t="s">
        <v>125</v>
      </c>
      <c r="E73" t="s">
        <v>396</v>
      </c>
      <c r="F73" t="s">
        <v>464</v>
      </c>
      <c r="G73" t="s">
        <v>465</v>
      </c>
      <c r="H73" t="s">
        <v>34</v>
      </c>
      <c r="I73" t="s">
        <v>35</v>
      </c>
      <c r="J73" t="s">
        <v>466</v>
      </c>
      <c r="K73" t="s">
        <v>400</v>
      </c>
      <c r="L73" t="s">
        <v>197</v>
      </c>
      <c r="M73" t="s">
        <v>401</v>
      </c>
      <c r="N73" t="s">
        <v>341</v>
      </c>
      <c r="O73" t="s">
        <v>41</v>
      </c>
      <c r="P73" t="s">
        <v>467</v>
      </c>
      <c r="Q73">
        <v>440</v>
      </c>
      <c r="R73">
        <v>440</v>
      </c>
      <c r="S73">
        <v>440</v>
      </c>
      <c r="T73">
        <v>480</v>
      </c>
      <c r="U73">
        <v>45</v>
      </c>
      <c r="V73">
        <v>0</v>
      </c>
      <c r="W73" t="s">
        <v>403</v>
      </c>
      <c r="X73" t="s">
        <v>202</v>
      </c>
      <c r="Y73" t="s">
        <v>125</v>
      </c>
      <c r="Z73" t="s">
        <v>355</v>
      </c>
      <c r="AA73" t="s">
        <v>341</v>
      </c>
      <c r="AB73" t="b">
        <v>0</v>
      </c>
      <c r="AC73" t="s">
        <v>47</v>
      </c>
      <c r="AD73" s="3">
        <f>VALUE(swiggy_orders__10____1725105116481___1775219039143[[#This Row],[Column1.order_time]])</f>
        <v>45422.802037037036</v>
      </c>
      <c r="AE73" t="str">
        <f>IF(swiggy_orders__10____1725105116481___1775219039143[[#This Row],[Column1.is_coupon_applied]]=TRUE,"yes","no")</f>
        <v>yes</v>
      </c>
      <c r="AF73">
        <f>HOUR(swiggy_orders__10____1725105116481___1775219039143[[#This Row],[order time ]])</f>
        <v>19</v>
      </c>
      <c r="AG73" t="str">
        <f>TEXT(swiggy_orders__10____1725105116481___1775219039143[[#This Row],[Column1.order_time]],"DDDD")</f>
        <v>Friday</v>
      </c>
      <c r="AH73" t="s">
        <v>1114</v>
      </c>
      <c r="AI73" t="str">
        <f>IF(VALUE(swiggy_orders__10____1725105116481___1775219039143[[#This Row],[Column1.order_items.is_veg]])=1, "Veg", "Non-Veg")</f>
        <v>Veg</v>
      </c>
      <c r="AJ73">
        <v>12.90649867</v>
      </c>
      <c r="AK73">
        <v>77.591654349999999</v>
      </c>
    </row>
    <row r="74" spans="1:37" x14ac:dyDescent="0.25">
      <c r="A74">
        <v>174118005152904</v>
      </c>
      <c r="B74" t="s">
        <v>469</v>
      </c>
      <c r="C74" t="b">
        <v>1</v>
      </c>
      <c r="D74" t="s">
        <v>125</v>
      </c>
      <c r="E74" t="s">
        <v>470</v>
      </c>
      <c r="F74" t="s">
        <v>471</v>
      </c>
      <c r="G74" t="s">
        <v>472</v>
      </c>
      <c r="H74" t="s">
        <v>34</v>
      </c>
      <c r="I74" t="s">
        <v>35</v>
      </c>
      <c r="J74" t="s">
        <v>473</v>
      </c>
      <c r="K74" t="s">
        <v>474</v>
      </c>
      <c r="L74" t="s">
        <v>475</v>
      </c>
      <c r="M74" t="s">
        <v>476</v>
      </c>
      <c r="N74" t="s">
        <v>477</v>
      </c>
      <c r="O74" t="s">
        <v>41</v>
      </c>
      <c r="P74" t="s">
        <v>478</v>
      </c>
      <c r="Q74">
        <v>352</v>
      </c>
      <c r="R74">
        <v>352</v>
      </c>
      <c r="S74">
        <v>352</v>
      </c>
      <c r="T74">
        <v>350</v>
      </c>
      <c r="U74">
        <v>36</v>
      </c>
      <c r="V74">
        <v>0</v>
      </c>
      <c r="W74" t="s">
        <v>479</v>
      </c>
      <c r="X74" t="s">
        <v>462</v>
      </c>
      <c r="Y74" t="s">
        <v>125</v>
      </c>
      <c r="Z74" t="s">
        <v>111</v>
      </c>
      <c r="AA74" t="s">
        <v>480</v>
      </c>
      <c r="AB74" t="b">
        <v>1</v>
      </c>
      <c r="AC74" t="s">
        <v>47</v>
      </c>
      <c r="AD74" s="3">
        <f>VALUE(swiggy_orders__10____1725105116481___1775219039143[[#This Row],[Column1.order_time]])</f>
        <v>45420.483854166669</v>
      </c>
      <c r="AE74" t="str">
        <f>IF(swiggy_orders__10____1725105116481___1775219039143[[#This Row],[Column1.is_coupon_applied]]=TRUE,"yes","no")</f>
        <v>yes</v>
      </c>
      <c r="AF74">
        <f>HOUR(swiggy_orders__10____1725105116481___1775219039143[[#This Row],[order time ]])</f>
        <v>11</v>
      </c>
      <c r="AG74" t="str">
        <f>TEXT(swiggy_orders__10____1725105116481___1775219039143[[#This Row],[Column1.order_time]],"DDDD")</f>
        <v>Wednesday</v>
      </c>
      <c r="AH74" t="s">
        <v>47</v>
      </c>
      <c r="AI74" t="str">
        <f>IF(VALUE(swiggy_orders__10____1725105116481___1775219039143[[#This Row],[Column1.order_items.is_veg]])=1, "Veg", "Non-Veg")</f>
        <v>Non-Veg</v>
      </c>
      <c r="AJ74">
        <v>12.89009167</v>
      </c>
      <c r="AK74">
        <v>77.597694399999995</v>
      </c>
    </row>
    <row r="75" spans="1:37" x14ac:dyDescent="0.25">
      <c r="A75">
        <v>174075356745024</v>
      </c>
      <c r="B75" t="s">
        <v>481</v>
      </c>
      <c r="C75" t="b">
        <v>0</v>
      </c>
      <c r="D75" t="s">
        <v>79</v>
      </c>
      <c r="E75" t="s">
        <v>79</v>
      </c>
      <c r="F75" t="s">
        <v>482</v>
      </c>
      <c r="G75" t="s">
        <v>483</v>
      </c>
      <c r="H75" t="s">
        <v>34</v>
      </c>
      <c r="I75" t="s">
        <v>35</v>
      </c>
      <c r="J75" t="s">
        <v>484</v>
      </c>
      <c r="K75" t="s">
        <v>485</v>
      </c>
      <c r="L75" t="s">
        <v>486</v>
      </c>
      <c r="M75" t="s">
        <v>487</v>
      </c>
      <c r="N75" t="s">
        <v>488</v>
      </c>
      <c r="O75" t="s">
        <v>41</v>
      </c>
      <c r="P75" t="s">
        <v>489</v>
      </c>
      <c r="Q75">
        <v>644</v>
      </c>
      <c r="R75">
        <v>644</v>
      </c>
      <c r="S75">
        <v>644</v>
      </c>
      <c r="T75">
        <v>275</v>
      </c>
      <c r="U75">
        <v>71</v>
      </c>
      <c r="V75">
        <v>0</v>
      </c>
      <c r="W75" t="s">
        <v>490</v>
      </c>
      <c r="X75" t="s">
        <v>491</v>
      </c>
      <c r="Y75" t="s">
        <v>79</v>
      </c>
      <c r="Z75" t="s">
        <v>111</v>
      </c>
      <c r="AA75" t="s">
        <v>46</v>
      </c>
      <c r="AB75" t="b">
        <v>1</v>
      </c>
      <c r="AC75" t="s">
        <v>47</v>
      </c>
      <c r="AD75" s="3">
        <f>VALUE(swiggy_orders__10____1725105116481___1775219039143[[#This Row],[Column1.order_time]])</f>
        <v>45419.990231481483</v>
      </c>
      <c r="AE75" t="str">
        <f>IF(swiggy_orders__10____1725105116481___1775219039143[[#This Row],[Column1.is_coupon_applied]]=TRUE,"yes","no")</f>
        <v>no</v>
      </c>
      <c r="AF75">
        <f>HOUR(swiggy_orders__10____1725105116481___1775219039143[[#This Row],[order time ]])</f>
        <v>23</v>
      </c>
      <c r="AG75" t="str">
        <f>TEXT(swiggy_orders__10____1725105116481___1775219039143[[#This Row],[Column1.order_time]],"DDDD")</f>
        <v>Tuesday</v>
      </c>
      <c r="AH75" t="s">
        <v>47</v>
      </c>
      <c r="AI75" t="str">
        <f>IF(VALUE(swiggy_orders__10____1725105116481___1775219039143[[#This Row],[Column1.order_items.is_veg]])=1, "Veg", "Non-Veg")</f>
        <v>Non-Veg</v>
      </c>
      <c r="AJ75">
        <v>12.911354279999999</v>
      </c>
      <c r="AK75">
        <v>77.638046900000006</v>
      </c>
    </row>
    <row r="76" spans="1:37" x14ac:dyDescent="0.25">
      <c r="A76">
        <v>174075356745024</v>
      </c>
      <c r="B76" t="s">
        <v>492</v>
      </c>
      <c r="C76" t="b">
        <v>0</v>
      </c>
      <c r="D76" t="s">
        <v>79</v>
      </c>
      <c r="E76" t="s">
        <v>79</v>
      </c>
      <c r="F76" t="s">
        <v>482</v>
      </c>
      <c r="G76" t="s">
        <v>483</v>
      </c>
      <c r="H76" t="s">
        <v>34</v>
      </c>
      <c r="I76" t="s">
        <v>35</v>
      </c>
      <c r="J76" t="s">
        <v>484</v>
      </c>
      <c r="K76" t="s">
        <v>485</v>
      </c>
      <c r="L76" t="s">
        <v>486</v>
      </c>
      <c r="M76" t="s">
        <v>487</v>
      </c>
      <c r="N76" t="s">
        <v>488</v>
      </c>
      <c r="O76" t="s">
        <v>41</v>
      </c>
      <c r="P76" t="s">
        <v>489</v>
      </c>
      <c r="Q76">
        <v>644</v>
      </c>
      <c r="R76">
        <v>644</v>
      </c>
      <c r="S76">
        <v>644</v>
      </c>
      <c r="T76">
        <v>275</v>
      </c>
      <c r="U76">
        <v>71</v>
      </c>
      <c r="V76">
        <v>0</v>
      </c>
      <c r="W76" t="s">
        <v>490</v>
      </c>
      <c r="X76" t="s">
        <v>491</v>
      </c>
      <c r="Y76" t="s">
        <v>79</v>
      </c>
      <c r="Z76" t="s">
        <v>111</v>
      </c>
      <c r="AA76" t="s">
        <v>46</v>
      </c>
      <c r="AB76" t="b">
        <v>1</v>
      </c>
      <c r="AC76" t="s">
        <v>47</v>
      </c>
      <c r="AD76" s="3">
        <f>VALUE(swiggy_orders__10____1725105116481___1775219039143[[#This Row],[Column1.order_time]])</f>
        <v>45419.990231481483</v>
      </c>
      <c r="AE76" t="str">
        <f>IF(swiggy_orders__10____1725105116481___1775219039143[[#This Row],[Column1.is_coupon_applied]]=TRUE,"yes","no")</f>
        <v>no</v>
      </c>
      <c r="AF76">
        <f>HOUR(swiggy_orders__10____1725105116481___1775219039143[[#This Row],[order time ]])</f>
        <v>23</v>
      </c>
      <c r="AG76" t="str">
        <f>TEXT(swiggy_orders__10____1725105116481___1775219039143[[#This Row],[Column1.order_time]],"DDDD")</f>
        <v>Tuesday</v>
      </c>
      <c r="AH76" t="s">
        <v>1114</v>
      </c>
      <c r="AI76" t="str">
        <f>IF(VALUE(swiggy_orders__10____1725105116481___1775219039143[[#This Row],[Column1.order_items.is_veg]])=1, "Veg", "Non-Veg")</f>
        <v>Veg</v>
      </c>
      <c r="AJ76">
        <v>12.911354279999999</v>
      </c>
      <c r="AK76">
        <v>77.638046900000006</v>
      </c>
    </row>
    <row r="77" spans="1:37" x14ac:dyDescent="0.25">
      <c r="A77">
        <v>174067299373268</v>
      </c>
      <c r="B77" t="s">
        <v>492</v>
      </c>
      <c r="C77" t="b">
        <v>0</v>
      </c>
      <c r="D77" t="s">
        <v>79</v>
      </c>
      <c r="E77" t="s">
        <v>79</v>
      </c>
      <c r="F77" t="s">
        <v>493</v>
      </c>
      <c r="G77" t="s">
        <v>494</v>
      </c>
      <c r="H77" t="s">
        <v>34</v>
      </c>
      <c r="I77" t="s">
        <v>35</v>
      </c>
      <c r="J77" t="s">
        <v>495</v>
      </c>
      <c r="K77" t="s">
        <v>496</v>
      </c>
      <c r="L77" t="s">
        <v>486</v>
      </c>
      <c r="M77" t="s">
        <v>497</v>
      </c>
      <c r="N77" t="s">
        <v>498</v>
      </c>
      <c r="O77" t="s">
        <v>41</v>
      </c>
      <c r="P77" t="s">
        <v>499</v>
      </c>
      <c r="Q77">
        <v>387</v>
      </c>
      <c r="R77">
        <v>387</v>
      </c>
      <c r="S77">
        <v>387</v>
      </c>
      <c r="T77">
        <v>275</v>
      </c>
      <c r="U77">
        <v>0</v>
      </c>
      <c r="V77">
        <v>0</v>
      </c>
      <c r="W77" t="s">
        <v>500</v>
      </c>
      <c r="X77" t="s">
        <v>462</v>
      </c>
      <c r="Y77" t="s">
        <v>79</v>
      </c>
      <c r="Z77" t="s">
        <v>111</v>
      </c>
      <c r="AA77" t="s">
        <v>282</v>
      </c>
      <c r="AB77" t="b">
        <v>1</v>
      </c>
      <c r="AC77" t="s">
        <v>47</v>
      </c>
      <c r="AD77" s="3">
        <f>VALUE(swiggy_orders__10____1725105116481___1775219039143[[#This Row],[Column1.order_time]])</f>
        <v>45419.896979166668</v>
      </c>
      <c r="AE77" t="str">
        <f>IF(swiggy_orders__10____1725105116481___1775219039143[[#This Row],[Column1.is_coupon_applied]]=TRUE,"yes","no")</f>
        <v>no</v>
      </c>
      <c r="AF77">
        <f>HOUR(swiggy_orders__10____1725105116481___1775219039143[[#This Row],[order time ]])</f>
        <v>21</v>
      </c>
      <c r="AG77" t="str">
        <f>TEXT(swiggy_orders__10____1725105116481___1775219039143[[#This Row],[Column1.order_time]],"DDDD")</f>
        <v>Tuesday</v>
      </c>
      <c r="AH77" t="s">
        <v>1114</v>
      </c>
      <c r="AI77" t="str">
        <f>IF(VALUE(swiggy_orders__10____1725105116481___1775219039143[[#This Row],[Column1.order_items.is_veg]])=1, "Veg", "Non-Veg")</f>
        <v>Veg</v>
      </c>
      <c r="AJ77">
        <v>12.920176469999999</v>
      </c>
      <c r="AK77">
        <v>77.583642100000006</v>
      </c>
    </row>
    <row r="78" spans="1:37" x14ac:dyDescent="0.25">
      <c r="A78">
        <v>174067299373268</v>
      </c>
      <c r="B78" t="s">
        <v>501</v>
      </c>
      <c r="C78" t="b">
        <v>0</v>
      </c>
      <c r="D78" t="s">
        <v>79</v>
      </c>
      <c r="E78" t="s">
        <v>79</v>
      </c>
      <c r="F78" t="s">
        <v>493</v>
      </c>
      <c r="G78" t="s">
        <v>494</v>
      </c>
      <c r="H78" t="s">
        <v>34</v>
      </c>
      <c r="I78" t="s">
        <v>35</v>
      </c>
      <c r="J78" t="s">
        <v>495</v>
      </c>
      <c r="K78" t="s">
        <v>496</v>
      </c>
      <c r="L78" t="s">
        <v>486</v>
      </c>
      <c r="M78" t="s">
        <v>497</v>
      </c>
      <c r="N78" t="s">
        <v>498</v>
      </c>
      <c r="O78" t="s">
        <v>41</v>
      </c>
      <c r="P78" t="s">
        <v>499</v>
      </c>
      <c r="Q78">
        <v>387</v>
      </c>
      <c r="R78">
        <v>387</v>
      </c>
      <c r="S78">
        <v>387</v>
      </c>
      <c r="T78">
        <v>275</v>
      </c>
      <c r="U78">
        <v>0</v>
      </c>
      <c r="V78">
        <v>0</v>
      </c>
      <c r="W78" t="s">
        <v>500</v>
      </c>
      <c r="X78" t="s">
        <v>462</v>
      </c>
      <c r="Y78" t="s">
        <v>79</v>
      </c>
      <c r="Z78" t="s">
        <v>111</v>
      </c>
      <c r="AA78" t="s">
        <v>282</v>
      </c>
      <c r="AB78" t="b">
        <v>1</v>
      </c>
      <c r="AC78" t="s">
        <v>47</v>
      </c>
      <c r="AD78" s="3">
        <f>VALUE(swiggy_orders__10____1725105116481___1775219039143[[#This Row],[Column1.order_time]])</f>
        <v>45419.896979166668</v>
      </c>
      <c r="AE78" t="str">
        <f>IF(swiggy_orders__10____1725105116481___1775219039143[[#This Row],[Column1.is_coupon_applied]]=TRUE,"yes","no")</f>
        <v>no</v>
      </c>
      <c r="AF78">
        <f>HOUR(swiggy_orders__10____1725105116481___1775219039143[[#This Row],[order time ]])</f>
        <v>21</v>
      </c>
      <c r="AG78" t="str">
        <f>TEXT(swiggy_orders__10____1725105116481___1775219039143[[#This Row],[Column1.order_time]],"DDDD")</f>
        <v>Tuesday</v>
      </c>
      <c r="AH78" t="s">
        <v>47</v>
      </c>
      <c r="AI78" t="str">
        <f>IF(VALUE(swiggy_orders__10____1725105116481___1775219039143[[#This Row],[Column1.order_items.is_veg]])=1, "Veg", "Non-Veg")</f>
        <v>Non-Veg</v>
      </c>
      <c r="AJ78">
        <v>12.920176469999999</v>
      </c>
      <c r="AK78">
        <v>77.583642100000006</v>
      </c>
    </row>
    <row r="79" spans="1:37" x14ac:dyDescent="0.25">
      <c r="A79">
        <v>174058332503576</v>
      </c>
      <c r="B79" t="s">
        <v>502</v>
      </c>
      <c r="C79" t="b">
        <v>1</v>
      </c>
      <c r="D79" t="s">
        <v>125</v>
      </c>
      <c r="E79" t="s">
        <v>503</v>
      </c>
      <c r="F79" t="s">
        <v>504</v>
      </c>
      <c r="G79" t="s">
        <v>505</v>
      </c>
      <c r="H79" t="s">
        <v>34</v>
      </c>
      <c r="I79" t="s">
        <v>35</v>
      </c>
      <c r="J79" t="s">
        <v>506</v>
      </c>
      <c r="K79" t="s">
        <v>474</v>
      </c>
      <c r="L79" t="s">
        <v>475</v>
      </c>
      <c r="M79" t="s">
        <v>476</v>
      </c>
      <c r="N79" t="s">
        <v>477</v>
      </c>
      <c r="O79" t="s">
        <v>41</v>
      </c>
      <c r="P79" t="s">
        <v>507</v>
      </c>
      <c r="Q79">
        <v>320</v>
      </c>
      <c r="R79">
        <v>320</v>
      </c>
      <c r="S79">
        <v>320</v>
      </c>
      <c r="T79">
        <v>280</v>
      </c>
      <c r="U79">
        <v>0</v>
      </c>
      <c r="V79">
        <v>0</v>
      </c>
      <c r="W79" t="s">
        <v>479</v>
      </c>
      <c r="X79" t="s">
        <v>462</v>
      </c>
      <c r="Y79" t="s">
        <v>125</v>
      </c>
      <c r="Z79" t="s">
        <v>111</v>
      </c>
      <c r="AA79" t="s">
        <v>480</v>
      </c>
      <c r="AB79" t="b">
        <v>0</v>
      </c>
      <c r="AC79" t="s">
        <v>47</v>
      </c>
      <c r="AD79" s="3">
        <f>VALUE(swiggy_orders__10____1725105116481___1775219039143[[#This Row],[Column1.order_time]])</f>
        <v>45419.793194444443</v>
      </c>
      <c r="AE79" t="str">
        <f>IF(swiggy_orders__10____1725105116481___1775219039143[[#This Row],[Column1.is_coupon_applied]]=TRUE,"yes","no")</f>
        <v>yes</v>
      </c>
      <c r="AF79">
        <f>HOUR(swiggy_orders__10____1725105116481___1775219039143[[#This Row],[order time ]])</f>
        <v>19</v>
      </c>
      <c r="AG79" t="str">
        <f>TEXT(swiggy_orders__10____1725105116481___1775219039143[[#This Row],[Column1.order_time]],"DDDD")</f>
        <v>Tuesday</v>
      </c>
      <c r="AH79" t="s">
        <v>47</v>
      </c>
      <c r="AI79" t="str">
        <f>IF(VALUE(swiggy_orders__10____1725105116481___1775219039143[[#This Row],[Column1.order_items.is_veg]])=1, "Veg", "Non-Veg")</f>
        <v>Non-Veg</v>
      </c>
      <c r="AJ79">
        <v>12.89009167</v>
      </c>
      <c r="AK79">
        <v>77.597694399999995</v>
      </c>
    </row>
    <row r="80" spans="1:37" x14ac:dyDescent="0.25">
      <c r="A80">
        <v>174037702433562</v>
      </c>
      <c r="B80" t="s">
        <v>508</v>
      </c>
      <c r="C80" t="b">
        <v>1</v>
      </c>
      <c r="D80" t="s">
        <v>147</v>
      </c>
      <c r="E80" t="s">
        <v>509</v>
      </c>
      <c r="F80" t="s">
        <v>510</v>
      </c>
      <c r="G80" t="s">
        <v>511</v>
      </c>
      <c r="H80" t="s">
        <v>34</v>
      </c>
      <c r="I80" t="s">
        <v>35</v>
      </c>
      <c r="J80" t="s">
        <v>512</v>
      </c>
      <c r="K80" t="s">
        <v>445</v>
      </c>
      <c r="L80" t="s">
        <v>105</v>
      </c>
      <c r="M80" t="s">
        <v>446</v>
      </c>
      <c r="N80" t="s">
        <v>447</v>
      </c>
      <c r="O80" t="s">
        <v>41</v>
      </c>
      <c r="P80" t="s">
        <v>513</v>
      </c>
      <c r="Q80">
        <v>320</v>
      </c>
      <c r="R80">
        <v>320</v>
      </c>
      <c r="S80">
        <v>320</v>
      </c>
      <c r="T80">
        <v>325</v>
      </c>
      <c r="U80">
        <v>0</v>
      </c>
      <c r="V80">
        <v>0</v>
      </c>
      <c r="W80" t="s">
        <v>449</v>
      </c>
      <c r="X80" t="s">
        <v>327</v>
      </c>
      <c r="Y80" t="s">
        <v>147</v>
      </c>
      <c r="Z80" t="s">
        <v>111</v>
      </c>
      <c r="AA80" t="s">
        <v>450</v>
      </c>
      <c r="AB80" t="b">
        <v>0</v>
      </c>
      <c r="AC80" t="s">
        <v>47</v>
      </c>
      <c r="AD80" s="3">
        <f>VALUE(swiggy_orders__10____1725105116481___1775219039143[[#This Row],[Column1.order_time]])</f>
        <v>45419.5544212963</v>
      </c>
      <c r="AE80" t="str">
        <f>IF(swiggy_orders__10____1725105116481___1775219039143[[#This Row],[Column1.is_coupon_applied]]=TRUE,"yes","no")</f>
        <v>yes</v>
      </c>
      <c r="AF80">
        <f>HOUR(swiggy_orders__10____1725105116481___1775219039143[[#This Row],[order time ]])</f>
        <v>13</v>
      </c>
      <c r="AG80" t="str">
        <f>TEXT(swiggy_orders__10____1725105116481___1775219039143[[#This Row],[Column1.order_time]],"DDDD")</f>
        <v>Tuesday</v>
      </c>
      <c r="AH80" t="s">
        <v>47</v>
      </c>
      <c r="AI80" t="str">
        <f>IF(VALUE(swiggy_orders__10____1725105116481___1775219039143[[#This Row],[Column1.order_items.is_veg]])=1, "Veg", "Non-Veg")</f>
        <v>Non-Veg</v>
      </c>
      <c r="AJ80">
        <v>12.920218999999999</v>
      </c>
      <c r="AK80">
        <v>77.610519999999994</v>
      </c>
    </row>
    <row r="81" spans="1:37" x14ac:dyDescent="0.25">
      <c r="A81">
        <v>174026206595017</v>
      </c>
      <c r="B81" t="s">
        <v>439</v>
      </c>
      <c r="C81" t="b">
        <v>1</v>
      </c>
      <c r="D81" t="s">
        <v>125</v>
      </c>
      <c r="E81" t="s">
        <v>514</v>
      </c>
      <c r="F81" t="s">
        <v>515</v>
      </c>
      <c r="G81" t="s">
        <v>516</v>
      </c>
      <c r="H81" t="s">
        <v>34</v>
      </c>
      <c r="I81" t="s">
        <v>35</v>
      </c>
      <c r="J81" t="s">
        <v>517</v>
      </c>
      <c r="K81" t="s">
        <v>432</v>
      </c>
      <c r="L81" t="s">
        <v>433</v>
      </c>
      <c r="M81" t="s">
        <v>434</v>
      </c>
      <c r="N81" t="s">
        <v>435</v>
      </c>
      <c r="O81" t="s">
        <v>41</v>
      </c>
      <c r="P81" t="s">
        <v>518</v>
      </c>
      <c r="Q81">
        <v>275</v>
      </c>
      <c r="R81">
        <v>275</v>
      </c>
      <c r="S81">
        <v>275</v>
      </c>
      <c r="T81">
        <v>239</v>
      </c>
      <c r="U81">
        <v>10</v>
      </c>
      <c r="V81">
        <v>0</v>
      </c>
      <c r="W81" t="s">
        <v>437</v>
      </c>
      <c r="X81" t="s">
        <v>60</v>
      </c>
      <c r="Y81" t="s">
        <v>125</v>
      </c>
      <c r="Z81" t="s">
        <v>111</v>
      </c>
      <c r="AA81" t="s">
        <v>438</v>
      </c>
      <c r="AB81" t="b">
        <v>1</v>
      </c>
      <c r="AC81" t="s">
        <v>47</v>
      </c>
      <c r="AD81" s="3">
        <f>VALUE(swiggy_orders__10____1725105116481___1775219039143[[#This Row],[Column1.order_time]])</f>
        <v>45419.421365740738</v>
      </c>
      <c r="AE81" t="str">
        <f>IF(swiggy_orders__10____1725105116481___1775219039143[[#This Row],[Column1.is_coupon_applied]]=TRUE,"yes","no")</f>
        <v>yes</v>
      </c>
      <c r="AF81">
        <f>HOUR(swiggy_orders__10____1725105116481___1775219039143[[#This Row],[order time ]])</f>
        <v>10</v>
      </c>
      <c r="AG81" t="str">
        <f>TEXT(swiggy_orders__10____1725105116481___1775219039143[[#This Row],[Column1.order_time]],"DDDD")</f>
        <v>Tuesday</v>
      </c>
      <c r="AH81" t="s">
        <v>1114</v>
      </c>
      <c r="AI81" t="str">
        <f>IF(VALUE(swiggy_orders__10____1725105116481___1775219039143[[#This Row],[Column1.order_items.is_veg]])=1, "Veg", "Non-Veg")</f>
        <v>Veg</v>
      </c>
      <c r="AJ81">
        <v>12.907799000000001</v>
      </c>
      <c r="AK81">
        <v>77.613487000000006</v>
      </c>
    </row>
    <row r="82" spans="1:37" x14ac:dyDescent="0.25">
      <c r="A82">
        <v>173972919485563</v>
      </c>
      <c r="B82" t="s">
        <v>191</v>
      </c>
      <c r="C82" t="b">
        <v>1</v>
      </c>
      <c r="D82" t="s">
        <v>125</v>
      </c>
      <c r="E82" t="s">
        <v>519</v>
      </c>
      <c r="F82" t="s">
        <v>520</v>
      </c>
      <c r="G82" t="s">
        <v>521</v>
      </c>
      <c r="H82" t="s">
        <v>34</v>
      </c>
      <c r="I82" t="s">
        <v>35</v>
      </c>
      <c r="J82" t="s">
        <v>522</v>
      </c>
      <c r="K82" t="s">
        <v>400</v>
      </c>
      <c r="L82" t="s">
        <v>197</v>
      </c>
      <c r="M82" t="s">
        <v>401</v>
      </c>
      <c r="N82" t="s">
        <v>341</v>
      </c>
      <c r="O82" t="s">
        <v>41</v>
      </c>
      <c r="P82" t="s">
        <v>523</v>
      </c>
      <c r="Q82">
        <v>334</v>
      </c>
      <c r="R82">
        <v>334</v>
      </c>
      <c r="S82">
        <v>334</v>
      </c>
      <c r="T82">
        <v>385</v>
      </c>
      <c r="U82">
        <v>42</v>
      </c>
      <c r="V82">
        <v>0</v>
      </c>
      <c r="W82" t="s">
        <v>403</v>
      </c>
      <c r="X82" t="s">
        <v>202</v>
      </c>
      <c r="Y82" t="s">
        <v>125</v>
      </c>
      <c r="Z82" t="s">
        <v>111</v>
      </c>
      <c r="AA82" t="s">
        <v>341</v>
      </c>
      <c r="AB82" t="b">
        <v>0</v>
      </c>
      <c r="AC82" t="s">
        <v>47</v>
      </c>
      <c r="AD82" s="3">
        <f>VALUE(swiggy_orders__10____1725105116481___1775219039143[[#This Row],[Column1.order_time]])</f>
        <v>45418.804618055554</v>
      </c>
      <c r="AE82" t="str">
        <f>IF(swiggy_orders__10____1725105116481___1775219039143[[#This Row],[Column1.is_coupon_applied]]=TRUE,"yes","no")</f>
        <v>yes</v>
      </c>
      <c r="AF82">
        <f>HOUR(swiggy_orders__10____1725105116481___1775219039143[[#This Row],[order time ]])</f>
        <v>19</v>
      </c>
      <c r="AG82" t="str">
        <f>TEXT(swiggy_orders__10____1725105116481___1775219039143[[#This Row],[Column1.order_time]],"DDDD")</f>
        <v>Monday</v>
      </c>
      <c r="AH82" t="s">
        <v>47</v>
      </c>
      <c r="AI82" t="str">
        <f>IF(VALUE(swiggy_orders__10____1725105116481___1775219039143[[#This Row],[Column1.order_items.is_veg]])=1, "Veg", "Non-Veg")</f>
        <v>Non-Veg</v>
      </c>
      <c r="AJ82">
        <v>12.90649867</v>
      </c>
      <c r="AK82">
        <v>77.591654349999999</v>
      </c>
    </row>
    <row r="83" spans="1:37" x14ac:dyDescent="0.25">
      <c r="A83">
        <v>173961191807457</v>
      </c>
      <c r="B83" t="s">
        <v>524</v>
      </c>
      <c r="C83" t="b">
        <v>0</v>
      </c>
      <c r="D83" t="s">
        <v>79</v>
      </c>
      <c r="E83" t="s">
        <v>79</v>
      </c>
      <c r="F83" t="s">
        <v>525</v>
      </c>
      <c r="G83" t="s">
        <v>526</v>
      </c>
      <c r="H83" t="s">
        <v>34</v>
      </c>
      <c r="I83" t="s">
        <v>35</v>
      </c>
      <c r="J83" t="s">
        <v>527</v>
      </c>
      <c r="K83" t="s">
        <v>528</v>
      </c>
      <c r="L83" t="s">
        <v>529</v>
      </c>
      <c r="M83" t="s">
        <v>530</v>
      </c>
      <c r="N83" t="s">
        <v>531</v>
      </c>
      <c r="O83" t="s">
        <v>41</v>
      </c>
      <c r="P83" t="s">
        <v>532</v>
      </c>
      <c r="Q83">
        <v>509</v>
      </c>
      <c r="R83">
        <v>509</v>
      </c>
      <c r="S83">
        <v>509</v>
      </c>
      <c r="T83">
        <v>370</v>
      </c>
      <c r="U83">
        <v>0</v>
      </c>
      <c r="V83">
        <v>0</v>
      </c>
      <c r="W83" t="s">
        <v>533</v>
      </c>
      <c r="X83" t="s">
        <v>534</v>
      </c>
      <c r="Y83" t="s">
        <v>79</v>
      </c>
      <c r="Z83" t="s">
        <v>111</v>
      </c>
      <c r="AA83" t="s">
        <v>535</v>
      </c>
      <c r="AB83" t="b">
        <v>1</v>
      </c>
      <c r="AC83" t="s">
        <v>47</v>
      </c>
      <c r="AD83" s="3">
        <f>VALUE(swiggy_orders__10____1725105116481___1775219039143[[#This Row],[Column1.order_time]])</f>
        <v>45418.668888888889</v>
      </c>
      <c r="AE83" t="str">
        <f>IF(swiggy_orders__10____1725105116481___1775219039143[[#This Row],[Column1.is_coupon_applied]]=TRUE,"yes","no")</f>
        <v>no</v>
      </c>
      <c r="AF83">
        <f>HOUR(swiggy_orders__10____1725105116481___1775219039143[[#This Row],[order time ]])</f>
        <v>16</v>
      </c>
      <c r="AG83" t="str">
        <f>TEXT(swiggy_orders__10____1725105116481___1775219039143[[#This Row],[Column1.order_time]],"DDDD")</f>
        <v>Monday</v>
      </c>
      <c r="AH83" t="s">
        <v>47</v>
      </c>
      <c r="AI83" t="str">
        <f>IF(VALUE(swiggy_orders__10____1725105116481___1775219039143[[#This Row],[Column1.order_items.is_veg]])=1, "Veg", "Non-Veg")</f>
        <v>Non-Veg</v>
      </c>
      <c r="AJ83">
        <v>12.98505012</v>
      </c>
      <c r="AK83">
        <v>77.588001700000007</v>
      </c>
    </row>
    <row r="84" spans="1:37" x14ac:dyDescent="0.25">
      <c r="A84">
        <v>173961191807457</v>
      </c>
      <c r="B84" t="s">
        <v>536</v>
      </c>
      <c r="C84" t="b">
        <v>0</v>
      </c>
      <c r="D84" t="s">
        <v>79</v>
      </c>
      <c r="E84" t="s">
        <v>79</v>
      </c>
      <c r="F84" t="s">
        <v>525</v>
      </c>
      <c r="G84" t="s">
        <v>526</v>
      </c>
      <c r="H84" t="s">
        <v>34</v>
      </c>
      <c r="I84" t="s">
        <v>35</v>
      </c>
      <c r="J84" t="s">
        <v>527</v>
      </c>
      <c r="K84" t="s">
        <v>528</v>
      </c>
      <c r="L84" t="s">
        <v>529</v>
      </c>
      <c r="M84" t="s">
        <v>530</v>
      </c>
      <c r="N84" t="s">
        <v>531</v>
      </c>
      <c r="O84" t="s">
        <v>41</v>
      </c>
      <c r="P84" t="s">
        <v>532</v>
      </c>
      <c r="Q84">
        <v>509</v>
      </c>
      <c r="R84">
        <v>509</v>
      </c>
      <c r="S84">
        <v>509</v>
      </c>
      <c r="T84">
        <v>370</v>
      </c>
      <c r="U84">
        <v>0</v>
      </c>
      <c r="V84">
        <v>0</v>
      </c>
      <c r="W84" t="s">
        <v>533</v>
      </c>
      <c r="X84" t="s">
        <v>534</v>
      </c>
      <c r="Y84" t="s">
        <v>79</v>
      </c>
      <c r="Z84" t="s">
        <v>111</v>
      </c>
      <c r="AA84" t="s">
        <v>535</v>
      </c>
      <c r="AB84" t="b">
        <v>1</v>
      </c>
      <c r="AC84" t="s">
        <v>47</v>
      </c>
      <c r="AD84" s="3">
        <f>VALUE(swiggy_orders__10____1725105116481___1775219039143[[#This Row],[Column1.order_time]])</f>
        <v>45418.668888888889</v>
      </c>
      <c r="AE84" t="str">
        <f>IF(swiggy_orders__10____1725105116481___1775219039143[[#This Row],[Column1.is_coupon_applied]]=TRUE,"yes","no")</f>
        <v>no</v>
      </c>
      <c r="AF84">
        <f>HOUR(swiggy_orders__10____1725105116481___1775219039143[[#This Row],[order time ]])</f>
        <v>16</v>
      </c>
      <c r="AG84" t="str">
        <f>TEXT(swiggy_orders__10____1725105116481___1775219039143[[#This Row],[Column1.order_time]],"DDDD")</f>
        <v>Monday</v>
      </c>
      <c r="AH84" t="s">
        <v>47</v>
      </c>
      <c r="AI84" t="str">
        <f>IF(VALUE(swiggy_orders__10____1725105116481___1775219039143[[#This Row],[Column1.order_items.is_veg]])=1, "Veg", "Non-Veg")</f>
        <v>Non-Veg</v>
      </c>
      <c r="AJ84">
        <v>12.98505012</v>
      </c>
      <c r="AK84">
        <v>77.588001700000007</v>
      </c>
    </row>
    <row r="85" spans="1:37" x14ac:dyDescent="0.25">
      <c r="A85">
        <v>173953404362535</v>
      </c>
      <c r="B85" t="s">
        <v>100</v>
      </c>
      <c r="C85" t="b">
        <v>1</v>
      </c>
      <c r="D85" t="s">
        <v>440</v>
      </c>
      <c r="E85" t="s">
        <v>537</v>
      </c>
      <c r="F85" t="s">
        <v>538</v>
      </c>
      <c r="G85" t="s">
        <v>539</v>
      </c>
      <c r="H85" t="s">
        <v>34</v>
      </c>
      <c r="I85" t="s">
        <v>35</v>
      </c>
      <c r="J85" t="s">
        <v>540</v>
      </c>
      <c r="K85" t="s">
        <v>541</v>
      </c>
      <c r="L85" t="s">
        <v>105</v>
      </c>
      <c r="M85" t="s">
        <v>542</v>
      </c>
      <c r="N85" t="s">
        <v>543</v>
      </c>
      <c r="O85" t="s">
        <v>41</v>
      </c>
      <c r="P85" t="s">
        <v>544</v>
      </c>
      <c r="Q85">
        <v>556</v>
      </c>
      <c r="R85">
        <v>556</v>
      </c>
      <c r="S85">
        <v>556</v>
      </c>
      <c r="T85">
        <v>624</v>
      </c>
      <c r="U85">
        <v>48</v>
      </c>
      <c r="V85">
        <v>0</v>
      </c>
      <c r="W85" t="s">
        <v>545</v>
      </c>
      <c r="X85" t="s">
        <v>546</v>
      </c>
      <c r="Y85" t="s">
        <v>440</v>
      </c>
      <c r="Z85" t="s">
        <v>111</v>
      </c>
      <c r="AA85" t="s">
        <v>480</v>
      </c>
      <c r="AB85" t="b">
        <v>0</v>
      </c>
      <c r="AC85" t="s">
        <v>47</v>
      </c>
      <c r="AD85" s="3">
        <f>VALUE(swiggy_orders__10____1725105116481___1775219039143[[#This Row],[Column1.order_time]])</f>
        <v>45418.578750000001</v>
      </c>
      <c r="AE85" t="str">
        <f>IF(swiggy_orders__10____1725105116481___1775219039143[[#This Row],[Column1.is_coupon_applied]]=TRUE,"yes","no")</f>
        <v>yes</v>
      </c>
      <c r="AF85">
        <f>HOUR(swiggy_orders__10____1725105116481___1775219039143[[#This Row],[order time ]])</f>
        <v>13</v>
      </c>
      <c r="AG85" t="str">
        <f>TEXT(swiggy_orders__10____1725105116481___1775219039143[[#This Row],[Column1.order_time]],"DDDD")</f>
        <v>Monday</v>
      </c>
      <c r="AH85" t="s">
        <v>47</v>
      </c>
      <c r="AI85" t="str">
        <f>IF(VALUE(swiggy_orders__10____1725105116481___1775219039143[[#This Row],[Column1.order_items.is_veg]])=1, "Veg", "Non-Veg")</f>
        <v>Non-Veg</v>
      </c>
      <c r="AJ85">
        <v>12.885643</v>
      </c>
      <c r="AK85">
        <v>77.602119999999999</v>
      </c>
    </row>
    <row r="86" spans="1:37" x14ac:dyDescent="0.25">
      <c r="A86">
        <v>173953404362535</v>
      </c>
      <c r="B86" t="s">
        <v>451</v>
      </c>
      <c r="C86" t="b">
        <v>1</v>
      </c>
      <c r="D86" t="s">
        <v>440</v>
      </c>
      <c r="E86" t="s">
        <v>537</v>
      </c>
      <c r="F86" t="s">
        <v>538</v>
      </c>
      <c r="G86" t="s">
        <v>539</v>
      </c>
      <c r="H86" t="s">
        <v>34</v>
      </c>
      <c r="I86" t="s">
        <v>35</v>
      </c>
      <c r="J86" t="s">
        <v>540</v>
      </c>
      <c r="K86" t="s">
        <v>541</v>
      </c>
      <c r="L86" t="s">
        <v>105</v>
      </c>
      <c r="M86" t="s">
        <v>542</v>
      </c>
      <c r="N86" t="s">
        <v>543</v>
      </c>
      <c r="O86" t="s">
        <v>41</v>
      </c>
      <c r="P86" t="s">
        <v>544</v>
      </c>
      <c r="Q86">
        <v>556</v>
      </c>
      <c r="R86">
        <v>556</v>
      </c>
      <c r="S86">
        <v>556</v>
      </c>
      <c r="T86">
        <v>624</v>
      </c>
      <c r="U86">
        <v>48</v>
      </c>
      <c r="V86">
        <v>0</v>
      </c>
      <c r="W86" t="s">
        <v>545</v>
      </c>
      <c r="X86" t="s">
        <v>546</v>
      </c>
      <c r="Y86" t="s">
        <v>440</v>
      </c>
      <c r="Z86" t="s">
        <v>111</v>
      </c>
      <c r="AA86" t="s">
        <v>480</v>
      </c>
      <c r="AB86" t="b">
        <v>0</v>
      </c>
      <c r="AC86" t="s">
        <v>47</v>
      </c>
      <c r="AD86" s="3">
        <f>VALUE(swiggy_orders__10____1725105116481___1775219039143[[#This Row],[Column1.order_time]])</f>
        <v>45418.578750000001</v>
      </c>
      <c r="AE86" t="str">
        <f>IF(swiggy_orders__10____1725105116481___1775219039143[[#This Row],[Column1.is_coupon_applied]]=TRUE,"yes","no")</f>
        <v>yes</v>
      </c>
      <c r="AF86">
        <f>HOUR(swiggy_orders__10____1725105116481___1775219039143[[#This Row],[order time ]])</f>
        <v>13</v>
      </c>
      <c r="AG86" t="str">
        <f>TEXT(swiggy_orders__10____1725105116481___1775219039143[[#This Row],[Column1.order_time]],"DDDD")</f>
        <v>Monday</v>
      </c>
      <c r="AH86" t="s">
        <v>1114</v>
      </c>
      <c r="AI86" t="str">
        <f>IF(VALUE(swiggy_orders__10____1725105116481___1775219039143[[#This Row],[Column1.order_items.is_veg]])=1, "Veg", "Non-Veg")</f>
        <v>Veg</v>
      </c>
      <c r="AJ86">
        <v>12.885643</v>
      </c>
      <c r="AK86">
        <v>77.602119999999999</v>
      </c>
    </row>
    <row r="87" spans="1:37" x14ac:dyDescent="0.25">
      <c r="A87">
        <v>173934793528823</v>
      </c>
      <c r="B87" t="s">
        <v>439</v>
      </c>
      <c r="C87" t="b">
        <v>1</v>
      </c>
      <c r="D87" t="s">
        <v>125</v>
      </c>
      <c r="E87" t="s">
        <v>514</v>
      </c>
      <c r="F87" t="s">
        <v>547</v>
      </c>
      <c r="G87" t="s">
        <v>548</v>
      </c>
      <c r="H87" t="s">
        <v>34</v>
      </c>
      <c r="I87" t="s">
        <v>35</v>
      </c>
      <c r="J87" t="s">
        <v>549</v>
      </c>
      <c r="K87" t="s">
        <v>432</v>
      </c>
      <c r="L87" t="s">
        <v>433</v>
      </c>
      <c r="M87" t="s">
        <v>434</v>
      </c>
      <c r="N87" t="s">
        <v>435</v>
      </c>
      <c r="O87" t="s">
        <v>41</v>
      </c>
      <c r="P87" t="s">
        <v>550</v>
      </c>
      <c r="Q87">
        <v>242</v>
      </c>
      <c r="R87">
        <v>242</v>
      </c>
      <c r="S87">
        <v>242</v>
      </c>
      <c r="T87">
        <v>239</v>
      </c>
      <c r="U87">
        <v>43</v>
      </c>
      <c r="V87">
        <v>0</v>
      </c>
      <c r="W87" t="s">
        <v>437</v>
      </c>
      <c r="X87" t="s">
        <v>60</v>
      </c>
      <c r="Y87" t="s">
        <v>125</v>
      </c>
      <c r="Z87" t="s">
        <v>111</v>
      </c>
      <c r="AA87" t="s">
        <v>438</v>
      </c>
      <c r="AB87" t="b">
        <v>0</v>
      </c>
      <c r="AC87" t="s">
        <v>47</v>
      </c>
      <c r="AD87" s="3">
        <f>VALUE(swiggy_orders__10____1725105116481___1775219039143[[#This Row],[Column1.order_time]])</f>
        <v>45418.363344907404</v>
      </c>
      <c r="AE87" t="str">
        <f>IF(swiggy_orders__10____1725105116481___1775219039143[[#This Row],[Column1.is_coupon_applied]]=TRUE,"yes","no")</f>
        <v>yes</v>
      </c>
      <c r="AF87">
        <f>HOUR(swiggy_orders__10____1725105116481___1775219039143[[#This Row],[order time ]])</f>
        <v>8</v>
      </c>
      <c r="AG87" t="str">
        <f>TEXT(swiggy_orders__10____1725105116481___1775219039143[[#This Row],[Column1.order_time]],"DDDD")</f>
        <v>Monday</v>
      </c>
      <c r="AH87" t="s">
        <v>1114</v>
      </c>
      <c r="AI87" t="str">
        <f>IF(VALUE(swiggy_orders__10____1725105116481___1775219039143[[#This Row],[Column1.order_items.is_veg]])=1, "Veg", "Non-Veg")</f>
        <v>Veg</v>
      </c>
      <c r="AJ87">
        <v>12.907799000000001</v>
      </c>
      <c r="AK87">
        <v>77.613487000000006</v>
      </c>
    </row>
    <row r="88" spans="1:37" x14ac:dyDescent="0.25">
      <c r="A88">
        <v>173886476249693</v>
      </c>
      <c r="B88" t="s">
        <v>439</v>
      </c>
      <c r="C88" t="b">
        <v>1</v>
      </c>
      <c r="D88" t="s">
        <v>125</v>
      </c>
      <c r="E88" t="s">
        <v>551</v>
      </c>
      <c r="F88" t="s">
        <v>552</v>
      </c>
      <c r="G88" t="s">
        <v>553</v>
      </c>
      <c r="H88" t="s">
        <v>34</v>
      </c>
      <c r="I88" t="s">
        <v>35</v>
      </c>
      <c r="J88" t="s">
        <v>554</v>
      </c>
      <c r="K88" t="s">
        <v>432</v>
      </c>
      <c r="L88" t="s">
        <v>433</v>
      </c>
      <c r="M88" t="s">
        <v>434</v>
      </c>
      <c r="N88" t="s">
        <v>435</v>
      </c>
      <c r="O88" t="s">
        <v>41</v>
      </c>
      <c r="P88" t="s">
        <v>555</v>
      </c>
      <c r="Q88">
        <v>487</v>
      </c>
      <c r="R88">
        <v>487</v>
      </c>
      <c r="S88">
        <v>487</v>
      </c>
      <c r="T88">
        <v>478</v>
      </c>
      <c r="U88">
        <v>36</v>
      </c>
      <c r="V88">
        <v>0</v>
      </c>
      <c r="W88" t="s">
        <v>437</v>
      </c>
      <c r="X88" t="s">
        <v>60</v>
      </c>
      <c r="Y88" t="s">
        <v>125</v>
      </c>
      <c r="Z88" t="s">
        <v>111</v>
      </c>
      <c r="AA88" t="s">
        <v>438</v>
      </c>
      <c r="AB88" t="b">
        <v>1</v>
      </c>
      <c r="AC88" t="s">
        <v>47</v>
      </c>
      <c r="AD88" s="3">
        <f>VALUE(swiggy_orders__10____1725105116481___1775219039143[[#This Row],[Column1.order_time]])</f>
        <v>45417.804120370369</v>
      </c>
      <c r="AE88" t="str">
        <f>IF(swiggy_orders__10____1725105116481___1775219039143[[#This Row],[Column1.is_coupon_applied]]=TRUE,"yes","no")</f>
        <v>yes</v>
      </c>
      <c r="AF88">
        <f>HOUR(swiggy_orders__10____1725105116481___1775219039143[[#This Row],[order time ]])</f>
        <v>19</v>
      </c>
      <c r="AG88" t="str">
        <f>TEXT(swiggy_orders__10____1725105116481___1775219039143[[#This Row],[Column1.order_time]],"DDDD")</f>
        <v>Sunday</v>
      </c>
      <c r="AH88" t="s">
        <v>1114</v>
      </c>
      <c r="AI88" t="str">
        <f>IF(VALUE(swiggy_orders__10____1725105116481___1775219039143[[#This Row],[Column1.order_items.is_veg]])=1, "Veg", "Non-Veg")</f>
        <v>Veg</v>
      </c>
      <c r="AJ88">
        <v>12.907799000000001</v>
      </c>
      <c r="AK88">
        <v>77.613487000000006</v>
      </c>
    </row>
    <row r="89" spans="1:37" x14ac:dyDescent="0.25">
      <c r="A89">
        <v>173886476249693</v>
      </c>
      <c r="B89" t="s">
        <v>556</v>
      </c>
      <c r="C89" t="b">
        <v>1</v>
      </c>
      <c r="D89" t="s">
        <v>125</v>
      </c>
      <c r="E89" t="s">
        <v>551</v>
      </c>
      <c r="F89" t="s">
        <v>552</v>
      </c>
      <c r="G89" t="s">
        <v>553</v>
      </c>
      <c r="H89" t="s">
        <v>34</v>
      </c>
      <c r="I89" t="s">
        <v>35</v>
      </c>
      <c r="J89" t="s">
        <v>554</v>
      </c>
      <c r="K89" t="s">
        <v>432</v>
      </c>
      <c r="L89" t="s">
        <v>433</v>
      </c>
      <c r="M89" t="s">
        <v>434</v>
      </c>
      <c r="N89" t="s">
        <v>435</v>
      </c>
      <c r="O89" t="s">
        <v>41</v>
      </c>
      <c r="P89" t="s">
        <v>555</v>
      </c>
      <c r="Q89">
        <v>487</v>
      </c>
      <c r="R89">
        <v>487</v>
      </c>
      <c r="S89">
        <v>487</v>
      </c>
      <c r="T89">
        <v>478</v>
      </c>
      <c r="U89">
        <v>36</v>
      </c>
      <c r="V89">
        <v>0</v>
      </c>
      <c r="W89" t="s">
        <v>437</v>
      </c>
      <c r="X89" t="s">
        <v>60</v>
      </c>
      <c r="Y89" t="s">
        <v>125</v>
      </c>
      <c r="Z89" t="s">
        <v>111</v>
      </c>
      <c r="AA89" t="s">
        <v>438</v>
      </c>
      <c r="AB89" t="b">
        <v>1</v>
      </c>
      <c r="AC89" t="s">
        <v>47</v>
      </c>
      <c r="AD89" s="3">
        <f>VALUE(swiggy_orders__10____1725105116481___1775219039143[[#This Row],[Column1.order_time]])</f>
        <v>45417.804120370369</v>
      </c>
      <c r="AE89" t="str">
        <f>IF(swiggy_orders__10____1725105116481___1775219039143[[#This Row],[Column1.is_coupon_applied]]=TRUE,"yes","no")</f>
        <v>yes</v>
      </c>
      <c r="AF89">
        <f>HOUR(swiggy_orders__10____1725105116481___1775219039143[[#This Row],[order time ]])</f>
        <v>19</v>
      </c>
      <c r="AG89" t="str">
        <f>TEXT(swiggy_orders__10____1725105116481___1775219039143[[#This Row],[Column1.order_time]],"DDDD")</f>
        <v>Sunday</v>
      </c>
      <c r="AH89" t="s">
        <v>1114</v>
      </c>
      <c r="AI89" t="str">
        <f>IF(VALUE(swiggy_orders__10____1725105116481___1775219039143[[#This Row],[Column1.order_items.is_veg]])=1, "Veg", "Non-Veg")</f>
        <v>Veg</v>
      </c>
      <c r="AJ89">
        <v>12.907799000000001</v>
      </c>
      <c r="AK89">
        <v>77.613487000000006</v>
      </c>
    </row>
    <row r="90" spans="1:37" x14ac:dyDescent="0.25">
      <c r="A90">
        <v>173848012476255</v>
      </c>
      <c r="B90" t="s">
        <v>439</v>
      </c>
      <c r="C90" t="b">
        <v>1</v>
      </c>
      <c r="D90" t="s">
        <v>557</v>
      </c>
      <c r="E90" t="s">
        <v>558</v>
      </c>
      <c r="F90" t="s">
        <v>559</v>
      </c>
      <c r="G90" t="s">
        <v>560</v>
      </c>
      <c r="H90" t="s">
        <v>34</v>
      </c>
      <c r="I90" t="s">
        <v>35</v>
      </c>
      <c r="J90" t="s">
        <v>561</v>
      </c>
      <c r="K90" t="s">
        <v>432</v>
      </c>
      <c r="L90" t="s">
        <v>433</v>
      </c>
      <c r="M90" t="s">
        <v>434</v>
      </c>
      <c r="N90" t="s">
        <v>435</v>
      </c>
      <c r="O90" t="s">
        <v>41</v>
      </c>
      <c r="P90" t="s">
        <v>562</v>
      </c>
      <c r="Q90">
        <v>392</v>
      </c>
      <c r="R90">
        <v>392</v>
      </c>
      <c r="S90">
        <v>392</v>
      </c>
      <c r="T90">
        <v>498</v>
      </c>
      <c r="U90">
        <v>43</v>
      </c>
      <c r="V90">
        <v>0</v>
      </c>
      <c r="W90" t="s">
        <v>437</v>
      </c>
      <c r="X90" t="s">
        <v>60</v>
      </c>
      <c r="Y90" t="s">
        <v>557</v>
      </c>
      <c r="Z90" t="s">
        <v>111</v>
      </c>
      <c r="AA90" t="s">
        <v>438</v>
      </c>
      <c r="AB90" t="b">
        <v>0</v>
      </c>
      <c r="AC90" t="s">
        <v>47</v>
      </c>
      <c r="AD90" s="3">
        <f>VALUE(swiggy_orders__10____1725105116481___1775219039143[[#This Row],[Column1.order_time]])</f>
        <v>45417.358935185184</v>
      </c>
      <c r="AE90" t="str">
        <f>IF(swiggy_orders__10____1725105116481___1775219039143[[#This Row],[Column1.is_coupon_applied]]=TRUE,"yes","no")</f>
        <v>yes</v>
      </c>
      <c r="AF90">
        <f>HOUR(swiggy_orders__10____1725105116481___1775219039143[[#This Row],[order time ]])</f>
        <v>8</v>
      </c>
      <c r="AG90" t="str">
        <f>TEXT(swiggy_orders__10____1725105116481___1775219039143[[#This Row],[Column1.order_time]],"DDDD")</f>
        <v>Sunday</v>
      </c>
      <c r="AH90" t="s">
        <v>1114</v>
      </c>
      <c r="AI90" t="str">
        <f>IF(VALUE(swiggy_orders__10____1725105116481___1775219039143[[#This Row],[Column1.order_items.is_veg]])=1, "Veg", "Non-Veg")</f>
        <v>Veg</v>
      </c>
      <c r="AJ90">
        <v>12.907799000000001</v>
      </c>
      <c r="AK90">
        <v>77.613487000000006</v>
      </c>
    </row>
    <row r="91" spans="1:37" x14ac:dyDescent="0.25">
      <c r="A91">
        <v>173848012476255</v>
      </c>
      <c r="B91" t="s">
        <v>563</v>
      </c>
      <c r="C91" t="b">
        <v>1</v>
      </c>
      <c r="D91" t="s">
        <v>557</v>
      </c>
      <c r="E91" t="s">
        <v>558</v>
      </c>
      <c r="F91" t="s">
        <v>559</v>
      </c>
      <c r="G91" t="s">
        <v>560</v>
      </c>
      <c r="H91" t="s">
        <v>34</v>
      </c>
      <c r="I91" t="s">
        <v>35</v>
      </c>
      <c r="J91" t="s">
        <v>561</v>
      </c>
      <c r="K91" t="s">
        <v>432</v>
      </c>
      <c r="L91" t="s">
        <v>433</v>
      </c>
      <c r="M91" t="s">
        <v>434</v>
      </c>
      <c r="N91" t="s">
        <v>435</v>
      </c>
      <c r="O91" t="s">
        <v>41</v>
      </c>
      <c r="P91" t="s">
        <v>562</v>
      </c>
      <c r="Q91">
        <v>392</v>
      </c>
      <c r="R91">
        <v>392</v>
      </c>
      <c r="S91">
        <v>392</v>
      </c>
      <c r="T91">
        <v>498</v>
      </c>
      <c r="U91">
        <v>43</v>
      </c>
      <c r="V91">
        <v>0</v>
      </c>
      <c r="W91" t="s">
        <v>437</v>
      </c>
      <c r="X91" t="s">
        <v>60</v>
      </c>
      <c r="Y91" t="s">
        <v>557</v>
      </c>
      <c r="Z91" t="s">
        <v>111</v>
      </c>
      <c r="AA91" t="s">
        <v>438</v>
      </c>
      <c r="AB91" t="b">
        <v>0</v>
      </c>
      <c r="AC91" t="s">
        <v>47</v>
      </c>
      <c r="AD91" s="3">
        <f>VALUE(swiggy_orders__10____1725105116481___1775219039143[[#This Row],[Column1.order_time]])</f>
        <v>45417.358935185184</v>
      </c>
      <c r="AE91" t="str">
        <f>IF(swiggy_orders__10____1725105116481___1775219039143[[#This Row],[Column1.is_coupon_applied]]=TRUE,"yes","no")</f>
        <v>yes</v>
      </c>
      <c r="AF91">
        <f>HOUR(swiggy_orders__10____1725105116481___1775219039143[[#This Row],[order time ]])</f>
        <v>8</v>
      </c>
      <c r="AG91" t="str">
        <f>TEXT(swiggy_orders__10____1725105116481___1775219039143[[#This Row],[Column1.order_time]],"DDDD")</f>
        <v>Sunday</v>
      </c>
      <c r="AH91" t="s">
        <v>1114</v>
      </c>
      <c r="AI91" t="str">
        <f>IF(VALUE(swiggy_orders__10____1725105116481___1775219039143[[#This Row],[Column1.order_items.is_veg]])=1, "Veg", "Non-Veg")</f>
        <v>Veg</v>
      </c>
      <c r="AJ91">
        <v>12.907799000000001</v>
      </c>
      <c r="AK91">
        <v>77.613487000000006</v>
      </c>
    </row>
    <row r="92" spans="1:37" x14ac:dyDescent="0.25">
      <c r="A92">
        <v>173787961265182</v>
      </c>
      <c r="B92" t="s">
        <v>564</v>
      </c>
      <c r="C92" t="b">
        <v>1</v>
      </c>
      <c r="D92" t="s">
        <v>147</v>
      </c>
      <c r="E92" t="s">
        <v>565</v>
      </c>
      <c r="F92" t="s">
        <v>566</v>
      </c>
      <c r="G92" t="s">
        <v>567</v>
      </c>
      <c r="H92" t="s">
        <v>34</v>
      </c>
      <c r="I92" t="s">
        <v>35</v>
      </c>
      <c r="J92" t="s">
        <v>568</v>
      </c>
      <c r="K92" t="s">
        <v>474</v>
      </c>
      <c r="L92" t="s">
        <v>475</v>
      </c>
      <c r="M92" t="s">
        <v>476</v>
      </c>
      <c r="N92" t="s">
        <v>477</v>
      </c>
      <c r="O92" t="s">
        <v>41</v>
      </c>
      <c r="P92" t="s">
        <v>569</v>
      </c>
      <c r="Q92">
        <v>680</v>
      </c>
      <c r="R92">
        <v>680</v>
      </c>
      <c r="S92">
        <v>680</v>
      </c>
      <c r="T92">
        <v>660</v>
      </c>
      <c r="U92">
        <v>33</v>
      </c>
      <c r="V92">
        <v>0</v>
      </c>
      <c r="W92" t="s">
        <v>479</v>
      </c>
      <c r="X92" t="s">
        <v>570</v>
      </c>
      <c r="Y92" t="s">
        <v>147</v>
      </c>
      <c r="Z92" t="s">
        <v>111</v>
      </c>
      <c r="AA92" t="s">
        <v>480</v>
      </c>
      <c r="AB92" t="b">
        <v>1</v>
      </c>
      <c r="AC92" t="s">
        <v>47</v>
      </c>
      <c r="AD92" s="3">
        <f>VALUE(swiggy_orders__10____1725105116481___1775219039143[[#This Row],[Column1.order_time]])</f>
        <v>45416.663900462961</v>
      </c>
      <c r="AE92" t="str">
        <f>IF(swiggy_orders__10____1725105116481___1775219039143[[#This Row],[Column1.is_coupon_applied]]=TRUE,"yes","no")</f>
        <v>yes</v>
      </c>
      <c r="AF92">
        <f>HOUR(swiggy_orders__10____1725105116481___1775219039143[[#This Row],[order time ]])</f>
        <v>15</v>
      </c>
      <c r="AG92" t="str">
        <f>TEXT(swiggy_orders__10____1725105116481___1775219039143[[#This Row],[Column1.order_time]],"DDDD")</f>
        <v>Saturday</v>
      </c>
      <c r="AH92" t="s">
        <v>1114</v>
      </c>
      <c r="AI92" t="str">
        <f>IF(VALUE(swiggy_orders__10____1725105116481___1775219039143[[#This Row],[Column1.order_items.is_veg]])=1, "Veg", "Non-Veg")</f>
        <v>Veg</v>
      </c>
      <c r="AJ92">
        <v>12.89009167</v>
      </c>
      <c r="AK92">
        <v>77.597694399999995</v>
      </c>
    </row>
    <row r="93" spans="1:37" x14ac:dyDescent="0.25">
      <c r="A93">
        <v>173787961265182</v>
      </c>
      <c r="B93" t="s">
        <v>571</v>
      </c>
      <c r="C93" t="b">
        <v>1</v>
      </c>
      <c r="D93" t="s">
        <v>147</v>
      </c>
      <c r="E93" t="s">
        <v>565</v>
      </c>
      <c r="F93" t="s">
        <v>566</v>
      </c>
      <c r="G93" t="s">
        <v>567</v>
      </c>
      <c r="H93" t="s">
        <v>34</v>
      </c>
      <c r="I93" t="s">
        <v>35</v>
      </c>
      <c r="J93" t="s">
        <v>568</v>
      </c>
      <c r="K93" t="s">
        <v>474</v>
      </c>
      <c r="L93" t="s">
        <v>475</v>
      </c>
      <c r="M93" t="s">
        <v>476</v>
      </c>
      <c r="N93" t="s">
        <v>477</v>
      </c>
      <c r="O93" t="s">
        <v>41</v>
      </c>
      <c r="P93" t="s">
        <v>569</v>
      </c>
      <c r="Q93">
        <v>680</v>
      </c>
      <c r="R93">
        <v>680</v>
      </c>
      <c r="S93">
        <v>680</v>
      </c>
      <c r="T93">
        <v>660</v>
      </c>
      <c r="U93">
        <v>33</v>
      </c>
      <c r="V93">
        <v>0</v>
      </c>
      <c r="W93" t="s">
        <v>479</v>
      </c>
      <c r="X93" t="s">
        <v>570</v>
      </c>
      <c r="Y93" t="s">
        <v>147</v>
      </c>
      <c r="Z93" t="s">
        <v>111</v>
      </c>
      <c r="AA93" t="s">
        <v>480</v>
      </c>
      <c r="AB93" t="b">
        <v>1</v>
      </c>
      <c r="AC93" t="s">
        <v>47</v>
      </c>
      <c r="AD93" s="3">
        <f>VALUE(swiggy_orders__10____1725105116481___1775219039143[[#This Row],[Column1.order_time]])</f>
        <v>45416.663900462961</v>
      </c>
      <c r="AE93" t="str">
        <f>IF(swiggy_orders__10____1725105116481___1775219039143[[#This Row],[Column1.is_coupon_applied]]=TRUE,"yes","no")</f>
        <v>yes</v>
      </c>
      <c r="AF93">
        <f>HOUR(swiggy_orders__10____1725105116481___1775219039143[[#This Row],[order time ]])</f>
        <v>15</v>
      </c>
      <c r="AG93" t="str">
        <f>TEXT(swiggy_orders__10____1725105116481___1775219039143[[#This Row],[Column1.order_time]],"DDDD")</f>
        <v>Saturday</v>
      </c>
      <c r="AH93" t="s">
        <v>47</v>
      </c>
      <c r="AI93" t="str">
        <f>IF(VALUE(swiggy_orders__10____1725105116481___1775219039143[[#This Row],[Column1.order_items.is_veg]])=1, "Veg", "Non-Veg")</f>
        <v>Non-Veg</v>
      </c>
      <c r="AJ93">
        <v>12.89009167</v>
      </c>
      <c r="AK93">
        <v>77.597694399999995</v>
      </c>
    </row>
    <row r="94" spans="1:37" x14ac:dyDescent="0.25">
      <c r="A94">
        <v>173787961265182</v>
      </c>
      <c r="B94" t="s">
        <v>502</v>
      </c>
      <c r="C94" t="b">
        <v>1</v>
      </c>
      <c r="D94" t="s">
        <v>147</v>
      </c>
      <c r="E94" t="s">
        <v>565</v>
      </c>
      <c r="F94" t="s">
        <v>566</v>
      </c>
      <c r="G94" t="s">
        <v>567</v>
      </c>
      <c r="H94" t="s">
        <v>34</v>
      </c>
      <c r="I94" t="s">
        <v>35</v>
      </c>
      <c r="J94" t="s">
        <v>568</v>
      </c>
      <c r="K94" t="s">
        <v>474</v>
      </c>
      <c r="L94" t="s">
        <v>475</v>
      </c>
      <c r="M94" t="s">
        <v>476</v>
      </c>
      <c r="N94" t="s">
        <v>477</v>
      </c>
      <c r="O94" t="s">
        <v>41</v>
      </c>
      <c r="P94" t="s">
        <v>569</v>
      </c>
      <c r="Q94">
        <v>680</v>
      </c>
      <c r="R94">
        <v>680</v>
      </c>
      <c r="S94">
        <v>680</v>
      </c>
      <c r="T94">
        <v>660</v>
      </c>
      <c r="U94">
        <v>33</v>
      </c>
      <c r="V94">
        <v>0</v>
      </c>
      <c r="W94" t="s">
        <v>479</v>
      </c>
      <c r="X94" t="s">
        <v>570</v>
      </c>
      <c r="Y94" t="s">
        <v>147</v>
      </c>
      <c r="Z94" t="s">
        <v>111</v>
      </c>
      <c r="AA94" t="s">
        <v>480</v>
      </c>
      <c r="AB94" t="b">
        <v>1</v>
      </c>
      <c r="AC94" t="s">
        <v>47</v>
      </c>
      <c r="AD94" s="3">
        <f>VALUE(swiggy_orders__10____1725105116481___1775219039143[[#This Row],[Column1.order_time]])</f>
        <v>45416.663900462961</v>
      </c>
      <c r="AE94" t="str">
        <f>IF(swiggy_orders__10____1725105116481___1775219039143[[#This Row],[Column1.is_coupon_applied]]=TRUE,"yes","no")</f>
        <v>yes</v>
      </c>
      <c r="AF94">
        <f>HOUR(swiggy_orders__10____1725105116481___1775219039143[[#This Row],[order time ]])</f>
        <v>15</v>
      </c>
      <c r="AG94" t="str">
        <f>TEXT(swiggy_orders__10____1725105116481___1775219039143[[#This Row],[Column1.order_time]],"DDDD")</f>
        <v>Saturday</v>
      </c>
      <c r="AH94" t="s">
        <v>47</v>
      </c>
      <c r="AI94" t="str">
        <f>IF(VALUE(swiggy_orders__10____1725105116481___1775219039143[[#This Row],[Column1.order_items.is_veg]])=1, "Veg", "Non-Veg")</f>
        <v>Non-Veg</v>
      </c>
      <c r="AJ94">
        <v>12.89009167</v>
      </c>
      <c r="AK94">
        <v>77.597694399999995</v>
      </c>
    </row>
    <row r="95" spans="1:37" x14ac:dyDescent="0.25">
      <c r="A95">
        <v>173627120783219</v>
      </c>
      <c r="B95" t="s">
        <v>572</v>
      </c>
      <c r="C95" t="b">
        <v>1</v>
      </c>
      <c r="D95" t="s">
        <v>30</v>
      </c>
      <c r="E95" t="s">
        <v>573</v>
      </c>
      <c r="F95" t="s">
        <v>574</v>
      </c>
      <c r="G95" t="s">
        <v>575</v>
      </c>
      <c r="H95" t="s">
        <v>34</v>
      </c>
      <c r="I95" t="s">
        <v>35</v>
      </c>
      <c r="J95" t="s">
        <v>576</v>
      </c>
      <c r="K95" t="s">
        <v>577</v>
      </c>
      <c r="L95" t="s">
        <v>578</v>
      </c>
      <c r="M95" t="s">
        <v>579</v>
      </c>
      <c r="N95" t="s">
        <v>580</v>
      </c>
      <c r="O95" t="s">
        <v>41</v>
      </c>
      <c r="P95" t="s">
        <v>581</v>
      </c>
      <c r="Q95">
        <v>214</v>
      </c>
      <c r="R95">
        <v>214</v>
      </c>
      <c r="S95">
        <v>214</v>
      </c>
      <c r="T95">
        <v>239</v>
      </c>
      <c r="U95">
        <v>54</v>
      </c>
      <c r="V95">
        <v>0</v>
      </c>
      <c r="W95" t="s">
        <v>582</v>
      </c>
      <c r="X95" t="s">
        <v>583</v>
      </c>
      <c r="Y95" t="s">
        <v>30</v>
      </c>
      <c r="Z95" t="s">
        <v>355</v>
      </c>
      <c r="AA95" t="s">
        <v>341</v>
      </c>
      <c r="AB95" t="b">
        <v>1</v>
      </c>
      <c r="AC95" t="s">
        <v>157</v>
      </c>
      <c r="AD95" s="3">
        <f>VALUE(swiggy_orders__10____1725105116481___1775219039143[[#This Row],[Column1.order_time]])</f>
        <v>45414.802314814813</v>
      </c>
      <c r="AE95" t="str">
        <f>IF(swiggy_orders__10____1725105116481___1775219039143[[#This Row],[Column1.is_coupon_applied]]=TRUE,"yes","no")</f>
        <v>yes</v>
      </c>
      <c r="AF95">
        <f>HOUR(swiggy_orders__10____1725105116481___1775219039143[[#This Row],[order time ]])</f>
        <v>19</v>
      </c>
      <c r="AG95" t="str">
        <f>TEXT(swiggy_orders__10____1725105116481___1775219039143[[#This Row],[Column1.order_time]],"DDDD")</f>
        <v>Thursday</v>
      </c>
      <c r="AH95" t="s">
        <v>47</v>
      </c>
      <c r="AI95" t="str">
        <f>IF(VALUE(swiggy_orders__10____1725105116481___1775219039143[[#This Row],[Column1.order_items.is_veg]])=1, "Veg", "Non-Veg")</f>
        <v>Non-Veg</v>
      </c>
      <c r="AJ95">
        <v>12.906291</v>
      </c>
      <c r="AK95">
        <v>77.596255999999997</v>
      </c>
    </row>
    <row r="96" spans="1:37" x14ac:dyDescent="0.25">
      <c r="A96">
        <v>173528899495632</v>
      </c>
      <c r="B96" t="s">
        <v>328</v>
      </c>
      <c r="C96" t="b">
        <v>1</v>
      </c>
      <c r="D96" t="s">
        <v>147</v>
      </c>
      <c r="E96" t="s">
        <v>584</v>
      </c>
      <c r="F96" t="s">
        <v>585</v>
      </c>
      <c r="G96" t="s">
        <v>586</v>
      </c>
      <c r="H96" t="s">
        <v>34</v>
      </c>
      <c r="I96" t="s">
        <v>35</v>
      </c>
      <c r="J96" t="s">
        <v>587</v>
      </c>
      <c r="K96" t="s">
        <v>400</v>
      </c>
      <c r="L96" t="s">
        <v>197</v>
      </c>
      <c r="M96" t="s">
        <v>401</v>
      </c>
      <c r="N96" t="s">
        <v>341</v>
      </c>
      <c r="O96" t="s">
        <v>41</v>
      </c>
      <c r="P96" t="s">
        <v>588</v>
      </c>
      <c r="Q96">
        <v>696</v>
      </c>
      <c r="R96">
        <v>696</v>
      </c>
      <c r="S96">
        <v>696</v>
      </c>
      <c r="T96">
        <v>680</v>
      </c>
      <c r="U96">
        <v>36</v>
      </c>
      <c r="V96">
        <v>0</v>
      </c>
      <c r="W96" t="s">
        <v>403</v>
      </c>
      <c r="X96" t="s">
        <v>202</v>
      </c>
      <c r="Y96" t="s">
        <v>147</v>
      </c>
      <c r="Z96" t="s">
        <v>111</v>
      </c>
      <c r="AA96" t="s">
        <v>341</v>
      </c>
      <c r="AB96" t="b">
        <v>0</v>
      </c>
      <c r="AC96" t="s">
        <v>47</v>
      </c>
      <c r="AD96" s="3">
        <f>VALUE(swiggy_orders__10____1725105116481___1775219039143[[#This Row],[Column1.order_time]])</f>
        <v>45413.665497685186</v>
      </c>
      <c r="AE96" t="str">
        <f>IF(swiggy_orders__10____1725105116481___1775219039143[[#This Row],[Column1.is_coupon_applied]]=TRUE,"yes","no")</f>
        <v>yes</v>
      </c>
      <c r="AF96">
        <f>HOUR(swiggy_orders__10____1725105116481___1775219039143[[#This Row],[order time ]])</f>
        <v>15</v>
      </c>
      <c r="AG96" t="str">
        <f>TEXT(swiggy_orders__10____1725105116481___1775219039143[[#This Row],[Column1.order_time]],"DDDD")</f>
        <v>Wednesday</v>
      </c>
      <c r="AH96" t="s">
        <v>1114</v>
      </c>
      <c r="AI96" t="str">
        <f>IF(VALUE(swiggy_orders__10____1725105116481___1775219039143[[#This Row],[Column1.order_items.is_veg]])=1, "Veg", "Non-Veg")</f>
        <v>Veg</v>
      </c>
      <c r="AJ96">
        <v>12.90649867</v>
      </c>
      <c r="AK96">
        <v>77.591654349999999</v>
      </c>
    </row>
    <row r="97" spans="1:37" x14ac:dyDescent="0.25">
      <c r="A97">
        <v>173528899495632</v>
      </c>
      <c r="B97" t="s">
        <v>191</v>
      </c>
      <c r="C97" t="b">
        <v>1</v>
      </c>
      <c r="D97" t="s">
        <v>147</v>
      </c>
      <c r="E97" t="s">
        <v>584</v>
      </c>
      <c r="F97" t="s">
        <v>585</v>
      </c>
      <c r="G97" t="s">
        <v>586</v>
      </c>
      <c r="H97" t="s">
        <v>34</v>
      </c>
      <c r="I97" t="s">
        <v>35</v>
      </c>
      <c r="J97" t="s">
        <v>587</v>
      </c>
      <c r="K97" t="s">
        <v>400</v>
      </c>
      <c r="L97" t="s">
        <v>197</v>
      </c>
      <c r="M97" t="s">
        <v>401</v>
      </c>
      <c r="N97" t="s">
        <v>341</v>
      </c>
      <c r="O97" t="s">
        <v>41</v>
      </c>
      <c r="P97" t="s">
        <v>588</v>
      </c>
      <c r="Q97">
        <v>696</v>
      </c>
      <c r="R97">
        <v>696</v>
      </c>
      <c r="S97">
        <v>696</v>
      </c>
      <c r="T97">
        <v>680</v>
      </c>
      <c r="U97">
        <v>36</v>
      </c>
      <c r="V97">
        <v>0</v>
      </c>
      <c r="W97" t="s">
        <v>403</v>
      </c>
      <c r="X97" t="s">
        <v>202</v>
      </c>
      <c r="Y97" t="s">
        <v>147</v>
      </c>
      <c r="Z97" t="s">
        <v>111</v>
      </c>
      <c r="AA97" t="s">
        <v>341</v>
      </c>
      <c r="AB97" t="b">
        <v>0</v>
      </c>
      <c r="AC97" t="s">
        <v>47</v>
      </c>
      <c r="AD97" s="3">
        <f>VALUE(swiggy_orders__10____1725105116481___1775219039143[[#This Row],[Column1.order_time]])</f>
        <v>45413.665497685186</v>
      </c>
      <c r="AE97" t="str">
        <f>IF(swiggy_orders__10____1725105116481___1775219039143[[#This Row],[Column1.is_coupon_applied]]=TRUE,"yes","no")</f>
        <v>yes</v>
      </c>
      <c r="AF97">
        <f>HOUR(swiggy_orders__10____1725105116481___1775219039143[[#This Row],[order time ]])</f>
        <v>15</v>
      </c>
      <c r="AG97" t="str">
        <f>TEXT(swiggy_orders__10____1725105116481___1775219039143[[#This Row],[Column1.order_time]],"DDDD")</f>
        <v>Wednesday</v>
      </c>
      <c r="AH97" t="s">
        <v>47</v>
      </c>
      <c r="AI97" t="str">
        <f>IF(VALUE(swiggy_orders__10____1725105116481___1775219039143[[#This Row],[Column1.order_items.is_veg]])=1, "Veg", "Non-Veg")</f>
        <v>Non-Veg</v>
      </c>
      <c r="AJ97">
        <v>12.90649867</v>
      </c>
      <c r="AK97">
        <v>77.591654349999999</v>
      </c>
    </row>
    <row r="98" spans="1:37" x14ac:dyDescent="0.25">
      <c r="A98">
        <v>173508364352211</v>
      </c>
      <c r="B98" t="s">
        <v>589</v>
      </c>
      <c r="C98" t="b">
        <v>1</v>
      </c>
      <c r="D98" t="s">
        <v>557</v>
      </c>
      <c r="E98" t="s">
        <v>590</v>
      </c>
      <c r="F98" t="s">
        <v>591</v>
      </c>
      <c r="G98" t="s">
        <v>592</v>
      </c>
      <c r="H98" t="s">
        <v>34</v>
      </c>
      <c r="I98" t="s">
        <v>35</v>
      </c>
      <c r="J98" t="s">
        <v>593</v>
      </c>
      <c r="K98" t="s">
        <v>432</v>
      </c>
      <c r="L98" t="s">
        <v>433</v>
      </c>
      <c r="M98" t="s">
        <v>434</v>
      </c>
      <c r="N98" t="s">
        <v>435</v>
      </c>
      <c r="O98" t="s">
        <v>41</v>
      </c>
      <c r="P98" t="s">
        <v>594</v>
      </c>
      <c r="Q98">
        <v>399</v>
      </c>
      <c r="R98">
        <v>399</v>
      </c>
      <c r="S98">
        <v>399</v>
      </c>
      <c r="T98">
        <v>496</v>
      </c>
      <c r="U98">
        <v>43</v>
      </c>
      <c r="V98">
        <v>0</v>
      </c>
      <c r="W98" t="s">
        <v>437</v>
      </c>
      <c r="X98" t="s">
        <v>60</v>
      </c>
      <c r="Y98" t="s">
        <v>557</v>
      </c>
      <c r="Z98" t="s">
        <v>111</v>
      </c>
      <c r="AA98" t="s">
        <v>438</v>
      </c>
      <c r="AB98" t="b">
        <v>0</v>
      </c>
      <c r="AC98" t="s">
        <v>47</v>
      </c>
      <c r="AD98" s="3">
        <f>VALUE(swiggy_orders__10____1725105116481___1775219039143[[#This Row],[Column1.order_time]])</f>
        <v>45413.427824074075</v>
      </c>
      <c r="AE98" t="str">
        <f>IF(swiggy_orders__10____1725105116481___1775219039143[[#This Row],[Column1.is_coupon_applied]]=TRUE,"yes","no")</f>
        <v>yes</v>
      </c>
      <c r="AF98">
        <f>HOUR(swiggy_orders__10____1725105116481___1775219039143[[#This Row],[order time ]])</f>
        <v>10</v>
      </c>
      <c r="AG98" t="str">
        <f>TEXT(swiggy_orders__10____1725105116481___1775219039143[[#This Row],[Column1.order_time]],"DDDD")</f>
        <v>Wednesday</v>
      </c>
      <c r="AH98" t="s">
        <v>1114</v>
      </c>
      <c r="AI98" t="str">
        <f>IF(VALUE(swiggy_orders__10____1725105116481___1775219039143[[#This Row],[Column1.order_items.is_veg]])=1, "Veg", "Non-Veg")</f>
        <v>Veg</v>
      </c>
      <c r="AJ98">
        <v>12.907799000000001</v>
      </c>
      <c r="AK98">
        <v>77.613487000000006</v>
      </c>
    </row>
    <row r="99" spans="1:37" x14ac:dyDescent="0.25">
      <c r="A99">
        <v>173508364352211</v>
      </c>
      <c r="B99" t="s">
        <v>595</v>
      </c>
      <c r="C99" t="b">
        <v>1</v>
      </c>
      <c r="D99" t="s">
        <v>557</v>
      </c>
      <c r="E99" t="s">
        <v>590</v>
      </c>
      <c r="F99" t="s">
        <v>591</v>
      </c>
      <c r="G99" t="s">
        <v>592</v>
      </c>
      <c r="H99" t="s">
        <v>34</v>
      </c>
      <c r="I99" t="s">
        <v>35</v>
      </c>
      <c r="J99" t="s">
        <v>593</v>
      </c>
      <c r="K99" t="s">
        <v>432</v>
      </c>
      <c r="L99" t="s">
        <v>433</v>
      </c>
      <c r="M99" t="s">
        <v>434</v>
      </c>
      <c r="N99" t="s">
        <v>435</v>
      </c>
      <c r="O99" t="s">
        <v>41</v>
      </c>
      <c r="P99" t="s">
        <v>594</v>
      </c>
      <c r="Q99">
        <v>399</v>
      </c>
      <c r="R99">
        <v>399</v>
      </c>
      <c r="S99">
        <v>399</v>
      </c>
      <c r="T99">
        <v>496</v>
      </c>
      <c r="U99">
        <v>43</v>
      </c>
      <c r="V99">
        <v>0</v>
      </c>
      <c r="W99" t="s">
        <v>437</v>
      </c>
      <c r="X99" t="s">
        <v>60</v>
      </c>
      <c r="Y99" t="s">
        <v>557</v>
      </c>
      <c r="Z99" t="s">
        <v>111</v>
      </c>
      <c r="AA99" t="s">
        <v>438</v>
      </c>
      <c r="AB99" t="b">
        <v>0</v>
      </c>
      <c r="AC99" t="s">
        <v>47</v>
      </c>
      <c r="AD99" s="3">
        <f>VALUE(swiggy_orders__10____1725105116481___1775219039143[[#This Row],[Column1.order_time]])</f>
        <v>45413.427824074075</v>
      </c>
      <c r="AE99" t="str">
        <f>IF(swiggy_orders__10____1725105116481___1775219039143[[#This Row],[Column1.is_coupon_applied]]=TRUE,"yes","no")</f>
        <v>yes</v>
      </c>
      <c r="AF99">
        <f>HOUR(swiggy_orders__10____1725105116481___1775219039143[[#This Row],[order time ]])</f>
        <v>10</v>
      </c>
      <c r="AG99" t="str">
        <f>TEXT(swiggy_orders__10____1725105116481___1775219039143[[#This Row],[Column1.order_time]],"DDDD")</f>
        <v>Wednesday</v>
      </c>
      <c r="AH99" t="s">
        <v>1114</v>
      </c>
      <c r="AI99" t="str">
        <f>IF(VALUE(swiggy_orders__10____1725105116481___1775219039143[[#This Row],[Column1.order_items.is_veg]])=1, "Veg", "Non-Veg")</f>
        <v>Veg</v>
      </c>
      <c r="AJ99">
        <v>12.907799000000001</v>
      </c>
      <c r="AK99">
        <v>77.613487000000006</v>
      </c>
    </row>
    <row r="100" spans="1:37" x14ac:dyDescent="0.25">
      <c r="A100">
        <v>173162395766364</v>
      </c>
      <c r="B100" t="s">
        <v>427</v>
      </c>
      <c r="C100" t="b">
        <v>1</v>
      </c>
      <c r="D100" t="s">
        <v>557</v>
      </c>
      <c r="E100" t="s">
        <v>596</v>
      </c>
      <c r="F100" t="s">
        <v>597</v>
      </c>
      <c r="G100" t="s">
        <v>598</v>
      </c>
      <c r="H100" t="s">
        <v>34</v>
      </c>
      <c r="I100" t="s">
        <v>35</v>
      </c>
      <c r="J100" t="s">
        <v>599</v>
      </c>
      <c r="K100" t="s">
        <v>432</v>
      </c>
      <c r="L100" t="s">
        <v>433</v>
      </c>
      <c r="M100" t="s">
        <v>434</v>
      </c>
      <c r="N100" t="s">
        <v>435</v>
      </c>
      <c r="O100" t="s">
        <v>41</v>
      </c>
      <c r="P100" t="s">
        <v>600</v>
      </c>
      <c r="Q100">
        <v>489</v>
      </c>
      <c r="R100">
        <v>489</v>
      </c>
      <c r="S100">
        <v>489</v>
      </c>
      <c r="T100">
        <v>580</v>
      </c>
      <c r="U100">
        <v>43</v>
      </c>
      <c r="V100">
        <v>0</v>
      </c>
      <c r="W100" t="s">
        <v>437</v>
      </c>
      <c r="X100" t="s">
        <v>60</v>
      </c>
      <c r="Y100" t="s">
        <v>557</v>
      </c>
      <c r="Z100" t="s">
        <v>111</v>
      </c>
      <c r="AA100" t="s">
        <v>438</v>
      </c>
      <c r="AB100" t="b">
        <v>0</v>
      </c>
      <c r="AC100" t="s">
        <v>47</v>
      </c>
      <c r="AD100" s="3">
        <f>VALUE(swiggy_orders__10____1725105116481___1775219039143[[#This Row],[Column1.order_time]])</f>
        <v>45409.42355324074</v>
      </c>
      <c r="AE100" t="str">
        <f>IF(swiggy_orders__10____1725105116481___1775219039143[[#This Row],[Column1.is_coupon_applied]]=TRUE,"yes","no")</f>
        <v>yes</v>
      </c>
      <c r="AF100">
        <f>HOUR(swiggy_orders__10____1725105116481___1775219039143[[#This Row],[order time ]])</f>
        <v>10</v>
      </c>
      <c r="AG100" t="str">
        <f>TEXT(swiggy_orders__10____1725105116481___1775219039143[[#This Row],[Column1.order_time]],"DDDD")</f>
        <v>Saturday</v>
      </c>
      <c r="AH100" t="s">
        <v>1114</v>
      </c>
      <c r="AI100" t="str">
        <f>IF(VALUE(swiggy_orders__10____1725105116481___1775219039143[[#This Row],[Column1.order_items.is_veg]])=1, "Veg", "Non-Veg")</f>
        <v>Veg</v>
      </c>
      <c r="AJ100">
        <v>12.907799000000001</v>
      </c>
      <c r="AK100">
        <v>77.613487000000006</v>
      </c>
    </row>
    <row r="101" spans="1:37" x14ac:dyDescent="0.25">
      <c r="A101">
        <v>173162395766364</v>
      </c>
      <c r="B101" t="s">
        <v>589</v>
      </c>
      <c r="C101" t="b">
        <v>1</v>
      </c>
      <c r="D101" t="s">
        <v>557</v>
      </c>
      <c r="E101" t="s">
        <v>596</v>
      </c>
      <c r="F101" t="s">
        <v>597</v>
      </c>
      <c r="G101" t="s">
        <v>598</v>
      </c>
      <c r="H101" t="s">
        <v>34</v>
      </c>
      <c r="I101" t="s">
        <v>35</v>
      </c>
      <c r="J101" t="s">
        <v>599</v>
      </c>
      <c r="K101" t="s">
        <v>432</v>
      </c>
      <c r="L101" t="s">
        <v>433</v>
      </c>
      <c r="M101" t="s">
        <v>434</v>
      </c>
      <c r="N101" t="s">
        <v>435</v>
      </c>
      <c r="O101" t="s">
        <v>41</v>
      </c>
      <c r="P101" t="s">
        <v>600</v>
      </c>
      <c r="Q101">
        <v>489</v>
      </c>
      <c r="R101">
        <v>489</v>
      </c>
      <c r="S101">
        <v>489</v>
      </c>
      <c r="T101">
        <v>580</v>
      </c>
      <c r="U101">
        <v>43</v>
      </c>
      <c r="V101">
        <v>0</v>
      </c>
      <c r="W101" t="s">
        <v>437</v>
      </c>
      <c r="X101" t="s">
        <v>60</v>
      </c>
      <c r="Y101" t="s">
        <v>557</v>
      </c>
      <c r="Z101" t="s">
        <v>111</v>
      </c>
      <c r="AA101" t="s">
        <v>438</v>
      </c>
      <c r="AB101" t="b">
        <v>0</v>
      </c>
      <c r="AC101" t="s">
        <v>47</v>
      </c>
      <c r="AD101" s="3">
        <f>VALUE(swiggy_orders__10____1725105116481___1775219039143[[#This Row],[Column1.order_time]])</f>
        <v>45409.42355324074</v>
      </c>
      <c r="AE101" t="str">
        <f>IF(swiggy_orders__10____1725105116481___1775219039143[[#This Row],[Column1.is_coupon_applied]]=TRUE,"yes","no")</f>
        <v>yes</v>
      </c>
      <c r="AF101">
        <f>HOUR(swiggy_orders__10____1725105116481___1775219039143[[#This Row],[order time ]])</f>
        <v>10</v>
      </c>
      <c r="AG101" t="str">
        <f>TEXT(swiggy_orders__10____1725105116481___1775219039143[[#This Row],[Column1.order_time]],"DDDD")</f>
        <v>Saturday</v>
      </c>
      <c r="AH101" t="s">
        <v>1114</v>
      </c>
      <c r="AI101" t="str">
        <f>IF(VALUE(swiggy_orders__10____1725105116481___1775219039143[[#This Row],[Column1.order_items.is_veg]])=1, "Veg", "Non-Veg")</f>
        <v>Veg</v>
      </c>
      <c r="AJ101">
        <v>12.907799000000001</v>
      </c>
      <c r="AK101">
        <v>77.613487000000006</v>
      </c>
    </row>
    <row r="102" spans="1:37" x14ac:dyDescent="0.25">
      <c r="A102">
        <v>173162271836174</v>
      </c>
      <c r="B102" t="s">
        <v>589</v>
      </c>
      <c r="C102" t="b">
        <v>0</v>
      </c>
      <c r="D102" t="s">
        <v>79</v>
      </c>
      <c r="E102" t="s">
        <v>79</v>
      </c>
      <c r="F102" t="s">
        <v>601</v>
      </c>
      <c r="G102" t="s">
        <v>602</v>
      </c>
      <c r="H102" t="s">
        <v>34</v>
      </c>
      <c r="I102" t="s">
        <v>603</v>
      </c>
      <c r="K102" t="s">
        <v>432</v>
      </c>
      <c r="L102" t="s">
        <v>433</v>
      </c>
      <c r="M102" t="s">
        <v>434</v>
      </c>
      <c r="N102" t="s">
        <v>435</v>
      </c>
      <c r="O102" t="s">
        <v>41</v>
      </c>
      <c r="P102" t="s">
        <v>47</v>
      </c>
      <c r="Q102">
        <v>646</v>
      </c>
      <c r="R102">
        <v>646</v>
      </c>
      <c r="S102">
        <v>646</v>
      </c>
      <c r="T102">
        <v>580</v>
      </c>
      <c r="U102">
        <v>43</v>
      </c>
      <c r="V102">
        <v>0</v>
      </c>
      <c r="W102" t="s">
        <v>437</v>
      </c>
      <c r="X102" t="s">
        <v>189</v>
      </c>
      <c r="Y102" t="s">
        <v>79</v>
      </c>
      <c r="Z102" t="s">
        <v>111</v>
      </c>
      <c r="AA102" t="s">
        <v>438</v>
      </c>
      <c r="AB102" t="b">
        <v>0</v>
      </c>
      <c r="AC102" t="s">
        <v>47</v>
      </c>
      <c r="AD102" s="3">
        <f>VALUE(swiggy_orders__10____1725105116481___1775219039143[[#This Row],[Column1.order_time]])</f>
        <v>45409.422118055554</v>
      </c>
      <c r="AE102" t="str">
        <f>IF(swiggy_orders__10____1725105116481___1775219039143[[#This Row],[Column1.is_coupon_applied]]=TRUE,"yes","no")</f>
        <v>no</v>
      </c>
      <c r="AF102">
        <f>HOUR(swiggy_orders__10____1725105116481___1775219039143[[#This Row],[order time ]])</f>
        <v>10</v>
      </c>
      <c r="AG102" t="str">
        <f>TEXT(swiggy_orders__10____1725105116481___1775219039143[[#This Row],[Column1.order_time]],"DDDD")</f>
        <v>Saturday</v>
      </c>
      <c r="AH102" t="s">
        <v>1114</v>
      </c>
      <c r="AI102" t="str">
        <f>IF(VALUE(swiggy_orders__10____1725105116481___1775219039143[[#This Row],[Column1.order_items.is_veg]])=1, "Veg", "Non-Veg")</f>
        <v>Veg</v>
      </c>
      <c r="AJ102">
        <v>12.907799000000001</v>
      </c>
      <c r="AK102">
        <v>77.613487000000006</v>
      </c>
    </row>
    <row r="103" spans="1:37" x14ac:dyDescent="0.25">
      <c r="A103">
        <v>173162271836174</v>
      </c>
      <c r="B103" t="s">
        <v>427</v>
      </c>
      <c r="C103" t="b">
        <v>0</v>
      </c>
      <c r="D103" t="s">
        <v>79</v>
      </c>
      <c r="E103" t="s">
        <v>79</v>
      </c>
      <c r="F103" t="s">
        <v>601</v>
      </c>
      <c r="G103" t="s">
        <v>602</v>
      </c>
      <c r="H103" t="s">
        <v>34</v>
      </c>
      <c r="I103" t="s">
        <v>603</v>
      </c>
      <c r="K103" t="s">
        <v>432</v>
      </c>
      <c r="L103" t="s">
        <v>433</v>
      </c>
      <c r="M103" t="s">
        <v>434</v>
      </c>
      <c r="N103" t="s">
        <v>435</v>
      </c>
      <c r="O103" t="s">
        <v>41</v>
      </c>
      <c r="P103" t="s">
        <v>47</v>
      </c>
      <c r="Q103">
        <v>646</v>
      </c>
      <c r="R103">
        <v>646</v>
      </c>
      <c r="S103">
        <v>646</v>
      </c>
      <c r="T103">
        <v>580</v>
      </c>
      <c r="U103">
        <v>43</v>
      </c>
      <c r="V103">
        <v>0</v>
      </c>
      <c r="W103" t="s">
        <v>437</v>
      </c>
      <c r="X103" t="s">
        <v>189</v>
      </c>
      <c r="Y103" t="s">
        <v>79</v>
      </c>
      <c r="Z103" t="s">
        <v>111</v>
      </c>
      <c r="AA103" t="s">
        <v>438</v>
      </c>
      <c r="AB103" t="b">
        <v>0</v>
      </c>
      <c r="AC103" t="s">
        <v>47</v>
      </c>
      <c r="AD103" s="3">
        <f>VALUE(swiggy_orders__10____1725105116481___1775219039143[[#This Row],[Column1.order_time]])</f>
        <v>45409.422118055554</v>
      </c>
      <c r="AE103" t="str">
        <f>IF(swiggy_orders__10____1725105116481___1775219039143[[#This Row],[Column1.is_coupon_applied]]=TRUE,"yes","no")</f>
        <v>no</v>
      </c>
      <c r="AF103">
        <f>HOUR(swiggy_orders__10____1725105116481___1775219039143[[#This Row],[order time ]])</f>
        <v>10</v>
      </c>
      <c r="AG103" t="str">
        <f>TEXT(swiggy_orders__10____1725105116481___1775219039143[[#This Row],[Column1.order_time]],"DDDD")</f>
        <v>Saturday</v>
      </c>
      <c r="AH103" t="s">
        <v>1114</v>
      </c>
      <c r="AI103" t="str">
        <f>IF(VALUE(swiggy_orders__10____1725105116481___1775219039143[[#This Row],[Column1.order_items.is_veg]])=1, "Veg", "Non-Veg")</f>
        <v>Veg</v>
      </c>
      <c r="AJ103">
        <v>12.907799000000001</v>
      </c>
      <c r="AK103">
        <v>77.613487000000006</v>
      </c>
    </row>
    <row r="104" spans="1:37" x14ac:dyDescent="0.25">
      <c r="A104">
        <v>173021459533483</v>
      </c>
      <c r="B104" t="s">
        <v>604</v>
      </c>
      <c r="C104" t="b">
        <v>1</v>
      </c>
      <c r="D104" t="s">
        <v>147</v>
      </c>
      <c r="E104" t="s">
        <v>605</v>
      </c>
      <c r="F104" t="s">
        <v>606</v>
      </c>
      <c r="G104" t="s">
        <v>607</v>
      </c>
      <c r="H104" t="s">
        <v>34</v>
      </c>
      <c r="I104" t="s">
        <v>35</v>
      </c>
      <c r="J104" t="s">
        <v>608</v>
      </c>
      <c r="K104" t="s">
        <v>609</v>
      </c>
      <c r="L104" t="s">
        <v>610</v>
      </c>
      <c r="M104" t="s">
        <v>611</v>
      </c>
      <c r="N104" t="s">
        <v>612</v>
      </c>
      <c r="O104" t="s">
        <v>41</v>
      </c>
      <c r="P104" t="s">
        <v>613</v>
      </c>
      <c r="Q104">
        <v>208</v>
      </c>
      <c r="R104">
        <v>208</v>
      </c>
      <c r="S104">
        <v>208</v>
      </c>
      <c r="T104">
        <v>260</v>
      </c>
      <c r="U104">
        <v>40</v>
      </c>
      <c r="V104">
        <v>0</v>
      </c>
      <c r="W104" t="s">
        <v>614</v>
      </c>
      <c r="X104" t="s">
        <v>615</v>
      </c>
      <c r="Y104" t="s">
        <v>147</v>
      </c>
      <c r="Z104" t="s">
        <v>111</v>
      </c>
      <c r="AA104" t="s">
        <v>165</v>
      </c>
      <c r="AB104" t="b">
        <v>1</v>
      </c>
      <c r="AC104" t="s">
        <v>47</v>
      </c>
      <c r="AD104" s="3">
        <f>VALUE(swiggy_orders__10____1725105116481___1775219039143[[#This Row],[Column1.order_time]])</f>
        <v>45407.792349537034</v>
      </c>
      <c r="AE104" t="str">
        <f>IF(swiggy_orders__10____1725105116481___1775219039143[[#This Row],[Column1.is_coupon_applied]]=TRUE,"yes","no")</f>
        <v>yes</v>
      </c>
      <c r="AF104">
        <f>HOUR(swiggy_orders__10____1725105116481___1775219039143[[#This Row],[order time ]])</f>
        <v>19</v>
      </c>
      <c r="AG104" t="str">
        <f>TEXT(swiggy_orders__10____1725105116481___1775219039143[[#This Row],[Column1.order_time]],"DDDD")</f>
        <v>Thursday</v>
      </c>
      <c r="AH104" t="s">
        <v>47</v>
      </c>
      <c r="AI104" t="str">
        <f>IF(VALUE(swiggy_orders__10____1725105116481___1775219039143[[#This Row],[Column1.order_items.is_veg]])=1, "Veg", "Non-Veg")</f>
        <v>Non-Veg</v>
      </c>
      <c r="AJ104">
        <v>12.923142289999999</v>
      </c>
      <c r="AK104">
        <v>77.671333099999998</v>
      </c>
    </row>
    <row r="105" spans="1:37" x14ac:dyDescent="0.25">
      <c r="A105">
        <v>172937451496694</v>
      </c>
      <c r="B105" t="s">
        <v>364</v>
      </c>
      <c r="C105" t="b">
        <v>1</v>
      </c>
      <c r="D105" t="s">
        <v>30</v>
      </c>
      <c r="E105" t="s">
        <v>616</v>
      </c>
      <c r="F105" t="s">
        <v>617</v>
      </c>
      <c r="G105" t="s">
        <v>618</v>
      </c>
      <c r="H105" t="s">
        <v>34</v>
      </c>
      <c r="I105" t="s">
        <v>35</v>
      </c>
      <c r="J105" t="s">
        <v>619</v>
      </c>
      <c r="K105" t="s">
        <v>620</v>
      </c>
      <c r="L105" t="s">
        <v>197</v>
      </c>
      <c r="M105" t="s">
        <v>621</v>
      </c>
      <c r="N105" t="s">
        <v>622</v>
      </c>
      <c r="O105" t="s">
        <v>41</v>
      </c>
      <c r="P105" t="s">
        <v>623</v>
      </c>
      <c r="Q105">
        <v>344</v>
      </c>
      <c r="R105">
        <v>344</v>
      </c>
      <c r="S105">
        <v>344</v>
      </c>
      <c r="T105">
        <v>395</v>
      </c>
      <c r="U105">
        <v>61</v>
      </c>
      <c r="V105">
        <v>0</v>
      </c>
      <c r="W105" t="s">
        <v>624</v>
      </c>
      <c r="X105" t="s">
        <v>315</v>
      </c>
      <c r="Y105" t="s">
        <v>30</v>
      </c>
      <c r="Z105" t="s">
        <v>111</v>
      </c>
      <c r="AA105" t="s">
        <v>625</v>
      </c>
      <c r="AB105" t="b">
        <v>1</v>
      </c>
      <c r="AC105" t="s">
        <v>47</v>
      </c>
      <c r="AD105" s="3">
        <f>VALUE(swiggy_orders__10____1725105116481___1775219039143[[#This Row],[Column1.order_time]])</f>
        <v>45406.820034722223</v>
      </c>
      <c r="AE105" t="str">
        <f>IF(swiggy_orders__10____1725105116481___1775219039143[[#This Row],[Column1.is_coupon_applied]]=TRUE,"yes","no")</f>
        <v>yes</v>
      </c>
      <c r="AF105">
        <f>HOUR(swiggy_orders__10____1725105116481___1775219039143[[#This Row],[order time ]])</f>
        <v>19</v>
      </c>
      <c r="AG105" t="str">
        <f>TEXT(swiggy_orders__10____1725105116481___1775219039143[[#This Row],[Column1.order_time]],"DDDD")</f>
        <v>Wednesday</v>
      </c>
      <c r="AH105" t="s">
        <v>47</v>
      </c>
      <c r="AI105" t="str">
        <f>IF(VALUE(swiggy_orders__10____1725105116481___1775219039143[[#This Row],[Column1.order_items.is_veg]])=1, "Veg", "Non-Veg")</f>
        <v>Non-Veg</v>
      </c>
      <c r="AJ105">
        <v>12.90906249</v>
      </c>
      <c r="AK105">
        <v>77.687661320000004</v>
      </c>
    </row>
    <row r="106" spans="1:37" x14ac:dyDescent="0.25">
      <c r="A106">
        <v>172865582370674</v>
      </c>
      <c r="B106" t="s">
        <v>626</v>
      </c>
      <c r="C106" t="b">
        <v>1</v>
      </c>
      <c r="D106" t="s">
        <v>125</v>
      </c>
      <c r="E106" t="s">
        <v>627</v>
      </c>
      <c r="F106" t="s">
        <v>628</v>
      </c>
      <c r="G106" t="s">
        <v>629</v>
      </c>
      <c r="H106" t="s">
        <v>34</v>
      </c>
      <c r="I106" t="s">
        <v>35</v>
      </c>
      <c r="J106" t="s">
        <v>630</v>
      </c>
      <c r="K106" t="s">
        <v>631</v>
      </c>
      <c r="L106" t="s">
        <v>632</v>
      </c>
      <c r="M106" t="s">
        <v>633</v>
      </c>
      <c r="N106" t="s">
        <v>46</v>
      </c>
      <c r="O106" t="s">
        <v>41</v>
      </c>
      <c r="P106" t="s">
        <v>634</v>
      </c>
      <c r="Q106">
        <v>301</v>
      </c>
      <c r="R106">
        <v>301</v>
      </c>
      <c r="S106">
        <v>301</v>
      </c>
      <c r="T106">
        <v>289</v>
      </c>
      <c r="U106">
        <v>50</v>
      </c>
      <c r="V106">
        <v>0</v>
      </c>
      <c r="W106" t="s">
        <v>635</v>
      </c>
      <c r="X106" t="s">
        <v>110</v>
      </c>
      <c r="Y106" t="s">
        <v>125</v>
      </c>
      <c r="Z106" t="s">
        <v>111</v>
      </c>
      <c r="AA106" t="s">
        <v>46</v>
      </c>
      <c r="AB106" t="b">
        <v>1</v>
      </c>
      <c r="AC106" t="s">
        <v>47</v>
      </c>
      <c r="AD106" s="3">
        <f>VALUE(swiggy_orders__10____1725105116481___1775219039143[[#This Row],[Column1.order_time]])</f>
        <v>45405.988217592596</v>
      </c>
      <c r="AE106" t="str">
        <f>IF(swiggy_orders__10____1725105116481___1775219039143[[#This Row],[Column1.is_coupon_applied]]=TRUE,"yes","no")</f>
        <v>yes</v>
      </c>
      <c r="AF106">
        <f>HOUR(swiggy_orders__10____1725105116481___1775219039143[[#This Row],[order time ]])</f>
        <v>23</v>
      </c>
      <c r="AG106" t="str">
        <f>TEXT(swiggy_orders__10____1725105116481___1775219039143[[#This Row],[Column1.order_time]],"DDDD")</f>
        <v>Tuesday</v>
      </c>
      <c r="AH106" t="s">
        <v>1114</v>
      </c>
      <c r="AI106" t="str">
        <f>IF(VALUE(swiggy_orders__10____1725105116481___1775219039143[[#This Row],[Column1.order_items.is_veg]])=1, "Veg", "Non-Veg")</f>
        <v>Veg</v>
      </c>
      <c r="AJ106">
        <v>12.912331180000001</v>
      </c>
      <c r="AK106">
        <v>77.638391380000002</v>
      </c>
    </row>
    <row r="107" spans="1:37" x14ac:dyDescent="0.25">
      <c r="A107">
        <v>172849812190412</v>
      </c>
      <c r="B107" t="s">
        <v>100</v>
      </c>
      <c r="C107" t="b">
        <v>1</v>
      </c>
      <c r="D107" t="s">
        <v>147</v>
      </c>
      <c r="E107" t="s">
        <v>636</v>
      </c>
      <c r="F107" t="s">
        <v>637</v>
      </c>
      <c r="G107" t="s">
        <v>638</v>
      </c>
      <c r="H107" t="s">
        <v>34</v>
      </c>
      <c r="I107" t="s">
        <v>35</v>
      </c>
      <c r="J107" t="s">
        <v>639</v>
      </c>
      <c r="K107" t="s">
        <v>104</v>
      </c>
      <c r="L107" t="s">
        <v>105</v>
      </c>
      <c r="M107" t="s">
        <v>640</v>
      </c>
      <c r="N107" t="s">
        <v>641</v>
      </c>
      <c r="O107" t="s">
        <v>41</v>
      </c>
      <c r="P107" t="s">
        <v>642</v>
      </c>
      <c r="Q107">
        <v>310</v>
      </c>
      <c r="R107">
        <v>310</v>
      </c>
      <c r="S107">
        <v>310</v>
      </c>
      <c r="T107">
        <v>325</v>
      </c>
      <c r="U107">
        <v>35</v>
      </c>
      <c r="V107">
        <v>0</v>
      </c>
      <c r="W107" t="s">
        <v>643</v>
      </c>
      <c r="X107" t="s">
        <v>121</v>
      </c>
      <c r="Y107" t="s">
        <v>147</v>
      </c>
      <c r="Z107" t="s">
        <v>111</v>
      </c>
      <c r="AA107" t="s">
        <v>46</v>
      </c>
      <c r="AB107" t="b">
        <v>0</v>
      </c>
      <c r="AC107" t="s">
        <v>47</v>
      </c>
      <c r="AD107" s="3">
        <f>VALUE(swiggy_orders__10____1725105116481___1775219039143[[#This Row],[Column1.order_time]])</f>
        <v>45405.805694444447</v>
      </c>
      <c r="AE107" t="str">
        <f>IF(swiggy_orders__10____1725105116481___1775219039143[[#This Row],[Column1.is_coupon_applied]]=TRUE,"yes","no")</f>
        <v>yes</v>
      </c>
      <c r="AF107">
        <f>HOUR(swiggy_orders__10____1725105116481___1775219039143[[#This Row],[order time ]])</f>
        <v>19</v>
      </c>
      <c r="AG107" t="str">
        <f>TEXT(swiggy_orders__10____1725105116481___1775219039143[[#This Row],[Column1.order_time]],"DDDD")</f>
        <v>Tuesday</v>
      </c>
      <c r="AH107" t="s">
        <v>47</v>
      </c>
      <c r="AI107" t="str">
        <f>IF(VALUE(swiggy_orders__10____1725105116481___1775219039143[[#This Row],[Column1.order_items.is_veg]])=1, "Veg", "Non-Veg")</f>
        <v>Non-Veg</v>
      </c>
      <c r="AJ107">
        <v>12.912101</v>
      </c>
      <c r="AK107">
        <v>77.651634000000001</v>
      </c>
    </row>
    <row r="108" spans="1:37" x14ac:dyDescent="0.25">
      <c r="A108">
        <v>172765721740638</v>
      </c>
      <c r="B108" t="s">
        <v>644</v>
      </c>
      <c r="C108" t="b">
        <v>1</v>
      </c>
      <c r="D108" t="s">
        <v>453</v>
      </c>
      <c r="E108" t="s">
        <v>645</v>
      </c>
      <c r="F108" t="s">
        <v>646</v>
      </c>
      <c r="G108" t="s">
        <v>647</v>
      </c>
      <c r="H108" t="s">
        <v>34</v>
      </c>
      <c r="I108" t="s">
        <v>35</v>
      </c>
      <c r="J108" t="s">
        <v>648</v>
      </c>
      <c r="K108" t="s">
        <v>649</v>
      </c>
      <c r="L108" t="s">
        <v>650</v>
      </c>
      <c r="M108" t="s">
        <v>651</v>
      </c>
      <c r="N108" t="s">
        <v>46</v>
      </c>
      <c r="O108" t="s">
        <v>41</v>
      </c>
      <c r="P108" t="s">
        <v>652</v>
      </c>
      <c r="Q108">
        <v>724</v>
      </c>
      <c r="R108">
        <v>724</v>
      </c>
      <c r="S108">
        <v>724</v>
      </c>
      <c r="T108">
        <v>797.57</v>
      </c>
      <c r="U108">
        <v>35</v>
      </c>
      <c r="V108">
        <v>0</v>
      </c>
      <c r="W108" t="s">
        <v>653</v>
      </c>
      <c r="X108" t="s">
        <v>583</v>
      </c>
      <c r="Y108" t="s">
        <v>453</v>
      </c>
      <c r="Z108" t="s">
        <v>111</v>
      </c>
      <c r="AA108" t="s">
        <v>46</v>
      </c>
      <c r="AB108" t="b">
        <v>0</v>
      </c>
      <c r="AC108" t="s">
        <v>47</v>
      </c>
      <c r="AD108" s="3">
        <f>VALUE(swiggy_orders__10____1725105116481___1775219039143[[#This Row],[Column1.order_time]])</f>
        <v>45404.832418981481</v>
      </c>
      <c r="AE108" t="str">
        <f>IF(swiggy_orders__10____1725105116481___1775219039143[[#This Row],[Column1.is_coupon_applied]]=TRUE,"yes","no")</f>
        <v>yes</v>
      </c>
      <c r="AF108">
        <f>HOUR(swiggy_orders__10____1725105116481___1775219039143[[#This Row],[order time ]])</f>
        <v>19</v>
      </c>
      <c r="AG108" t="str">
        <f>TEXT(swiggy_orders__10____1725105116481___1775219039143[[#This Row],[Column1.order_time]],"DDDD")</f>
        <v>Monday</v>
      </c>
      <c r="AH108" t="s">
        <v>47</v>
      </c>
      <c r="AI108" t="str">
        <f>IF(VALUE(swiggy_orders__10____1725105116481___1775219039143[[#This Row],[Column1.order_items.is_veg]])=1, "Veg", "Non-Veg")</f>
        <v>Non-Veg</v>
      </c>
      <c r="AJ108">
        <v>12.911811309999999</v>
      </c>
      <c r="AK108">
        <v>77.643749630000002</v>
      </c>
    </row>
    <row r="109" spans="1:37" x14ac:dyDescent="0.25">
      <c r="A109">
        <v>172765721740638</v>
      </c>
      <c r="B109" t="s">
        <v>654</v>
      </c>
      <c r="C109" t="b">
        <v>1</v>
      </c>
      <c r="D109" t="s">
        <v>453</v>
      </c>
      <c r="E109" t="s">
        <v>645</v>
      </c>
      <c r="F109" t="s">
        <v>646</v>
      </c>
      <c r="G109" t="s">
        <v>647</v>
      </c>
      <c r="H109" t="s">
        <v>34</v>
      </c>
      <c r="I109" t="s">
        <v>35</v>
      </c>
      <c r="J109" t="s">
        <v>648</v>
      </c>
      <c r="K109" t="s">
        <v>649</v>
      </c>
      <c r="L109" t="s">
        <v>650</v>
      </c>
      <c r="M109" t="s">
        <v>651</v>
      </c>
      <c r="N109" t="s">
        <v>46</v>
      </c>
      <c r="O109" t="s">
        <v>41</v>
      </c>
      <c r="P109" t="s">
        <v>652</v>
      </c>
      <c r="Q109">
        <v>724</v>
      </c>
      <c r="R109">
        <v>724</v>
      </c>
      <c r="S109">
        <v>724</v>
      </c>
      <c r="T109">
        <v>797.57</v>
      </c>
      <c r="U109">
        <v>35</v>
      </c>
      <c r="V109">
        <v>0</v>
      </c>
      <c r="W109" t="s">
        <v>653</v>
      </c>
      <c r="X109" t="s">
        <v>583</v>
      </c>
      <c r="Y109" t="s">
        <v>453</v>
      </c>
      <c r="Z109" t="s">
        <v>111</v>
      </c>
      <c r="AA109" t="s">
        <v>46</v>
      </c>
      <c r="AB109" t="b">
        <v>0</v>
      </c>
      <c r="AC109" t="s">
        <v>47</v>
      </c>
      <c r="AD109" s="3">
        <f>VALUE(swiggy_orders__10____1725105116481___1775219039143[[#This Row],[Column1.order_time]])</f>
        <v>45404.832418981481</v>
      </c>
      <c r="AE109" t="str">
        <f>IF(swiggy_orders__10____1725105116481___1775219039143[[#This Row],[Column1.is_coupon_applied]]=TRUE,"yes","no")</f>
        <v>yes</v>
      </c>
      <c r="AF109">
        <f>HOUR(swiggy_orders__10____1725105116481___1775219039143[[#This Row],[order time ]])</f>
        <v>19</v>
      </c>
      <c r="AG109" t="str">
        <f>TEXT(swiggy_orders__10____1725105116481___1775219039143[[#This Row],[Column1.order_time]],"DDDD")</f>
        <v>Monday</v>
      </c>
      <c r="AH109" t="s">
        <v>47</v>
      </c>
      <c r="AI109" t="str">
        <f>IF(VALUE(swiggy_orders__10____1725105116481___1775219039143[[#This Row],[Column1.order_items.is_veg]])=1, "Veg", "Non-Veg")</f>
        <v>Non-Veg</v>
      </c>
      <c r="AJ109">
        <v>12.911811309999999</v>
      </c>
      <c r="AK109">
        <v>77.643749630000002</v>
      </c>
    </row>
    <row r="110" spans="1:37" x14ac:dyDescent="0.25">
      <c r="A110">
        <v>172415621290914</v>
      </c>
      <c r="B110" t="s">
        <v>654</v>
      </c>
      <c r="C110" t="b">
        <v>1</v>
      </c>
      <c r="D110" t="s">
        <v>453</v>
      </c>
      <c r="E110" t="s">
        <v>655</v>
      </c>
      <c r="F110" t="s">
        <v>656</v>
      </c>
      <c r="G110" t="s">
        <v>657</v>
      </c>
      <c r="H110" t="s">
        <v>34</v>
      </c>
      <c r="I110" t="s">
        <v>35</v>
      </c>
      <c r="J110" t="s">
        <v>658</v>
      </c>
      <c r="K110" t="s">
        <v>649</v>
      </c>
      <c r="L110" t="s">
        <v>650</v>
      </c>
      <c r="M110" t="s">
        <v>651</v>
      </c>
      <c r="N110" t="s">
        <v>46</v>
      </c>
      <c r="O110" t="s">
        <v>41</v>
      </c>
      <c r="P110" t="s">
        <v>208</v>
      </c>
      <c r="Q110">
        <v>252</v>
      </c>
      <c r="R110">
        <v>252</v>
      </c>
      <c r="S110">
        <v>252</v>
      </c>
      <c r="T110">
        <v>349</v>
      </c>
      <c r="U110">
        <v>31</v>
      </c>
      <c r="V110">
        <v>0</v>
      </c>
      <c r="W110" t="s">
        <v>653</v>
      </c>
      <c r="X110" t="s">
        <v>659</v>
      </c>
      <c r="Y110" t="s">
        <v>453</v>
      </c>
      <c r="Z110" t="s">
        <v>111</v>
      </c>
      <c r="AA110" t="s">
        <v>46</v>
      </c>
      <c r="AB110" t="b">
        <v>1</v>
      </c>
      <c r="AC110" t="s">
        <v>47</v>
      </c>
      <c r="AD110" s="3">
        <f>VALUE(swiggy_orders__10____1725105116481___1775219039143[[#This Row],[Column1.order_time]])</f>
        <v>45400.780335648145</v>
      </c>
      <c r="AE110" t="str">
        <f>IF(swiggy_orders__10____1725105116481___1775219039143[[#This Row],[Column1.is_coupon_applied]]=TRUE,"yes","no")</f>
        <v>yes</v>
      </c>
      <c r="AF110">
        <f>HOUR(swiggy_orders__10____1725105116481___1775219039143[[#This Row],[order time ]])</f>
        <v>18</v>
      </c>
      <c r="AG110" t="str">
        <f>TEXT(swiggy_orders__10____1725105116481___1775219039143[[#This Row],[Column1.order_time]],"DDDD")</f>
        <v>Thursday</v>
      </c>
      <c r="AH110" t="s">
        <v>47</v>
      </c>
      <c r="AI110" t="str">
        <f>IF(VALUE(swiggy_orders__10____1725105116481___1775219039143[[#This Row],[Column1.order_items.is_veg]])=1, "Veg", "Non-Veg")</f>
        <v>Non-Veg</v>
      </c>
      <c r="AJ110">
        <v>12.911811309999999</v>
      </c>
      <c r="AK110">
        <v>77.643749630000002</v>
      </c>
    </row>
    <row r="111" spans="1:37" x14ac:dyDescent="0.25">
      <c r="A111">
        <v>171120236353593</v>
      </c>
      <c r="B111" t="s">
        <v>654</v>
      </c>
      <c r="C111" t="b">
        <v>1</v>
      </c>
      <c r="D111" t="s">
        <v>453</v>
      </c>
      <c r="E111" t="s">
        <v>655</v>
      </c>
      <c r="F111" t="s">
        <v>660</v>
      </c>
      <c r="G111" t="s">
        <v>661</v>
      </c>
      <c r="H111" t="s">
        <v>34</v>
      </c>
      <c r="I111" t="s">
        <v>35</v>
      </c>
      <c r="J111" t="s">
        <v>662</v>
      </c>
      <c r="K111" t="s">
        <v>649</v>
      </c>
      <c r="L111" t="s">
        <v>650</v>
      </c>
      <c r="M111" t="s">
        <v>651</v>
      </c>
      <c r="N111" t="s">
        <v>46</v>
      </c>
      <c r="O111" t="s">
        <v>41</v>
      </c>
      <c r="P111" t="s">
        <v>663</v>
      </c>
      <c r="Q111">
        <v>252</v>
      </c>
      <c r="R111">
        <v>252</v>
      </c>
      <c r="S111">
        <v>252</v>
      </c>
      <c r="T111">
        <v>349</v>
      </c>
      <c r="U111">
        <v>29</v>
      </c>
      <c r="V111">
        <v>0</v>
      </c>
      <c r="W111" t="s">
        <v>653</v>
      </c>
      <c r="X111" t="s">
        <v>664</v>
      </c>
      <c r="Y111" t="s">
        <v>453</v>
      </c>
      <c r="Z111" t="s">
        <v>111</v>
      </c>
      <c r="AA111" t="s">
        <v>46</v>
      </c>
      <c r="AB111" t="b">
        <v>1</v>
      </c>
      <c r="AC111" t="s">
        <v>47</v>
      </c>
      <c r="AD111" s="3">
        <f>VALUE(swiggy_orders__10____1725105116481___1775219039143[[#This Row],[Column1.order_time]])</f>
        <v>45385.787453703706</v>
      </c>
      <c r="AE111" t="str">
        <f>IF(swiggy_orders__10____1725105116481___1775219039143[[#This Row],[Column1.is_coupon_applied]]=TRUE,"yes","no")</f>
        <v>yes</v>
      </c>
      <c r="AF111">
        <f>HOUR(swiggy_orders__10____1725105116481___1775219039143[[#This Row],[order time ]])</f>
        <v>18</v>
      </c>
      <c r="AG111" t="str">
        <f>TEXT(swiggy_orders__10____1725105116481___1775219039143[[#This Row],[Column1.order_time]],"DDDD")</f>
        <v>Wednesday</v>
      </c>
      <c r="AH111" t="s">
        <v>47</v>
      </c>
      <c r="AI111" t="str">
        <f>IF(VALUE(swiggy_orders__10____1725105116481___1775219039143[[#This Row],[Column1.order_items.is_veg]])=1, "Veg", "Non-Veg")</f>
        <v>Non-Veg</v>
      </c>
      <c r="AJ111">
        <v>12.911811309999999</v>
      </c>
      <c r="AK111">
        <v>77.643749630000002</v>
      </c>
    </row>
    <row r="112" spans="1:37" x14ac:dyDescent="0.25">
      <c r="A112">
        <v>170949181342493</v>
      </c>
      <c r="B112" t="s">
        <v>654</v>
      </c>
      <c r="C112" t="b">
        <v>1</v>
      </c>
      <c r="D112" t="s">
        <v>453</v>
      </c>
      <c r="E112" t="s">
        <v>655</v>
      </c>
      <c r="F112" t="s">
        <v>665</v>
      </c>
      <c r="G112" t="s">
        <v>666</v>
      </c>
      <c r="H112" t="s">
        <v>34</v>
      </c>
      <c r="I112" t="s">
        <v>35</v>
      </c>
      <c r="J112" t="s">
        <v>667</v>
      </c>
      <c r="K112" t="s">
        <v>649</v>
      </c>
      <c r="L112" t="s">
        <v>650</v>
      </c>
      <c r="M112" t="s">
        <v>651</v>
      </c>
      <c r="N112" t="s">
        <v>46</v>
      </c>
      <c r="O112" t="s">
        <v>41</v>
      </c>
      <c r="P112" t="s">
        <v>668</v>
      </c>
      <c r="Q112">
        <v>252</v>
      </c>
      <c r="R112">
        <v>252</v>
      </c>
      <c r="S112">
        <v>252</v>
      </c>
      <c r="T112">
        <v>349</v>
      </c>
      <c r="U112">
        <v>34</v>
      </c>
      <c r="V112">
        <v>0</v>
      </c>
      <c r="W112" t="s">
        <v>653</v>
      </c>
      <c r="X112" t="s">
        <v>583</v>
      </c>
      <c r="Y112" t="s">
        <v>453</v>
      </c>
      <c r="Z112" t="s">
        <v>355</v>
      </c>
      <c r="AA112" t="s">
        <v>46</v>
      </c>
      <c r="AB112" t="b">
        <v>0</v>
      </c>
      <c r="AC112" t="s">
        <v>47</v>
      </c>
      <c r="AD112" s="3">
        <f>VALUE(swiggy_orders__10____1725105116481___1775219039143[[#This Row],[Column1.order_time]])</f>
        <v>45383.807650462964</v>
      </c>
      <c r="AE112" t="str">
        <f>IF(swiggy_orders__10____1725105116481___1775219039143[[#This Row],[Column1.is_coupon_applied]]=TRUE,"yes","no")</f>
        <v>yes</v>
      </c>
      <c r="AF112">
        <f>HOUR(swiggy_orders__10____1725105116481___1775219039143[[#This Row],[order time ]])</f>
        <v>19</v>
      </c>
      <c r="AG112" t="str">
        <f>TEXT(swiggy_orders__10____1725105116481___1775219039143[[#This Row],[Column1.order_time]],"DDDD")</f>
        <v>Monday</v>
      </c>
      <c r="AH112" t="s">
        <v>47</v>
      </c>
      <c r="AI112" t="str">
        <f>IF(VALUE(swiggy_orders__10____1725105116481___1775219039143[[#This Row],[Column1.order_items.is_veg]])=1, "Veg", "Non-Veg")</f>
        <v>Non-Veg</v>
      </c>
      <c r="AJ112">
        <v>12.911811309999999</v>
      </c>
      <c r="AK112">
        <v>77.643749630000002</v>
      </c>
    </row>
    <row r="113" spans="1:37" x14ac:dyDescent="0.25">
      <c r="A113">
        <v>170849767634192</v>
      </c>
      <c r="B113" t="s">
        <v>654</v>
      </c>
      <c r="C113" t="b">
        <v>1</v>
      </c>
      <c r="D113" t="s">
        <v>453</v>
      </c>
      <c r="E113" t="s">
        <v>655</v>
      </c>
      <c r="F113" t="s">
        <v>669</v>
      </c>
      <c r="G113" t="s">
        <v>670</v>
      </c>
      <c r="H113" t="s">
        <v>34</v>
      </c>
      <c r="I113" t="s">
        <v>35</v>
      </c>
      <c r="J113" t="s">
        <v>671</v>
      </c>
      <c r="K113" t="s">
        <v>649</v>
      </c>
      <c r="L113" t="s">
        <v>650</v>
      </c>
      <c r="M113" t="s">
        <v>651</v>
      </c>
      <c r="N113" t="s">
        <v>46</v>
      </c>
      <c r="O113" t="s">
        <v>41</v>
      </c>
      <c r="P113" t="s">
        <v>672</v>
      </c>
      <c r="Q113">
        <v>252</v>
      </c>
      <c r="R113">
        <v>252</v>
      </c>
      <c r="S113">
        <v>252</v>
      </c>
      <c r="T113">
        <v>349</v>
      </c>
      <c r="U113">
        <v>30</v>
      </c>
      <c r="V113">
        <v>0</v>
      </c>
      <c r="W113" t="s">
        <v>653</v>
      </c>
      <c r="X113" t="s">
        <v>583</v>
      </c>
      <c r="Y113" t="s">
        <v>453</v>
      </c>
      <c r="Z113" t="s">
        <v>111</v>
      </c>
      <c r="AA113" t="s">
        <v>46</v>
      </c>
      <c r="AB113" t="b">
        <v>1</v>
      </c>
      <c r="AC113" t="s">
        <v>47</v>
      </c>
      <c r="AD113" s="3">
        <f>VALUE(swiggy_orders__10____1725105116481___1775219039143[[#This Row],[Column1.order_time]])</f>
        <v>45382.657025462962</v>
      </c>
      <c r="AE113" t="str">
        <f>IF(swiggy_orders__10____1725105116481___1775219039143[[#This Row],[Column1.is_coupon_applied]]=TRUE,"yes","no")</f>
        <v>yes</v>
      </c>
      <c r="AF113">
        <f>HOUR(swiggy_orders__10____1725105116481___1775219039143[[#This Row],[order time ]])</f>
        <v>15</v>
      </c>
      <c r="AG113" t="str">
        <f>TEXT(swiggy_orders__10____1725105116481___1775219039143[[#This Row],[Column1.order_time]],"DDDD")</f>
        <v>Sunday</v>
      </c>
      <c r="AH113" t="s">
        <v>47</v>
      </c>
      <c r="AI113" t="str">
        <f>IF(VALUE(swiggy_orders__10____1725105116481___1775219039143[[#This Row],[Column1.order_items.is_veg]])=1, "Veg", "Non-Veg")</f>
        <v>Non-Veg</v>
      </c>
      <c r="AJ113">
        <v>12.911811309999999</v>
      </c>
      <c r="AK113">
        <v>77.643749630000002</v>
      </c>
    </row>
    <row r="114" spans="1:37" x14ac:dyDescent="0.25">
      <c r="A114">
        <v>170326417874188</v>
      </c>
      <c r="B114" t="s">
        <v>673</v>
      </c>
      <c r="C114" t="b">
        <v>1</v>
      </c>
      <c r="D114" t="s">
        <v>125</v>
      </c>
      <c r="E114" t="s">
        <v>674</v>
      </c>
      <c r="F114" t="s">
        <v>675</v>
      </c>
      <c r="G114" t="s">
        <v>676</v>
      </c>
      <c r="H114" t="s">
        <v>34</v>
      </c>
      <c r="I114" t="s">
        <v>35</v>
      </c>
      <c r="J114" t="s">
        <v>677</v>
      </c>
      <c r="K114" t="s">
        <v>678</v>
      </c>
      <c r="L114" t="s">
        <v>679</v>
      </c>
      <c r="M114" t="s">
        <v>680</v>
      </c>
      <c r="N114" t="s">
        <v>488</v>
      </c>
      <c r="O114" t="s">
        <v>41</v>
      </c>
      <c r="P114" t="s">
        <v>681</v>
      </c>
      <c r="Q114">
        <v>252</v>
      </c>
      <c r="R114">
        <v>252</v>
      </c>
      <c r="S114">
        <v>252</v>
      </c>
      <c r="T114">
        <v>300</v>
      </c>
      <c r="U114">
        <v>32</v>
      </c>
      <c r="V114">
        <v>0</v>
      </c>
      <c r="W114" t="s">
        <v>682</v>
      </c>
      <c r="X114" t="s">
        <v>683</v>
      </c>
      <c r="Y114" t="s">
        <v>125</v>
      </c>
      <c r="Z114" t="s">
        <v>111</v>
      </c>
      <c r="AA114" t="s">
        <v>684</v>
      </c>
      <c r="AB114" t="b">
        <v>1</v>
      </c>
      <c r="AC114" t="s">
        <v>47</v>
      </c>
      <c r="AD114" s="3">
        <f>VALUE(swiggy_orders__10____1725105116481___1775219039143[[#This Row],[Column1.order_time]])</f>
        <v>45376.599733796298</v>
      </c>
      <c r="AE114" t="str">
        <f>IF(swiggy_orders__10____1725105116481___1775219039143[[#This Row],[Column1.is_coupon_applied]]=TRUE,"yes","no")</f>
        <v>yes</v>
      </c>
      <c r="AF114">
        <f>HOUR(swiggy_orders__10____1725105116481___1775219039143[[#This Row],[order time ]])</f>
        <v>14</v>
      </c>
      <c r="AG114" t="str">
        <f>TEXT(swiggy_orders__10____1725105116481___1775219039143[[#This Row],[Column1.order_time]],"DDDD")</f>
        <v>Monday</v>
      </c>
      <c r="AH114" t="s">
        <v>47</v>
      </c>
      <c r="AI114" t="str">
        <f>IF(VALUE(swiggy_orders__10____1725105116481___1775219039143[[#This Row],[Column1.order_items.is_veg]])=1, "Veg", "Non-Veg")</f>
        <v>Non-Veg</v>
      </c>
      <c r="AJ114">
        <v>12.911813499999999</v>
      </c>
      <c r="AK114">
        <v>77.637957999999998</v>
      </c>
    </row>
    <row r="115" spans="1:37" x14ac:dyDescent="0.25">
      <c r="A115">
        <v>169997934599848</v>
      </c>
      <c r="B115" t="s">
        <v>673</v>
      </c>
      <c r="C115" t="b">
        <v>1</v>
      </c>
      <c r="D115" t="s">
        <v>64</v>
      </c>
      <c r="E115" t="s">
        <v>685</v>
      </c>
      <c r="F115" t="s">
        <v>686</v>
      </c>
      <c r="G115" t="s">
        <v>687</v>
      </c>
      <c r="H115" t="s">
        <v>34</v>
      </c>
      <c r="I115" t="s">
        <v>35</v>
      </c>
      <c r="J115" t="s">
        <v>688</v>
      </c>
      <c r="K115" t="s">
        <v>678</v>
      </c>
      <c r="L115" t="s">
        <v>679</v>
      </c>
      <c r="M115" t="s">
        <v>680</v>
      </c>
      <c r="N115" t="s">
        <v>488</v>
      </c>
      <c r="O115" t="s">
        <v>41</v>
      </c>
      <c r="P115" t="s">
        <v>689</v>
      </c>
      <c r="Q115">
        <v>596</v>
      </c>
      <c r="R115">
        <v>596</v>
      </c>
      <c r="S115">
        <v>596</v>
      </c>
      <c r="T115">
        <v>649</v>
      </c>
      <c r="U115">
        <v>34</v>
      </c>
      <c r="V115">
        <v>0</v>
      </c>
      <c r="W115" t="s">
        <v>682</v>
      </c>
      <c r="X115" t="s">
        <v>189</v>
      </c>
      <c r="Y115" t="s">
        <v>64</v>
      </c>
      <c r="Z115" t="s">
        <v>111</v>
      </c>
      <c r="AA115" t="s">
        <v>684</v>
      </c>
      <c r="AB115" t="b">
        <v>0</v>
      </c>
      <c r="AC115" t="s">
        <v>47</v>
      </c>
      <c r="AD115" s="3">
        <f>VALUE(swiggy_orders__10____1725105116481___1775219039143[[#This Row],[Column1.order_time]])</f>
        <v>45372.797847222224</v>
      </c>
      <c r="AE115" t="str">
        <f>IF(swiggy_orders__10____1725105116481___1775219039143[[#This Row],[Column1.is_coupon_applied]]=TRUE,"yes","no")</f>
        <v>yes</v>
      </c>
      <c r="AF115">
        <f>HOUR(swiggy_orders__10____1725105116481___1775219039143[[#This Row],[order time ]])</f>
        <v>19</v>
      </c>
      <c r="AG115" t="str">
        <f>TEXT(swiggy_orders__10____1725105116481___1775219039143[[#This Row],[Column1.order_time]],"DDDD")</f>
        <v>Thursday</v>
      </c>
      <c r="AH115" t="s">
        <v>47</v>
      </c>
      <c r="AI115" t="str">
        <f>IF(VALUE(swiggy_orders__10____1725105116481___1775219039143[[#This Row],[Column1.order_items.is_veg]])=1, "Veg", "Non-Veg")</f>
        <v>Non-Veg</v>
      </c>
      <c r="AJ115">
        <v>12.911813499999999</v>
      </c>
      <c r="AK115">
        <v>77.637957999999998</v>
      </c>
    </row>
    <row r="116" spans="1:37" x14ac:dyDescent="0.25">
      <c r="A116">
        <v>169997934599848</v>
      </c>
      <c r="B116" t="s">
        <v>690</v>
      </c>
      <c r="C116" t="b">
        <v>1</v>
      </c>
      <c r="D116" t="s">
        <v>64</v>
      </c>
      <c r="E116" t="s">
        <v>685</v>
      </c>
      <c r="F116" t="s">
        <v>686</v>
      </c>
      <c r="G116" t="s">
        <v>687</v>
      </c>
      <c r="H116" t="s">
        <v>34</v>
      </c>
      <c r="I116" t="s">
        <v>35</v>
      </c>
      <c r="J116" t="s">
        <v>688</v>
      </c>
      <c r="K116" t="s">
        <v>678</v>
      </c>
      <c r="L116" t="s">
        <v>679</v>
      </c>
      <c r="M116" t="s">
        <v>680</v>
      </c>
      <c r="N116" t="s">
        <v>488</v>
      </c>
      <c r="O116" t="s">
        <v>41</v>
      </c>
      <c r="P116" t="s">
        <v>689</v>
      </c>
      <c r="Q116">
        <v>596</v>
      </c>
      <c r="R116">
        <v>596</v>
      </c>
      <c r="S116">
        <v>596</v>
      </c>
      <c r="T116">
        <v>649</v>
      </c>
      <c r="U116">
        <v>34</v>
      </c>
      <c r="V116">
        <v>0</v>
      </c>
      <c r="W116" t="s">
        <v>682</v>
      </c>
      <c r="X116" t="s">
        <v>189</v>
      </c>
      <c r="Y116" t="s">
        <v>64</v>
      </c>
      <c r="Z116" t="s">
        <v>111</v>
      </c>
      <c r="AA116" t="s">
        <v>684</v>
      </c>
      <c r="AB116" t="b">
        <v>0</v>
      </c>
      <c r="AC116" t="s">
        <v>47</v>
      </c>
      <c r="AD116" s="3">
        <f>VALUE(swiggy_orders__10____1725105116481___1775219039143[[#This Row],[Column1.order_time]])</f>
        <v>45372.797847222224</v>
      </c>
      <c r="AE116" t="str">
        <f>IF(swiggy_orders__10____1725105116481___1775219039143[[#This Row],[Column1.is_coupon_applied]]=TRUE,"yes","no")</f>
        <v>yes</v>
      </c>
      <c r="AF116">
        <f>HOUR(swiggy_orders__10____1725105116481___1775219039143[[#This Row],[order time ]])</f>
        <v>19</v>
      </c>
      <c r="AG116" t="str">
        <f>TEXT(swiggy_orders__10____1725105116481___1775219039143[[#This Row],[Column1.order_time]],"DDDD")</f>
        <v>Thursday</v>
      </c>
      <c r="AH116" t="s">
        <v>47</v>
      </c>
      <c r="AI116" t="str">
        <f>IF(VALUE(swiggy_orders__10____1725105116481___1775219039143[[#This Row],[Column1.order_items.is_veg]])=1, "Veg", "Non-Veg")</f>
        <v>Non-Veg</v>
      </c>
      <c r="AJ116">
        <v>12.911813499999999</v>
      </c>
      <c r="AK116">
        <v>77.637957999999998</v>
      </c>
    </row>
    <row r="117" spans="1:37" x14ac:dyDescent="0.25">
      <c r="A117">
        <v>169054716176265</v>
      </c>
      <c r="B117" t="s">
        <v>673</v>
      </c>
      <c r="C117" t="b">
        <v>1</v>
      </c>
      <c r="D117" t="s">
        <v>125</v>
      </c>
      <c r="E117" t="s">
        <v>691</v>
      </c>
      <c r="F117" t="s">
        <v>692</v>
      </c>
      <c r="G117" t="s">
        <v>693</v>
      </c>
      <c r="H117" t="s">
        <v>34</v>
      </c>
      <c r="I117" t="s">
        <v>35</v>
      </c>
      <c r="J117" t="s">
        <v>694</v>
      </c>
      <c r="K117" t="s">
        <v>678</v>
      </c>
      <c r="L117" t="s">
        <v>679</v>
      </c>
      <c r="M117" t="s">
        <v>680</v>
      </c>
      <c r="N117" t="s">
        <v>488</v>
      </c>
      <c r="O117" t="s">
        <v>41</v>
      </c>
      <c r="P117" t="s">
        <v>695</v>
      </c>
      <c r="Q117">
        <v>251</v>
      </c>
      <c r="R117">
        <v>251</v>
      </c>
      <c r="S117">
        <v>251</v>
      </c>
      <c r="T117">
        <v>300</v>
      </c>
      <c r="U117">
        <v>57</v>
      </c>
      <c r="V117">
        <v>0</v>
      </c>
      <c r="W117" t="s">
        <v>682</v>
      </c>
      <c r="X117" t="s">
        <v>189</v>
      </c>
      <c r="Y117" t="s">
        <v>125</v>
      </c>
      <c r="Z117" t="s">
        <v>111</v>
      </c>
      <c r="AA117" t="s">
        <v>684</v>
      </c>
      <c r="AB117" t="b">
        <v>0</v>
      </c>
      <c r="AC117" t="s">
        <v>47</v>
      </c>
      <c r="AD117" s="3">
        <f>VALUE(swiggy_orders__10____1725105116481___1775219039143[[#This Row],[Column1.order_time]])</f>
        <v>45361.880972222221</v>
      </c>
      <c r="AE117" t="str">
        <f>IF(swiggy_orders__10____1725105116481___1775219039143[[#This Row],[Column1.is_coupon_applied]]=TRUE,"yes","no")</f>
        <v>yes</v>
      </c>
      <c r="AF117">
        <f>HOUR(swiggy_orders__10____1725105116481___1775219039143[[#This Row],[order time ]])</f>
        <v>21</v>
      </c>
      <c r="AG117" t="str">
        <f>TEXT(swiggy_orders__10____1725105116481___1775219039143[[#This Row],[Column1.order_time]],"DDDD")</f>
        <v>Sunday</v>
      </c>
      <c r="AH117" t="s">
        <v>47</v>
      </c>
      <c r="AI117" t="str">
        <f>IF(VALUE(swiggy_orders__10____1725105116481___1775219039143[[#This Row],[Column1.order_items.is_veg]])=1, "Veg", "Non-Veg")</f>
        <v>Non-Veg</v>
      </c>
      <c r="AJ117">
        <v>12.911813499999999</v>
      </c>
      <c r="AK117">
        <v>77.637957999999998</v>
      </c>
    </row>
    <row r="118" spans="1:37" x14ac:dyDescent="0.25">
      <c r="A118">
        <v>168959031219038</v>
      </c>
      <c r="B118" t="s">
        <v>690</v>
      </c>
      <c r="C118" t="b">
        <v>1</v>
      </c>
      <c r="D118" t="s">
        <v>125</v>
      </c>
      <c r="E118" t="s">
        <v>691</v>
      </c>
      <c r="F118" t="s">
        <v>696</v>
      </c>
      <c r="G118" t="s">
        <v>697</v>
      </c>
      <c r="H118" t="s">
        <v>34</v>
      </c>
      <c r="I118" t="s">
        <v>35</v>
      </c>
      <c r="J118" t="s">
        <v>698</v>
      </c>
      <c r="K118" t="s">
        <v>678</v>
      </c>
      <c r="L118" t="s">
        <v>679</v>
      </c>
      <c r="M118" t="s">
        <v>680</v>
      </c>
      <c r="N118" t="s">
        <v>488</v>
      </c>
      <c r="O118" t="s">
        <v>41</v>
      </c>
      <c r="P118" t="s">
        <v>699</v>
      </c>
      <c r="Q118">
        <v>302</v>
      </c>
      <c r="R118">
        <v>302</v>
      </c>
      <c r="S118">
        <v>302</v>
      </c>
      <c r="T118">
        <v>349</v>
      </c>
      <c r="U118">
        <v>32</v>
      </c>
      <c r="V118">
        <v>0</v>
      </c>
      <c r="W118" t="s">
        <v>682</v>
      </c>
      <c r="X118" t="s">
        <v>189</v>
      </c>
      <c r="Y118" t="s">
        <v>125</v>
      </c>
      <c r="Z118" t="s">
        <v>111</v>
      </c>
      <c r="AA118" t="s">
        <v>684</v>
      </c>
      <c r="AB118" t="b">
        <v>1</v>
      </c>
      <c r="AC118" t="s">
        <v>47</v>
      </c>
      <c r="AD118" s="3">
        <f>VALUE(swiggy_orders__10____1725105116481___1775219039143[[#This Row],[Column1.order_time]])</f>
        <v>45360.773506944446</v>
      </c>
      <c r="AE118" t="str">
        <f>IF(swiggy_orders__10____1725105116481___1775219039143[[#This Row],[Column1.is_coupon_applied]]=TRUE,"yes","no")</f>
        <v>yes</v>
      </c>
      <c r="AF118">
        <f>HOUR(swiggy_orders__10____1725105116481___1775219039143[[#This Row],[order time ]])</f>
        <v>18</v>
      </c>
      <c r="AG118" t="str">
        <f>TEXT(swiggy_orders__10____1725105116481___1775219039143[[#This Row],[Column1.order_time]],"DDDD")</f>
        <v>Saturday</v>
      </c>
      <c r="AH118" t="s">
        <v>47</v>
      </c>
      <c r="AI118" t="str">
        <f>IF(VALUE(swiggy_orders__10____1725105116481___1775219039143[[#This Row],[Column1.order_items.is_veg]])=1, "Veg", "Non-Veg")</f>
        <v>Non-Veg</v>
      </c>
      <c r="AJ118">
        <v>12.911813499999999</v>
      </c>
      <c r="AK118">
        <v>77.637957999999998</v>
      </c>
    </row>
    <row r="119" spans="1:37" x14ac:dyDescent="0.25">
      <c r="A119">
        <v>168877172918547</v>
      </c>
      <c r="B119" t="s">
        <v>700</v>
      </c>
      <c r="C119" t="b">
        <v>0</v>
      </c>
      <c r="D119" t="s">
        <v>79</v>
      </c>
      <c r="E119" t="s">
        <v>79</v>
      </c>
      <c r="F119" t="s">
        <v>701</v>
      </c>
      <c r="G119" t="s">
        <v>702</v>
      </c>
      <c r="H119" t="s">
        <v>34</v>
      </c>
      <c r="I119" t="s">
        <v>35</v>
      </c>
      <c r="J119" t="s">
        <v>703</v>
      </c>
      <c r="K119" t="s">
        <v>704</v>
      </c>
      <c r="L119" t="s">
        <v>705</v>
      </c>
      <c r="M119" t="s">
        <v>85</v>
      </c>
      <c r="N119" t="s">
        <v>40</v>
      </c>
      <c r="O119" t="s">
        <v>41</v>
      </c>
      <c r="P119" t="s">
        <v>706</v>
      </c>
      <c r="Q119">
        <v>154</v>
      </c>
      <c r="R119">
        <v>154</v>
      </c>
      <c r="S119">
        <v>154</v>
      </c>
      <c r="T119">
        <v>249</v>
      </c>
      <c r="U119">
        <v>36</v>
      </c>
      <c r="V119">
        <v>0</v>
      </c>
      <c r="W119" t="s">
        <v>707</v>
      </c>
      <c r="X119" t="s">
        <v>178</v>
      </c>
      <c r="Y119" t="s">
        <v>79</v>
      </c>
      <c r="Z119" t="s">
        <v>111</v>
      </c>
      <c r="AA119" t="s">
        <v>46</v>
      </c>
      <c r="AB119" t="b">
        <v>0</v>
      </c>
      <c r="AC119" t="s">
        <v>47</v>
      </c>
      <c r="AD119" s="3">
        <f>VALUE(swiggy_orders__10____1725105116481___1775219039143[[#This Row],[Column1.order_time]])</f>
        <v>45359.826064814813</v>
      </c>
      <c r="AE119" t="str">
        <f>IF(swiggy_orders__10____1725105116481___1775219039143[[#This Row],[Column1.is_coupon_applied]]=TRUE,"yes","no")</f>
        <v>no</v>
      </c>
      <c r="AF119">
        <f>HOUR(swiggy_orders__10____1725105116481___1775219039143[[#This Row],[order time ]])</f>
        <v>19</v>
      </c>
      <c r="AG119" t="str">
        <f>TEXT(swiggy_orders__10____1725105116481___1775219039143[[#This Row],[Column1.order_time]],"DDDD")</f>
        <v>Friday</v>
      </c>
      <c r="AH119" t="s">
        <v>47</v>
      </c>
      <c r="AI119" t="str">
        <f>IF(VALUE(swiggy_orders__10____1725105116481___1775219039143[[#This Row],[Column1.order_items.is_veg]])=1, "Veg", "Non-Veg")</f>
        <v>Non-Veg</v>
      </c>
      <c r="AJ119">
        <v>12.9054065</v>
      </c>
      <c r="AK119">
        <v>77.644107999999903</v>
      </c>
    </row>
    <row r="120" spans="1:37" x14ac:dyDescent="0.25">
      <c r="A120">
        <v>168622214022977</v>
      </c>
      <c r="B120" t="s">
        <v>690</v>
      </c>
      <c r="C120" t="b">
        <v>1</v>
      </c>
      <c r="D120" t="s">
        <v>125</v>
      </c>
      <c r="E120" t="s">
        <v>708</v>
      </c>
      <c r="F120" t="s">
        <v>709</v>
      </c>
      <c r="G120" t="s">
        <v>710</v>
      </c>
      <c r="H120" t="s">
        <v>34</v>
      </c>
      <c r="I120" t="s">
        <v>35</v>
      </c>
      <c r="J120" t="s">
        <v>711</v>
      </c>
      <c r="K120" t="s">
        <v>678</v>
      </c>
      <c r="L120" t="s">
        <v>679</v>
      </c>
      <c r="M120" t="s">
        <v>680</v>
      </c>
      <c r="N120" t="s">
        <v>488</v>
      </c>
      <c r="O120" t="s">
        <v>41</v>
      </c>
      <c r="P120" t="s">
        <v>712</v>
      </c>
      <c r="Q120">
        <v>302</v>
      </c>
      <c r="R120">
        <v>302</v>
      </c>
      <c r="S120">
        <v>302</v>
      </c>
      <c r="T120">
        <v>349</v>
      </c>
      <c r="U120">
        <v>36</v>
      </c>
      <c r="V120">
        <v>0</v>
      </c>
      <c r="W120" t="s">
        <v>682</v>
      </c>
      <c r="X120" t="s">
        <v>110</v>
      </c>
      <c r="Y120" t="s">
        <v>125</v>
      </c>
      <c r="Z120" t="s">
        <v>111</v>
      </c>
      <c r="AA120" t="s">
        <v>684</v>
      </c>
      <c r="AB120" t="b">
        <v>1</v>
      </c>
      <c r="AC120" t="s">
        <v>47</v>
      </c>
      <c r="AD120" s="3">
        <f>VALUE(swiggy_orders__10____1725105116481___1775219039143[[#This Row],[Column1.order_time]])</f>
        <v>45356.875162037039</v>
      </c>
      <c r="AE120" t="str">
        <f>IF(swiggy_orders__10____1725105116481___1775219039143[[#This Row],[Column1.is_coupon_applied]]=TRUE,"yes","no")</f>
        <v>yes</v>
      </c>
      <c r="AF120">
        <f>HOUR(swiggy_orders__10____1725105116481___1775219039143[[#This Row],[order time ]])</f>
        <v>21</v>
      </c>
      <c r="AG120" t="str">
        <f>TEXT(swiggy_orders__10____1725105116481___1775219039143[[#This Row],[Column1.order_time]],"DDDD")</f>
        <v>Tuesday</v>
      </c>
      <c r="AH120" t="s">
        <v>47</v>
      </c>
      <c r="AI120" t="str">
        <f>IF(VALUE(swiggy_orders__10____1725105116481___1775219039143[[#This Row],[Column1.order_items.is_veg]])=1, "Veg", "Non-Veg")</f>
        <v>Non-Veg</v>
      </c>
      <c r="AJ120">
        <v>12.911813499999999</v>
      </c>
      <c r="AK120">
        <v>77.637957999999998</v>
      </c>
    </row>
    <row r="121" spans="1:37" x14ac:dyDescent="0.25">
      <c r="A121">
        <v>168513609258675</v>
      </c>
      <c r="B121" t="s">
        <v>413</v>
      </c>
      <c r="C121" t="b">
        <v>0</v>
      </c>
      <c r="D121" t="s">
        <v>79</v>
      </c>
      <c r="E121" t="s">
        <v>79</v>
      </c>
      <c r="F121" t="s">
        <v>713</v>
      </c>
      <c r="G121" t="s">
        <v>714</v>
      </c>
      <c r="H121" t="s">
        <v>34</v>
      </c>
      <c r="I121" t="s">
        <v>35</v>
      </c>
      <c r="J121" t="s">
        <v>715</v>
      </c>
      <c r="K121" t="s">
        <v>716</v>
      </c>
      <c r="L121" t="s">
        <v>409</v>
      </c>
      <c r="M121" t="s">
        <v>717</v>
      </c>
      <c r="N121" t="s">
        <v>76</v>
      </c>
      <c r="O121" t="s">
        <v>41</v>
      </c>
      <c r="P121" t="s">
        <v>718</v>
      </c>
      <c r="Q121">
        <v>537</v>
      </c>
      <c r="R121">
        <v>537</v>
      </c>
      <c r="S121">
        <v>537</v>
      </c>
      <c r="T121">
        <v>525</v>
      </c>
      <c r="U121">
        <v>44</v>
      </c>
      <c r="V121">
        <v>0</v>
      </c>
      <c r="W121" t="s">
        <v>719</v>
      </c>
      <c r="X121" t="s">
        <v>720</v>
      </c>
      <c r="Y121" t="s">
        <v>79</v>
      </c>
      <c r="Z121" t="s">
        <v>111</v>
      </c>
      <c r="AA121" t="s">
        <v>76</v>
      </c>
      <c r="AB121" t="b">
        <v>0</v>
      </c>
      <c r="AC121" t="s">
        <v>47</v>
      </c>
      <c r="AD121" s="3">
        <f>VALUE(swiggy_orders__10____1725105116481___1775219039143[[#This Row],[Column1.order_time]])</f>
        <v>45355.618159722224</v>
      </c>
      <c r="AE121" t="str">
        <f>IF(swiggy_orders__10____1725105116481___1775219039143[[#This Row],[Column1.is_coupon_applied]]=TRUE,"yes","no")</f>
        <v>no</v>
      </c>
      <c r="AF121">
        <f>HOUR(swiggy_orders__10____1725105116481___1775219039143[[#This Row],[order time ]])</f>
        <v>14</v>
      </c>
      <c r="AG121" t="str">
        <f>TEXT(swiggy_orders__10____1725105116481___1775219039143[[#This Row],[Column1.order_time]],"DDDD")</f>
        <v>Monday</v>
      </c>
      <c r="AH121" t="s">
        <v>47</v>
      </c>
      <c r="AI121" t="str">
        <f>IF(VALUE(swiggy_orders__10____1725105116481___1775219039143[[#This Row],[Column1.order_items.is_veg]])=1, "Veg", "Non-Veg")</f>
        <v>Non-Veg</v>
      </c>
      <c r="AJ121">
        <v>12.931717409999999</v>
      </c>
      <c r="AK121">
        <v>77.622990799999997</v>
      </c>
    </row>
    <row r="122" spans="1:37" x14ac:dyDescent="0.25">
      <c r="A122">
        <v>168513609258675</v>
      </c>
      <c r="B122" t="s">
        <v>721</v>
      </c>
      <c r="C122" t="b">
        <v>0</v>
      </c>
      <c r="D122" t="s">
        <v>79</v>
      </c>
      <c r="E122" t="s">
        <v>79</v>
      </c>
      <c r="F122" t="s">
        <v>713</v>
      </c>
      <c r="G122" t="s">
        <v>714</v>
      </c>
      <c r="H122" t="s">
        <v>34</v>
      </c>
      <c r="I122" t="s">
        <v>35</v>
      </c>
      <c r="J122" t="s">
        <v>715</v>
      </c>
      <c r="K122" t="s">
        <v>716</v>
      </c>
      <c r="L122" t="s">
        <v>409</v>
      </c>
      <c r="M122" t="s">
        <v>717</v>
      </c>
      <c r="N122" t="s">
        <v>76</v>
      </c>
      <c r="O122" t="s">
        <v>41</v>
      </c>
      <c r="P122" t="s">
        <v>718</v>
      </c>
      <c r="Q122">
        <v>537</v>
      </c>
      <c r="R122">
        <v>537</v>
      </c>
      <c r="S122">
        <v>537</v>
      </c>
      <c r="T122">
        <v>525</v>
      </c>
      <c r="U122">
        <v>44</v>
      </c>
      <c r="V122">
        <v>0</v>
      </c>
      <c r="W122" t="s">
        <v>719</v>
      </c>
      <c r="X122" t="s">
        <v>720</v>
      </c>
      <c r="Y122" t="s">
        <v>79</v>
      </c>
      <c r="Z122" t="s">
        <v>111</v>
      </c>
      <c r="AA122" t="s">
        <v>76</v>
      </c>
      <c r="AB122" t="b">
        <v>0</v>
      </c>
      <c r="AC122" t="s">
        <v>47</v>
      </c>
      <c r="AD122" s="3">
        <f>VALUE(swiggy_orders__10____1725105116481___1775219039143[[#This Row],[Column1.order_time]])</f>
        <v>45355.618159722224</v>
      </c>
      <c r="AE122" t="str">
        <f>IF(swiggy_orders__10____1725105116481___1775219039143[[#This Row],[Column1.is_coupon_applied]]=TRUE,"yes","no")</f>
        <v>no</v>
      </c>
      <c r="AF122">
        <f>HOUR(swiggy_orders__10____1725105116481___1775219039143[[#This Row],[order time ]])</f>
        <v>14</v>
      </c>
      <c r="AG122" t="str">
        <f>TEXT(swiggy_orders__10____1725105116481___1775219039143[[#This Row],[Column1.order_time]],"DDDD")</f>
        <v>Monday</v>
      </c>
      <c r="AH122" t="s">
        <v>47</v>
      </c>
      <c r="AI122" t="str">
        <f>IF(VALUE(swiggy_orders__10____1725105116481___1775219039143[[#This Row],[Column1.order_items.is_veg]])=1, "Veg", "Non-Veg")</f>
        <v>Non-Veg</v>
      </c>
      <c r="AJ122">
        <v>12.931717409999999</v>
      </c>
      <c r="AK122">
        <v>77.622990799999997</v>
      </c>
    </row>
    <row r="123" spans="1:37" x14ac:dyDescent="0.25">
      <c r="A123">
        <v>167230102604894</v>
      </c>
      <c r="B123" t="s">
        <v>722</v>
      </c>
      <c r="C123" t="b">
        <v>1</v>
      </c>
      <c r="D123" t="s">
        <v>125</v>
      </c>
      <c r="E123" t="s">
        <v>723</v>
      </c>
      <c r="F123" t="s">
        <v>724</v>
      </c>
      <c r="G123" t="s">
        <v>725</v>
      </c>
      <c r="H123" t="s">
        <v>34</v>
      </c>
      <c r="I123" t="s">
        <v>35</v>
      </c>
      <c r="J123" t="s">
        <v>726</v>
      </c>
      <c r="K123" t="s">
        <v>727</v>
      </c>
      <c r="L123" t="s">
        <v>420</v>
      </c>
      <c r="M123" t="s">
        <v>728</v>
      </c>
      <c r="N123" t="s">
        <v>625</v>
      </c>
      <c r="O123" t="s">
        <v>41</v>
      </c>
      <c r="P123" t="s">
        <v>729</v>
      </c>
      <c r="Q123">
        <v>341</v>
      </c>
      <c r="R123">
        <v>341</v>
      </c>
      <c r="S123">
        <v>341</v>
      </c>
      <c r="T123">
        <v>357</v>
      </c>
      <c r="U123">
        <v>77</v>
      </c>
      <c r="V123">
        <v>0</v>
      </c>
      <c r="W123" t="s">
        <v>730</v>
      </c>
      <c r="X123" t="s">
        <v>731</v>
      </c>
      <c r="Y123" t="s">
        <v>125</v>
      </c>
      <c r="Z123" t="s">
        <v>111</v>
      </c>
      <c r="AA123" t="s">
        <v>732</v>
      </c>
      <c r="AB123" t="b">
        <v>0</v>
      </c>
      <c r="AC123" t="s">
        <v>47</v>
      </c>
      <c r="AD123" s="3">
        <f>VALUE(swiggy_orders__10____1725105116481___1775219039143[[#This Row],[Column1.order_time]])</f>
        <v>45340.762754629628</v>
      </c>
      <c r="AE123" t="str">
        <f>IF(swiggy_orders__10____1725105116481___1775219039143[[#This Row],[Column1.is_coupon_applied]]=TRUE,"yes","no")</f>
        <v>yes</v>
      </c>
      <c r="AF123">
        <f>HOUR(swiggy_orders__10____1725105116481___1775219039143[[#This Row],[order time ]])</f>
        <v>18</v>
      </c>
      <c r="AG123" t="str">
        <f>TEXT(swiggy_orders__10____1725105116481___1775219039143[[#This Row],[Column1.order_time]],"DDDD")</f>
        <v>Sunday</v>
      </c>
      <c r="AH123" t="s">
        <v>47</v>
      </c>
      <c r="AI123" t="str">
        <f>IF(VALUE(swiggy_orders__10____1725105116481___1775219039143[[#This Row],[Column1.order_items.is_veg]])=1, "Veg", "Non-Veg")</f>
        <v>Non-Veg</v>
      </c>
      <c r="AJ123">
        <v>12.927365999999999</v>
      </c>
      <c r="AK123">
        <v>77.692145999999994</v>
      </c>
    </row>
    <row r="124" spans="1:37" x14ac:dyDescent="0.25">
      <c r="A124">
        <v>167230102604894</v>
      </c>
      <c r="B124" t="s">
        <v>733</v>
      </c>
      <c r="C124" t="b">
        <v>1</v>
      </c>
      <c r="D124" t="s">
        <v>125</v>
      </c>
      <c r="E124" t="s">
        <v>723</v>
      </c>
      <c r="F124" t="s">
        <v>724</v>
      </c>
      <c r="G124" t="s">
        <v>725</v>
      </c>
      <c r="H124" t="s">
        <v>34</v>
      </c>
      <c r="I124" t="s">
        <v>35</v>
      </c>
      <c r="J124" t="s">
        <v>726</v>
      </c>
      <c r="K124" t="s">
        <v>727</v>
      </c>
      <c r="L124" t="s">
        <v>420</v>
      </c>
      <c r="M124" t="s">
        <v>728</v>
      </c>
      <c r="N124" t="s">
        <v>625</v>
      </c>
      <c r="O124" t="s">
        <v>41</v>
      </c>
      <c r="P124" t="s">
        <v>729</v>
      </c>
      <c r="Q124">
        <v>341</v>
      </c>
      <c r="R124">
        <v>341</v>
      </c>
      <c r="S124">
        <v>341</v>
      </c>
      <c r="T124">
        <v>357</v>
      </c>
      <c r="U124">
        <v>77</v>
      </c>
      <c r="V124">
        <v>0</v>
      </c>
      <c r="W124" t="s">
        <v>730</v>
      </c>
      <c r="X124" t="s">
        <v>731</v>
      </c>
      <c r="Y124" t="s">
        <v>125</v>
      </c>
      <c r="Z124" t="s">
        <v>111</v>
      </c>
      <c r="AA124" t="s">
        <v>732</v>
      </c>
      <c r="AB124" t="b">
        <v>0</v>
      </c>
      <c r="AC124" t="s">
        <v>47</v>
      </c>
      <c r="AD124" s="3">
        <f>VALUE(swiggy_orders__10____1725105116481___1775219039143[[#This Row],[Column1.order_time]])</f>
        <v>45340.762754629628</v>
      </c>
      <c r="AE124" t="str">
        <f>IF(swiggy_orders__10____1725105116481___1775219039143[[#This Row],[Column1.is_coupon_applied]]=TRUE,"yes","no")</f>
        <v>yes</v>
      </c>
      <c r="AF124">
        <f>HOUR(swiggy_orders__10____1725105116481___1775219039143[[#This Row],[order time ]])</f>
        <v>18</v>
      </c>
      <c r="AG124" t="str">
        <f>TEXT(swiggy_orders__10____1725105116481___1775219039143[[#This Row],[Column1.order_time]],"DDDD")</f>
        <v>Sunday</v>
      </c>
      <c r="AH124" t="s">
        <v>47</v>
      </c>
      <c r="AI124" t="str">
        <f>IF(VALUE(swiggy_orders__10____1725105116481___1775219039143[[#This Row],[Column1.order_items.is_veg]])=1, "Veg", "Non-Veg")</f>
        <v>Non-Veg</v>
      </c>
      <c r="AJ124">
        <v>12.927365999999999</v>
      </c>
      <c r="AK124">
        <v>77.692145999999994</v>
      </c>
    </row>
    <row r="125" spans="1:37" x14ac:dyDescent="0.25">
      <c r="A125">
        <v>167065261006312</v>
      </c>
      <c r="B125" t="s">
        <v>734</v>
      </c>
      <c r="C125" t="b">
        <v>0</v>
      </c>
      <c r="D125" t="s">
        <v>79</v>
      </c>
      <c r="E125" t="s">
        <v>79</v>
      </c>
      <c r="F125" t="s">
        <v>735</v>
      </c>
      <c r="G125" t="s">
        <v>736</v>
      </c>
      <c r="H125" t="s">
        <v>34</v>
      </c>
      <c r="I125" t="s">
        <v>35</v>
      </c>
      <c r="J125" t="s">
        <v>737</v>
      </c>
      <c r="K125" t="s">
        <v>37</v>
      </c>
      <c r="L125" t="s">
        <v>38</v>
      </c>
      <c r="M125" t="s">
        <v>39</v>
      </c>
      <c r="N125" t="s">
        <v>40</v>
      </c>
      <c r="O125" t="s">
        <v>41</v>
      </c>
      <c r="P125" t="s">
        <v>738</v>
      </c>
      <c r="Q125">
        <v>650</v>
      </c>
      <c r="R125">
        <v>650</v>
      </c>
      <c r="S125">
        <v>650</v>
      </c>
      <c r="T125">
        <v>560</v>
      </c>
      <c r="U125">
        <v>43</v>
      </c>
      <c r="V125">
        <v>0</v>
      </c>
      <c r="W125" t="s">
        <v>43</v>
      </c>
      <c r="X125" t="s">
        <v>44</v>
      </c>
      <c r="Y125" t="s">
        <v>79</v>
      </c>
      <c r="Z125" t="s">
        <v>355</v>
      </c>
      <c r="AA125" t="s">
        <v>46</v>
      </c>
      <c r="AB125" t="b">
        <v>1</v>
      </c>
      <c r="AC125" t="s">
        <v>47</v>
      </c>
      <c r="AD125" s="3">
        <f>VALUE(swiggy_orders__10____1725105116481___1775219039143[[#This Row],[Column1.order_time]])</f>
        <v>45338.854872685188</v>
      </c>
      <c r="AE125" t="str">
        <f>IF(swiggy_orders__10____1725105116481___1775219039143[[#This Row],[Column1.is_coupon_applied]]=TRUE,"yes","no")</f>
        <v>no</v>
      </c>
      <c r="AF125">
        <f>HOUR(swiggy_orders__10____1725105116481___1775219039143[[#This Row],[order time ]])</f>
        <v>20</v>
      </c>
      <c r="AG125" t="str">
        <f>TEXT(swiggy_orders__10____1725105116481___1775219039143[[#This Row],[Column1.order_time]],"DDDD")</f>
        <v>Friday</v>
      </c>
      <c r="AH125" t="s">
        <v>47</v>
      </c>
      <c r="AI125" t="str">
        <f>IF(VALUE(swiggy_orders__10____1725105116481___1775219039143[[#This Row],[Column1.order_items.is_veg]])=1, "Veg", "Non-Veg")</f>
        <v>Non-Veg</v>
      </c>
      <c r="AJ125">
        <v>12.909420409999999</v>
      </c>
      <c r="AK125">
        <v>77.638662150000002</v>
      </c>
    </row>
    <row r="126" spans="1:37" x14ac:dyDescent="0.25">
      <c r="A126">
        <v>167041647226680</v>
      </c>
      <c r="B126" t="s">
        <v>690</v>
      </c>
      <c r="C126" t="b">
        <v>1</v>
      </c>
      <c r="D126" t="s">
        <v>125</v>
      </c>
      <c r="E126" t="s">
        <v>739</v>
      </c>
      <c r="F126" t="s">
        <v>740</v>
      </c>
      <c r="G126" t="s">
        <v>741</v>
      </c>
      <c r="H126" t="s">
        <v>34</v>
      </c>
      <c r="I126" t="s">
        <v>35</v>
      </c>
      <c r="J126" t="s">
        <v>742</v>
      </c>
      <c r="K126" t="s">
        <v>678</v>
      </c>
      <c r="L126" t="s">
        <v>679</v>
      </c>
      <c r="M126" t="s">
        <v>680</v>
      </c>
      <c r="N126" t="s">
        <v>488</v>
      </c>
      <c r="O126" t="s">
        <v>41</v>
      </c>
      <c r="P126" t="s">
        <v>743</v>
      </c>
      <c r="Q126">
        <v>302</v>
      </c>
      <c r="R126">
        <v>302</v>
      </c>
      <c r="S126">
        <v>302</v>
      </c>
      <c r="T126">
        <v>349</v>
      </c>
      <c r="U126">
        <v>31</v>
      </c>
      <c r="V126">
        <v>0</v>
      </c>
      <c r="W126" t="s">
        <v>682</v>
      </c>
      <c r="X126" t="s">
        <v>189</v>
      </c>
      <c r="Y126" t="s">
        <v>125</v>
      </c>
      <c r="Z126" t="s">
        <v>111</v>
      </c>
      <c r="AA126" t="s">
        <v>684</v>
      </c>
      <c r="AB126" t="b">
        <v>1</v>
      </c>
      <c r="AC126" t="s">
        <v>47</v>
      </c>
      <c r="AD126" s="3">
        <f>VALUE(swiggy_orders__10____1725105116481___1775219039143[[#This Row],[Column1.order_time]])</f>
        <v>45338.581562500003</v>
      </c>
      <c r="AE126" t="str">
        <f>IF(swiggy_orders__10____1725105116481___1775219039143[[#This Row],[Column1.is_coupon_applied]]=TRUE,"yes","no")</f>
        <v>yes</v>
      </c>
      <c r="AF126">
        <f>HOUR(swiggy_orders__10____1725105116481___1775219039143[[#This Row],[order time ]])</f>
        <v>13</v>
      </c>
      <c r="AG126" t="str">
        <f>TEXT(swiggy_orders__10____1725105116481___1775219039143[[#This Row],[Column1.order_time]],"DDDD")</f>
        <v>Friday</v>
      </c>
      <c r="AH126" t="s">
        <v>47</v>
      </c>
      <c r="AI126" t="str">
        <f>IF(VALUE(swiggy_orders__10____1725105116481___1775219039143[[#This Row],[Column1.order_items.is_veg]])=1, "Veg", "Non-Veg")</f>
        <v>Non-Veg</v>
      </c>
      <c r="AJ126">
        <v>12.911813499999999</v>
      </c>
      <c r="AK126">
        <v>77.637957999999998</v>
      </c>
    </row>
    <row r="127" spans="1:37" x14ac:dyDescent="0.25">
      <c r="A127">
        <v>166952305677312</v>
      </c>
      <c r="B127" t="s">
        <v>744</v>
      </c>
      <c r="C127" t="b">
        <v>1</v>
      </c>
      <c r="D127" t="s">
        <v>125</v>
      </c>
      <c r="E127" t="s">
        <v>745</v>
      </c>
      <c r="F127" t="s">
        <v>746</v>
      </c>
      <c r="G127" t="s">
        <v>747</v>
      </c>
      <c r="H127" t="s">
        <v>34</v>
      </c>
      <c r="I127" t="s">
        <v>35</v>
      </c>
      <c r="J127" t="s">
        <v>748</v>
      </c>
      <c r="K127" t="s">
        <v>727</v>
      </c>
      <c r="L127" t="s">
        <v>420</v>
      </c>
      <c r="M127" t="s">
        <v>728</v>
      </c>
      <c r="N127" t="s">
        <v>625</v>
      </c>
      <c r="O127" t="s">
        <v>41</v>
      </c>
      <c r="P127" t="s">
        <v>749</v>
      </c>
      <c r="Q127">
        <v>809</v>
      </c>
      <c r="R127">
        <v>809</v>
      </c>
      <c r="S127">
        <v>809</v>
      </c>
      <c r="T127">
        <v>787.5</v>
      </c>
      <c r="U127">
        <v>79</v>
      </c>
      <c r="V127">
        <v>0</v>
      </c>
      <c r="W127" t="s">
        <v>730</v>
      </c>
      <c r="X127" t="s">
        <v>750</v>
      </c>
      <c r="Y127" t="s">
        <v>125</v>
      </c>
      <c r="Z127" t="s">
        <v>111</v>
      </c>
      <c r="AA127" t="s">
        <v>732</v>
      </c>
      <c r="AB127" t="b">
        <v>1</v>
      </c>
      <c r="AC127" t="s">
        <v>47</v>
      </c>
      <c r="AD127" s="3">
        <f>VALUE(swiggy_orders__10____1725105116481___1775219039143[[#This Row],[Column1.order_time]])</f>
        <v>45337.547511574077</v>
      </c>
      <c r="AE127" t="str">
        <f>IF(swiggy_orders__10____1725105116481___1775219039143[[#This Row],[Column1.is_coupon_applied]]=TRUE,"yes","no")</f>
        <v>yes</v>
      </c>
      <c r="AF127">
        <f>HOUR(swiggy_orders__10____1725105116481___1775219039143[[#This Row],[order time ]])</f>
        <v>13</v>
      </c>
      <c r="AG127" t="str">
        <f>TEXT(swiggy_orders__10____1725105116481___1775219039143[[#This Row],[Column1.order_time]],"DDDD")</f>
        <v>Thursday</v>
      </c>
      <c r="AH127" t="s">
        <v>1114</v>
      </c>
      <c r="AI127" t="str">
        <f>IF(VALUE(swiggy_orders__10____1725105116481___1775219039143[[#This Row],[Column1.order_items.is_veg]])=1, "Veg", "Non-Veg")</f>
        <v>Veg</v>
      </c>
      <c r="AJ127">
        <v>12.927365999999999</v>
      </c>
      <c r="AK127">
        <v>77.692145999999994</v>
      </c>
    </row>
    <row r="128" spans="1:37" x14ac:dyDescent="0.25">
      <c r="A128">
        <v>166803724653459</v>
      </c>
      <c r="B128" t="s">
        <v>751</v>
      </c>
      <c r="C128" t="b">
        <v>1</v>
      </c>
      <c r="D128" t="s">
        <v>125</v>
      </c>
      <c r="E128" t="s">
        <v>739</v>
      </c>
      <c r="F128" t="s">
        <v>752</v>
      </c>
      <c r="G128" t="s">
        <v>753</v>
      </c>
      <c r="H128" t="s">
        <v>34</v>
      </c>
      <c r="I128" t="s">
        <v>35</v>
      </c>
      <c r="J128" t="s">
        <v>754</v>
      </c>
      <c r="K128" t="s">
        <v>678</v>
      </c>
      <c r="L128" t="s">
        <v>679</v>
      </c>
      <c r="M128" t="s">
        <v>680</v>
      </c>
      <c r="N128" t="s">
        <v>488</v>
      </c>
      <c r="O128" t="s">
        <v>41</v>
      </c>
      <c r="P128" t="s">
        <v>755</v>
      </c>
      <c r="Q128">
        <v>198</v>
      </c>
      <c r="R128">
        <v>198</v>
      </c>
      <c r="S128">
        <v>198</v>
      </c>
      <c r="T128">
        <v>250</v>
      </c>
      <c r="U128">
        <v>34</v>
      </c>
      <c r="V128">
        <v>0</v>
      </c>
      <c r="W128" t="s">
        <v>682</v>
      </c>
      <c r="X128" t="s">
        <v>189</v>
      </c>
      <c r="Y128" t="s">
        <v>125</v>
      </c>
      <c r="Z128" t="s">
        <v>111</v>
      </c>
      <c r="AA128" t="s">
        <v>684</v>
      </c>
      <c r="AB128" t="b">
        <v>0</v>
      </c>
      <c r="AC128" t="s">
        <v>47</v>
      </c>
      <c r="AD128" s="3">
        <f>VALUE(swiggy_orders__10____1725105116481___1775219039143[[#This Row],[Column1.order_time]])</f>
        <v>45335.827824074076</v>
      </c>
      <c r="AE128" t="str">
        <f>IF(swiggy_orders__10____1725105116481___1775219039143[[#This Row],[Column1.is_coupon_applied]]=TRUE,"yes","no")</f>
        <v>yes</v>
      </c>
      <c r="AF128">
        <f>HOUR(swiggy_orders__10____1725105116481___1775219039143[[#This Row],[order time ]])</f>
        <v>19</v>
      </c>
      <c r="AG128" t="str">
        <f>TEXT(swiggy_orders__10____1725105116481___1775219039143[[#This Row],[Column1.order_time]],"DDDD")</f>
        <v>Tuesday</v>
      </c>
      <c r="AH128" t="s">
        <v>47</v>
      </c>
      <c r="AI128" t="str">
        <f>IF(VALUE(swiggy_orders__10____1725105116481___1775219039143[[#This Row],[Column1.order_items.is_veg]])=1, "Veg", "Non-Veg")</f>
        <v>Non-Veg</v>
      </c>
      <c r="AJ128">
        <v>12.911813499999999</v>
      </c>
      <c r="AK128">
        <v>77.637957999999998</v>
      </c>
    </row>
    <row r="129" spans="1:37" x14ac:dyDescent="0.25">
      <c r="A129">
        <v>165960896748502</v>
      </c>
      <c r="B129" t="s">
        <v>756</v>
      </c>
      <c r="C129" t="b">
        <v>1</v>
      </c>
      <c r="D129" t="s">
        <v>147</v>
      </c>
      <c r="E129" t="s">
        <v>757</v>
      </c>
      <c r="F129" t="s">
        <v>758</v>
      </c>
      <c r="G129" t="s">
        <v>759</v>
      </c>
      <c r="H129" t="s">
        <v>34</v>
      </c>
      <c r="I129" t="s">
        <v>35</v>
      </c>
      <c r="J129" t="s">
        <v>760</v>
      </c>
      <c r="K129" t="s">
        <v>761</v>
      </c>
      <c r="L129" t="s">
        <v>762</v>
      </c>
      <c r="M129" t="s">
        <v>763</v>
      </c>
      <c r="N129" t="s">
        <v>764</v>
      </c>
      <c r="O129" t="s">
        <v>41</v>
      </c>
      <c r="P129" t="s">
        <v>765</v>
      </c>
      <c r="Q129">
        <v>115</v>
      </c>
      <c r="R129">
        <v>115</v>
      </c>
      <c r="S129">
        <v>115</v>
      </c>
      <c r="T129">
        <v>186</v>
      </c>
      <c r="U129">
        <v>50</v>
      </c>
      <c r="V129">
        <v>0</v>
      </c>
      <c r="W129" t="s">
        <v>766</v>
      </c>
      <c r="X129" t="s">
        <v>767</v>
      </c>
      <c r="Y129" t="s">
        <v>147</v>
      </c>
      <c r="Z129" t="s">
        <v>111</v>
      </c>
      <c r="AA129" t="s">
        <v>625</v>
      </c>
      <c r="AB129" t="b">
        <v>1</v>
      </c>
      <c r="AC129" t="s">
        <v>47</v>
      </c>
      <c r="AD129" s="3">
        <f>VALUE(swiggy_orders__10____1725105116481___1775219039143[[#This Row],[Column1.order_time]])</f>
        <v>45326.072870370372</v>
      </c>
      <c r="AE129" t="str">
        <f>IF(swiggy_orders__10____1725105116481___1775219039143[[#This Row],[Column1.is_coupon_applied]]=TRUE,"yes","no")</f>
        <v>yes</v>
      </c>
      <c r="AF129">
        <f>HOUR(swiggy_orders__10____1725105116481___1775219039143[[#This Row],[order time ]])</f>
        <v>1</v>
      </c>
      <c r="AG129" t="str">
        <f>TEXT(swiggy_orders__10____1725105116481___1775219039143[[#This Row],[Column1.order_time]],"DDDD")</f>
        <v>Sunday</v>
      </c>
      <c r="AH129" t="s">
        <v>1114</v>
      </c>
      <c r="AI129" t="str">
        <f>IF(VALUE(swiggy_orders__10____1725105116481___1775219039143[[#This Row],[Column1.order_items.is_veg]])=1, "Veg", "Non-Veg")</f>
        <v>Veg</v>
      </c>
      <c r="AJ129">
        <v>12.913087000000001</v>
      </c>
      <c r="AK129">
        <v>77.678680999999997</v>
      </c>
    </row>
    <row r="130" spans="1:37" x14ac:dyDescent="0.25">
      <c r="A130">
        <v>165960896748502</v>
      </c>
      <c r="B130" t="s">
        <v>768</v>
      </c>
      <c r="C130" t="b">
        <v>1</v>
      </c>
      <c r="D130" t="s">
        <v>147</v>
      </c>
      <c r="E130" t="s">
        <v>757</v>
      </c>
      <c r="F130" t="s">
        <v>758</v>
      </c>
      <c r="G130" t="s">
        <v>759</v>
      </c>
      <c r="H130" t="s">
        <v>34</v>
      </c>
      <c r="I130" t="s">
        <v>35</v>
      </c>
      <c r="J130" t="s">
        <v>760</v>
      </c>
      <c r="K130" t="s">
        <v>761</v>
      </c>
      <c r="L130" t="s">
        <v>762</v>
      </c>
      <c r="M130" t="s">
        <v>763</v>
      </c>
      <c r="N130" t="s">
        <v>764</v>
      </c>
      <c r="O130" t="s">
        <v>41</v>
      </c>
      <c r="P130" t="s">
        <v>765</v>
      </c>
      <c r="Q130">
        <v>115</v>
      </c>
      <c r="R130">
        <v>115</v>
      </c>
      <c r="S130">
        <v>115</v>
      </c>
      <c r="T130">
        <v>186</v>
      </c>
      <c r="U130">
        <v>50</v>
      </c>
      <c r="V130">
        <v>0</v>
      </c>
      <c r="W130" t="s">
        <v>766</v>
      </c>
      <c r="X130" t="s">
        <v>767</v>
      </c>
      <c r="Y130" t="s">
        <v>147</v>
      </c>
      <c r="Z130" t="s">
        <v>111</v>
      </c>
      <c r="AA130" t="s">
        <v>625</v>
      </c>
      <c r="AB130" t="b">
        <v>1</v>
      </c>
      <c r="AC130" t="s">
        <v>47</v>
      </c>
      <c r="AD130" s="3">
        <f>VALUE(swiggy_orders__10____1725105116481___1775219039143[[#This Row],[Column1.order_time]])</f>
        <v>45326.072870370372</v>
      </c>
      <c r="AE130" t="str">
        <f>IF(swiggy_orders__10____1725105116481___1775219039143[[#This Row],[Column1.is_coupon_applied]]=TRUE,"yes","no")</f>
        <v>yes</v>
      </c>
      <c r="AF130">
        <f>HOUR(swiggy_orders__10____1725105116481___1775219039143[[#This Row],[order time ]])</f>
        <v>1</v>
      </c>
      <c r="AG130" t="str">
        <f>TEXT(swiggy_orders__10____1725105116481___1775219039143[[#This Row],[Column1.order_time]],"DDDD")</f>
        <v>Sunday</v>
      </c>
      <c r="AH130" t="s">
        <v>1114</v>
      </c>
      <c r="AI130" t="str">
        <f>IF(VALUE(swiggy_orders__10____1725105116481___1775219039143[[#This Row],[Column1.order_items.is_veg]])=1, "Veg", "Non-Veg")</f>
        <v>Veg</v>
      </c>
      <c r="AJ130">
        <v>12.913087000000001</v>
      </c>
      <c r="AK130">
        <v>77.678680999999997</v>
      </c>
    </row>
    <row r="131" spans="1:37" x14ac:dyDescent="0.25">
      <c r="A131">
        <v>165923274381702</v>
      </c>
      <c r="B131" t="s">
        <v>769</v>
      </c>
      <c r="C131" t="b">
        <v>0</v>
      </c>
      <c r="D131" t="s">
        <v>79</v>
      </c>
      <c r="E131" t="s">
        <v>79</v>
      </c>
      <c r="F131" t="s">
        <v>770</v>
      </c>
      <c r="G131" t="s">
        <v>771</v>
      </c>
      <c r="H131" t="s">
        <v>34</v>
      </c>
      <c r="I131" t="s">
        <v>35</v>
      </c>
      <c r="J131" t="s">
        <v>772</v>
      </c>
      <c r="K131" t="s">
        <v>773</v>
      </c>
      <c r="L131" t="s">
        <v>774</v>
      </c>
      <c r="M131" t="s">
        <v>775</v>
      </c>
      <c r="N131" t="s">
        <v>776</v>
      </c>
      <c r="O131" t="s">
        <v>41</v>
      </c>
      <c r="P131" t="s">
        <v>391</v>
      </c>
      <c r="Q131">
        <v>222</v>
      </c>
      <c r="R131">
        <v>222</v>
      </c>
      <c r="S131">
        <v>222</v>
      </c>
      <c r="T131">
        <v>199</v>
      </c>
      <c r="U131">
        <v>46</v>
      </c>
      <c r="V131">
        <v>0</v>
      </c>
      <c r="W131" t="s">
        <v>777</v>
      </c>
      <c r="X131" t="s">
        <v>778</v>
      </c>
      <c r="Y131" t="s">
        <v>79</v>
      </c>
      <c r="Z131" t="s">
        <v>111</v>
      </c>
      <c r="AA131" t="s">
        <v>76</v>
      </c>
      <c r="AB131" t="b">
        <v>0</v>
      </c>
      <c r="AC131" t="s">
        <v>47</v>
      </c>
      <c r="AD131" s="3">
        <f>VALUE(swiggy_orders__10____1725105116481___1775219039143[[#This Row],[Column1.order_time]])</f>
        <v>45325.637430555558</v>
      </c>
      <c r="AE131" t="str">
        <f>IF(swiggy_orders__10____1725105116481___1775219039143[[#This Row],[Column1.is_coupon_applied]]=TRUE,"yes","no")</f>
        <v>no</v>
      </c>
      <c r="AF131">
        <f>HOUR(swiggy_orders__10____1725105116481___1775219039143[[#This Row],[order time ]])</f>
        <v>15</v>
      </c>
      <c r="AG131" t="str">
        <f>TEXT(swiggy_orders__10____1725105116481___1775219039143[[#This Row],[Column1.order_time]],"DDDD")</f>
        <v>Saturday</v>
      </c>
      <c r="AH131" t="s">
        <v>47</v>
      </c>
      <c r="AI131" t="str">
        <f>IF(VALUE(swiggy_orders__10____1725105116481___1775219039143[[#This Row],[Column1.order_items.is_veg]])=1, "Veg", "Non-Veg")</f>
        <v>Non-Veg</v>
      </c>
      <c r="AJ131">
        <v>12.9398836</v>
      </c>
      <c r="AK131">
        <v>77.625295100000002</v>
      </c>
    </row>
    <row r="132" spans="1:37" x14ac:dyDescent="0.25">
      <c r="A132">
        <v>165854296189400</v>
      </c>
      <c r="B132" t="s">
        <v>247</v>
      </c>
      <c r="C132" t="b">
        <v>1</v>
      </c>
      <c r="D132" t="s">
        <v>125</v>
      </c>
      <c r="E132" t="s">
        <v>779</v>
      </c>
      <c r="F132" t="s">
        <v>780</v>
      </c>
      <c r="G132" t="s">
        <v>781</v>
      </c>
      <c r="H132" t="s">
        <v>34</v>
      </c>
      <c r="I132" t="s">
        <v>35</v>
      </c>
      <c r="J132" t="s">
        <v>782</v>
      </c>
      <c r="K132" t="s">
        <v>252</v>
      </c>
      <c r="L132" t="s">
        <v>253</v>
      </c>
      <c r="M132" t="s">
        <v>783</v>
      </c>
      <c r="N132" t="s">
        <v>784</v>
      </c>
      <c r="O132" t="s">
        <v>41</v>
      </c>
      <c r="P132" t="s">
        <v>785</v>
      </c>
      <c r="Q132">
        <v>212</v>
      </c>
      <c r="R132">
        <v>212</v>
      </c>
      <c r="S132">
        <v>212</v>
      </c>
      <c r="T132">
        <v>209</v>
      </c>
      <c r="U132">
        <v>56</v>
      </c>
      <c r="V132">
        <v>0</v>
      </c>
      <c r="W132" t="s">
        <v>256</v>
      </c>
      <c r="X132" t="s">
        <v>257</v>
      </c>
      <c r="Y132" t="s">
        <v>125</v>
      </c>
      <c r="Z132" t="s">
        <v>111</v>
      </c>
      <c r="AA132" t="s">
        <v>76</v>
      </c>
      <c r="AB132" t="b">
        <v>0</v>
      </c>
      <c r="AC132" t="s">
        <v>47</v>
      </c>
      <c r="AD132" s="3">
        <f>VALUE(swiggy_orders__10____1725105116481___1775219039143[[#This Row],[Column1.order_time]])</f>
        <v>45324.839074074072</v>
      </c>
      <c r="AE132" t="str">
        <f>IF(swiggy_orders__10____1725105116481___1775219039143[[#This Row],[Column1.is_coupon_applied]]=TRUE,"yes","no")</f>
        <v>yes</v>
      </c>
      <c r="AF132">
        <f>HOUR(swiggy_orders__10____1725105116481___1775219039143[[#This Row],[order time ]])</f>
        <v>20</v>
      </c>
      <c r="AG132" t="str">
        <f>TEXT(swiggy_orders__10____1725105116481___1775219039143[[#This Row],[Column1.order_time]],"DDDD")</f>
        <v>Friday</v>
      </c>
      <c r="AH132" t="s">
        <v>47</v>
      </c>
      <c r="AI132" t="str">
        <f>IF(VALUE(swiggy_orders__10____1725105116481___1775219039143[[#This Row],[Column1.order_items.is_veg]])=1, "Veg", "Non-Veg")</f>
        <v>Non-Veg</v>
      </c>
      <c r="AJ132">
        <v>12.934678</v>
      </c>
      <c r="AK132">
        <v>77.616811999999996</v>
      </c>
    </row>
    <row r="133" spans="1:37" x14ac:dyDescent="0.25">
      <c r="A133">
        <v>165409130967084</v>
      </c>
      <c r="B133" t="s">
        <v>247</v>
      </c>
      <c r="C133" t="b">
        <v>0</v>
      </c>
      <c r="D133" t="s">
        <v>79</v>
      </c>
      <c r="E133" t="s">
        <v>79</v>
      </c>
      <c r="F133" t="s">
        <v>786</v>
      </c>
      <c r="G133" t="s">
        <v>787</v>
      </c>
      <c r="H133" t="s">
        <v>34</v>
      </c>
      <c r="I133" t="s">
        <v>35</v>
      </c>
      <c r="J133" t="s">
        <v>788</v>
      </c>
      <c r="K133" t="s">
        <v>252</v>
      </c>
      <c r="L133" t="s">
        <v>253</v>
      </c>
      <c r="M133" t="s">
        <v>783</v>
      </c>
      <c r="N133" t="s">
        <v>784</v>
      </c>
      <c r="O133" t="s">
        <v>41</v>
      </c>
      <c r="P133" t="s">
        <v>789</v>
      </c>
      <c r="Q133">
        <v>233</v>
      </c>
      <c r="R133">
        <v>233</v>
      </c>
      <c r="S133">
        <v>233</v>
      </c>
      <c r="T133">
        <v>209</v>
      </c>
      <c r="U133">
        <v>62</v>
      </c>
      <c r="V133">
        <v>0</v>
      </c>
      <c r="W133" t="s">
        <v>256</v>
      </c>
      <c r="X133" t="s">
        <v>257</v>
      </c>
      <c r="Y133" t="s">
        <v>79</v>
      </c>
      <c r="Z133" t="s">
        <v>355</v>
      </c>
      <c r="AA133" t="s">
        <v>76</v>
      </c>
      <c r="AB133" t="b">
        <v>1</v>
      </c>
      <c r="AC133" t="s">
        <v>47</v>
      </c>
      <c r="AD133" s="3">
        <f>VALUE(swiggy_orders__10____1725105116481___1775219039143[[#This Row],[Column1.order_time]])</f>
        <v>45319.686689814815</v>
      </c>
      <c r="AE133" t="str">
        <f>IF(swiggy_orders__10____1725105116481___1775219039143[[#This Row],[Column1.is_coupon_applied]]=TRUE,"yes","no")</f>
        <v>no</v>
      </c>
      <c r="AF133">
        <f>HOUR(swiggy_orders__10____1725105116481___1775219039143[[#This Row],[order time ]])</f>
        <v>16</v>
      </c>
      <c r="AG133" t="str">
        <f>TEXT(swiggy_orders__10____1725105116481___1775219039143[[#This Row],[Column1.order_time]],"DDDD")</f>
        <v>Sunday</v>
      </c>
      <c r="AH133" t="s">
        <v>47</v>
      </c>
      <c r="AI133" t="str">
        <f>IF(VALUE(swiggy_orders__10____1725105116481___1775219039143[[#This Row],[Column1.order_items.is_veg]])=1, "Veg", "Non-Veg")</f>
        <v>Non-Veg</v>
      </c>
      <c r="AJ133">
        <v>12.934678</v>
      </c>
      <c r="AK133">
        <v>77.616811999999996</v>
      </c>
    </row>
    <row r="134" spans="1:37" x14ac:dyDescent="0.25">
      <c r="A134">
        <v>165341581288776</v>
      </c>
      <c r="B134" t="s">
        <v>790</v>
      </c>
      <c r="C134" t="b">
        <v>1</v>
      </c>
      <c r="D134" t="s">
        <v>125</v>
      </c>
      <c r="E134" t="s">
        <v>791</v>
      </c>
      <c r="F134" t="s">
        <v>792</v>
      </c>
      <c r="G134" t="s">
        <v>793</v>
      </c>
      <c r="H134" t="s">
        <v>34</v>
      </c>
      <c r="I134" t="s">
        <v>35</v>
      </c>
      <c r="K134" t="s">
        <v>139</v>
      </c>
      <c r="L134" t="s">
        <v>140</v>
      </c>
      <c r="M134" t="s">
        <v>141</v>
      </c>
      <c r="N134" t="s">
        <v>142</v>
      </c>
      <c r="O134" t="s">
        <v>41</v>
      </c>
      <c r="P134" t="s">
        <v>794</v>
      </c>
      <c r="Q134">
        <v>599</v>
      </c>
      <c r="R134">
        <v>599</v>
      </c>
      <c r="S134">
        <v>599</v>
      </c>
      <c r="T134">
        <v>578</v>
      </c>
      <c r="U134">
        <v>0</v>
      </c>
      <c r="V134">
        <v>0</v>
      </c>
      <c r="W134" t="s">
        <v>144</v>
      </c>
      <c r="X134" t="s">
        <v>795</v>
      </c>
      <c r="Y134" t="s">
        <v>125</v>
      </c>
      <c r="Z134" t="s">
        <v>111</v>
      </c>
      <c r="AA134" t="s">
        <v>46</v>
      </c>
      <c r="AB134" t="b">
        <v>0</v>
      </c>
      <c r="AC134" t="s">
        <v>47</v>
      </c>
      <c r="AD134" s="3">
        <f>VALUE(swiggy_orders__10____1725105116481___1775219039143[[#This Row],[Column1.order_time]])</f>
        <v>45318.904872685183</v>
      </c>
      <c r="AE134" t="str">
        <f>IF(swiggy_orders__10____1725105116481___1775219039143[[#This Row],[Column1.is_coupon_applied]]=TRUE,"yes","no")</f>
        <v>yes</v>
      </c>
      <c r="AF134">
        <f>HOUR(swiggy_orders__10____1725105116481___1775219039143[[#This Row],[order time ]])</f>
        <v>21</v>
      </c>
      <c r="AG134" t="str">
        <f>TEXT(swiggy_orders__10____1725105116481___1775219039143[[#This Row],[Column1.order_time]],"DDDD")</f>
        <v>Saturday</v>
      </c>
      <c r="AH134" t="s">
        <v>1114</v>
      </c>
      <c r="AI134" t="str">
        <f>IF(VALUE(swiggy_orders__10____1725105116481___1775219039143[[#This Row],[Column1.order_items.is_veg]])=1, "Veg", "Non-Veg")</f>
        <v>Veg</v>
      </c>
      <c r="AJ134">
        <v>12.923037000000001</v>
      </c>
      <c r="AK134">
        <v>77.646448000000007</v>
      </c>
    </row>
    <row r="135" spans="1:37" x14ac:dyDescent="0.25">
      <c r="A135">
        <v>164743294943602</v>
      </c>
      <c r="B135" t="s">
        <v>796</v>
      </c>
      <c r="C135" t="b">
        <v>1</v>
      </c>
      <c r="D135" t="s">
        <v>147</v>
      </c>
      <c r="E135" t="s">
        <v>797</v>
      </c>
      <c r="F135" t="s">
        <v>798</v>
      </c>
      <c r="G135" t="s">
        <v>799</v>
      </c>
      <c r="H135" t="s">
        <v>34</v>
      </c>
      <c r="I135" t="s">
        <v>35</v>
      </c>
      <c r="J135" t="s">
        <v>800</v>
      </c>
      <c r="K135" t="s">
        <v>801</v>
      </c>
      <c r="L135" t="s">
        <v>802</v>
      </c>
      <c r="M135" t="s">
        <v>803</v>
      </c>
      <c r="N135" t="s">
        <v>804</v>
      </c>
      <c r="O135" t="s">
        <v>41</v>
      </c>
      <c r="P135" t="s">
        <v>805</v>
      </c>
      <c r="Q135">
        <v>588</v>
      </c>
      <c r="R135">
        <v>588</v>
      </c>
      <c r="S135">
        <v>588</v>
      </c>
      <c r="T135">
        <v>586.66999999999996</v>
      </c>
      <c r="U135">
        <v>36</v>
      </c>
      <c r="V135">
        <v>0</v>
      </c>
      <c r="W135" t="s">
        <v>806</v>
      </c>
      <c r="X135" t="s">
        <v>807</v>
      </c>
      <c r="Y135" t="s">
        <v>147</v>
      </c>
      <c r="Z135" t="s">
        <v>111</v>
      </c>
      <c r="AA135" t="s">
        <v>46</v>
      </c>
      <c r="AB135" t="b">
        <v>1</v>
      </c>
      <c r="AC135" t="s">
        <v>47</v>
      </c>
      <c r="AD135" s="3">
        <f>VALUE(swiggy_orders__10____1725105116481___1775219039143[[#This Row],[Column1.order_time]])</f>
        <v>45311.980254629627</v>
      </c>
      <c r="AE135" t="str">
        <f>IF(swiggy_orders__10____1725105116481___1775219039143[[#This Row],[Column1.is_coupon_applied]]=TRUE,"yes","no")</f>
        <v>yes</v>
      </c>
      <c r="AF135">
        <f>HOUR(swiggy_orders__10____1725105116481___1775219039143[[#This Row],[order time ]])</f>
        <v>23</v>
      </c>
      <c r="AG135" t="str">
        <f>TEXT(swiggy_orders__10____1725105116481___1775219039143[[#This Row],[Column1.order_time]],"DDDD")</f>
        <v>Saturday</v>
      </c>
      <c r="AH135" t="s">
        <v>1114</v>
      </c>
      <c r="AI135" t="str">
        <f>IF(VALUE(swiggy_orders__10____1725105116481___1775219039143[[#This Row],[Column1.order_items.is_veg]])=1, "Veg", "Non-Veg")</f>
        <v>Veg</v>
      </c>
      <c r="AJ135">
        <v>12.916097000000001</v>
      </c>
      <c r="AK135">
        <v>77.651840000000007</v>
      </c>
    </row>
    <row r="136" spans="1:37" x14ac:dyDescent="0.25">
      <c r="A136">
        <v>164743294943602</v>
      </c>
      <c r="B136" t="s">
        <v>796</v>
      </c>
      <c r="C136" t="b">
        <v>1</v>
      </c>
      <c r="D136" t="s">
        <v>147</v>
      </c>
      <c r="E136" t="s">
        <v>797</v>
      </c>
      <c r="F136" t="s">
        <v>798</v>
      </c>
      <c r="G136" t="s">
        <v>799</v>
      </c>
      <c r="H136" t="s">
        <v>34</v>
      </c>
      <c r="I136" t="s">
        <v>35</v>
      </c>
      <c r="J136" t="s">
        <v>800</v>
      </c>
      <c r="K136" t="s">
        <v>801</v>
      </c>
      <c r="L136" t="s">
        <v>802</v>
      </c>
      <c r="M136" t="s">
        <v>803</v>
      </c>
      <c r="N136" t="s">
        <v>804</v>
      </c>
      <c r="O136" t="s">
        <v>41</v>
      </c>
      <c r="P136" t="s">
        <v>805</v>
      </c>
      <c r="Q136">
        <v>588</v>
      </c>
      <c r="R136">
        <v>588</v>
      </c>
      <c r="S136">
        <v>588</v>
      </c>
      <c r="T136">
        <v>586.66999999999996</v>
      </c>
      <c r="U136">
        <v>36</v>
      </c>
      <c r="V136">
        <v>0</v>
      </c>
      <c r="W136" t="s">
        <v>806</v>
      </c>
      <c r="X136" t="s">
        <v>807</v>
      </c>
      <c r="Y136" t="s">
        <v>147</v>
      </c>
      <c r="Z136" t="s">
        <v>111</v>
      </c>
      <c r="AA136" t="s">
        <v>46</v>
      </c>
      <c r="AB136" t="b">
        <v>1</v>
      </c>
      <c r="AC136" t="s">
        <v>47</v>
      </c>
      <c r="AD136" s="3">
        <f>VALUE(swiggy_orders__10____1725105116481___1775219039143[[#This Row],[Column1.order_time]])</f>
        <v>45311.980254629627</v>
      </c>
      <c r="AE136" t="str">
        <f>IF(swiggy_orders__10____1725105116481___1775219039143[[#This Row],[Column1.is_coupon_applied]]=TRUE,"yes","no")</f>
        <v>yes</v>
      </c>
      <c r="AF136">
        <f>HOUR(swiggy_orders__10____1725105116481___1775219039143[[#This Row],[order time ]])</f>
        <v>23</v>
      </c>
      <c r="AG136" t="str">
        <f>TEXT(swiggy_orders__10____1725105116481___1775219039143[[#This Row],[Column1.order_time]],"DDDD")</f>
        <v>Saturday</v>
      </c>
      <c r="AH136" t="s">
        <v>1114</v>
      </c>
      <c r="AI136" t="str">
        <f>IF(VALUE(swiggy_orders__10____1725105116481___1775219039143[[#This Row],[Column1.order_items.is_veg]])=1, "Veg", "Non-Veg")</f>
        <v>Veg</v>
      </c>
      <c r="AJ136">
        <v>12.916097000000001</v>
      </c>
      <c r="AK136">
        <v>77.651840000000007</v>
      </c>
    </row>
    <row r="137" spans="1:37" x14ac:dyDescent="0.25">
      <c r="A137">
        <v>164714296625099</v>
      </c>
      <c r="B137" t="s">
        <v>247</v>
      </c>
      <c r="C137" t="b">
        <v>0</v>
      </c>
      <c r="D137" t="s">
        <v>79</v>
      </c>
      <c r="E137" t="s">
        <v>79</v>
      </c>
      <c r="F137" t="s">
        <v>808</v>
      </c>
      <c r="G137" t="s">
        <v>809</v>
      </c>
      <c r="H137" t="s">
        <v>34</v>
      </c>
      <c r="I137" t="s">
        <v>35</v>
      </c>
      <c r="J137" t="s">
        <v>810</v>
      </c>
      <c r="K137" t="s">
        <v>252</v>
      </c>
      <c r="L137" t="s">
        <v>253</v>
      </c>
      <c r="M137" t="s">
        <v>783</v>
      </c>
      <c r="N137" t="s">
        <v>784</v>
      </c>
      <c r="O137" t="s">
        <v>41</v>
      </c>
      <c r="P137" t="s">
        <v>811</v>
      </c>
      <c r="Q137">
        <v>233</v>
      </c>
      <c r="R137">
        <v>233</v>
      </c>
      <c r="S137">
        <v>233</v>
      </c>
      <c r="T137">
        <v>209</v>
      </c>
      <c r="U137">
        <v>58</v>
      </c>
      <c r="V137">
        <v>0</v>
      </c>
      <c r="W137" t="s">
        <v>256</v>
      </c>
      <c r="X137" t="s">
        <v>257</v>
      </c>
      <c r="Y137" t="s">
        <v>79</v>
      </c>
      <c r="Z137" t="s">
        <v>111</v>
      </c>
      <c r="AA137" t="s">
        <v>76</v>
      </c>
      <c r="AB137" t="b">
        <v>0</v>
      </c>
      <c r="AC137" t="s">
        <v>47</v>
      </c>
      <c r="AD137" s="3">
        <f>VALUE(swiggy_orders__10____1725105116481___1775219039143[[#This Row],[Column1.order_time]])</f>
        <v>45311.644629629627</v>
      </c>
      <c r="AE137" t="str">
        <f>IF(swiggy_orders__10____1725105116481___1775219039143[[#This Row],[Column1.is_coupon_applied]]=TRUE,"yes","no")</f>
        <v>no</v>
      </c>
      <c r="AF137">
        <f>HOUR(swiggy_orders__10____1725105116481___1775219039143[[#This Row],[order time ]])</f>
        <v>15</v>
      </c>
      <c r="AG137" t="str">
        <f>TEXT(swiggy_orders__10____1725105116481___1775219039143[[#This Row],[Column1.order_time]],"DDDD")</f>
        <v>Saturday</v>
      </c>
      <c r="AH137" t="s">
        <v>47</v>
      </c>
      <c r="AI137" t="str">
        <f>IF(VALUE(swiggy_orders__10____1725105116481___1775219039143[[#This Row],[Column1.order_items.is_veg]])=1, "Veg", "Non-Veg")</f>
        <v>Non-Veg</v>
      </c>
      <c r="AJ137">
        <v>12.934678</v>
      </c>
      <c r="AK137">
        <v>77.616811999999996</v>
      </c>
    </row>
    <row r="138" spans="1:37" x14ac:dyDescent="0.25">
      <c r="A138">
        <v>164376172877898</v>
      </c>
      <c r="B138" t="s">
        <v>812</v>
      </c>
      <c r="C138" t="b">
        <v>1</v>
      </c>
      <c r="D138" t="s">
        <v>813</v>
      </c>
      <c r="E138" t="s">
        <v>814</v>
      </c>
      <c r="F138" t="s">
        <v>815</v>
      </c>
      <c r="G138" t="s">
        <v>816</v>
      </c>
      <c r="H138" t="s">
        <v>34</v>
      </c>
      <c r="I138" t="s">
        <v>35</v>
      </c>
      <c r="J138" t="s">
        <v>817</v>
      </c>
      <c r="K138" t="s">
        <v>727</v>
      </c>
      <c r="L138" t="s">
        <v>420</v>
      </c>
      <c r="M138" t="s">
        <v>728</v>
      </c>
      <c r="N138" t="s">
        <v>625</v>
      </c>
      <c r="O138" t="s">
        <v>41</v>
      </c>
      <c r="P138" t="s">
        <v>818</v>
      </c>
      <c r="Q138">
        <v>886</v>
      </c>
      <c r="R138">
        <v>886</v>
      </c>
      <c r="S138">
        <v>886</v>
      </c>
      <c r="T138">
        <v>913.5</v>
      </c>
      <c r="U138">
        <v>78</v>
      </c>
      <c r="V138">
        <v>0</v>
      </c>
      <c r="W138" t="s">
        <v>730</v>
      </c>
      <c r="X138" t="s">
        <v>731</v>
      </c>
      <c r="Y138" t="s">
        <v>813</v>
      </c>
      <c r="Z138" t="s">
        <v>111</v>
      </c>
      <c r="AA138" t="s">
        <v>732</v>
      </c>
      <c r="AB138" t="b">
        <v>1</v>
      </c>
      <c r="AC138" t="s">
        <v>47</v>
      </c>
      <c r="AD138" s="3">
        <f>VALUE(swiggy_orders__10____1725105116481___1775219039143[[#This Row],[Column1.order_time]])</f>
        <v>45307.731157407405</v>
      </c>
      <c r="AE138" t="str">
        <f>IF(swiggy_orders__10____1725105116481___1775219039143[[#This Row],[Column1.is_coupon_applied]]=TRUE,"yes","no")</f>
        <v>yes</v>
      </c>
      <c r="AF138">
        <f>HOUR(swiggy_orders__10____1725105116481___1775219039143[[#This Row],[order time ]])</f>
        <v>17</v>
      </c>
      <c r="AG138" t="str">
        <f>TEXT(swiggy_orders__10____1725105116481___1775219039143[[#This Row],[Column1.order_time]],"DDDD")</f>
        <v>Tuesday</v>
      </c>
      <c r="AH138" t="s">
        <v>47</v>
      </c>
      <c r="AI138" t="str">
        <f>IF(VALUE(swiggy_orders__10____1725105116481___1775219039143[[#This Row],[Column1.order_items.is_veg]])=1, "Veg", "Non-Veg")</f>
        <v>Non-Veg</v>
      </c>
      <c r="AJ138">
        <v>12.927365999999999</v>
      </c>
      <c r="AK138">
        <v>77.692145999999994</v>
      </c>
    </row>
    <row r="139" spans="1:37" x14ac:dyDescent="0.25">
      <c r="A139">
        <v>164376172877898</v>
      </c>
      <c r="B139" t="s">
        <v>744</v>
      </c>
      <c r="C139" t="b">
        <v>1</v>
      </c>
      <c r="D139" t="s">
        <v>813</v>
      </c>
      <c r="E139" t="s">
        <v>814</v>
      </c>
      <c r="F139" t="s">
        <v>815</v>
      </c>
      <c r="G139" t="s">
        <v>816</v>
      </c>
      <c r="H139" t="s">
        <v>34</v>
      </c>
      <c r="I139" t="s">
        <v>35</v>
      </c>
      <c r="J139" t="s">
        <v>817</v>
      </c>
      <c r="K139" t="s">
        <v>727</v>
      </c>
      <c r="L139" t="s">
        <v>420</v>
      </c>
      <c r="M139" t="s">
        <v>728</v>
      </c>
      <c r="N139" t="s">
        <v>625</v>
      </c>
      <c r="O139" t="s">
        <v>41</v>
      </c>
      <c r="P139" t="s">
        <v>818</v>
      </c>
      <c r="Q139">
        <v>886</v>
      </c>
      <c r="R139">
        <v>886</v>
      </c>
      <c r="S139">
        <v>886</v>
      </c>
      <c r="T139">
        <v>913.5</v>
      </c>
      <c r="U139">
        <v>78</v>
      </c>
      <c r="V139">
        <v>0</v>
      </c>
      <c r="W139" t="s">
        <v>730</v>
      </c>
      <c r="X139" t="s">
        <v>731</v>
      </c>
      <c r="Y139" t="s">
        <v>813</v>
      </c>
      <c r="Z139" t="s">
        <v>111</v>
      </c>
      <c r="AA139" t="s">
        <v>732</v>
      </c>
      <c r="AB139" t="b">
        <v>1</v>
      </c>
      <c r="AC139" t="s">
        <v>47</v>
      </c>
      <c r="AD139" s="3">
        <f>VALUE(swiggy_orders__10____1725105116481___1775219039143[[#This Row],[Column1.order_time]])</f>
        <v>45307.731157407405</v>
      </c>
      <c r="AE139" t="str">
        <f>IF(swiggy_orders__10____1725105116481___1775219039143[[#This Row],[Column1.is_coupon_applied]]=TRUE,"yes","no")</f>
        <v>yes</v>
      </c>
      <c r="AF139">
        <f>HOUR(swiggy_orders__10____1725105116481___1775219039143[[#This Row],[order time ]])</f>
        <v>17</v>
      </c>
      <c r="AG139" t="str">
        <f>TEXT(swiggy_orders__10____1725105116481___1775219039143[[#This Row],[Column1.order_time]],"DDDD")</f>
        <v>Tuesday</v>
      </c>
      <c r="AH139" t="s">
        <v>1114</v>
      </c>
      <c r="AI139" t="str">
        <f>IF(VALUE(swiggy_orders__10____1725105116481___1775219039143[[#This Row],[Column1.order_items.is_veg]])=1, "Veg", "Non-Veg")</f>
        <v>Veg</v>
      </c>
      <c r="AJ139">
        <v>12.927365999999999</v>
      </c>
      <c r="AK139">
        <v>77.692145999999994</v>
      </c>
    </row>
    <row r="140" spans="1:37" x14ac:dyDescent="0.25">
      <c r="A140">
        <v>164376172877898</v>
      </c>
      <c r="B140" t="s">
        <v>819</v>
      </c>
      <c r="C140" t="b">
        <v>1</v>
      </c>
      <c r="D140" t="s">
        <v>813</v>
      </c>
      <c r="E140" t="s">
        <v>814</v>
      </c>
      <c r="F140" t="s">
        <v>815</v>
      </c>
      <c r="G140" t="s">
        <v>816</v>
      </c>
      <c r="H140" t="s">
        <v>34</v>
      </c>
      <c r="I140" t="s">
        <v>35</v>
      </c>
      <c r="J140" t="s">
        <v>817</v>
      </c>
      <c r="K140" t="s">
        <v>727</v>
      </c>
      <c r="L140" t="s">
        <v>420</v>
      </c>
      <c r="M140" t="s">
        <v>728</v>
      </c>
      <c r="N140" t="s">
        <v>625</v>
      </c>
      <c r="O140" t="s">
        <v>41</v>
      </c>
      <c r="P140" t="s">
        <v>818</v>
      </c>
      <c r="Q140">
        <v>886</v>
      </c>
      <c r="R140">
        <v>886</v>
      </c>
      <c r="S140">
        <v>886</v>
      </c>
      <c r="T140">
        <v>913.5</v>
      </c>
      <c r="U140">
        <v>78</v>
      </c>
      <c r="V140">
        <v>0</v>
      </c>
      <c r="W140" t="s">
        <v>730</v>
      </c>
      <c r="X140" t="s">
        <v>731</v>
      </c>
      <c r="Y140" t="s">
        <v>813</v>
      </c>
      <c r="Z140" t="s">
        <v>111</v>
      </c>
      <c r="AA140" t="s">
        <v>732</v>
      </c>
      <c r="AB140" t="b">
        <v>1</v>
      </c>
      <c r="AC140" t="s">
        <v>47</v>
      </c>
      <c r="AD140" s="3">
        <f>VALUE(swiggy_orders__10____1725105116481___1775219039143[[#This Row],[Column1.order_time]])</f>
        <v>45307.731157407405</v>
      </c>
      <c r="AE140" t="str">
        <f>IF(swiggy_orders__10____1725105116481___1775219039143[[#This Row],[Column1.is_coupon_applied]]=TRUE,"yes","no")</f>
        <v>yes</v>
      </c>
      <c r="AF140">
        <f>HOUR(swiggy_orders__10____1725105116481___1775219039143[[#This Row],[order time ]])</f>
        <v>17</v>
      </c>
      <c r="AG140" t="str">
        <f>TEXT(swiggy_orders__10____1725105116481___1775219039143[[#This Row],[Column1.order_time]],"DDDD")</f>
        <v>Tuesday</v>
      </c>
      <c r="AH140" t="s">
        <v>47</v>
      </c>
      <c r="AI140" t="str">
        <f>IF(VALUE(swiggy_orders__10____1725105116481___1775219039143[[#This Row],[Column1.order_items.is_veg]])=1, "Veg", "Non-Veg")</f>
        <v>Non-Veg</v>
      </c>
      <c r="AJ140">
        <v>12.927365999999999</v>
      </c>
      <c r="AK140">
        <v>77.692145999999994</v>
      </c>
    </row>
    <row r="141" spans="1:37" x14ac:dyDescent="0.25">
      <c r="A141">
        <v>164376027513893</v>
      </c>
      <c r="B141" t="s">
        <v>819</v>
      </c>
      <c r="C141" t="b">
        <v>1</v>
      </c>
      <c r="D141" t="s">
        <v>813</v>
      </c>
      <c r="E141" t="s">
        <v>820</v>
      </c>
      <c r="F141" t="s">
        <v>821</v>
      </c>
      <c r="G141" t="s">
        <v>822</v>
      </c>
      <c r="H141" t="s">
        <v>34</v>
      </c>
      <c r="I141" t="s">
        <v>603</v>
      </c>
      <c r="K141" t="s">
        <v>419</v>
      </c>
      <c r="L141" t="s">
        <v>420</v>
      </c>
      <c r="M141" t="s">
        <v>421</v>
      </c>
      <c r="N141" t="s">
        <v>422</v>
      </c>
      <c r="O141" t="s">
        <v>41</v>
      </c>
      <c r="P141" t="s">
        <v>47</v>
      </c>
      <c r="Q141">
        <v>885</v>
      </c>
      <c r="R141">
        <v>885</v>
      </c>
      <c r="S141">
        <v>885</v>
      </c>
      <c r="T141">
        <v>913.5</v>
      </c>
      <c r="U141">
        <v>92</v>
      </c>
      <c r="V141">
        <v>0</v>
      </c>
      <c r="W141" t="s">
        <v>424</v>
      </c>
      <c r="X141" t="s">
        <v>823</v>
      </c>
      <c r="Y141" t="s">
        <v>813</v>
      </c>
      <c r="Z141" t="s">
        <v>111</v>
      </c>
      <c r="AA141" t="s">
        <v>282</v>
      </c>
      <c r="AB141" t="b">
        <v>0</v>
      </c>
      <c r="AC141" t="s">
        <v>47</v>
      </c>
      <c r="AD141" s="3">
        <f>VALUE(swiggy_orders__10____1725105116481___1775219039143[[#This Row],[Column1.order_time]])</f>
        <v>45307.729479166665</v>
      </c>
      <c r="AE141" t="str">
        <f>IF(swiggy_orders__10____1725105116481___1775219039143[[#This Row],[Column1.is_coupon_applied]]=TRUE,"yes","no")</f>
        <v>yes</v>
      </c>
      <c r="AF141">
        <f>HOUR(swiggy_orders__10____1725105116481___1775219039143[[#This Row],[order time ]])</f>
        <v>17</v>
      </c>
      <c r="AG141" t="str">
        <f>TEXT(swiggy_orders__10____1725105116481___1775219039143[[#This Row],[Column1.order_time]],"DDDD")</f>
        <v>Tuesday</v>
      </c>
      <c r="AH141" t="s">
        <v>47</v>
      </c>
      <c r="AI141" t="str">
        <f>IF(VALUE(swiggy_orders__10____1725105116481___1775219039143[[#This Row],[Column1.order_items.is_veg]])=1, "Veg", "Non-Veg")</f>
        <v>Non-Veg</v>
      </c>
      <c r="AJ141">
        <v>12.918357139999999</v>
      </c>
      <c r="AK141">
        <v>77.578126999999995</v>
      </c>
    </row>
    <row r="142" spans="1:37" x14ac:dyDescent="0.25">
      <c r="A142">
        <v>164376027513893</v>
      </c>
      <c r="B142" t="s">
        <v>744</v>
      </c>
      <c r="C142" t="b">
        <v>1</v>
      </c>
      <c r="D142" t="s">
        <v>813</v>
      </c>
      <c r="E142" t="s">
        <v>820</v>
      </c>
      <c r="F142" t="s">
        <v>821</v>
      </c>
      <c r="G142" t="s">
        <v>822</v>
      </c>
      <c r="H142" t="s">
        <v>34</v>
      </c>
      <c r="I142" t="s">
        <v>603</v>
      </c>
      <c r="K142" t="s">
        <v>419</v>
      </c>
      <c r="L142" t="s">
        <v>420</v>
      </c>
      <c r="M142" t="s">
        <v>421</v>
      </c>
      <c r="N142" t="s">
        <v>422</v>
      </c>
      <c r="O142" t="s">
        <v>41</v>
      </c>
      <c r="P142" t="s">
        <v>47</v>
      </c>
      <c r="Q142">
        <v>885</v>
      </c>
      <c r="R142">
        <v>885</v>
      </c>
      <c r="S142">
        <v>885</v>
      </c>
      <c r="T142">
        <v>913.5</v>
      </c>
      <c r="U142">
        <v>92</v>
      </c>
      <c r="V142">
        <v>0</v>
      </c>
      <c r="W142" t="s">
        <v>424</v>
      </c>
      <c r="X142" t="s">
        <v>823</v>
      </c>
      <c r="Y142" t="s">
        <v>813</v>
      </c>
      <c r="Z142" t="s">
        <v>111</v>
      </c>
      <c r="AA142" t="s">
        <v>282</v>
      </c>
      <c r="AB142" t="b">
        <v>0</v>
      </c>
      <c r="AC142" t="s">
        <v>47</v>
      </c>
      <c r="AD142" s="3">
        <f>VALUE(swiggy_orders__10____1725105116481___1775219039143[[#This Row],[Column1.order_time]])</f>
        <v>45307.729479166665</v>
      </c>
      <c r="AE142" t="str">
        <f>IF(swiggy_orders__10____1725105116481___1775219039143[[#This Row],[Column1.is_coupon_applied]]=TRUE,"yes","no")</f>
        <v>yes</v>
      </c>
      <c r="AF142">
        <f>HOUR(swiggy_orders__10____1725105116481___1775219039143[[#This Row],[order time ]])</f>
        <v>17</v>
      </c>
      <c r="AG142" t="str">
        <f>TEXT(swiggy_orders__10____1725105116481___1775219039143[[#This Row],[Column1.order_time]],"DDDD")</f>
        <v>Tuesday</v>
      </c>
      <c r="AH142" t="s">
        <v>1114</v>
      </c>
      <c r="AI142" t="str">
        <f>IF(VALUE(swiggy_orders__10____1725105116481___1775219039143[[#This Row],[Column1.order_items.is_veg]])=1, "Veg", "Non-Veg")</f>
        <v>Veg</v>
      </c>
      <c r="AJ142">
        <v>12.918357139999999</v>
      </c>
      <c r="AK142">
        <v>77.578126999999995</v>
      </c>
    </row>
    <row r="143" spans="1:37" x14ac:dyDescent="0.25">
      <c r="A143">
        <v>164191765873335</v>
      </c>
      <c r="B143" t="s">
        <v>824</v>
      </c>
      <c r="C143" t="b">
        <v>1</v>
      </c>
      <c r="D143" t="s">
        <v>64</v>
      </c>
      <c r="E143" t="s">
        <v>825</v>
      </c>
      <c r="F143" t="s">
        <v>826</v>
      </c>
      <c r="G143" t="s">
        <v>827</v>
      </c>
      <c r="H143" t="s">
        <v>34</v>
      </c>
      <c r="I143" t="s">
        <v>35</v>
      </c>
      <c r="J143" t="s">
        <v>828</v>
      </c>
      <c r="K143" t="s">
        <v>829</v>
      </c>
      <c r="L143" t="s">
        <v>830</v>
      </c>
      <c r="M143" t="s">
        <v>831</v>
      </c>
      <c r="N143" t="s">
        <v>776</v>
      </c>
      <c r="O143" t="s">
        <v>41</v>
      </c>
      <c r="P143" t="s">
        <v>832</v>
      </c>
      <c r="Q143">
        <v>466</v>
      </c>
      <c r="R143">
        <v>466</v>
      </c>
      <c r="S143">
        <v>466</v>
      </c>
      <c r="T143">
        <v>496</v>
      </c>
      <c r="U143">
        <v>52</v>
      </c>
      <c r="V143">
        <v>0</v>
      </c>
      <c r="W143" t="s">
        <v>833</v>
      </c>
      <c r="X143" t="s">
        <v>491</v>
      </c>
      <c r="Y143" t="s">
        <v>64</v>
      </c>
      <c r="Z143" t="s">
        <v>111</v>
      </c>
      <c r="AA143" t="s">
        <v>76</v>
      </c>
      <c r="AB143" t="b">
        <v>0</v>
      </c>
      <c r="AC143" t="s">
        <v>47</v>
      </c>
      <c r="AD143" s="3">
        <f>VALUE(swiggy_orders__10____1725105116481___1775219039143[[#This Row],[Column1.order_time]])</f>
        <v>45305.596817129626</v>
      </c>
      <c r="AE143" t="str">
        <f>IF(swiggy_orders__10____1725105116481___1775219039143[[#This Row],[Column1.is_coupon_applied]]=TRUE,"yes","no")</f>
        <v>yes</v>
      </c>
      <c r="AF143">
        <f>HOUR(swiggy_orders__10____1725105116481___1775219039143[[#This Row],[order time ]])</f>
        <v>14</v>
      </c>
      <c r="AG143" t="str">
        <f>TEXT(swiggy_orders__10____1725105116481___1775219039143[[#This Row],[Column1.order_time]],"DDDD")</f>
        <v>Sunday</v>
      </c>
      <c r="AH143" t="s">
        <v>47</v>
      </c>
      <c r="AI143" t="str">
        <f>IF(VALUE(swiggy_orders__10____1725105116481___1775219039143[[#This Row],[Column1.order_items.is_veg]])=1, "Veg", "Non-Veg")</f>
        <v>Non-Veg</v>
      </c>
      <c r="AJ143">
        <v>12.937246</v>
      </c>
      <c r="AK143">
        <v>77.624643000000006</v>
      </c>
    </row>
    <row r="144" spans="1:37" x14ac:dyDescent="0.25">
      <c r="A144">
        <v>164191765873335</v>
      </c>
      <c r="B144" t="s">
        <v>834</v>
      </c>
      <c r="C144" t="b">
        <v>1</v>
      </c>
      <c r="D144" t="s">
        <v>64</v>
      </c>
      <c r="E144" t="s">
        <v>825</v>
      </c>
      <c r="F144" t="s">
        <v>826</v>
      </c>
      <c r="G144" t="s">
        <v>827</v>
      </c>
      <c r="H144" t="s">
        <v>34</v>
      </c>
      <c r="I144" t="s">
        <v>35</v>
      </c>
      <c r="J144" t="s">
        <v>828</v>
      </c>
      <c r="K144" t="s">
        <v>829</v>
      </c>
      <c r="L144" t="s">
        <v>830</v>
      </c>
      <c r="M144" t="s">
        <v>831</v>
      </c>
      <c r="N144" t="s">
        <v>776</v>
      </c>
      <c r="O144" t="s">
        <v>41</v>
      </c>
      <c r="P144" t="s">
        <v>832</v>
      </c>
      <c r="Q144">
        <v>466</v>
      </c>
      <c r="R144">
        <v>466</v>
      </c>
      <c r="S144">
        <v>466</v>
      </c>
      <c r="T144">
        <v>496</v>
      </c>
      <c r="U144">
        <v>52</v>
      </c>
      <c r="V144">
        <v>0</v>
      </c>
      <c r="W144" t="s">
        <v>833</v>
      </c>
      <c r="X144" t="s">
        <v>491</v>
      </c>
      <c r="Y144" t="s">
        <v>64</v>
      </c>
      <c r="Z144" t="s">
        <v>111</v>
      </c>
      <c r="AA144" t="s">
        <v>76</v>
      </c>
      <c r="AB144" t="b">
        <v>0</v>
      </c>
      <c r="AC144" t="s">
        <v>47</v>
      </c>
      <c r="AD144" s="3">
        <f>VALUE(swiggy_orders__10____1725105116481___1775219039143[[#This Row],[Column1.order_time]])</f>
        <v>45305.596817129626</v>
      </c>
      <c r="AE144" t="str">
        <f>IF(swiggy_orders__10____1725105116481___1775219039143[[#This Row],[Column1.is_coupon_applied]]=TRUE,"yes","no")</f>
        <v>yes</v>
      </c>
      <c r="AF144">
        <f>HOUR(swiggy_orders__10____1725105116481___1775219039143[[#This Row],[order time ]])</f>
        <v>14</v>
      </c>
      <c r="AG144" t="str">
        <f>TEXT(swiggy_orders__10____1725105116481___1775219039143[[#This Row],[Column1.order_time]],"DDDD")</f>
        <v>Sunday</v>
      </c>
      <c r="AH144" t="s">
        <v>1114</v>
      </c>
      <c r="AI144" t="str">
        <f>IF(VALUE(swiggy_orders__10____1725105116481___1775219039143[[#This Row],[Column1.order_items.is_veg]])=1, "Veg", "Non-Veg")</f>
        <v>Veg</v>
      </c>
      <c r="AJ144">
        <v>12.937246</v>
      </c>
      <c r="AK144">
        <v>77.624643000000006</v>
      </c>
    </row>
    <row r="145" spans="1:37" x14ac:dyDescent="0.25">
      <c r="A145">
        <v>163711888473406</v>
      </c>
      <c r="B145" t="s">
        <v>835</v>
      </c>
      <c r="C145" t="b">
        <v>0</v>
      </c>
      <c r="D145" t="s">
        <v>79</v>
      </c>
      <c r="E145" t="s">
        <v>79</v>
      </c>
      <c r="F145" t="s">
        <v>836</v>
      </c>
      <c r="G145" t="s">
        <v>837</v>
      </c>
      <c r="H145" t="s">
        <v>34</v>
      </c>
      <c r="I145" t="s">
        <v>35</v>
      </c>
      <c r="J145" t="s">
        <v>838</v>
      </c>
      <c r="K145" t="s">
        <v>839</v>
      </c>
      <c r="L145" t="s">
        <v>840</v>
      </c>
      <c r="M145" t="s">
        <v>841</v>
      </c>
      <c r="N145" t="s">
        <v>46</v>
      </c>
      <c r="O145" t="s">
        <v>41</v>
      </c>
      <c r="P145" t="s">
        <v>842</v>
      </c>
      <c r="Q145">
        <v>270</v>
      </c>
      <c r="R145">
        <v>270</v>
      </c>
      <c r="S145">
        <v>270</v>
      </c>
      <c r="T145">
        <v>220</v>
      </c>
      <c r="U145">
        <v>36</v>
      </c>
      <c r="V145">
        <v>0</v>
      </c>
      <c r="W145" t="s">
        <v>843</v>
      </c>
      <c r="X145" t="s">
        <v>844</v>
      </c>
      <c r="Y145" t="s">
        <v>79</v>
      </c>
      <c r="Z145" t="s">
        <v>111</v>
      </c>
      <c r="AA145" t="s">
        <v>46</v>
      </c>
      <c r="AB145" t="b">
        <v>0</v>
      </c>
      <c r="AC145" t="s">
        <v>47</v>
      </c>
      <c r="AD145" s="3">
        <f>VALUE(swiggy_orders__10____1725105116481___1775219039143[[#This Row],[Column1.order_time]])</f>
        <v>45300.042685185188</v>
      </c>
      <c r="AE145" t="str">
        <f>IF(swiggy_orders__10____1725105116481___1775219039143[[#This Row],[Column1.is_coupon_applied]]=TRUE,"yes","no")</f>
        <v>no</v>
      </c>
      <c r="AF145">
        <f>HOUR(swiggy_orders__10____1725105116481___1775219039143[[#This Row],[order time ]])</f>
        <v>1</v>
      </c>
      <c r="AG145" t="str">
        <f>TEXT(swiggy_orders__10____1725105116481___1775219039143[[#This Row],[Column1.order_time]],"DDDD")</f>
        <v>Tuesday</v>
      </c>
      <c r="AH145" t="s">
        <v>1114</v>
      </c>
      <c r="AI145" t="str">
        <f>IF(VALUE(swiggy_orders__10____1725105116481___1775219039143[[#This Row],[Column1.order_items.is_veg]])=1, "Veg", "Non-Veg")</f>
        <v>Veg</v>
      </c>
      <c r="AJ145">
        <v>12.912073879999999</v>
      </c>
      <c r="AK145">
        <v>77.638067899999996</v>
      </c>
    </row>
    <row r="146" spans="1:37" x14ac:dyDescent="0.25">
      <c r="A146">
        <v>163004675209983</v>
      </c>
      <c r="B146" t="s">
        <v>722</v>
      </c>
      <c r="C146" t="b">
        <v>1</v>
      </c>
      <c r="D146" t="s">
        <v>147</v>
      </c>
      <c r="E146" t="s">
        <v>845</v>
      </c>
      <c r="F146" t="s">
        <v>846</v>
      </c>
      <c r="G146" t="s">
        <v>847</v>
      </c>
      <c r="H146" t="s">
        <v>34</v>
      </c>
      <c r="I146" t="s">
        <v>35</v>
      </c>
      <c r="J146" t="s">
        <v>848</v>
      </c>
      <c r="K146" t="s">
        <v>727</v>
      </c>
      <c r="L146" t="s">
        <v>420</v>
      </c>
      <c r="M146" t="s">
        <v>728</v>
      </c>
      <c r="N146" t="s">
        <v>625</v>
      </c>
      <c r="O146" t="s">
        <v>41</v>
      </c>
      <c r="P146" t="s">
        <v>849</v>
      </c>
      <c r="Q146">
        <v>342</v>
      </c>
      <c r="R146">
        <v>342</v>
      </c>
      <c r="S146">
        <v>342</v>
      </c>
      <c r="T146">
        <v>357</v>
      </c>
      <c r="U146">
        <v>76</v>
      </c>
      <c r="V146">
        <v>0</v>
      </c>
      <c r="W146" t="s">
        <v>730</v>
      </c>
      <c r="X146" t="s">
        <v>731</v>
      </c>
      <c r="Y146" t="s">
        <v>147</v>
      </c>
      <c r="Z146" t="s">
        <v>111</v>
      </c>
      <c r="AA146" t="s">
        <v>732</v>
      </c>
      <c r="AB146" t="b">
        <v>0</v>
      </c>
      <c r="AC146" t="s">
        <v>47</v>
      </c>
      <c r="AD146" s="3">
        <f>VALUE(swiggy_orders__10____1725105116481___1775219039143[[#This Row],[Column1.order_time]])</f>
        <v>45291.857349537036</v>
      </c>
      <c r="AE146" t="str">
        <f>IF(swiggy_orders__10____1725105116481___1775219039143[[#This Row],[Column1.is_coupon_applied]]=TRUE,"yes","no")</f>
        <v>yes</v>
      </c>
      <c r="AF146">
        <f>HOUR(swiggy_orders__10____1725105116481___1775219039143[[#This Row],[order time ]])</f>
        <v>20</v>
      </c>
      <c r="AG146" t="str">
        <f>TEXT(swiggy_orders__10____1725105116481___1775219039143[[#This Row],[Column1.order_time]],"DDDD")</f>
        <v>Sunday</v>
      </c>
      <c r="AH146" t="s">
        <v>47</v>
      </c>
      <c r="AI146" t="str">
        <f>IF(VALUE(swiggy_orders__10____1725105116481___1775219039143[[#This Row],[Column1.order_items.is_veg]])=1, "Veg", "Non-Veg")</f>
        <v>Non-Veg</v>
      </c>
      <c r="AJ146">
        <v>12.927365999999999</v>
      </c>
      <c r="AK146">
        <v>77.692145999999994</v>
      </c>
    </row>
    <row r="147" spans="1:37" x14ac:dyDescent="0.25">
      <c r="A147">
        <v>163004675209983</v>
      </c>
      <c r="B147" t="s">
        <v>733</v>
      </c>
      <c r="C147" t="b">
        <v>1</v>
      </c>
      <c r="D147" t="s">
        <v>147</v>
      </c>
      <c r="E147" t="s">
        <v>845</v>
      </c>
      <c r="F147" t="s">
        <v>846</v>
      </c>
      <c r="G147" t="s">
        <v>847</v>
      </c>
      <c r="H147" t="s">
        <v>34</v>
      </c>
      <c r="I147" t="s">
        <v>35</v>
      </c>
      <c r="J147" t="s">
        <v>848</v>
      </c>
      <c r="K147" t="s">
        <v>727</v>
      </c>
      <c r="L147" t="s">
        <v>420</v>
      </c>
      <c r="M147" t="s">
        <v>728</v>
      </c>
      <c r="N147" t="s">
        <v>625</v>
      </c>
      <c r="O147" t="s">
        <v>41</v>
      </c>
      <c r="P147" t="s">
        <v>849</v>
      </c>
      <c r="Q147">
        <v>342</v>
      </c>
      <c r="R147">
        <v>342</v>
      </c>
      <c r="S147">
        <v>342</v>
      </c>
      <c r="T147">
        <v>357</v>
      </c>
      <c r="U147">
        <v>76</v>
      </c>
      <c r="V147">
        <v>0</v>
      </c>
      <c r="W147" t="s">
        <v>730</v>
      </c>
      <c r="X147" t="s">
        <v>731</v>
      </c>
      <c r="Y147" t="s">
        <v>147</v>
      </c>
      <c r="Z147" t="s">
        <v>111</v>
      </c>
      <c r="AA147" t="s">
        <v>732</v>
      </c>
      <c r="AB147" t="b">
        <v>0</v>
      </c>
      <c r="AC147" t="s">
        <v>47</v>
      </c>
      <c r="AD147" s="3">
        <f>VALUE(swiggy_orders__10____1725105116481___1775219039143[[#This Row],[Column1.order_time]])</f>
        <v>45291.857349537036</v>
      </c>
      <c r="AE147" t="str">
        <f>IF(swiggy_orders__10____1725105116481___1775219039143[[#This Row],[Column1.is_coupon_applied]]=TRUE,"yes","no")</f>
        <v>yes</v>
      </c>
      <c r="AF147">
        <f>HOUR(swiggy_orders__10____1725105116481___1775219039143[[#This Row],[order time ]])</f>
        <v>20</v>
      </c>
      <c r="AG147" t="str">
        <f>TEXT(swiggy_orders__10____1725105116481___1775219039143[[#This Row],[Column1.order_time]],"DDDD")</f>
        <v>Sunday</v>
      </c>
      <c r="AH147" t="s">
        <v>47</v>
      </c>
      <c r="AI147" t="str">
        <f>IF(VALUE(swiggy_orders__10____1725105116481___1775219039143[[#This Row],[Column1.order_items.is_veg]])=1, "Veg", "Non-Veg")</f>
        <v>Non-Veg</v>
      </c>
      <c r="AJ147">
        <v>12.927365999999999</v>
      </c>
      <c r="AK147">
        <v>77.692145999999994</v>
      </c>
    </row>
    <row r="148" spans="1:37" x14ac:dyDescent="0.25">
      <c r="A148">
        <v>163004361179135</v>
      </c>
      <c r="B148" t="s">
        <v>452</v>
      </c>
      <c r="C148" t="b">
        <v>0</v>
      </c>
      <c r="D148" t="s">
        <v>79</v>
      </c>
      <c r="E148" t="s">
        <v>79</v>
      </c>
      <c r="F148" t="s">
        <v>850</v>
      </c>
      <c r="G148" t="s">
        <v>851</v>
      </c>
      <c r="H148" t="s">
        <v>34</v>
      </c>
      <c r="I148" t="s">
        <v>35</v>
      </c>
      <c r="J148" t="s">
        <v>852</v>
      </c>
      <c r="K148" t="s">
        <v>37</v>
      </c>
      <c r="L148" t="s">
        <v>38</v>
      </c>
      <c r="M148" t="s">
        <v>39</v>
      </c>
      <c r="N148" t="s">
        <v>40</v>
      </c>
      <c r="O148" t="s">
        <v>41</v>
      </c>
      <c r="P148" t="s">
        <v>853</v>
      </c>
      <c r="Q148">
        <v>467</v>
      </c>
      <c r="R148">
        <v>467</v>
      </c>
      <c r="S148">
        <v>467</v>
      </c>
      <c r="T148">
        <v>400</v>
      </c>
      <c r="U148">
        <v>31</v>
      </c>
      <c r="V148">
        <v>0</v>
      </c>
      <c r="W148" t="s">
        <v>854</v>
      </c>
      <c r="X148" t="s">
        <v>202</v>
      </c>
      <c r="Y148" t="s">
        <v>79</v>
      </c>
      <c r="Z148" t="s">
        <v>111</v>
      </c>
      <c r="AA148" t="s">
        <v>46</v>
      </c>
      <c r="AB148" t="b">
        <v>0</v>
      </c>
      <c r="AC148" t="s">
        <v>47</v>
      </c>
      <c r="AD148" s="3">
        <f>VALUE(swiggy_orders__10____1725105116481___1775219039143[[#This Row],[Column1.order_time]])</f>
        <v>45291.853715277779</v>
      </c>
      <c r="AE148" t="str">
        <f>IF(swiggy_orders__10____1725105116481___1775219039143[[#This Row],[Column1.is_coupon_applied]]=TRUE,"yes","no")</f>
        <v>no</v>
      </c>
      <c r="AF148">
        <f>HOUR(swiggy_orders__10____1725105116481___1775219039143[[#This Row],[order time ]])</f>
        <v>20</v>
      </c>
      <c r="AG148" t="str">
        <f>TEXT(swiggy_orders__10____1725105116481___1775219039143[[#This Row],[Column1.order_time]],"DDDD")</f>
        <v>Sunday</v>
      </c>
      <c r="AH148" t="s">
        <v>1114</v>
      </c>
      <c r="AI148" t="str">
        <f>IF(VALUE(swiggy_orders__10____1725105116481___1775219039143[[#This Row],[Column1.order_items.is_veg]])=1, "Veg", "Non-Veg")</f>
        <v>Veg</v>
      </c>
      <c r="AJ148">
        <v>12.909368000000001</v>
      </c>
      <c r="AK148">
        <v>77.638655999999997</v>
      </c>
    </row>
    <row r="149" spans="1:37" x14ac:dyDescent="0.25">
      <c r="A149">
        <v>162553743923962</v>
      </c>
      <c r="B149" t="s">
        <v>855</v>
      </c>
      <c r="C149" t="b">
        <v>1</v>
      </c>
      <c r="D149" t="s">
        <v>856</v>
      </c>
      <c r="E149" t="s">
        <v>857</v>
      </c>
      <c r="F149" t="s">
        <v>858</v>
      </c>
      <c r="G149" t="s">
        <v>859</v>
      </c>
      <c r="H149" t="s">
        <v>34</v>
      </c>
      <c r="I149" t="s">
        <v>35</v>
      </c>
      <c r="J149" t="s">
        <v>860</v>
      </c>
      <c r="K149" t="s">
        <v>54</v>
      </c>
      <c r="L149" t="s">
        <v>55</v>
      </c>
      <c r="M149" t="s">
        <v>861</v>
      </c>
      <c r="N149" t="s">
        <v>862</v>
      </c>
      <c r="O149" t="s">
        <v>41</v>
      </c>
      <c r="P149" t="s">
        <v>863</v>
      </c>
      <c r="Q149">
        <v>788</v>
      </c>
      <c r="R149">
        <v>788</v>
      </c>
      <c r="S149">
        <v>788</v>
      </c>
      <c r="T149">
        <v>920</v>
      </c>
      <c r="U149">
        <v>40</v>
      </c>
      <c r="V149">
        <v>0</v>
      </c>
      <c r="W149" t="s">
        <v>864</v>
      </c>
      <c r="X149" t="s">
        <v>98</v>
      </c>
      <c r="Y149" t="s">
        <v>856</v>
      </c>
      <c r="Z149" t="s">
        <v>111</v>
      </c>
      <c r="AA149" t="s">
        <v>61</v>
      </c>
      <c r="AB149" t="b">
        <v>0</v>
      </c>
      <c r="AC149" t="s">
        <v>47</v>
      </c>
      <c r="AD149" s="3">
        <f>VALUE(swiggy_orders__10____1725105116481___1775219039143[[#This Row],[Column1.order_time]])</f>
        <v>45286.638229166667</v>
      </c>
      <c r="AE149" t="str">
        <f>IF(swiggy_orders__10____1725105116481___1775219039143[[#This Row],[Column1.is_coupon_applied]]=TRUE,"yes","no")</f>
        <v>yes</v>
      </c>
      <c r="AF149">
        <f>HOUR(swiggy_orders__10____1725105116481___1775219039143[[#This Row],[order time ]])</f>
        <v>15</v>
      </c>
      <c r="AG149" t="str">
        <f>TEXT(swiggy_orders__10____1725105116481___1775219039143[[#This Row],[Column1.order_time]],"DDDD")</f>
        <v>Tuesday</v>
      </c>
      <c r="AH149" t="s">
        <v>47</v>
      </c>
      <c r="AI149" t="str">
        <f>IF(VALUE(swiggy_orders__10____1725105116481___1775219039143[[#This Row],[Column1.order_items.is_veg]])=1, "Veg", "Non-Veg")</f>
        <v>Non-Veg</v>
      </c>
      <c r="AJ149">
        <v>12.90073452</v>
      </c>
      <c r="AK149">
        <v>77.640028299999997</v>
      </c>
    </row>
    <row r="150" spans="1:37" x14ac:dyDescent="0.25">
      <c r="A150">
        <v>162553743923962</v>
      </c>
      <c r="B150" t="s">
        <v>48</v>
      </c>
      <c r="C150" t="b">
        <v>1</v>
      </c>
      <c r="D150" t="s">
        <v>856</v>
      </c>
      <c r="E150" t="s">
        <v>857</v>
      </c>
      <c r="F150" t="s">
        <v>858</v>
      </c>
      <c r="G150" t="s">
        <v>859</v>
      </c>
      <c r="H150" t="s">
        <v>34</v>
      </c>
      <c r="I150" t="s">
        <v>35</v>
      </c>
      <c r="J150" t="s">
        <v>860</v>
      </c>
      <c r="K150" t="s">
        <v>54</v>
      </c>
      <c r="L150" t="s">
        <v>55</v>
      </c>
      <c r="M150" t="s">
        <v>861</v>
      </c>
      <c r="N150" t="s">
        <v>862</v>
      </c>
      <c r="O150" t="s">
        <v>41</v>
      </c>
      <c r="P150" t="s">
        <v>863</v>
      </c>
      <c r="Q150">
        <v>788</v>
      </c>
      <c r="R150">
        <v>788</v>
      </c>
      <c r="S150">
        <v>788</v>
      </c>
      <c r="T150">
        <v>920</v>
      </c>
      <c r="U150">
        <v>40</v>
      </c>
      <c r="V150">
        <v>0</v>
      </c>
      <c r="W150" t="s">
        <v>864</v>
      </c>
      <c r="X150" t="s">
        <v>98</v>
      </c>
      <c r="Y150" t="s">
        <v>856</v>
      </c>
      <c r="Z150" t="s">
        <v>111</v>
      </c>
      <c r="AA150" t="s">
        <v>61</v>
      </c>
      <c r="AB150" t="b">
        <v>0</v>
      </c>
      <c r="AC150" t="s">
        <v>47</v>
      </c>
      <c r="AD150" s="3">
        <f>VALUE(swiggy_orders__10____1725105116481___1775219039143[[#This Row],[Column1.order_time]])</f>
        <v>45286.638229166667</v>
      </c>
      <c r="AE150" t="str">
        <f>IF(swiggy_orders__10____1725105116481___1775219039143[[#This Row],[Column1.is_coupon_applied]]=TRUE,"yes","no")</f>
        <v>yes</v>
      </c>
      <c r="AF150">
        <f>HOUR(swiggy_orders__10____1725105116481___1775219039143[[#This Row],[order time ]])</f>
        <v>15</v>
      </c>
      <c r="AG150" t="str">
        <f>TEXT(swiggy_orders__10____1725105116481___1775219039143[[#This Row],[Column1.order_time]],"DDDD")</f>
        <v>Tuesday</v>
      </c>
      <c r="AH150" t="s">
        <v>47</v>
      </c>
      <c r="AI150" t="str">
        <f>IF(VALUE(swiggy_orders__10____1725105116481___1775219039143[[#This Row],[Column1.order_items.is_veg]])=1, "Veg", "Non-Veg")</f>
        <v>Non-Veg</v>
      </c>
      <c r="AJ150">
        <v>12.90073452</v>
      </c>
      <c r="AK150">
        <v>77.640028299999997</v>
      </c>
    </row>
    <row r="151" spans="1:37" x14ac:dyDescent="0.25">
      <c r="A151">
        <v>162461263812077</v>
      </c>
      <c r="B151" t="s">
        <v>48</v>
      </c>
      <c r="C151" t="b">
        <v>1</v>
      </c>
      <c r="D151" t="s">
        <v>30</v>
      </c>
      <c r="E151" t="s">
        <v>865</v>
      </c>
      <c r="F151" t="s">
        <v>866</v>
      </c>
      <c r="G151" t="s">
        <v>867</v>
      </c>
      <c r="H151" t="s">
        <v>34</v>
      </c>
      <c r="I151" t="s">
        <v>35</v>
      </c>
      <c r="J151" t="s">
        <v>868</v>
      </c>
      <c r="K151" t="s">
        <v>54</v>
      </c>
      <c r="L151" t="s">
        <v>55</v>
      </c>
      <c r="M151" t="s">
        <v>861</v>
      </c>
      <c r="N151" t="s">
        <v>862</v>
      </c>
      <c r="O151" t="s">
        <v>41</v>
      </c>
      <c r="P151" t="s">
        <v>869</v>
      </c>
      <c r="Q151">
        <v>372</v>
      </c>
      <c r="R151">
        <v>372</v>
      </c>
      <c r="S151">
        <v>372</v>
      </c>
      <c r="T151">
        <v>430</v>
      </c>
      <c r="U151">
        <v>40</v>
      </c>
      <c r="V151">
        <v>0</v>
      </c>
      <c r="W151" t="s">
        <v>864</v>
      </c>
      <c r="X151" t="s">
        <v>570</v>
      </c>
      <c r="Y151" t="s">
        <v>30</v>
      </c>
      <c r="Z151" t="s">
        <v>111</v>
      </c>
      <c r="AA151" t="s">
        <v>61</v>
      </c>
      <c r="AB151" t="b">
        <v>1</v>
      </c>
      <c r="AC151" t="s">
        <v>47</v>
      </c>
      <c r="AD151" s="3">
        <f>VALUE(swiggy_orders__10____1725105116481___1775219039143[[#This Row],[Column1.order_time]])</f>
        <v>45285.567858796298</v>
      </c>
      <c r="AE151" t="str">
        <f>IF(swiggy_orders__10____1725105116481___1775219039143[[#This Row],[Column1.is_coupon_applied]]=TRUE,"yes","no")</f>
        <v>yes</v>
      </c>
      <c r="AF151">
        <f>HOUR(swiggy_orders__10____1725105116481___1775219039143[[#This Row],[order time ]])</f>
        <v>13</v>
      </c>
      <c r="AG151" t="str">
        <f>TEXT(swiggy_orders__10____1725105116481___1775219039143[[#This Row],[Column1.order_time]],"DDDD")</f>
        <v>Monday</v>
      </c>
      <c r="AH151" t="s">
        <v>47</v>
      </c>
      <c r="AI151" t="str">
        <f>IF(VALUE(swiggy_orders__10____1725105116481___1775219039143[[#This Row],[Column1.order_items.is_veg]])=1, "Veg", "Non-Veg")</f>
        <v>Non-Veg</v>
      </c>
      <c r="AJ151">
        <v>12.90073452</v>
      </c>
      <c r="AK151">
        <v>77.640028299999997</v>
      </c>
    </row>
    <row r="152" spans="1:37" x14ac:dyDescent="0.25">
      <c r="A152">
        <v>161080636531967</v>
      </c>
      <c r="B152" t="s">
        <v>870</v>
      </c>
      <c r="C152" t="b">
        <v>1</v>
      </c>
      <c r="D152" t="s">
        <v>125</v>
      </c>
      <c r="E152" t="s">
        <v>871</v>
      </c>
      <c r="F152" t="s">
        <v>872</v>
      </c>
      <c r="G152" t="s">
        <v>873</v>
      </c>
      <c r="H152" t="s">
        <v>34</v>
      </c>
      <c r="I152" t="s">
        <v>35</v>
      </c>
      <c r="J152" t="s">
        <v>874</v>
      </c>
      <c r="K152" t="s">
        <v>678</v>
      </c>
      <c r="L152" t="s">
        <v>679</v>
      </c>
      <c r="M152" t="s">
        <v>680</v>
      </c>
      <c r="N152" t="s">
        <v>488</v>
      </c>
      <c r="O152" t="s">
        <v>41</v>
      </c>
      <c r="P152" t="s">
        <v>875</v>
      </c>
      <c r="Q152">
        <v>355</v>
      </c>
      <c r="R152">
        <v>355</v>
      </c>
      <c r="S152">
        <v>355</v>
      </c>
      <c r="T152">
        <v>399</v>
      </c>
      <c r="U152">
        <v>33</v>
      </c>
      <c r="V152">
        <v>0</v>
      </c>
      <c r="W152" t="s">
        <v>682</v>
      </c>
      <c r="X152" t="s">
        <v>189</v>
      </c>
      <c r="Y152" t="s">
        <v>125</v>
      </c>
      <c r="Z152" t="s">
        <v>111</v>
      </c>
      <c r="AA152" t="s">
        <v>684</v>
      </c>
      <c r="AB152" t="b">
        <v>1</v>
      </c>
      <c r="AC152" t="s">
        <v>47</v>
      </c>
      <c r="AD152" s="3">
        <f>VALUE(swiggy_orders__10____1725105116481___1775219039143[[#This Row],[Column1.order_time]])</f>
        <v>45269.588379629633</v>
      </c>
      <c r="AE152" t="str">
        <f>IF(swiggy_orders__10____1725105116481___1775219039143[[#This Row],[Column1.is_coupon_applied]]=TRUE,"yes","no")</f>
        <v>yes</v>
      </c>
      <c r="AF152">
        <f>HOUR(swiggy_orders__10____1725105116481___1775219039143[[#This Row],[order time ]])</f>
        <v>14</v>
      </c>
      <c r="AG152" t="str">
        <f>TEXT(swiggy_orders__10____1725105116481___1775219039143[[#This Row],[Column1.order_time]],"DDDD")</f>
        <v>Saturday</v>
      </c>
      <c r="AH152" t="s">
        <v>47</v>
      </c>
      <c r="AI152" t="str">
        <f>IF(VALUE(swiggy_orders__10____1725105116481___1775219039143[[#This Row],[Column1.order_items.is_veg]])=1, "Veg", "Non-Veg")</f>
        <v>Non-Veg</v>
      </c>
      <c r="AJ152">
        <v>12.911813499999999</v>
      </c>
      <c r="AK152">
        <v>77.637957999999998</v>
      </c>
    </row>
    <row r="153" spans="1:37" x14ac:dyDescent="0.25">
      <c r="A153">
        <v>160474594456670</v>
      </c>
      <c r="B153" t="s">
        <v>876</v>
      </c>
      <c r="C153" t="b">
        <v>1</v>
      </c>
      <c r="D153" t="s">
        <v>30</v>
      </c>
      <c r="E153" t="s">
        <v>877</v>
      </c>
      <c r="F153" t="s">
        <v>878</v>
      </c>
      <c r="G153" t="s">
        <v>879</v>
      </c>
      <c r="H153" t="s">
        <v>34</v>
      </c>
      <c r="I153" t="s">
        <v>35</v>
      </c>
      <c r="J153" t="s">
        <v>880</v>
      </c>
      <c r="K153" t="s">
        <v>678</v>
      </c>
      <c r="L153" t="s">
        <v>679</v>
      </c>
      <c r="M153" t="s">
        <v>680</v>
      </c>
      <c r="N153" t="s">
        <v>488</v>
      </c>
      <c r="O153" t="s">
        <v>41</v>
      </c>
      <c r="P153" t="s">
        <v>881</v>
      </c>
      <c r="Q153">
        <v>354</v>
      </c>
      <c r="R153">
        <v>354</v>
      </c>
      <c r="S153">
        <v>354</v>
      </c>
      <c r="T153">
        <v>398</v>
      </c>
      <c r="U153">
        <v>32</v>
      </c>
      <c r="V153">
        <v>0</v>
      </c>
      <c r="W153" t="s">
        <v>682</v>
      </c>
      <c r="X153" t="s">
        <v>189</v>
      </c>
      <c r="Y153" t="s">
        <v>30</v>
      </c>
      <c r="Z153" t="s">
        <v>111</v>
      </c>
      <c r="AA153" t="s">
        <v>684</v>
      </c>
      <c r="AB153" t="b">
        <v>0</v>
      </c>
      <c r="AC153" t="s">
        <v>47</v>
      </c>
      <c r="AD153" s="3">
        <f>VALUE(swiggy_orders__10____1725105116481___1775219039143[[#This Row],[Column1.order_time]])</f>
        <v>45262.574004629627</v>
      </c>
      <c r="AE153" t="str">
        <f>IF(swiggy_orders__10____1725105116481___1775219039143[[#This Row],[Column1.is_coupon_applied]]=TRUE,"yes","no")</f>
        <v>yes</v>
      </c>
      <c r="AF153">
        <f>HOUR(swiggy_orders__10____1725105116481___1775219039143[[#This Row],[order time ]])</f>
        <v>13</v>
      </c>
      <c r="AG153" t="str">
        <f>TEXT(swiggy_orders__10____1725105116481___1775219039143[[#This Row],[Column1.order_time]],"DDDD")</f>
        <v>Saturday</v>
      </c>
      <c r="AH153" t="s">
        <v>47</v>
      </c>
      <c r="AI153" t="str">
        <f>IF(VALUE(swiggy_orders__10____1725105116481___1775219039143[[#This Row],[Column1.order_items.is_veg]])=1, "Veg", "Non-Veg")</f>
        <v>Non-Veg</v>
      </c>
      <c r="AJ153">
        <v>12.911813499999999</v>
      </c>
      <c r="AK153">
        <v>77.637957999999998</v>
      </c>
    </row>
    <row r="154" spans="1:37" x14ac:dyDescent="0.25">
      <c r="A154">
        <v>159955886050893</v>
      </c>
      <c r="B154" t="s">
        <v>882</v>
      </c>
      <c r="C154" t="b">
        <v>1</v>
      </c>
      <c r="D154" t="s">
        <v>125</v>
      </c>
      <c r="E154" t="s">
        <v>883</v>
      </c>
      <c r="F154" t="s">
        <v>884</v>
      </c>
      <c r="G154" t="s">
        <v>885</v>
      </c>
      <c r="H154" t="s">
        <v>34</v>
      </c>
      <c r="I154" t="s">
        <v>35</v>
      </c>
      <c r="J154" t="s">
        <v>886</v>
      </c>
      <c r="K154" t="s">
        <v>887</v>
      </c>
      <c r="L154" t="s">
        <v>888</v>
      </c>
      <c r="M154" t="s">
        <v>889</v>
      </c>
      <c r="N154" t="s">
        <v>890</v>
      </c>
      <c r="O154" t="s">
        <v>41</v>
      </c>
      <c r="P154" t="s">
        <v>891</v>
      </c>
      <c r="Q154">
        <v>284</v>
      </c>
      <c r="R154">
        <v>284</v>
      </c>
      <c r="S154">
        <v>284</v>
      </c>
      <c r="T154">
        <v>375</v>
      </c>
      <c r="U154">
        <v>41</v>
      </c>
      <c r="V154">
        <v>0</v>
      </c>
      <c r="W154" t="s">
        <v>892</v>
      </c>
      <c r="X154" t="s">
        <v>615</v>
      </c>
      <c r="Y154" t="s">
        <v>125</v>
      </c>
      <c r="Z154" t="s">
        <v>111</v>
      </c>
      <c r="AA154" t="s">
        <v>893</v>
      </c>
      <c r="AB154" t="b">
        <v>0</v>
      </c>
      <c r="AC154" t="s">
        <v>47</v>
      </c>
      <c r="AD154" s="3">
        <f>VALUE(swiggy_orders__10____1725105116481___1775219039143[[#This Row],[Column1.order_time]])</f>
        <v>45256.570439814815</v>
      </c>
      <c r="AE154" t="str">
        <f>IF(swiggy_orders__10____1725105116481___1775219039143[[#This Row],[Column1.is_coupon_applied]]=TRUE,"yes","no")</f>
        <v>yes</v>
      </c>
      <c r="AF154">
        <f>HOUR(swiggy_orders__10____1725105116481___1775219039143[[#This Row],[order time ]])</f>
        <v>13</v>
      </c>
      <c r="AG154" t="str">
        <f>TEXT(swiggy_orders__10____1725105116481___1775219039143[[#This Row],[Column1.order_time]],"DDDD")</f>
        <v>Sunday</v>
      </c>
      <c r="AH154" t="s">
        <v>47</v>
      </c>
      <c r="AI154" t="str">
        <f>IF(VALUE(swiggy_orders__10____1725105116481___1775219039143[[#This Row],[Column1.order_items.is_veg]])=1, "Veg", "Non-Veg")</f>
        <v>Non-Veg</v>
      </c>
      <c r="AJ154">
        <v>12.906146</v>
      </c>
      <c r="AK154">
        <v>77.629745</v>
      </c>
    </row>
    <row r="155" spans="1:37" x14ac:dyDescent="0.25">
      <c r="A155">
        <v>159955886050893</v>
      </c>
      <c r="B155" t="s">
        <v>894</v>
      </c>
      <c r="C155" t="b">
        <v>1</v>
      </c>
      <c r="D155" t="s">
        <v>125</v>
      </c>
      <c r="E155" t="s">
        <v>883</v>
      </c>
      <c r="F155" t="s">
        <v>884</v>
      </c>
      <c r="G155" t="s">
        <v>885</v>
      </c>
      <c r="H155" t="s">
        <v>34</v>
      </c>
      <c r="I155" t="s">
        <v>35</v>
      </c>
      <c r="J155" t="s">
        <v>886</v>
      </c>
      <c r="K155" t="s">
        <v>887</v>
      </c>
      <c r="L155" t="s">
        <v>888</v>
      </c>
      <c r="M155" t="s">
        <v>889</v>
      </c>
      <c r="N155" t="s">
        <v>890</v>
      </c>
      <c r="O155" t="s">
        <v>41</v>
      </c>
      <c r="P155" t="s">
        <v>891</v>
      </c>
      <c r="Q155">
        <v>284</v>
      </c>
      <c r="R155">
        <v>284</v>
      </c>
      <c r="S155">
        <v>284</v>
      </c>
      <c r="T155">
        <v>375</v>
      </c>
      <c r="U155">
        <v>41</v>
      </c>
      <c r="V155">
        <v>0</v>
      </c>
      <c r="W155" t="s">
        <v>892</v>
      </c>
      <c r="X155" t="s">
        <v>615</v>
      </c>
      <c r="Y155" t="s">
        <v>125</v>
      </c>
      <c r="Z155" t="s">
        <v>111</v>
      </c>
      <c r="AA155" t="s">
        <v>893</v>
      </c>
      <c r="AB155" t="b">
        <v>0</v>
      </c>
      <c r="AC155" t="s">
        <v>47</v>
      </c>
      <c r="AD155" s="3">
        <f>VALUE(swiggy_orders__10____1725105116481___1775219039143[[#This Row],[Column1.order_time]])</f>
        <v>45256.570439814815</v>
      </c>
      <c r="AE155" t="str">
        <f>IF(swiggy_orders__10____1725105116481___1775219039143[[#This Row],[Column1.is_coupon_applied]]=TRUE,"yes","no")</f>
        <v>yes</v>
      </c>
      <c r="AF155">
        <f>HOUR(swiggy_orders__10____1725105116481___1775219039143[[#This Row],[order time ]])</f>
        <v>13</v>
      </c>
      <c r="AG155" t="str">
        <f>TEXT(swiggy_orders__10____1725105116481___1775219039143[[#This Row],[Column1.order_time]],"DDDD")</f>
        <v>Sunday</v>
      </c>
      <c r="AH155" t="s">
        <v>1114</v>
      </c>
      <c r="AI155" t="str">
        <f>IF(VALUE(swiggy_orders__10____1725105116481___1775219039143[[#This Row],[Column1.order_items.is_veg]])=1, "Veg", "Non-Veg")</f>
        <v>Veg</v>
      </c>
      <c r="AJ155">
        <v>12.906146</v>
      </c>
      <c r="AK155">
        <v>77.629745</v>
      </c>
    </row>
    <row r="156" spans="1:37" x14ac:dyDescent="0.25">
      <c r="A156">
        <v>159700431113615</v>
      </c>
      <c r="B156" t="s">
        <v>895</v>
      </c>
      <c r="C156" t="b">
        <v>1</v>
      </c>
      <c r="D156" t="s">
        <v>64</v>
      </c>
      <c r="E156" t="s">
        <v>896</v>
      </c>
      <c r="F156" t="s">
        <v>897</v>
      </c>
      <c r="G156" t="s">
        <v>898</v>
      </c>
      <c r="H156" t="s">
        <v>34</v>
      </c>
      <c r="I156" t="s">
        <v>35</v>
      </c>
      <c r="J156" t="s">
        <v>899</v>
      </c>
      <c r="K156" t="s">
        <v>900</v>
      </c>
      <c r="L156" t="s">
        <v>901</v>
      </c>
      <c r="M156" t="s">
        <v>902</v>
      </c>
      <c r="N156" t="s">
        <v>903</v>
      </c>
      <c r="O156" t="s">
        <v>41</v>
      </c>
      <c r="P156" t="s">
        <v>904</v>
      </c>
      <c r="Q156">
        <v>455</v>
      </c>
      <c r="R156">
        <v>455</v>
      </c>
      <c r="S156">
        <v>455</v>
      </c>
      <c r="T156">
        <v>530</v>
      </c>
      <c r="U156">
        <v>29</v>
      </c>
      <c r="V156">
        <v>0</v>
      </c>
      <c r="W156" t="s">
        <v>905</v>
      </c>
      <c r="X156" t="s">
        <v>218</v>
      </c>
      <c r="Y156" t="s">
        <v>64</v>
      </c>
      <c r="Z156" t="s">
        <v>111</v>
      </c>
      <c r="AA156" t="s">
        <v>122</v>
      </c>
      <c r="AB156" t="b">
        <v>0</v>
      </c>
      <c r="AC156" t="s">
        <v>47</v>
      </c>
      <c r="AD156" s="3">
        <f>VALUE(swiggy_orders__10____1725105116481___1775219039143[[#This Row],[Column1.order_time]])</f>
        <v>45253.61378472222</v>
      </c>
      <c r="AE156" t="str">
        <f>IF(swiggy_orders__10____1725105116481___1775219039143[[#This Row],[Column1.is_coupon_applied]]=TRUE,"yes","no")</f>
        <v>yes</v>
      </c>
      <c r="AF156">
        <f>HOUR(swiggy_orders__10____1725105116481___1775219039143[[#This Row],[order time ]])</f>
        <v>14</v>
      </c>
      <c r="AG156" t="str">
        <f>TEXT(swiggy_orders__10____1725105116481___1775219039143[[#This Row],[Column1.order_time]],"DDDD")</f>
        <v>Thursday</v>
      </c>
      <c r="AH156" t="s">
        <v>1114</v>
      </c>
      <c r="AI156" t="str">
        <f>IF(VALUE(swiggy_orders__10____1725105116481___1775219039143[[#This Row],[Column1.order_items.is_veg]])=1, "Veg", "Non-Veg")</f>
        <v>Veg</v>
      </c>
      <c r="AJ156">
        <v>12.912027999999999</v>
      </c>
      <c r="AK156">
        <v>77.632327000000004</v>
      </c>
    </row>
    <row r="157" spans="1:37" x14ac:dyDescent="0.25">
      <c r="A157">
        <v>159700431113615</v>
      </c>
      <c r="B157" t="s">
        <v>906</v>
      </c>
      <c r="C157" t="b">
        <v>1</v>
      </c>
      <c r="D157" t="s">
        <v>64</v>
      </c>
      <c r="E157" t="s">
        <v>896</v>
      </c>
      <c r="F157" t="s">
        <v>897</v>
      </c>
      <c r="G157" t="s">
        <v>898</v>
      </c>
      <c r="H157" t="s">
        <v>34</v>
      </c>
      <c r="I157" t="s">
        <v>35</v>
      </c>
      <c r="J157" t="s">
        <v>899</v>
      </c>
      <c r="K157" t="s">
        <v>900</v>
      </c>
      <c r="L157" t="s">
        <v>901</v>
      </c>
      <c r="M157" t="s">
        <v>902</v>
      </c>
      <c r="N157" t="s">
        <v>903</v>
      </c>
      <c r="O157" t="s">
        <v>41</v>
      </c>
      <c r="P157" t="s">
        <v>904</v>
      </c>
      <c r="Q157">
        <v>455</v>
      </c>
      <c r="R157">
        <v>455</v>
      </c>
      <c r="S157">
        <v>455</v>
      </c>
      <c r="T157">
        <v>530</v>
      </c>
      <c r="U157">
        <v>29</v>
      </c>
      <c r="V157">
        <v>0</v>
      </c>
      <c r="W157" t="s">
        <v>905</v>
      </c>
      <c r="X157" t="s">
        <v>218</v>
      </c>
      <c r="Y157" t="s">
        <v>64</v>
      </c>
      <c r="Z157" t="s">
        <v>111</v>
      </c>
      <c r="AA157" t="s">
        <v>122</v>
      </c>
      <c r="AB157" t="b">
        <v>0</v>
      </c>
      <c r="AC157" t="s">
        <v>47</v>
      </c>
      <c r="AD157" s="3">
        <f>VALUE(swiggy_orders__10____1725105116481___1775219039143[[#This Row],[Column1.order_time]])</f>
        <v>45253.61378472222</v>
      </c>
      <c r="AE157" t="str">
        <f>IF(swiggy_orders__10____1725105116481___1775219039143[[#This Row],[Column1.is_coupon_applied]]=TRUE,"yes","no")</f>
        <v>yes</v>
      </c>
      <c r="AF157">
        <f>HOUR(swiggy_orders__10____1725105116481___1775219039143[[#This Row],[order time ]])</f>
        <v>14</v>
      </c>
      <c r="AG157" t="str">
        <f>TEXT(swiggy_orders__10____1725105116481___1775219039143[[#This Row],[Column1.order_time]],"DDDD")</f>
        <v>Thursday</v>
      </c>
      <c r="AH157" t="s">
        <v>1114</v>
      </c>
      <c r="AI157" t="str">
        <f>IF(VALUE(swiggy_orders__10____1725105116481___1775219039143[[#This Row],[Column1.order_items.is_veg]])=1, "Veg", "Non-Veg")</f>
        <v>Veg</v>
      </c>
      <c r="AJ157">
        <v>12.912027999999999</v>
      </c>
      <c r="AK157">
        <v>77.632327000000004</v>
      </c>
    </row>
    <row r="158" spans="1:37" x14ac:dyDescent="0.25">
      <c r="A158">
        <v>159024606634682</v>
      </c>
      <c r="B158" t="s">
        <v>907</v>
      </c>
      <c r="C158" t="b">
        <v>1</v>
      </c>
      <c r="D158" t="s">
        <v>908</v>
      </c>
      <c r="E158" t="s">
        <v>909</v>
      </c>
      <c r="F158" t="s">
        <v>910</v>
      </c>
      <c r="G158" t="s">
        <v>911</v>
      </c>
      <c r="H158" t="s">
        <v>34</v>
      </c>
      <c r="I158" t="s">
        <v>35</v>
      </c>
      <c r="J158" t="s">
        <v>912</v>
      </c>
      <c r="K158" t="s">
        <v>887</v>
      </c>
      <c r="L158" t="s">
        <v>888</v>
      </c>
      <c r="M158" t="s">
        <v>889</v>
      </c>
      <c r="N158" t="s">
        <v>890</v>
      </c>
      <c r="O158" t="s">
        <v>41</v>
      </c>
      <c r="P158" t="s">
        <v>913</v>
      </c>
      <c r="Q158">
        <v>380</v>
      </c>
      <c r="R158">
        <v>380</v>
      </c>
      <c r="S158">
        <v>380</v>
      </c>
      <c r="T158">
        <v>540</v>
      </c>
      <c r="U158">
        <v>44</v>
      </c>
      <c r="V158">
        <v>0</v>
      </c>
      <c r="W158" t="s">
        <v>892</v>
      </c>
      <c r="X158" t="s">
        <v>615</v>
      </c>
      <c r="Y158" t="s">
        <v>908</v>
      </c>
      <c r="Z158" t="s">
        <v>111</v>
      </c>
      <c r="AA158" t="s">
        <v>893</v>
      </c>
      <c r="AB158" t="b">
        <v>0</v>
      </c>
      <c r="AC158" t="s">
        <v>47</v>
      </c>
      <c r="AD158" s="3">
        <f>VALUE(swiggy_orders__10____1725105116481___1775219039143[[#This Row],[Column1.order_time]])</f>
        <v>45245.79173611111</v>
      </c>
      <c r="AE158" t="str">
        <f>IF(swiggy_orders__10____1725105116481___1775219039143[[#This Row],[Column1.is_coupon_applied]]=TRUE,"yes","no")</f>
        <v>yes</v>
      </c>
      <c r="AF158">
        <f>HOUR(swiggy_orders__10____1725105116481___1775219039143[[#This Row],[order time ]])</f>
        <v>19</v>
      </c>
      <c r="AG158" t="str">
        <f>TEXT(swiggy_orders__10____1725105116481___1775219039143[[#This Row],[Column1.order_time]],"DDDD")</f>
        <v>Wednesday</v>
      </c>
      <c r="AH158" t="s">
        <v>1114</v>
      </c>
      <c r="AI158" t="str">
        <f>IF(VALUE(swiggy_orders__10____1725105116481___1775219039143[[#This Row],[Column1.order_items.is_veg]])=1, "Veg", "Non-Veg")</f>
        <v>Veg</v>
      </c>
      <c r="AJ158">
        <v>12.906146</v>
      </c>
      <c r="AK158">
        <v>77.629745</v>
      </c>
    </row>
    <row r="159" spans="1:37" x14ac:dyDescent="0.25">
      <c r="A159">
        <v>159024606634682</v>
      </c>
      <c r="B159" t="s">
        <v>907</v>
      </c>
      <c r="C159" t="b">
        <v>1</v>
      </c>
      <c r="D159" t="s">
        <v>908</v>
      </c>
      <c r="E159" t="s">
        <v>909</v>
      </c>
      <c r="F159" t="s">
        <v>910</v>
      </c>
      <c r="G159" t="s">
        <v>911</v>
      </c>
      <c r="H159" t="s">
        <v>34</v>
      </c>
      <c r="I159" t="s">
        <v>35</v>
      </c>
      <c r="J159" t="s">
        <v>912</v>
      </c>
      <c r="K159" t="s">
        <v>887</v>
      </c>
      <c r="L159" t="s">
        <v>888</v>
      </c>
      <c r="M159" t="s">
        <v>889</v>
      </c>
      <c r="N159" t="s">
        <v>890</v>
      </c>
      <c r="O159" t="s">
        <v>41</v>
      </c>
      <c r="P159" t="s">
        <v>913</v>
      </c>
      <c r="Q159">
        <v>380</v>
      </c>
      <c r="R159">
        <v>380</v>
      </c>
      <c r="S159">
        <v>380</v>
      </c>
      <c r="T159">
        <v>540</v>
      </c>
      <c r="U159">
        <v>44</v>
      </c>
      <c r="V159">
        <v>0</v>
      </c>
      <c r="W159" t="s">
        <v>892</v>
      </c>
      <c r="X159" t="s">
        <v>615</v>
      </c>
      <c r="Y159" t="s">
        <v>908</v>
      </c>
      <c r="Z159" t="s">
        <v>111</v>
      </c>
      <c r="AA159" t="s">
        <v>893</v>
      </c>
      <c r="AB159" t="b">
        <v>0</v>
      </c>
      <c r="AC159" t="s">
        <v>47</v>
      </c>
      <c r="AD159" s="3">
        <f>VALUE(swiggy_orders__10____1725105116481___1775219039143[[#This Row],[Column1.order_time]])</f>
        <v>45245.79173611111</v>
      </c>
      <c r="AE159" t="str">
        <f>IF(swiggy_orders__10____1725105116481___1775219039143[[#This Row],[Column1.is_coupon_applied]]=TRUE,"yes","no")</f>
        <v>yes</v>
      </c>
      <c r="AF159">
        <f>HOUR(swiggy_orders__10____1725105116481___1775219039143[[#This Row],[order time ]])</f>
        <v>19</v>
      </c>
      <c r="AG159" t="str">
        <f>TEXT(swiggy_orders__10____1725105116481___1775219039143[[#This Row],[Column1.order_time]],"DDDD")</f>
        <v>Wednesday</v>
      </c>
      <c r="AH159" t="s">
        <v>1114</v>
      </c>
      <c r="AI159" t="str">
        <f>IF(VALUE(swiggy_orders__10____1725105116481___1775219039143[[#This Row],[Column1.order_items.is_veg]])=1, "Veg", "Non-Veg")</f>
        <v>Veg</v>
      </c>
      <c r="AJ159">
        <v>12.906146</v>
      </c>
      <c r="AK159">
        <v>77.629745</v>
      </c>
    </row>
    <row r="160" spans="1:37" x14ac:dyDescent="0.25">
      <c r="A160">
        <v>159024606634682</v>
      </c>
      <c r="B160" t="s">
        <v>914</v>
      </c>
      <c r="C160" t="b">
        <v>1</v>
      </c>
      <c r="D160" t="s">
        <v>908</v>
      </c>
      <c r="E160" t="s">
        <v>909</v>
      </c>
      <c r="F160" t="s">
        <v>910</v>
      </c>
      <c r="G160" t="s">
        <v>911</v>
      </c>
      <c r="H160" t="s">
        <v>34</v>
      </c>
      <c r="I160" t="s">
        <v>35</v>
      </c>
      <c r="J160" t="s">
        <v>912</v>
      </c>
      <c r="K160" t="s">
        <v>887</v>
      </c>
      <c r="L160" t="s">
        <v>888</v>
      </c>
      <c r="M160" t="s">
        <v>889</v>
      </c>
      <c r="N160" t="s">
        <v>890</v>
      </c>
      <c r="O160" t="s">
        <v>41</v>
      </c>
      <c r="P160" t="s">
        <v>913</v>
      </c>
      <c r="Q160">
        <v>380</v>
      </c>
      <c r="R160">
        <v>380</v>
      </c>
      <c r="S160">
        <v>380</v>
      </c>
      <c r="T160">
        <v>540</v>
      </c>
      <c r="U160">
        <v>44</v>
      </c>
      <c r="V160">
        <v>0</v>
      </c>
      <c r="W160" t="s">
        <v>892</v>
      </c>
      <c r="X160" t="s">
        <v>615</v>
      </c>
      <c r="Y160" t="s">
        <v>908</v>
      </c>
      <c r="Z160" t="s">
        <v>111</v>
      </c>
      <c r="AA160" t="s">
        <v>893</v>
      </c>
      <c r="AB160" t="b">
        <v>0</v>
      </c>
      <c r="AC160" t="s">
        <v>47</v>
      </c>
      <c r="AD160" s="3">
        <f>VALUE(swiggy_orders__10____1725105116481___1775219039143[[#This Row],[Column1.order_time]])</f>
        <v>45245.79173611111</v>
      </c>
      <c r="AE160" t="str">
        <f>IF(swiggy_orders__10____1725105116481___1775219039143[[#This Row],[Column1.is_coupon_applied]]=TRUE,"yes","no")</f>
        <v>yes</v>
      </c>
      <c r="AF160">
        <f>HOUR(swiggy_orders__10____1725105116481___1775219039143[[#This Row],[order time ]])</f>
        <v>19</v>
      </c>
      <c r="AG160" t="str">
        <f>TEXT(swiggy_orders__10____1725105116481___1775219039143[[#This Row],[Column1.order_time]],"DDDD")</f>
        <v>Wednesday</v>
      </c>
      <c r="AH160" t="s">
        <v>47</v>
      </c>
      <c r="AI160" t="str">
        <f>IF(VALUE(swiggy_orders__10____1725105116481___1775219039143[[#This Row],[Column1.order_items.is_veg]])=1, "Veg", "Non-Veg")</f>
        <v>Non-Veg</v>
      </c>
      <c r="AJ160">
        <v>12.906146</v>
      </c>
      <c r="AK160">
        <v>77.629745</v>
      </c>
    </row>
    <row r="161" spans="1:37" x14ac:dyDescent="0.25">
      <c r="A161">
        <v>159024606634682</v>
      </c>
      <c r="B161" t="s">
        <v>894</v>
      </c>
      <c r="C161" t="b">
        <v>1</v>
      </c>
      <c r="D161" t="s">
        <v>908</v>
      </c>
      <c r="E161" t="s">
        <v>909</v>
      </c>
      <c r="F161" t="s">
        <v>910</v>
      </c>
      <c r="G161" t="s">
        <v>911</v>
      </c>
      <c r="H161" t="s">
        <v>34</v>
      </c>
      <c r="I161" t="s">
        <v>35</v>
      </c>
      <c r="J161" t="s">
        <v>912</v>
      </c>
      <c r="K161" t="s">
        <v>887</v>
      </c>
      <c r="L161" t="s">
        <v>888</v>
      </c>
      <c r="M161" t="s">
        <v>889</v>
      </c>
      <c r="N161" t="s">
        <v>890</v>
      </c>
      <c r="O161" t="s">
        <v>41</v>
      </c>
      <c r="P161" t="s">
        <v>913</v>
      </c>
      <c r="Q161">
        <v>380</v>
      </c>
      <c r="R161">
        <v>380</v>
      </c>
      <c r="S161">
        <v>380</v>
      </c>
      <c r="T161">
        <v>540</v>
      </c>
      <c r="U161">
        <v>44</v>
      </c>
      <c r="V161">
        <v>0</v>
      </c>
      <c r="W161" t="s">
        <v>892</v>
      </c>
      <c r="X161" t="s">
        <v>615</v>
      </c>
      <c r="Y161" t="s">
        <v>908</v>
      </c>
      <c r="Z161" t="s">
        <v>111</v>
      </c>
      <c r="AA161" t="s">
        <v>893</v>
      </c>
      <c r="AB161" t="b">
        <v>0</v>
      </c>
      <c r="AC161" t="s">
        <v>47</v>
      </c>
      <c r="AD161" s="3">
        <f>VALUE(swiggy_orders__10____1725105116481___1775219039143[[#This Row],[Column1.order_time]])</f>
        <v>45245.79173611111</v>
      </c>
      <c r="AE161" t="str">
        <f>IF(swiggy_orders__10____1725105116481___1775219039143[[#This Row],[Column1.is_coupon_applied]]=TRUE,"yes","no")</f>
        <v>yes</v>
      </c>
      <c r="AF161">
        <f>HOUR(swiggy_orders__10____1725105116481___1775219039143[[#This Row],[order time ]])</f>
        <v>19</v>
      </c>
      <c r="AG161" t="str">
        <f>TEXT(swiggy_orders__10____1725105116481___1775219039143[[#This Row],[Column1.order_time]],"DDDD")</f>
        <v>Wednesday</v>
      </c>
      <c r="AH161" t="s">
        <v>1114</v>
      </c>
      <c r="AI161" t="str">
        <f>IF(VALUE(swiggy_orders__10____1725105116481___1775219039143[[#This Row],[Column1.order_items.is_veg]])=1, "Veg", "Non-Veg")</f>
        <v>Veg</v>
      </c>
      <c r="AJ161">
        <v>12.906146</v>
      </c>
      <c r="AK161">
        <v>77.629745</v>
      </c>
    </row>
    <row r="162" spans="1:37" x14ac:dyDescent="0.25">
      <c r="A162">
        <v>159024606634682</v>
      </c>
      <c r="B162" t="s">
        <v>915</v>
      </c>
      <c r="C162" t="b">
        <v>1</v>
      </c>
      <c r="D162" t="s">
        <v>908</v>
      </c>
      <c r="E162" t="s">
        <v>909</v>
      </c>
      <c r="F162" t="s">
        <v>910</v>
      </c>
      <c r="G162" t="s">
        <v>911</v>
      </c>
      <c r="H162" t="s">
        <v>34</v>
      </c>
      <c r="I162" t="s">
        <v>35</v>
      </c>
      <c r="J162" t="s">
        <v>912</v>
      </c>
      <c r="K162" t="s">
        <v>887</v>
      </c>
      <c r="L162" t="s">
        <v>888</v>
      </c>
      <c r="M162" t="s">
        <v>889</v>
      </c>
      <c r="N162" t="s">
        <v>890</v>
      </c>
      <c r="O162" t="s">
        <v>41</v>
      </c>
      <c r="P162" t="s">
        <v>913</v>
      </c>
      <c r="Q162">
        <v>380</v>
      </c>
      <c r="R162">
        <v>380</v>
      </c>
      <c r="S162">
        <v>380</v>
      </c>
      <c r="T162">
        <v>540</v>
      </c>
      <c r="U162">
        <v>44</v>
      </c>
      <c r="V162">
        <v>0</v>
      </c>
      <c r="W162" t="s">
        <v>892</v>
      </c>
      <c r="X162" t="s">
        <v>615</v>
      </c>
      <c r="Y162" t="s">
        <v>908</v>
      </c>
      <c r="Z162" t="s">
        <v>111</v>
      </c>
      <c r="AA162" t="s">
        <v>893</v>
      </c>
      <c r="AB162" t="b">
        <v>0</v>
      </c>
      <c r="AC162" t="s">
        <v>47</v>
      </c>
      <c r="AD162" s="3">
        <f>VALUE(swiggy_orders__10____1725105116481___1775219039143[[#This Row],[Column1.order_time]])</f>
        <v>45245.79173611111</v>
      </c>
      <c r="AE162" t="str">
        <f>IF(swiggy_orders__10____1725105116481___1775219039143[[#This Row],[Column1.is_coupon_applied]]=TRUE,"yes","no")</f>
        <v>yes</v>
      </c>
      <c r="AF162">
        <f>HOUR(swiggy_orders__10____1725105116481___1775219039143[[#This Row],[order time ]])</f>
        <v>19</v>
      </c>
      <c r="AG162" t="str">
        <f>TEXT(swiggy_orders__10____1725105116481___1775219039143[[#This Row],[Column1.order_time]],"DDDD")</f>
        <v>Wednesday</v>
      </c>
      <c r="AH162" t="s">
        <v>1114</v>
      </c>
      <c r="AI162" t="str">
        <f>IF(VALUE(swiggy_orders__10____1725105116481___1775219039143[[#This Row],[Column1.order_items.is_veg]])=1, "Veg", "Non-Veg")</f>
        <v>Veg</v>
      </c>
      <c r="AJ162">
        <v>12.906146</v>
      </c>
      <c r="AK162">
        <v>77.629745</v>
      </c>
    </row>
    <row r="163" spans="1:37" x14ac:dyDescent="0.25">
      <c r="A163">
        <v>158421216354293</v>
      </c>
      <c r="B163" t="s">
        <v>916</v>
      </c>
      <c r="C163" t="b">
        <v>0</v>
      </c>
      <c r="D163" t="s">
        <v>79</v>
      </c>
      <c r="E163" t="s">
        <v>79</v>
      </c>
      <c r="F163" t="s">
        <v>917</v>
      </c>
      <c r="G163" t="s">
        <v>918</v>
      </c>
      <c r="H163" t="s">
        <v>34</v>
      </c>
      <c r="I163" t="s">
        <v>35</v>
      </c>
      <c r="J163" t="s">
        <v>919</v>
      </c>
      <c r="K163" t="s">
        <v>920</v>
      </c>
      <c r="L163" t="s">
        <v>921</v>
      </c>
      <c r="M163" t="s">
        <v>922</v>
      </c>
      <c r="N163" t="s">
        <v>923</v>
      </c>
      <c r="O163" t="s">
        <v>41</v>
      </c>
      <c r="P163" t="s">
        <v>924</v>
      </c>
      <c r="Q163">
        <v>221</v>
      </c>
      <c r="R163">
        <v>221</v>
      </c>
      <c r="S163">
        <v>221</v>
      </c>
      <c r="T163">
        <v>268</v>
      </c>
      <c r="U163">
        <v>32</v>
      </c>
      <c r="V163">
        <v>0</v>
      </c>
      <c r="W163" t="s">
        <v>925</v>
      </c>
      <c r="X163" t="s">
        <v>202</v>
      </c>
      <c r="Y163" t="s">
        <v>79</v>
      </c>
      <c r="Z163" t="s">
        <v>111</v>
      </c>
      <c r="AA163" t="s">
        <v>46</v>
      </c>
      <c r="AB163" t="b">
        <v>0</v>
      </c>
      <c r="AC163" t="s">
        <v>47</v>
      </c>
      <c r="AD163" s="3">
        <f>VALUE(swiggy_orders__10____1725105116481___1775219039143[[#This Row],[Column1.order_time]])</f>
        <v>45238.808055555557</v>
      </c>
      <c r="AE163" t="str">
        <f>IF(swiggy_orders__10____1725105116481___1775219039143[[#This Row],[Column1.is_coupon_applied]]=TRUE,"yes","no")</f>
        <v>no</v>
      </c>
      <c r="AF163">
        <f>HOUR(swiggy_orders__10____1725105116481___1775219039143[[#This Row],[order time ]])</f>
        <v>19</v>
      </c>
      <c r="AG163" t="str">
        <f>TEXT(swiggy_orders__10____1725105116481___1775219039143[[#This Row],[Column1.order_time]],"DDDD")</f>
        <v>Wednesday</v>
      </c>
      <c r="AH163" t="s">
        <v>47</v>
      </c>
      <c r="AI163" t="str">
        <f>IF(VALUE(swiggy_orders__10____1725105116481___1775219039143[[#This Row],[Column1.order_items.is_veg]])=1, "Veg", "Non-Veg")</f>
        <v>Non-Veg</v>
      </c>
      <c r="AJ163">
        <v>12.916196100000001</v>
      </c>
      <c r="AK163">
        <v>77.637784699999997</v>
      </c>
    </row>
    <row r="164" spans="1:37" x14ac:dyDescent="0.25">
      <c r="A164">
        <v>158421216354293</v>
      </c>
      <c r="B164" t="s">
        <v>926</v>
      </c>
      <c r="C164" t="b">
        <v>0</v>
      </c>
      <c r="D164" t="s">
        <v>79</v>
      </c>
      <c r="E164" t="s">
        <v>79</v>
      </c>
      <c r="F164" t="s">
        <v>917</v>
      </c>
      <c r="G164" t="s">
        <v>918</v>
      </c>
      <c r="H164" t="s">
        <v>34</v>
      </c>
      <c r="I164" t="s">
        <v>35</v>
      </c>
      <c r="J164" t="s">
        <v>919</v>
      </c>
      <c r="K164" t="s">
        <v>920</v>
      </c>
      <c r="L164" t="s">
        <v>921</v>
      </c>
      <c r="M164" t="s">
        <v>922</v>
      </c>
      <c r="N164" t="s">
        <v>923</v>
      </c>
      <c r="O164" t="s">
        <v>41</v>
      </c>
      <c r="P164" t="s">
        <v>924</v>
      </c>
      <c r="Q164">
        <v>221</v>
      </c>
      <c r="R164">
        <v>221</v>
      </c>
      <c r="S164">
        <v>221</v>
      </c>
      <c r="T164">
        <v>268</v>
      </c>
      <c r="U164">
        <v>32</v>
      </c>
      <c r="V164">
        <v>0</v>
      </c>
      <c r="W164" t="s">
        <v>925</v>
      </c>
      <c r="X164" t="s">
        <v>202</v>
      </c>
      <c r="Y164" t="s">
        <v>79</v>
      </c>
      <c r="Z164" t="s">
        <v>111</v>
      </c>
      <c r="AA164" t="s">
        <v>46</v>
      </c>
      <c r="AB164" t="b">
        <v>0</v>
      </c>
      <c r="AC164" t="s">
        <v>47</v>
      </c>
      <c r="AD164" s="3">
        <f>VALUE(swiggy_orders__10____1725105116481___1775219039143[[#This Row],[Column1.order_time]])</f>
        <v>45238.808055555557</v>
      </c>
      <c r="AE164" t="str">
        <f>IF(swiggy_orders__10____1725105116481___1775219039143[[#This Row],[Column1.is_coupon_applied]]=TRUE,"yes","no")</f>
        <v>no</v>
      </c>
      <c r="AF164">
        <f>HOUR(swiggy_orders__10____1725105116481___1775219039143[[#This Row],[order time ]])</f>
        <v>19</v>
      </c>
      <c r="AG164" t="str">
        <f>TEXT(swiggy_orders__10____1725105116481___1775219039143[[#This Row],[Column1.order_time]],"DDDD")</f>
        <v>Wednesday</v>
      </c>
      <c r="AH164" t="s">
        <v>47</v>
      </c>
      <c r="AI164" t="str">
        <f>IF(VALUE(swiggy_orders__10____1725105116481___1775219039143[[#This Row],[Column1.order_items.is_veg]])=1, "Veg", "Non-Veg")</f>
        <v>Non-Veg</v>
      </c>
      <c r="AJ164">
        <v>12.916196100000001</v>
      </c>
      <c r="AK164">
        <v>77.637784699999997</v>
      </c>
    </row>
    <row r="165" spans="1:37" x14ac:dyDescent="0.25">
      <c r="A165">
        <v>158334414702466</v>
      </c>
      <c r="B165" t="s">
        <v>364</v>
      </c>
      <c r="C165" t="b">
        <v>0</v>
      </c>
      <c r="D165" t="s">
        <v>79</v>
      </c>
      <c r="E165" t="s">
        <v>79</v>
      </c>
      <c r="F165" t="s">
        <v>927</v>
      </c>
      <c r="G165" t="s">
        <v>928</v>
      </c>
      <c r="H165" t="s">
        <v>34</v>
      </c>
      <c r="I165" t="s">
        <v>35</v>
      </c>
      <c r="J165" t="s">
        <v>929</v>
      </c>
      <c r="K165" t="s">
        <v>620</v>
      </c>
      <c r="L165" t="s">
        <v>197</v>
      </c>
      <c r="M165" t="s">
        <v>621</v>
      </c>
      <c r="N165" t="s">
        <v>930</v>
      </c>
      <c r="O165" t="s">
        <v>41</v>
      </c>
      <c r="P165" t="s">
        <v>931</v>
      </c>
      <c r="Q165">
        <v>287</v>
      </c>
      <c r="R165">
        <v>287</v>
      </c>
      <c r="S165">
        <v>287</v>
      </c>
      <c r="T165">
        <v>245</v>
      </c>
      <c r="U165">
        <v>72</v>
      </c>
      <c r="V165">
        <v>0</v>
      </c>
      <c r="W165" t="s">
        <v>932</v>
      </c>
      <c r="X165" t="s">
        <v>315</v>
      </c>
      <c r="Y165" t="s">
        <v>79</v>
      </c>
      <c r="Z165" t="s">
        <v>111</v>
      </c>
      <c r="AA165" t="s">
        <v>625</v>
      </c>
      <c r="AB165" t="b">
        <v>0</v>
      </c>
      <c r="AC165" t="s">
        <v>157</v>
      </c>
      <c r="AD165" s="3">
        <f>VALUE(swiggy_orders__10____1725105116481___1775219039143[[#This Row],[Column1.order_time]])</f>
        <v>45237.803402777776</v>
      </c>
      <c r="AE165" t="str">
        <f>IF(swiggy_orders__10____1725105116481___1775219039143[[#This Row],[Column1.is_coupon_applied]]=TRUE,"yes","no")</f>
        <v>no</v>
      </c>
      <c r="AF165">
        <f>HOUR(swiggy_orders__10____1725105116481___1775219039143[[#This Row],[order time ]])</f>
        <v>19</v>
      </c>
      <c r="AG165" t="str">
        <f>TEXT(swiggy_orders__10____1725105116481___1775219039143[[#This Row],[Column1.order_time]],"DDDD")</f>
        <v>Tuesday</v>
      </c>
      <c r="AH165" t="s">
        <v>47</v>
      </c>
      <c r="AI165" t="str">
        <f>IF(VALUE(swiggy_orders__10____1725105116481___1775219039143[[#This Row],[Column1.order_items.is_veg]])=1, "Veg", "Non-Veg")</f>
        <v>Non-Veg</v>
      </c>
      <c r="AJ165">
        <v>12.9092988</v>
      </c>
      <c r="AK165">
        <v>77.687734599999999</v>
      </c>
    </row>
    <row r="166" spans="1:37" x14ac:dyDescent="0.25">
      <c r="A166">
        <v>158133339719955</v>
      </c>
      <c r="B166" t="s">
        <v>654</v>
      </c>
      <c r="C166" t="b">
        <v>1</v>
      </c>
      <c r="D166" t="s">
        <v>933</v>
      </c>
      <c r="E166" t="s">
        <v>934</v>
      </c>
      <c r="F166" t="s">
        <v>935</v>
      </c>
      <c r="G166" t="s">
        <v>936</v>
      </c>
      <c r="H166" t="s">
        <v>34</v>
      </c>
      <c r="I166" t="s">
        <v>35</v>
      </c>
      <c r="J166" t="s">
        <v>937</v>
      </c>
      <c r="K166" t="s">
        <v>649</v>
      </c>
      <c r="L166" t="s">
        <v>650</v>
      </c>
      <c r="M166" t="s">
        <v>651</v>
      </c>
      <c r="N166" t="s">
        <v>46</v>
      </c>
      <c r="O166" t="s">
        <v>41</v>
      </c>
      <c r="P166" t="s">
        <v>938</v>
      </c>
      <c r="Q166">
        <v>251</v>
      </c>
      <c r="R166">
        <v>251</v>
      </c>
      <c r="S166">
        <v>251</v>
      </c>
      <c r="T166">
        <v>349</v>
      </c>
      <c r="U166">
        <v>31</v>
      </c>
      <c r="V166">
        <v>0</v>
      </c>
      <c r="W166" t="s">
        <v>939</v>
      </c>
      <c r="X166" t="s">
        <v>583</v>
      </c>
      <c r="Y166" t="s">
        <v>933</v>
      </c>
      <c r="Z166" t="s">
        <v>111</v>
      </c>
      <c r="AA166" t="s">
        <v>46</v>
      </c>
      <c r="AB166" t="b">
        <v>0</v>
      </c>
      <c r="AC166" t="s">
        <v>47</v>
      </c>
      <c r="AD166" s="3">
        <f>VALUE(swiggy_orders__10____1725105116481___1775219039143[[#This Row],[Column1.order_time]])</f>
        <v>45235.476145833331</v>
      </c>
      <c r="AE166" t="str">
        <f>IF(swiggy_orders__10____1725105116481___1775219039143[[#This Row],[Column1.is_coupon_applied]]=TRUE,"yes","no")</f>
        <v>yes</v>
      </c>
      <c r="AF166">
        <f>HOUR(swiggy_orders__10____1725105116481___1775219039143[[#This Row],[order time ]])</f>
        <v>11</v>
      </c>
      <c r="AG166" t="str">
        <f>TEXT(swiggy_orders__10____1725105116481___1775219039143[[#This Row],[Column1.order_time]],"DDDD")</f>
        <v>Sunday</v>
      </c>
      <c r="AH166" t="s">
        <v>47</v>
      </c>
      <c r="AI166" t="str">
        <f>IF(VALUE(swiggy_orders__10____1725105116481___1775219039143[[#This Row],[Column1.order_items.is_veg]])=1, "Veg", "Non-Veg")</f>
        <v>Non-Veg</v>
      </c>
      <c r="AJ166">
        <v>12.91183127</v>
      </c>
      <c r="AK166">
        <v>77.643829030000006</v>
      </c>
    </row>
    <row r="167" spans="1:37" x14ac:dyDescent="0.25">
      <c r="A167">
        <v>158078123542130</v>
      </c>
      <c r="B167" t="s">
        <v>29</v>
      </c>
      <c r="C167" t="b">
        <v>1</v>
      </c>
      <c r="D167" t="s">
        <v>933</v>
      </c>
      <c r="E167" t="s">
        <v>940</v>
      </c>
      <c r="F167" t="s">
        <v>941</v>
      </c>
      <c r="G167" t="s">
        <v>942</v>
      </c>
      <c r="H167" t="s">
        <v>34</v>
      </c>
      <c r="I167" t="s">
        <v>35</v>
      </c>
      <c r="J167" t="s">
        <v>943</v>
      </c>
      <c r="K167" t="s">
        <v>37</v>
      </c>
      <c r="L167" t="s">
        <v>38</v>
      </c>
      <c r="M167" t="s">
        <v>39</v>
      </c>
      <c r="N167" t="s">
        <v>40</v>
      </c>
      <c r="O167" t="s">
        <v>41</v>
      </c>
      <c r="P167" t="s">
        <v>944</v>
      </c>
      <c r="Q167">
        <v>333</v>
      </c>
      <c r="R167">
        <v>333</v>
      </c>
      <c r="S167">
        <v>333</v>
      </c>
      <c r="T167">
        <v>420</v>
      </c>
      <c r="U167">
        <v>40</v>
      </c>
      <c r="V167">
        <v>0</v>
      </c>
      <c r="W167" t="s">
        <v>854</v>
      </c>
      <c r="X167" t="s">
        <v>202</v>
      </c>
      <c r="Y167" t="s">
        <v>933</v>
      </c>
      <c r="Z167" t="s">
        <v>111</v>
      </c>
      <c r="AA167" t="s">
        <v>46</v>
      </c>
      <c r="AB167" t="b">
        <v>1</v>
      </c>
      <c r="AC167" t="s">
        <v>47</v>
      </c>
      <c r="AD167" s="3">
        <f>VALUE(swiggy_orders__10____1725105116481___1775219039143[[#This Row],[Column1.order_time]])</f>
        <v>45234.837071759262</v>
      </c>
      <c r="AE167" t="str">
        <f>IF(swiggy_orders__10____1725105116481___1775219039143[[#This Row],[Column1.is_coupon_applied]]=TRUE,"yes","no")</f>
        <v>yes</v>
      </c>
      <c r="AF167">
        <f>HOUR(swiggy_orders__10____1725105116481___1775219039143[[#This Row],[order time ]])</f>
        <v>20</v>
      </c>
      <c r="AG167" t="str">
        <f>TEXT(swiggy_orders__10____1725105116481___1775219039143[[#This Row],[Column1.order_time]],"DDDD")</f>
        <v>Saturday</v>
      </c>
      <c r="AH167" t="s">
        <v>47</v>
      </c>
      <c r="AI167" t="str">
        <f>IF(VALUE(swiggy_orders__10____1725105116481___1775219039143[[#This Row],[Column1.order_items.is_veg]])=1, "Veg", "Non-Veg")</f>
        <v>Non-Veg</v>
      </c>
      <c r="AJ167">
        <v>12.909368000000001</v>
      </c>
      <c r="AK167">
        <v>77.638655999999997</v>
      </c>
    </row>
    <row r="168" spans="1:37" x14ac:dyDescent="0.25">
      <c r="A168">
        <v>158041541026826</v>
      </c>
      <c r="B168" t="s">
        <v>945</v>
      </c>
      <c r="C168" t="b">
        <v>0</v>
      </c>
      <c r="D168" t="s">
        <v>79</v>
      </c>
      <c r="E168" t="s">
        <v>79</v>
      </c>
      <c r="F168" t="s">
        <v>946</v>
      </c>
      <c r="G168" t="s">
        <v>947</v>
      </c>
      <c r="H168" t="s">
        <v>34</v>
      </c>
      <c r="I168" t="s">
        <v>35</v>
      </c>
      <c r="J168" t="s">
        <v>948</v>
      </c>
      <c r="K168" t="s">
        <v>949</v>
      </c>
      <c r="L168" t="s">
        <v>950</v>
      </c>
      <c r="M168" t="s">
        <v>951</v>
      </c>
      <c r="N168" t="s">
        <v>488</v>
      </c>
      <c r="O168" t="s">
        <v>41</v>
      </c>
      <c r="P168" t="s">
        <v>952</v>
      </c>
      <c r="Q168">
        <v>191</v>
      </c>
      <c r="R168">
        <v>191</v>
      </c>
      <c r="S168">
        <v>191</v>
      </c>
      <c r="T168">
        <v>169</v>
      </c>
      <c r="U168">
        <v>33</v>
      </c>
      <c r="V168">
        <v>0</v>
      </c>
      <c r="W168" t="s">
        <v>953</v>
      </c>
      <c r="X168" t="s">
        <v>202</v>
      </c>
      <c r="Y168" t="s">
        <v>79</v>
      </c>
      <c r="Z168" t="s">
        <v>111</v>
      </c>
      <c r="AA168" t="s">
        <v>46</v>
      </c>
      <c r="AB168" t="b">
        <v>0</v>
      </c>
      <c r="AC168" t="s">
        <v>47</v>
      </c>
      <c r="AD168" s="3">
        <f>VALUE(swiggy_orders__10____1725105116481___1775219039143[[#This Row],[Column1.order_time]])</f>
        <v>45234.413668981484</v>
      </c>
      <c r="AE168" t="str">
        <f>IF(swiggy_orders__10____1725105116481___1775219039143[[#This Row],[Column1.is_coupon_applied]]=TRUE,"yes","no")</f>
        <v>no</v>
      </c>
      <c r="AF168">
        <f>HOUR(swiggy_orders__10____1725105116481___1775219039143[[#This Row],[order time ]])</f>
        <v>9</v>
      </c>
      <c r="AG168" t="str">
        <f>TEXT(swiggy_orders__10____1725105116481___1775219039143[[#This Row],[Column1.order_time]],"DDDD")</f>
        <v>Saturday</v>
      </c>
      <c r="AH168" t="s">
        <v>47</v>
      </c>
      <c r="AI168" t="str">
        <f>IF(VALUE(swiggy_orders__10____1725105116481___1775219039143[[#This Row],[Column1.order_items.is_veg]])=1, "Veg", "Non-Veg")</f>
        <v>Non-Veg</v>
      </c>
      <c r="AJ168">
        <v>12.912837</v>
      </c>
      <c r="AK168">
        <v>77.635109</v>
      </c>
    </row>
    <row r="169" spans="1:37" x14ac:dyDescent="0.25">
      <c r="A169">
        <v>157279336071863</v>
      </c>
      <c r="B169" t="s">
        <v>954</v>
      </c>
      <c r="C169" t="b">
        <v>1</v>
      </c>
      <c r="D169" t="s">
        <v>125</v>
      </c>
      <c r="E169" t="s">
        <v>955</v>
      </c>
      <c r="F169" t="s">
        <v>956</v>
      </c>
      <c r="G169" t="s">
        <v>957</v>
      </c>
      <c r="H169" t="s">
        <v>34</v>
      </c>
      <c r="I169" t="s">
        <v>35</v>
      </c>
      <c r="J169" t="s">
        <v>958</v>
      </c>
      <c r="K169" t="s">
        <v>649</v>
      </c>
      <c r="L169" t="s">
        <v>650</v>
      </c>
      <c r="M169" t="s">
        <v>651</v>
      </c>
      <c r="N169" t="s">
        <v>46</v>
      </c>
      <c r="O169" t="s">
        <v>41</v>
      </c>
      <c r="P169" t="s">
        <v>959</v>
      </c>
      <c r="Q169">
        <v>298</v>
      </c>
      <c r="R169">
        <v>298</v>
      </c>
      <c r="S169">
        <v>298</v>
      </c>
      <c r="T169">
        <v>295.86</v>
      </c>
      <c r="U169">
        <v>30</v>
      </c>
      <c r="V169">
        <v>0</v>
      </c>
      <c r="W169" t="s">
        <v>939</v>
      </c>
      <c r="X169" t="s">
        <v>664</v>
      </c>
      <c r="Y169" t="s">
        <v>125</v>
      </c>
      <c r="Z169" t="s">
        <v>111</v>
      </c>
      <c r="AA169" t="s">
        <v>46</v>
      </c>
      <c r="AB169" t="b">
        <v>1</v>
      </c>
      <c r="AC169" t="s">
        <v>47</v>
      </c>
      <c r="AD169" s="3">
        <f>VALUE(swiggy_orders__10____1725105116481___1775219039143[[#This Row],[Column1.order_time]])</f>
        <v>45225.591851851852</v>
      </c>
      <c r="AE169" t="str">
        <f>IF(swiggy_orders__10____1725105116481___1775219039143[[#This Row],[Column1.is_coupon_applied]]=TRUE,"yes","no")</f>
        <v>yes</v>
      </c>
      <c r="AF169">
        <f>HOUR(swiggy_orders__10____1725105116481___1775219039143[[#This Row],[order time ]])</f>
        <v>14</v>
      </c>
      <c r="AG169" t="str">
        <f>TEXT(swiggy_orders__10____1725105116481___1775219039143[[#This Row],[Column1.order_time]],"DDDD")</f>
        <v>Thursday</v>
      </c>
      <c r="AH169" t="s">
        <v>47</v>
      </c>
      <c r="AI169" t="str">
        <f>IF(VALUE(swiggy_orders__10____1725105116481___1775219039143[[#This Row],[Column1.order_items.is_veg]])=1, "Veg", "Non-Veg")</f>
        <v>Non-Veg</v>
      </c>
      <c r="AJ169">
        <v>12.91183127</v>
      </c>
      <c r="AK169">
        <v>77.643829030000006</v>
      </c>
    </row>
    <row r="170" spans="1:37" x14ac:dyDescent="0.25">
      <c r="A170">
        <v>157212479386394</v>
      </c>
      <c r="B170" t="s">
        <v>960</v>
      </c>
      <c r="C170" t="b">
        <v>0</v>
      </c>
      <c r="D170" t="s">
        <v>79</v>
      </c>
      <c r="E170" t="s">
        <v>79</v>
      </c>
      <c r="F170" t="s">
        <v>961</v>
      </c>
      <c r="G170" t="s">
        <v>962</v>
      </c>
      <c r="H170" t="s">
        <v>34</v>
      </c>
      <c r="I170" t="s">
        <v>35</v>
      </c>
      <c r="J170" t="s">
        <v>963</v>
      </c>
      <c r="K170" t="s">
        <v>964</v>
      </c>
      <c r="L170" t="s">
        <v>965</v>
      </c>
      <c r="M170" t="s">
        <v>966</v>
      </c>
      <c r="N170" t="s">
        <v>142</v>
      </c>
      <c r="O170" t="s">
        <v>41</v>
      </c>
      <c r="P170" t="s">
        <v>967</v>
      </c>
      <c r="Q170">
        <v>167</v>
      </c>
      <c r="R170">
        <v>167</v>
      </c>
      <c r="S170">
        <v>167</v>
      </c>
      <c r="T170">
        <v>149</v>
      </c>
      <c r="U170">
        <v>42</v>
      </c>
      <c r="V170">
        <v>0</v>
      </c>
      <c r="W170" t="s">
        <v>968</v>
      </c>
      <c r="X170" t="s">
        <v>683</v>
      </c>
      <c r="Y170" t="s">
        <v>79</v>
      </c>
      <c r="Z170" t="s">
        <v>111</v>
      </c>
      <c r="AA170" t="s">
        <v>46</v>
      </c>
      <c r="AB170" t="b">
        <v>1</v>
      </c>
      <c r="AC170" t="s">
        <v>47</v>
      </c>
      <c r="AD170" s="3">
        <f>VALUE(swiggy_orders__10____1725105116481___1775219039143[[#This Row],[Column1.order_time]])</f>
        <v>45224.818043981482</v>
      </c>
      <c r="AE170" t="str">
        <f>IF(swiggy_orders__10____1725105116481___1775219039143[[#This Row],[Column1.is_coupon_applied]]=TRUE,"yes","no")</f>
        <v>no</v>
      </c>
      <c r="AF170">
        <f>HOUR(swiggy_orders__10____1725105116481___1775219039143[[#This Row],[order time ]])</f>
        <v>19</v>
      </c>
      <c r="AG170" t="str">
        <f>TEXT(swiggy_orders__10____1725105116481___1775219039143[[#This Row],[Column1.order_time]],"DDDD")</f>
        <v>Wednesday</v>
      </c>
      <c r="AH170" t="s">
        <v>47</v>
      </c>
      <c r="AI170" t="str">
        <f>IF(VALUE(swiggy_orders__10____1725105116481___1775219039143[[#This Row],[Column1.order_items.is_veg]])=1, "Veg", "Non-Veg")</f>
        <v>Non-Veg</v>
      </c>
      <c r="AJ170">
        <v>12.920750999999999</v>
      </c>
      <c r="AK170">
        <v>77.650396000000001</v>
      </c>
    </row>
    <row r="171" spans="1:37" x14ac:dyDescent="0.25">
      <c r="A171">
        <v>157095860714592</v>
      </c>
      <c r="B171" t="s">
        <v>969</v>
      </c>
      <c r="C171" t="b">
        <v>1</v>
      </c>
      <c r="D171" t="s">
        <v>970</v>
      </c>
      <c r="E171" t="s">
        <v>971</v>
      </c>
      <c r="F171" t="s">
        <v>972</v>
      </c>
      <c r="G171" t="s">
        <v>973</v>
      </c>
      <c r="H171" t="s">
        <v>34</v>
      </c>
      <c r="I171" t="s">
        <v>35</v>
      </c>
      <c r="J171" t="s">
        <v>974</v>
      </c>
      <c r="K171" t="s">
        <v>975</v>
      </c>
      <c r="L171" t="s">
        <v>830</v>
      </c>
      <c r="M171" t="s">
        <v>976</v>
      </c>
      <c r="N171" t="s">
        <v>764</v>
      </c>
      <c r="O171" t="s">
        <v>41</v>
      </c>
      <c r="P171" t="s">
        <v>977</v>
      </c>
      <c r="Q171">
        <v>300</v>
      </c>
      <c r="R171">
        <v>300</v>
      </c>
      <c r="S171">
        <v>300</v>
      </c>
      <c r="T171">
        <v>357</v>
      </c>
      <c r="U171">
        <v>41</v>
      </c>
      <c r="V171">
        <v>0</v>
      </c>
      <c r="W171" t="s">
        <v>978</v>
      </c>
      <c r="X171" t="s">
        <v>778</v>
      </c>
      <c r="Y171" t="s">
        <v>970</v>
      </c>
      <c r="Z171" t="s">
        <v>45</v>
      </c>
      <c r="AA171" t="s">
        <v>622</v>
      </c>
      <c r="AB171" t="b">
        <v>1</v>
      </c>
      <c r="AC171" t="s">
        <v>47</v>
      </c>
      <c r="AD171" s="3">
        <f>VALUE(swiggy_orders__10____1725105116481___1775219039143[[#This Row],[Column1.order_time]])</f>
        <v>45223.468287037038</v>
      </c>
      <c r="AE171" t="str">
        <f>IF(swiggy_orders__10____1725105116481___1775219039143[[#This Row],[Column1.is_coupon_applied]]=TRUE,"yes","no")</f>
        <v>yes</v>
      </c>
      <c r="AF171">
        <f>HOUR(swiggy_orders__10____1725105116481___1775219039143[[#This Row],[order time ]])</f>
        <v>11</v>
      </c>
      <c r="AG171" t="str">
        <f>TEXT(swiggy_orders__10____1725105116481___1775219039143[[#This Row],[Column1.order_time]],"DDDD")</f>
        <v>Tuesday</v>
      </c>
      <c r="AH171" t="s">
        <v>1114</v>
      </c>
      <c r="AI171" t="str">
        <f>IF(VALUE(swiggy_orders__10____1725105116481___1775219039143[[#This Row],[Column1.order_items.is_veg]])=1, "Veg", "Non-Veg")</f>
        <v>Veg</v>
      </c>
      <c r="AJ171">
        <v>12.907534399999999</v>
      </c>
      <c r="AK171">
        <v>77.675821229999997</v>
      </c>
    </row>
    <row r="172" spans="1:37" x14ac:dyDescent="0.25">
      <c r="A172">
        <v>157095860714592</v>
      </c>
      <c r="B172" t="s">
        <v>824</v>
      </c>
      <c r="C172" t="b">
        <v>1</v>
      </c>
      <c r="D172" t="s">
        <v>970</v>
      </c>
      <c r="E172" t="s">
        <v>971</v>
      </c>
      <c r="F172" t="s">
        <v>972</v>
      </c>
      <c r="G172" t="s">
        <v>973</v>
      </c>
      <c r="H172" t="s">
        <v>34</v>
      </c>
      <c r="I172" t="s">
        <v>35</v>
      </c>
      <c r="J172" t="s">
        <v>974</v>
      </c>
      <c r="K172" t="s">
        <v>975</v>
      </c>
      <c r="L172" t="s">
        <v>830</v>
      </c>
      <c r="M172" t="s">
        <v>976</v>
      </c>
      <c r="N172" t="s">
        <v>764</v>
      </c>
      <c r="O172" t="s">
        <v>41</v>
      </c>
      <c r="P172" t="s">
        <v>977</v>
      </c>
      <c r="Q172">
        <v>300</v>
      </c>
      <c r="R172">
        <v>300</v>
      </c>
      <c r="S172">
        <v>300</v>
      </c>
      <c r="T172">
        <v>357</v>
      </c>
      <c r="U172">
        <v>41</v>
      </c>
      <c r="V172">
        <v>0</v>
      </c>
      <c r="W172" t="s">
        <v>978</v>
      </c>
      <c r="X172" t="s">
        <v>778</v>
      </c>
      <c r="Y172" t="s">
        <v>970</v>
      </c>
      <c r="Z172" t="s">
        <v>45</v>
      </c>
      <c r="AA172" t="s">
        <v>622</v>
      </c>
      <c r="AB172" t="b">
        <v>1</v>
      </c>
      <c r="AC172" t="s">
        <v>47</v>
      </c>
      <c r="AD172" s="3">
        <f>VALUE(swiggy_orders__10____1725105116481___1775219039143[[#This Row],[Column1.order_time]])</f>
        <v>45223.468287037038</v>
      </c>
      <c r="AE172" t="str">
        <f>IF(swiggy_orders__10____1725105116481___1775219039143[[#This Row],[Column1.is_coupon_applied]]=TRUE,"yes","no")</f>
        <v>yes</v>
      </c>
      <c r="AF172">
        <f>HOUR(swiggy_orders__10____1725105116481___1775219039143[[#This Row],[order time ]])</f>
        <v>11</v>
      </c>
      <c r="AG172" t="str">
        <f>TEXT(swiggy_orders__10____1725105116481___1775219039143[[#This Row],[Column1.order_time]],"DDDD")</f>
        <v>Tuesday</v>
      </c>
      <c r="AH172" t="s">
        <v>47</v>
      </c>
      <c r="AI172" t="str">
        <f>IF(VALUE(swiggy_orders__10____1725105116481___1775219039143[[#This Row],[Column1.order_items.is_veg]])=1, "Veg", "Non-Veg")</f>
        <v>Non-Veg</v>
      </c>
      <c r="AJ172">
        <v>12.907534399999999</v>
      </c>
      <c r="AK172">
        <v>77.675821229999997</v>
      </c>
    </row>
    <row r="173" spans="1:37" x14ac:dyDescent="0.25">
      <c r="A173">
        <v>156956128612767</v>
      </c>
      <c r="B173" t="s">
        <v>954</v>
      </c>
      <c r="C173" t="b">
        <v>1</v>
      </c>
      <c r="D173" t="s">
        <v>933</v>
      </c>
      <c r="E173" t="s">
        <v>979</v>
      </c>
      <c r="F173" t="s">
        <v>980</v>
      </c>
      <c r="G173" t="s">
        <v>981</v>
      </c>
      <c r="H173" t="s">
        <v>34</v>
      </c>
      <c r="I173" t="s">
        <v>35</v>
      </c>
      <c r="J173" t="s">
        <v>982</v>
      </c>
      <c r="K173" t="s">
        <v>649</v>
      </c>
      <c r="L173" t="s">
        <v>650</v>
      </c>
      <c r="M173" t="s">
        <v>651</v>
      </c>
      <c r="N173" t="s">
        <v>46</v>
      </c>
      <c r="O173" t="s">
        <v>41</v>
      </c>
      <c r="P173" t="s">
        <v>983</v>
      </c>
      <c r="Q173">
        <v>221</v>
      </c>
      <c r="R173">
        <v>221</v>
      </c>
      <c r="S173">
        <v>221</v>
      </c>
      <c r="T173">
        <v>320.86</v>
      </c>
      <c r="U173">
        <v>33</v>
      </c>
      <c r="V173">
        <v>0</v>
      </c>
      <c r="W173" t="s">
        <v>939</v>
      </c>
      <c r="X173" t="s">
        <v>395</v>
      </c>
      <c r="Y173" t="s">
        <v>933</v>
      </c>
      <c r="Z173" t="s">
        <v>45</v>
      </c>
      <c r="AA173" t="s">
        <v>46</v>
      </c>
      <c r="AB173" t="b">
        <v>0</v>
      </c>
      <c r="AC173" t="s">
        <v>47</v>
      </c>
      <c r="AD173" s="3">
        <f>VALUE(swiggy_orders__10____1725105116481___1775219039143[[#This Row],[Column1.order_time]])</f>
        <v>45221.851018518515</v>
      </c>
      <c r="AE173" t="str">
        <f>IF(swiggy_orders__10____1725105116481___1775219039143[[#This Row],[Column1.is_coupon_applied]]=TRUE,"yes","no")</f>
        <v>yes</v>
      </c>
      <c r="AF173">
        <f>HOUR(swiggy_orders__10____1725105116481___1775219039143[[#This Row],[order time ]])</f>
        <v>20</v>
      </c>
      <c r="AG173" t="str">
        <f>TEXT(swiggy_orders__10____1725105116481___1775219039143[[#This Row],[Column1.order_time]],"DDDD")</f>
        <v>Sunday</v>
      </c>
      <c r="AH173" t="s">
        <v>47</v>
      </c>
      <c r="AI173" t="str">
        <f>IF(VALUE(swiggy_orders__10____1725105116481___1775219039143[[#This Row],[Column1.order_items.is_veg]])=1, "Veg", "Non-Veg")</f>
        <v>Non-Veg</v>
      </c>
      <c r="AJ173">
        <v>12.91183127</v>
      </c>
      <c r="AK173">
        <v>77.643829030000006</v>
      </c>
    </row>
    <row r="174" spans="1:37" x14ac:dyDescent="0.25">
      <c r="A174">
        <v>156956128612767</v>
      </c>
      <c r="B174" t="s">
        <v>984</v>
      </c>
      <c r="C174" t="b">
        <v>1</v>
      </c>
      <c r="D174" t="s">
        <v>933</v>
      </c>
      <c r="E174" t="s">
        <v>979</v>
      </c>
      <c r="F174" t="s">
        <v>980</v>
      </c>
      <c r="G174" t="s">
        <v>981</v>
      </c>
      <c r="H174" t="s">
        <v>34</v>
      </c>
      <c r="I174" t="s">
        <v>35</v>
      </c>
      <c r="J174" t="s">
        <v>982</v>
      </c>
      <c r="K174" t="s">
        <v>649</v>
      </c>
      <c r="L174" t="s">
        <v>650</v>
      </c>
      <c r="M174" t="s">
        <v>651</v>
      </c>
      <c r="N174" t="s">
        <v>46</v>
      </c>
      <c r="O174" t="s">
        <v>41</v>
      </c>
      <c r="P174" t="s">
        <v>983</v>
      </c>
      <c r="Q174">
        <v>221</v>
      </c>
      <c r="R174">
        <v>221</v>
      </c>
      <c r="S174">
        <v>221</v>
      </c>
      <c r="T174">
        <v>320.86</v>
      </c>
      <c r="U174">
        <v>33</v>
      </c>
      <c r="V174">
        <v>0</v>
      </c>
      <c r="W174" t="s">
        <v>939</v>
      </c>
      <c r="X174" t="s">
        <v>395</v>
      </c>
      <c r="Y174" t="s">
        <v>933</v>
      </c>
      <c r="Z174" t="s">
        <v>45</v>
      </c>
      <c r="AA174" t="s">
        <v>46</v>
      </c>
      <c r="AB174" t="b">
        <v>0</v>
      </c>
      <c r="AC174" t="s">
        <v>47</v>
      </c>
      <c r="AD174" s="3">
        <f>VALUE(swiggy_orders__10____1725105116481___1775219039143[[#This Row],[Column1.order_time]])</f>
        <v>45221.851018518515</v>
      </c>
      <c r="AE174" t="str">
        <f>IF(swiggy_orders__10____1725105116481___1775219039143[[#This Row],[Column1.is_coupon_applied]]=TRUE,"yes","no")</f>
        <v>yes</v>
      </c>
      <c r="AF174">
        <f>HOUR(swiggy_orders__10____1725105116481___1775219039143[[#This Row],[order time ]])</f>
        <v>20</v>
      </c>
      <c r="AG174" t="str">
        <f>TEXT(swiggy_orders__10____1725105116481___1775219039143[[#This Row],[Column1.order_time]],"DDDD")</f>
        <v>Sunday</v>
      </c>
      <c r="AH174" t="s">
        <v>1114</v>
      </c>
      <c r="AI174" t="str">
        <f>IF(VALUE(swiggy_orders__10____1725105116481___1775219039143[[#This Row],[Column1.order_items.is_veg]])=1, "Veg", "Non-Veg")</f>
        <v>Veg</v>
      </c>
      <c r="AJ174">
        <v>12.91183127</v>
      </c>
      <c r="AK174">
        <v>77.643829030000006</v>
      </c>
    </row>
    <row r="175" spans="1:37" x14ac:dyDescent="0.25">
      <c r="A175">
        <v>156923241346336</v>
      </c>
      <c r="B175" t="s">
        <v>985</v>
      </c>
      <c r="C175" t="b">
        <v>1</v>
      </c>
      <c r="D175" t="s">
        <v>933</v>
      </c>
      <c r="E175" t="s">
        <v>986</v>
      </c>
      <c r="F175" t="s">
        <v>987</v>
      </c>
      <c r="G175" t="s">
        <v>988</v>
      </c>
      <c r="H175" t="s">
        <v>34</v>
      </c>
      <c r="I175" t="s">
        <v>35</v>
      </c>
      <c r="J175" t="s">
        <v>989</v>
      </c>
      <c r="K175" t="s">
        <v>887</v>
      </c>
      <c r="L175" t="s">
        <v>888</v>
      </c>
      <c r="M175" t="s">
        <v>889</v>
      </c>
      <c r="N175" t="s">
        <v>890</v>
      </c>
      <c r="O175" t="s">
        <v>41</v>
      </c>
      <c r="P175" t="s">
        <v>990</v>
      </c>
      <c r="Q175">
        <v>289</v>
      </c>
      <c r="R175">
        <v>289</v>
      </c>
      <c r="S175">
        <v>289</v>
      </c>
      <c r="T175">
        <v>410</v>
      </c>
      <c r="U175">
        <v>41</v>
      </c>
      <c r="V175">
        <v>0</v>
      </c>
      <c r="W175" t="s">
        <v>892</v>
      </c>
      <c r="X175" t="s">
        <v>615</v>
      </c>
      <c r="Y175" t="s">
        <v>933</v>
      </c>
      <c r="Z175" t="s">
        <v>45</v>
      </c>
      <c r="AA175" t="s">
        <v>893</v>
      </c>
      <c r="AB175" t="b">
        <v>0</v>
      </c>
      <c r="AC175" t="s">
        <v>47</v>
      </c>
      <c r="AD175" s="3">
        <f>VALUE(swiggy_orders__10____1725105116481___1775219039143[[#This Row],[Column1.order_time]])</f>
        <v>45221.470381944448</v>
      </c>
      <c r="AE175" t="str">
        <f>IF(swiggy_orders__10____1725105116481___1775219039143[[#This Row],[Column1.is_coupon_applied]]=TRUE,"yes","no")</f>
        <v>yes</v>
      </c>
      <c r="AF175">
        <f>HOUR(swiggy_orders__10____1725105116481___1775219039143[[#This Row],[order time ]])</f>
        <v>11</v>
      </c>
      <c r="AG175" t="str">
        <f>TEXT(swiggy_orders__10____1725105116481___1775219039143[[#This Row],[Column1.order_time]],"DDDD")</f>
        <v>Sunday</v>
      </c>
      <c r="AH175" t="s">
        <v>1114</v>
      </c>
      <c r="AI175" t="str">
        <f>IF(VALUE(swiggy_orders__10____1725105116481___1775219039143[[#This Row],[Column1.order_items.is_veg]])=1, "Veg", "Non-Veg")</f>
        <v>Veg</v>
      </c>
      <c r="AJ175">
        <v>12.906146</v>
      </c>
      <c r="AK175">
        <v>77.629745</v>
      </c>
    </row>
    <row r="176" spans="1:37" x14ac:dyDescent="0.25">
      <c r="A176">
        <v>156923241346336</v>
      </c>
      <c r="B176" t="s">
        <v>915</v>
      </c>
      <c r="C176" t="b">
        <v>1</v>
      </c>
      <c r="D176" t="s">
        <v>933</v>
      </c>
      <c r="E176" t="s">
        <v>986</v>
      </c>
      <c r="F176" t="s">
        <v>987</v>
      </c>
      <c r="G176" t="s">
        <v>988</v>
      </c>
      <c r="H176" t="s">
        <v>34</v>
      </c>
      <c r="I176" t="s">
        <v>35</v>
      </c>
      <c r="J176" t="s">
        <v>989</v>
      </c>
      <c r="K176" t="s">
        <v>887</v>
      </c>
      <c r="L176" t="s">
        <v>888</v>
      </c>
      <c r="M176" t="s">
        <v>889</v>
      </c>
      <c r="N176" t="s">
        <v>890</v>
      </c>
      <c r="O176" t="s">
        <v>41</v>
      </c>
      <c r="P176" t="s">
        <v>990</v>
      </c>
      <c r="Q176">
        <v>289</v>
      </c>
      <c r="R176">
        <v>289</v>
      </c>
      <c r="S176">
        <v>289</v>
      </c>
      <c r="T176">
        <v>410</v>
      </c>
      <c r="U176">
        <v>41</v>
      </c>
      <c r="V176">
        <v>0</v>
      </c>
      <c r="W176" t="s">
        <v>892</v>
      </c>
      <c r="X176" t="s">
        <v>615</v>
      </c>
      <c r="Y176" t="s">
        <v>933</v>
      </c>
      <c r="Z176" t="s">
        <v>45</v>
      </c>
      <c r="AA176" t="s">
        <v>893</v>
      </c>
      <c r="AB176" t="b">
        <v>0</v>
      </c>
      <c r="AC176" t="s">
        <v>47</v>
      </c>
      <c r="AD176" s="3">
        <f>VALUE(swiggy_orders__10____1725105116481___1775219039143[[#This Row],[Column1.order_time]])</f>
        <v>45221.470381944448</v>
      </c>
      <c r="AE176" t="str">
        <f>IF(swiggy_orders__10____1725105116481___1775219039143[[#This Row],[Column1.is_coupon_applied]]=TRUE,"yes","no")</f>
        <v>yes</v>
      </c>
      <c r="AF176">
        <f>HOUR(swiggy_orders__10____1725105116481___1775219039143[[#This Row],[order time ]])</f>
        <v>11</v>
      </c>
      <c r="AG176" t="str">
        <f>TEXT(swiggy_orders__10____1725105116481___1775219039143[[#This Row],[Column1.order_time]],"DDDD")</f>
        <v>Sunday</v>
      </c>
      <c r="AH176" t="s">
        <v>1114</v>
      </c>
      <c r="AI176" t="str">
        <f>IF(VALUE(swiggy_orders__10____1725105116481___1775219039143[[#This Row],[Column1.order_items.is_veg]])=1, "Veg", "Non-Veg")</f>
        <v>Veg</v>
      </c>
      <c r="AJ176">
        <v>12.906146</v>
      </c>
      <c r="AK176">
        <v>77.629745</v>
      </c>
    </row>
    <row r="177" spans="1:37" x14ac:dyDescent="0.25">
      <c r="A177">
        <v>156923241346336</v>
      </c>
      <c r="B177" t="s">
        <v>894</v>
      </c>
      <c r="C177" t="b">
        <v>1</v>
      </c>
      <c r="D177" t="s">
        <v>933</v>
      </c>
      <c r="E177" t="s">
        <v>986</v>
      </c>
      <c r="F177" t="s">
        <v>987</v>
      </c>
      <c r="G177" t="s">
        <v>988</v>
      </c>
      <c r="H177" t="s">
        <v>34</v>
      </c>
      <c r="I177" t="s">
        <v>35</v>
      </c>
      <c r="J177" t="s">
        <v>989</v>
      </c>
      <c r="K177" t="s">
        <v>887</v>
      </c>
      <c r="L177" t="s">
        <v>888</v>
      </c>
      <c r="M177" t="s">
        <v>889</v>
      </c>
      <c r="N177" t="s">
        <v>890</v>
      </c>
      <c r="O177" t="s">
        <v>41</v>
      </c>
      <c r="P177" t="s">
        <v>990</v>
      </c>
      <c r="Q177">
        <v>289</v>
      </c>
      <c r="R177">
        <v>289</v>
      </c>
      <c r="S177">
        <v>289</v>
      </c>
      <c r="T177">
        <v>410</v>
      </c>
      <c r="U177">
        <v>41</v>
      </c>
      <c r="V177">
        <v>0</v>
      </c>
      <c r="W177" t="s">
        <v>892</v>
      </c>
      <c r="X177" t="s">
        <v>615</v>
      </c>
      <c r="Y177" t="s">
        <v>933</v>
      </c>
      <c r="Z177" t="s">
        <v>45</v>
      </c>
      <c r="AA177" t="s">
        <v>893</v>
      </c>
      <c r="AB177" t="b">
        <v>0</v>
      </c>
      <c r="AC177" t="s">
        <v>47</v>
      </c>
      <c r="AD177" s="3">
        <f>VALUE(swiggy_orders__10____1725105116481___1775219039143[[#This Row],[Column1.order_time]])</f>
        <v>45221.470381944448</v>
      </c>
      <c r="AE177" t="str">
        <f>IF(swiggy_orders__10____1725105116481___1775219039143[[#This Row],[Column1.is_coupon_applied]]=TRUE,"yes","no")</f>
        <v>yes</v>
      </c>
      <c r="AF177">
        <f>HOUR(swiggy_orders__10____1725105116481___1775219039143[[#This Row],[order time ]])</f>
        <v>11</v>
      </c>
      <c r="AG177" t="str">
        <f>TEXT(swiggy_orders__10____1725105116481___1775219039143[[#This Row],[Column1.order_time]],"DDDD")</f>
        <v>Sunday</v>
      </c>
      <c r="AH177" t="s">
        <v>1114</v>
      </c>
      <c r="AI177" t="str">
        <f>IF(VALUE(swiggy_orders__10____1725105116481___1775219039143[[#This Row],[Column1.order_items.is_veg]])=1, "Veg", "Non-Veg")</f>
        <v>Veg</v>
      </c>
      <c r="AJ177">
        <v>12.906146</v>
      </c>
      <c r="AK177">
        <v>77.629745</v>
      </c>
    </row>
    <row r="178" spans="1:37" x14ac:dyDescent="0.25">
      <c r="A178">
        <v>156923241346336</v>
      </c>
      <c r="B178" t="s">
        <v>882</v>
      </c>
      <c r="C178" t="b">
        <v>1</v>
      </c>
      <c r="D178" t="s">
        <v>933</v>
      </c>
      <c r="E178" t="s">
        <v>986</v>
      </c>
      <c r="F178" t="s">
        <v>987</v>
      </c>
      <c r="G178" t="s">
        <v>988</v>
      </c>
      <c r="H178" t="s">
        <v>34</v>
      </c>
      <c r="I178" t="s">
        <v>35</v>
      </c>
      <c r="J178" t="s">
        <v>989</v>
      </c>
      <c r="K178" t="s">
        <v>887</v>
      </c>
      <c r="L178" t="s">
        <v>888</v>
      </c>
      <c r="M178" t="s">
        <v>889</v>
      </c>
      <c r="N178" t="s">
        <v>890</v>
      </c>
      <c r="O178" t="s">
        <v>41</v>
      </c>
      <c r="P178" t="s">
        <v>990</v>
      </c>
      <c r="Q178">
        <v>289</v>
      </c>
      <c r="R178">
        <v>289</v>
      </c>
      <c r="S178">
        <v>289</v>
      </c>
      <c r="T178">
        <v>410</v>
      </c>
      <c r="U178">
        <v>41</v>
      </c>
      <c r="V178">
        <v>0</v>
      </c>
      <c r="W178" t="s">
        <v>892</v>
      </c>
      <c r="X178" t="s">
        <v>615</v>
      </c>
      <c r="Y178" t="s">
        <v>933</v>
      </c>
      <c r="Z178" t="s">
        <v>45</v>
      </c>
      <c r="AA178" t="s">
        <v>893</v>
      </c>
      <c r="AB178" t="b">
        <v>0</v>
      </c>
      <c r="AC178" t="s">
        <v>47</v>
      </c>
      <c r="AD178" s="3">
        <f>VALUE(swiggy_orders__10____1725105116481___1775219039143[[#This Row],[Column1.order_time]])</f>
        <v>45221.470381944448</v>
      </c>
      <c r="AE178" t="str">
        <f>IF(swiggy_orders__10____1725105116481___1775219039143[[#This Row],[Column1.is_coupon_applied]]=TRUE,"yes","no")</f>
        <v>yes</v>
      </c>
      <c r="AF178">
        <f>HOUR(swiggy_orders__10____1725105116481___1775219039143[[#This Row],[order time ]])</f>
        <v>11</v>
      </c>
      <c r="AG178" t="str">
        <f>TEXT(swiggy_orders__10____1725105116481___1775219039143[[#This Row],[Column1.order_time]],"DDDD")</f>
        <v>Sunday</v>
      </c>
      <c r="AH178" t="s">
        <v>47</v>
      </c>
      <c r="AI178" t="str">
        <f>IF(VALUE(swiggy_orders__10____1725105116481___1775219039143[[#This Row],[Column1.order_items.is_veg]])=1, "Veg", "Non-Veg")</f>
        <v>Non-Veg</v>
      </c>
      <c r="AJ178">
        <v>12.906146</v>
      </c>
      <c r="AK178">
        <v>77.629745</v>
      </c>
    </row>
    <row r="179" spans="1:37" x14ac:dyDescent="0.25">
      <c r="A179">
        <v>156864275866899</v>
      </c>
      <c r="B179" t="s">
        <v>991</v>
      </c>
      <c r="C179" t="b">
        <v>0</v>
      </c>
      <c r="D179" t="s">
        <v>79</v>
      </c>
      <c r="E179" t="s">
        <v>79</v>
      </c>
      <c r="F179" t="s">
        <v>992</v>
      </c>
      <c r="G179" t="s">
        <v>993</v>
      </c>
      <c r="H179" t="s">
        <v>34</v>
      </c>
      <c r="I179" t="s">
        <v>35</v>
      </c>
      <c r="J179" t="s">
        <v>994</v>
      </c>
      <c r="K179" t="s">
        <v>995</v>
      </c>
      <c r="L179" t="s">
        <v>996</v>
      </c>
      <c r="M179" t="s">
        <v>997</v>
      </c>
      <c r="N179" t="s">
        <v>998</v>
      </c>
      <c r="O179" t="s">
        <v>41</v>
      </c>
      <c r="P179" t="s">
        <v>999</v>
      </c>
      <c r="Q179">
        <v>265</v>
      </c>
      <c r="R179">
        <v>265</v>
      </c>
      <c r="S179">
        <v>265</v>
      </c>
      <c r="T179">
        <v>239</v>
      </c>
      <c r="U179">
        <v>49</v>
      </c>
      <c r="V179">
        <v>0</v>
      </c>
      <c r="W179" t="s">
        <v>1000</v>
      </c>
      <c r="X179" t="s">
        <v>1001</v>
      </c>
      <c r="Y179" t="s">
        <v>79</v>
      </c>
      <c r="Z179" t="s">
        <v>45</v>
      </c>
      <c r="AA179" t="s">
        <v>165</v>
      </c>
      <c r="AB179" t="b">
        <v>0</v>
      </c>
      <c r="AC179" t="s">
        <v>47</v>
      </c>
      <c r="AD179" s="3">
        <f>VALUE(swiggy_orders__10____1725105116481___1775219039143[[#This Row],[Column1.order_time]])</f>
        <v>45220.787905092591</v>
      </c>
      <c r="AE179" t="str">
        <f>IF(swiggy_orders__10____1725105116481___1775219039143[[#This Row],[Column1.is_coupon_applied]]=TRUE,"yes","no")</f>
        <v>no</v>
      </c>
      <c r="AF179">
        <f>HOUR(swiggy_orders__10____1725105116481___1775219039143[[#This Row],[order time ]])</f>
        <v>18</v>
      </c>
      <c r="AG179" t="str">
        <f>TEXT(swiggy_orders__10____1725105116481___1775219039143[[#This Row],[Column1.order_time]],"DDDD")</f>
        <v>Saturday</v>
      </c>
      <c r="AH179" t="s">
        <v>47</v>
      </c>
      <c r="AI179" t="str">
        <f>IF(VALUE(swiggy_orders__10____1725105116481___1775219039143[[#This Row],[Column1.order_items.is_veg]])=1, "Veg", "Non-Veg")</f>
        <v>Non-Veg</v>
      </c>
      <c r="AJ179">
        <v>12.928069000000001</v>
      </c>
      <c r="AK179">
        <v>77.679203999999999</v>
      </c>
    </row>
    <row r="180" spans="1:37" x14ac:dyDescent="0.25">
      <c r="A180">
        <v>156864275866899</v>
      </c>
      <c r="B180" t="s">
        <v>894</v>
      </c>
      <c r="C180" t="b">
        <v>0</v>
      </c>
      <c r="D180" t="s">
        <v>79</v>
      </c>
      <c r="E180" t="s">
        <v>79</v>
      </c>
      <c r="F180" t="s">
        <v>992</v>
      </c>
      <c r="G180" t="s">
        <v>993</v>
      </c>
      <c r="H180" t="s">
        <v>34</v>
      </c>
      <c r="I180" t="s">
        <v>35</v>
      </c>
      <c r="J180" t="s">
        <v>994</v>
      </c>
      <c r="K180" t="s">
        <v>995</v>
      </c>
      <c r="L180" t="s">
        <v>996</v>
      </c>
      <c r="M180" t="s">
        <v>997</v>
      </c>
      <c r="N180" t="s">
        <v>998</v>
      </c>
      <c r="O180" t="s">
        <v>41</v>
      </c>
      <c r="P180" t="s">
        <v>999</v>
      </c>
      <c r="Q180">
        <v>265</v>
      </c>
      <c r="R180">
        <v>265</v>
      </c>
      <c r="S180">
        <v>265</v>
      </c>
      <c r="T180">
        <v>239</v>
      </c>
      <c r="U180">
        <v>49</v>
      </c>
      <c r="V180">
        <v>0</v>
      </c>
      <c r="W180" t="s">
        <v>1000</v>
      </c>
      <c r="X180" t="s">
        <v>1001</v>
      </c>
      <c r="Y180" t="s">
        <v>79</v>
      </c>
      <c r="Z180" t="s">
        <v>45</v>
      </c>
      <c r="AA180" t="s">
        <v>165</v>
      </c>
      <c r="AB180" t="b">
        <v>0</v>
      </c>
      <c r="AC180" t="s">
        <v>47</v>
      </c>
      <c r="AD180" s="3">
        <f>VALUE(swiggy_orders__10____1725105116481___1775219039143[[#This Row],[Column1.order_time]])</f>
        <v>45220.787905092591</v>
      </c>
      <c r="AE180" t="str">
        <f>IF(swiggy_orders__10____1725105116481___1775219039143[[#This Row],[Column1.is_coupon_applied]]=TRUE,"yes","no")</f>
        <v>no</v>
      </c>
      <c r="AF180">
        <f>HOUR(swiggy_orders__10____1725105116481___1775219039143[[#This Row],[order time ]])</f>
        <v>18</v>
      </c>
      <c r="AG180" t="str">
        <f>TEXT(swiggy_orders__10____1725105116481___1775219039143[[#This Row],[Column1.order_time]],"DDDD")</f>
        <v>Saturday</v>
      </c>
      <c r="AH180" t="s">
        <v>1114</v>
      </c>
      <c r="AI180" t="str">
        <f>IF(VALUE(swiggy_orders__10____1725105116481___1775219039143[[#This Row],[Column1.order_items.is_veg]])=1, "Veg", "Non-Veg")</f>
        <v>Veg</v>
      </c>
      <c r="AJ180">
        <v>12.928069000000001</v>
      </c>
      <c r="AK180">
        <v>77.679203999999999</v>
      </c>
    </row>
    <row r="181" spans="1:37" x14ac:dyDescent="0.25">
      <c r="A181">
        <v>156652104418064</v>
      </c>
      <c r="B181" t="s">
        <v>1002</v>
      </c>
      <c r="C181" t="b">
        <v>1</v>
      </c>
      <c r="D181" t="s">
        <v>1003</v>
      </c>
      <c r="E181" t="s">
        <v>1004</v>
      </c>
      <c r="F181" t="s">
        <v>1005</v>
      </c>
      <c r="G181" t="s">
        <v>1006</v>
      </c>
      <c r="H181" t="s">
        <v>34</v>
      </c>
      <c r="I181" t="s">
        <v>35</v>
      </c>
      <c r="J181" t="s">
        <v>1007</v>
      </c>
      <c r="K181" t="s">
        <v>1008</v>
      </c>
      <c r="L181" t="s">
        <v>1009</v>
      </c>
      <c r="M181" t="s">
        <v>1010</v>
      </c>
      <c r="N181" t="s">
        <v>488</v>
      </c>
      <c r="O181" t="s">
        <v>41</v>
      </c>
      <c r="P181" t="s">
        <v>1011</v>
      </c>
      <c r="Q181">
        <v>189</v>
      </c>
      <c r="R181">
        <v>189</v>
      </c>
      <c r="S181">
        <v>189</v>
      </c>
      <c r="T181">
        <v>207</v>
      </c>
      <c r="U181">
        <v>30</v>
      </c>
      <c r="V181">
        <v>0</v>
      </c>
      <c r="W181" t="s">
        <v>1012</v>
      </c>
      <c r="X181" t="s">
        <v>1013</v>
      </c>
      <c r="Y181" t="s">
        <v>1003</v>
      </c>
      <c r="Z181" t="s">
        <v>111</v>
      </c>
      <c r="AA181" t="s">
        <v>684</v>
      </c>
      <c r="AB181" t="b">
        <v>1</v>
      </c>
      <c r="AC181" t="s">
        <v>47</v>
      </c>
      <c r="AD181" s="3">
        <f>VALUE(swiggy_orders__10____1725105116481___1775219039143[[#This Row],[Column1.order_time]])</f>
        <v>45218.33222222222</v>
      </c>
      <c r="AE181" t="str">
        <f>IF(swiggy_orders__10____1725105116481___1775219039143[[#This Row],[Column1.is_coupon_applied]]=TRUE,"yes","no")</f>
        <v>yes</v>
      </c>
      <c r="AF181">
        <f>HOUR(swiggy_orders__10____1725105116481___1775219039143[[#This Row],[order time ]])</f>
        <v>7</v>
      </c>
      <c r="AG181" t="str">
        <f>TEXT(swiggy_orders__10____1725105116481___1775219039143[[#This Row],[Column1.order_time]],"DDDD")</f>
        <v>Thursday</v>
      </c>
      <c r="AH181" t="s">
        <v>1114</v>
      </c>
      <c r="AI181" t="str">
        <f>IF(VALUE(swiggy_orders__10____1725105116481___1775219039143[[#This Row],[Column1.order_items.is_veg]])=1, "Veg", "Non-Veg")</f>
        <v>Veg</v>
      </c>
      <c r="AJ181">
        <v>12.911856</v>
      </c>
      <c r="AK181">
        <v>77.632548999999898</v>
      </c>
    </row>
    <row r="182" spans="1:37" x14ac:dyDescent="0.25">
      <c r="A182">
        <v>156652104418064</v>
      </c>
      <c r="B182" t="s">
        <v>1014</v>
      </c>
      <c r="C182" t="b">
        <v>1</v>
      </c>
      <c r="D182" t="s">
        <v>1003</v>
      </c>
      <c r="E182" t="s">
        <v>1004</v>
      </c>
      <c r="F182" t="s">
        <v>1005</v>
      </c>
      <c r="G182" t="s">
        <v>1006</v>
      </c>
      <c r="H182" t="s">
        <v>34</v>
      </c>
      <c r="I182" t="s">
        <v>35</v>
      </c>
      <c r="J182" t="s">
        <v>1007</v>
      </c>
      <c r="K182" t="s">
        <v>1008</v>
      </c>
      <c r="L182" t="s">
        <v>1009</v>
      </c>
      <c r="M182" t="s">
        <v>1010</v>
      </c>
      <c r="N182" t="s">
        <v>488</v>
      </c>
      <c r="O182" t="s">
        <v>41</v>
      </c>
      <c r="P182" t="s">
        <v>1011</v>
      </c>
      <c r="Q182">
        <v>189</v>
      </c>
      <c r="R182">
        <v>189</v>
      </c>
      <c r="S182">
        <v>189</v>
      </c>
      <c r="T182">
        <v>207</v>
      </c>
      <c r="U182">
        <v>30</v>
      </c>
      <c r="V182">
        <v>0</v>
      </c>
      <c r="W182" t="s">
        <v>1012</v>
      </c>
      <c r="X182" t="s">
        <v>1013</v>
      </c>
      <c r="Y182" t="s">
        <v>1003</v>
      </c>
      <c r="Z182" t="s">
        <v>111</v>
      </c>
      <c r="AA182" t="s">
        <v>684</v>
      </c>
      <c r="AB182" t="b">
        <v>1</v>
      </c>
      <c r="AC182" t="s">
        <v>47</v>
      </c>
      <c r="AD182" s="3">
        <f>VALUE(swiggy_orders__10____1725105116481___1775219039143[[#This Row],[Column1.order_time]])</f>
        <v>45218.33222222222</v>
      </c>
      <c r="AE182" t="str">
        <f>IF(swiggy_orders__10____1725105116481___1775219039143[[#This Row],[Column1.is_coupon_applied]]=TRUE,"yes","no")</f>
        <v>yes</v>
      </c>
      <c r="AF182">
        <f>HOUR(swiggy_orders__10____1725105116481___1775219039143[[#This Row],[order time ]])</f>
        <v>7</v>
      </c>
      <c r="AG182" t="str">
        <f>TEXT(swiggy_orders__10____1725105116481___1775219039143[[#This Row],[Column1.order_time]],"DDDD")</f>
        <v>Thursday</v>
      </c>
      <c r="AH182" t="s">
        <v>1114</v>
      </c>
      <c r="AI182" t="str">
        <f>IF(VALUE(swiggy_orders__10____1725105116481___1775219039143[[#This Row],[Column1.order_items.is_veg]])=1, "Veg", "Non-Veg")</f>
        <v>Veg</v>
      </c>
      <c r="AJ182">
        <v>12.911856</v>
      </c>
      <c r="AK182">
        <v>77.632548999999898</v>
      </c>
    </row>
    <row r="183" spans="1:37" x14ac:dyDescent="0.25">
      <c r="A183">
        <v>156652104418064</v>
      </c>
      <c r="B183" t="s">
        <v>1015</v>
      </c>
      <c r="C183" t="b">
        <v>1</v>
      </c>
      <c r="D183" t="s">
        <v>1003</v>
      </c>
      <c r="E183" t="s">
        <v>1004</v>
      </c>
      <c r="F183" t="s">
        <v>1005</v>
      </c>
      <c r="G183" t="s">
        <v>1006</v>
      </c>
      <c r="H183" t="s">
        <v>34</v>
      </c>
      <c r="I183" t="s">
        <v>35</v>
      </c>
      <c r="J183" t="s">
        <v>1007</v>
      </c>
      <c r="K183" t="s">
        <v>1008</v>
      </c>
      <c r="L183" t="s">
        <v>1009</v>
      </c>
      <c r="M183" t="s">
        <v>1010</v>
      </c>
      <c r="N183" t="s">
        <v>488</v>
      </c>
      <c r="O183" t="s">
        <v>41</v>
      </c>
      <c r="P183" t="s">
        <v>1011</v>
      </c>
      <c r="Q183">
        <v>189</v>
      </c>
      <c r="R183">
        <v>189</v>
      </c>
      <c r="S183">
        <v>189</v>
      </c>
      <c r="T183">
        <v>207</v>
      </c>
      <c r="U183">
        <v>30</v>
      </c>
      <c r="V183">
        <v>0</v>
      </c>
      <c r="W183" t="s">
        <v>1012</v>
      </c>
      <c r="X183" t="s">
        <v>1013</v>
      </c>
      <c r="Y183" t="s">
        <v>1003</v>
      </c>
      <c r="Z183" t="s">
        <v>111</v>
      </c>
      <c r="AA183" t="s">
        <v>684</v>
      </c>
      <c r="AB183" t="b">
        <v>1</v>
      </c>
      <c r="AC183" t="s">
        <v>47</v>
      </c>
      <c r="AD183" s="3">
        <f>VALUE(swiggy_orders__10____1725105116481___1775219039143[[#This Row],[Column1.order_time]])</f>
        <v>45218.33222222222</v>
      </c>
      <c r="AE183" t="str">
        <f>IF(swiggy_orders__10____1725105116481___1775219039143[[#This Row],[Column1.is_coupon_applied]]=TRUE,"yes","no")</f>
        <v>yes</v>
      </c>
      <c r="AF183">
        <f>HOUR(swiggy_orders__10____1725105116481___1775219039143[[#This Row],[order time ]])</f>
        <v>7</v>
      </c>
      <c r="AG183" t="str">
        <f>TEXT(swiggy_orders__10____1725105116481___1775219039143[[#This Row],[Column1.order_time]],"DDDD")</f>
        <v>Thursday</v>
      </c>
      <c r="AH183" t="s">
        <v>1114</v>
      </c>
      <c r="AI183" t="str">
        <f>IF(VALUE(swiggy_orders__10____1725105116481___1775219039143[[#This Row],[Column1.order_items.is_veg]])=1, "Veg", "Non-Veg")</f>
        <v>Veg</v>
      </c>
      <c r="AJ183">
        <v>12.911856</v>
      </c>
      <c r="AK183">
        <v>77.632548999999898</v>
      </c>
    </row>
    <row r="184" spans="1:37" x14ac:dyDescent="0.25">
      <c r="A184">
        <v>155826395288522</v>
      </c>
      <c r="B184" t="s">
        <v>1016</v>
      </c>
      <c r="C184" t="b">
        <v>1</v>
      </c>
      <c r="D184" t="s">
        <v>125</v>
      </c>
      <c r="E184" t="s">
        <v>1017</v>
      </c>
      <c r="F184" t="s">
        <v>1018</v>
      </c>
      <c r="G184" t="s">
        <v>1019</v>
      </c>
      <c r="H184" t="s">
        <v>34</v>
      </c>
      <c r="I184" t="s">
        <v>35</v>
      </c>
      <c r="J184" t="s">
        <v>1020</v>
      </c>
      <c r="K184" t="s">
        <v>1021</v>
      </c>
      <c r="L184" t="s">
        <v>1022</v>
      </c>
      <c r="M184" t="s">
        <v>1023</v>
      </c>
      <c r="N184" t="s">
        <v>1024</v>
      </c>
      <c r="O184" t="s">
        <v>41</v>
      </c>
      <c r="P184" t="s">
        <v>1025</v>
      </c>
      <c r="Q184">
        <v>229</v>
      </c>
      <c r="R184">
        <v>229</v>
      </c>
      <c r="S184">
        <v>229</v>
      </c>
      <c r="T184">
        <v>258</v>
      </c>
      <c r="U184">
        <v>48</v>
      </c>
      <c r="V184">
        <v>0</v>
      </c>
      <c r="W184" t="s">
        <v>1026</v>
      </c>
      <c r="X184" t="s">
        <v>1027</v>
      </c>
      <c r="Y184" t="s">
        <v>125</v>
      </c>
      <c r="Z184" t="s">
        <v>45</v>
      </c>
      <c r="AA184" t="s">
        <v>122</v>
      </c>
      <c r="AB184" t="b">
        <v>1</v>
      </c>
      <c r="AC184" t="s">
        <v>157</v>
      </c>
      <c r="AD184" s="3">
        <f>VALUE(swiggy_orders__10____1725105116481___1775219039143[[#This Row],[Column1.order_time]])</f>
        <v>45208.775405092594</v>
      </c>
      <c r="AE184" t="str">
        <f>IF(swiggy_orders__10____1725105116481___1775219039143[[#This Row],[Column1.is_coupon_applied]]=TRUE,"yes","no")</f>
        <v>yes</v>
      </c>
      <c r="AF184">
        <f>HOUR(swiggy_orders__10____1725105116481___1775219039143[[#This Row],[order time ]])</f>
        <v>18</v>
      </c>
      <c r="AG184" t="str">
        <f>TEXT(swiggy_orders__10____1725105116481___1775219039143[[#This Row],[Column1.order_time]],"DDDD")</f>
        <v>Monday</v>
      </c>
      <c r="AH184" t="s">
        <v>47</v>
      </c>
      <c r="AI184" t="str">
        <f>IF(VALUE(swiggy_orders__10____1725105116481___1775219039143[[#This Row],[Column1.order_items.is_veg]])=1, "Veg", "Non-Veg")</f>
        <v>Non-Veg</v>
      </c>
      <c r="AJ184">
        <v>12.911818240000001</v>
      </c>
      <c r="AK184">
        <v>77.649523299999998</v>
      </c>
    </row>
    <row r="185" spans="1:37" x14ac:dyDescent="0.25">
      <c r="A185">
        <v>154933952448406</v>
      </c>
      <c r="B185" t="s">
        <v>834</v>
      </c>
      <c r="C185" t="b">
        <v>0</v>
      </c>
      <c r="D185" t="s">
        <v>79</v>
      </c>
      <c r="E185" t="s">
        <v>79</v>
      </c>
      <c r="F185" t="s">
        <v>1028</v>
      </c>
      <c r="G185" t="s">
        <v>1029</v>
      </c>
      <c r="H185" t="s">
        <v>34</v>
      </c>
      <c r="I185" t="s">
        <v>35</v>
      </c>
      <c r="J185" t="s">
        <v>1030</v>
      </c>
      <c r="K185" t="s">
        <v>975</v>
      </c>
      <c r="L185" t="s">
        <v>830</v>
      </c>
      <c r="M185" t="s">
        <v>976</v>
      </c>
      <c r="N185" t="s">
        <v>764</v>
      </c>
      <c r="O185" t="s">
        <v>41</v>
      </c>
      <c r="P185" t="s">
        <v>1031</v>
      </c>
      <c r="Q185">
        <v>553</v>
      </c>
      <c r="R185">
        <v>553</v>
      </c>
      <c r="S185">
        <v>553</v>
      </c>
      <c r="T185">
        <v>535</v>
      </c>
      <c r="U185">
        <v>44</v>
      </c>
      <c r="V185">
        <v>0</v>
      </c>
      <c r="W185" t="s">
        <v>978</v>
      </c>
      <c r="X185" t="s">
        <v>778</v>
      </c>
      <c r="Y185" t="s">
        <v>79</v>
      </c>
      <c r="Z185" t="s">
        <v>111</v>
      </c>
      <c r="AA185" t="s">
        <v>622</v>
      </c>
      <c r="AB185" t="b">
        <v>1</v>
      </c>
      <c r="AC185" t="s">
        <v>47</v>
      </c>
      <c r="AD185" s="3">
        <f>VALUE(swiggy_orders__10____1725105116481___1775219039143[[#This Row],[Column1.order_time]])</f>
        <v>45198.446203703701</v>
      </c>
      <c r="AE185" t="str">
        <f>IF(swiggy_orders__10____1725105116481___1775219039143[[#This Row],[Column1.is_coupon_applied]]=TRUE,"yes","no")</f>
        <v>no</v>
      </c>
      <c r="AF185">
        <f>HOUR(swiggy_orders__10____1725105116481___1775219039143[[#This Row],[order time ]])</f>
        <v>10</v>
      </c>
      <c r="AG185" t="str">
        <f>TEXT(swiggy_orders__10____1725105116481___1775219039143[[#This Row],[Column1.order_time]],"DDDD")</f>
        <v>Friday</v>
      </c>
      <c r="AH185" t="s">
        <v>1114</v>
      </c>
      <c r="AI185" t="str">
        <f>IF(VALUE(swiggy_orders__10____1725105116481___1775219039143[[#This Row],[Column1.order_items.is_veg]])=1, "Veg", "Non-Veg")</f>
        <v>Veg</v>
      </c>
      <c r="AJ185">
        <v>12.907534399999999</v>
      </c>
      <c r="AK185">
        <v>77.675821229999997</v>
      </c>
    </row>
    <row r="186" spans="1:37" x14ac:dyDescent="0.25">
      <c r="A186">
        <v>154933952448406</v>
      </c>
      <c r="B186" t="s">
        <v>969</v>
      </c>
      <c r="C186" t="b">
        <v>0</v>
      </c>
      <c r="D186" t="s">
        <v>79</v>
      </c>
      <c r="E186" t="s">
        <v>79</v>
      </c>
      <c r="F186" t="s">
        <v>1028</v>
      </c>
      <c r="G186" t="s">
        <v>1029</v>
      </c>
      <c r="H186" t="s">
        <v>34</v>
      </c>
      <c r="I186" t="s">
        <v>35</v>
      </c>
      <c r="J186" t="s">
        <v>1030</v>
      </c>
      <c r="K186" t="s">
        <v>975</v>
      </c>
      <c r="L186" t="s">
        <v>830</v>
      </c>
      <c r="M186" t="s">
        <v>976</v>
      </c>
      <c r="N186" t="s">
        <v>764</v>
      </c>
      <c r="O186" t="s">
        <v>41</v>
      </c>
      <c r="P186" t="s">
        <v>1031</v>
      </c>
      <c r="Q186">
        <v>553</v>
      </c>
      <c r="R186">
        <v>553</v>
      </c>
      <c r="S186">
        <v>553</v>
      </c>
      <c r="T186">
        <v>535</v>
      </c>
      <c r="U186">
        <v>44</v>
      </c>
      <c r="V186">
        <v>0</v>
      </c>
      <c r="W186" t="s">
        <v>978</v>
      </c>
      <c r="X186" t="s">
        <v>778</v>
      </c>
      <c r="Y186" t="s">
        <v>79</v>
      </c>
      <c r="Z186" t="s">
        <v>111</v>
      </c>
      <c r="AA186" t="s">
        <v>622</v>
      </c>
      <c r="AB186" t="b">
        <v>1</v>
      </c>
      <c r="AC186" t="s">
        <v>47</v>
      </c>
      <c r="AD186" s="3">
        <f>VALUE(swiggy_orders__10____1725105116481___1775219039143[[#This Row],[Column1.order_time]])</f>
        <v>45198.446203703701</v>
      </c>
      <c r="AE186" t="str">
        <f>IF(swiggy_orders__10____1725105116481___1775219039143[[#This Row],[Column1.is_coupon_applied]]=TRUE,"yes","no")</f>
        <v>no</v>
      </c>
      <c r="AF186">
        <f>HOUR(swiggy_orders__10____1725105116481___1775219039143[[#This Row],[order time ]])</f>
        <v>10</v>
      </c>
      <c r="AG186" t="str">
        <f>TEXT(swiggy_orders__10____1725105116481___1775219039143[[#This Row],[Column1.order_time]],"DDDD")</f>
        <v>Friday</v>
      </c>
      <c r="AH186" t="s">
        <v>1114</v>
      </c>
      <c r="AI186" t="str">
        <f>IF(VALUE(swiggy_orders__10____1725105116481___1775219039143[[#This Row],[Column1.order_items.is_veg]])=1, "Veg", "Non-Veg")</f>
        <v>Veg</v>
      </c>
      <c r="AJ186">
        <v>12.907534399999999</v>
      </c>
      <c r="AK186">
        <v>77.675821229999997</v>
      </c>
    </row>
    <row r="187" spans="1:37" x14ac:dyDescent="0.25">
      <c r="A187">
        <v>154933952448406</v>
      </c>
      <c r="B187" t="s">
        <v>1032</v>
      </c>
      <c r="C187" t="b">
        <v>0</v>
      </c>
      <c r="D187" t="s">
        <v>79</v>
      </c>
      <c r="E187" t="s">
        <v>79</v>
      </c>
      <c r="F187" t="s">
        <v>1028</v>
      </c>
      <c r="G187" t="s">
        <v>1029</v>
      </c>
      <c r="H187" t="s">
        <v>34</v>
      </c>
      <c r="I187" t="s">
        <v>35</v>
      </c>
      <c r="J187" t="s">
        <v>1030</v>
      </c>
      <c r="K187" t="s">
        <v>975</v>
      </c>
      <c r="L187" t="s">
        <v>830</v>
      </c>
      <c r="M187" t="s">
        <v>976</v>
      </c>
      <c r="N187" t="s">
        <v>764</v>
      </c>
      <c r="O187" t="s">
        <v>41</v>
      </c>
      <c r="P187" t="s">
        <v>1031</v>
      </c>
      <c r="Q187">
        <v>553</v>
      </c>
      <c r="R187">
        <v>553</v>
      </c>
      <c r="S187">
        <v>553</v>
      </c>
      <c r="T187">
        <v>535</v>
      </c>
      <c r="U187">
        <v>44</v>
      </c>
      <c r="V187">
        <v>0</v>
      </c>
      <c r="W187" t="s">
        <v>978</v>
      </c>
      <c r="X187" t="s">
        <v>778</v>
      </c>
      <c r="Y187" t="s">
        <v>79</v>
      </c>
      <c r="Z187" t="s">
        <v>111</v>
      </c>
      <c r="AA187" t="s">
        <v>622</v>
      </c>
      <c r="AB187" t="b">
        <v>1</v>
      </c>
      <c r="AC187" t="s">
        <v>47</v>
      </c>
      <c r="AD187" s="3">
        <f>VALUE(swiggy_orders__10____1725105116481___1775219039143[[#This Row],[Column1.order_time]])</f>
        <v>45198.446203703701</v>
      </c>
      <c r="AE187" t="str">
        <f>IF(swiggy_orders__10____1725105116481___1775219039143[[#This Row],[Column1.is_coupon_applied]]=TRUE,"yes","no")</f>
        <v>no</v>
      </c>
      <c r="AF187">
        <f>HOUR(swiggy_orders__10____1725105116481___1775219039143[[#This Row],[order time ]])</f>
        <v>10</v>
      </c>
      <c r="AG187" t="str">
        <f>TEXT(swiggy_orders__10____1725105116481___1775219039143[[#This Row],[Column1.order_time]],"DDDD")</f>
        <v>Friday</v>
      </c>
      <c r="AH187" t="s">
        <v>47</v>
      </c>
      <c r="AI187" t="str">
        <f>IF(VALUE(swiggy_orders__10____1725105116481___1775219039143[[#This Row],[Column1.order_items.is_veg]])=1, "Veg", "Non-Veg")</f>
        <v>Non-Veg</v>
      </c>
      <c r="AJ187">
        <v>12.907534399999999</v>
      </c>
      <c r="AK187">
        <v>77.675821229999997</v>
      </c>
    </row>
    <row r="188" spans="1:37" x14ac:dyDescent="0.25">
      <c r="A188">
        <v>178713153585</v>
      </c>
      <c r="B188" t="s">
        <v>907</v>
      </c>
      <c r="C188" t="b">
        <v>1</v>
      </c>
      <c r="D188" t="s">
        <v>147</v>
      </c>
      <c r="E188" t="s">
        <v>1033</v>
      </c>
      <c r="F188" t="s">
        <v>1034</v>
      </c>
      <c r="G188" t="s">
        <v>1035</v>
      </c>
      <c r="H188" t="s">
        <v>34</v>
      </c>
      <c r="I188" t="s">
        <v>35</v>
      </c>
      <c r="J188" t="s">
        <v>1036</v>
      </c>
      <c r="K188" t="s">
        <v>887</v>
      </c>
      <c r="L188" t="s">
        <v>888</v>
      </c>
      <c r="M188" t="s">
        <v>889</v>
      </c>
      <c r="N188" t="s">
        <v>890</v>
      </c>
      <c r="O188" t="s">
        <v>41</v>
      </c>
      <c r="P188" t="s">
        <v>1037</v>
      </c>
      <c r="Q188">
        <v>362</v>
      </c>
      <c r="R188">
        <v>362</v>
      </c>
      <c r="S188">
        <v>362</v>
      </c>
      <c r="T188">
        <v>441</v>
      </c>
      <c r="U188">
        <v>34</v>
      </c>
      <c r="V188">
        <v>0</v>
      </c>
      <c r="W188" t="s">
        <v>892</v>
      </c>
      <c r="X188" t="s">
        <v>615</v>
      </c>
      <c r="Y188" t="s">
        <v>147</v>
      </c>
      <c r="Z188" t="s">
        <v>111</v>
      </c>
      <c r="AA188" t="s">
        <v>893</v>
      </c>
      <c r="AB188" t="b">
        <v>1</v>
      </c>
      <c r="AC188" t="s">
        <v>47</v>
      </c>
      <c r="AD188" s="3">
        <f>VALUE(swiggy_orders__10____1725105116481___1775219039143[[#This Row],[Column1.order_time]])</f>
        <v>45194.668449074074</v>
      </c>
      <c r="AE188" t="str">
        <f>IF(swiggy_orders__10____1725105116481___1775219039143[[#This Row],[Column1.is_coupon_applied]]=TRUE,"yes","no")</f>
        <v>yes</v>
      </c>
      <c r="AF188">
        <f>HOUR(swiggy_orders__10____1725105116481___1775219039143[[#This Row],[order time ]])</f>
        <v>16</v>
      </c>
      <c r="AG188" t="str">
        <f>TEXT(swiggy_orders__10____1725105116481___1775219039143[[#This Row],[Column1.order_time]],"DDDD")</f>
        <v>Monday</v>
      </c>
      <c r="AH188" t="s">
        <v>1114</v>
      </c>
      <c r="AI188" t="str">
        <f>IF(VALUE(swiggy_orders__10____1725105116481___1775219039143[[#This Row],[Column1.order_items.is_veg]])=1, "Veg", "Non-Veg")</f>
        <v>Veg</v>
      </c>
      <c r="AJ188">
        <v>12.906146</v>
      </c>
      <c r="AK188">
        <v>77.629745</v>
      </c>
    </row>
    <row r="189" spans="1:37" x14ac:dyDescent="0.25">
      <c r="A189">
        <v>178713153585</v>
      </c>
      <c r="B189" t="s">
        <v>1038</v>
      </c>
      <c r="C189" t="b">
        <v>1</v>
      </c>
      <c r="D189" t="s">
        <v>147</v>
      </c>
      <c r="E189" t="s">
        <v>1033</v>
      </c>
      <c r="F189" t="s">
        <v>1034</v>
      </c>
      <c r="G189" t="s">
        <v>1035</v>
      </c>
      <c r="H189" t="s">
        <v>34</v>
      </c>
      <c r="I189" t="s">
        <v>35</v>
      </c>
      <c r="J189" t="s">
        <v>1036</v>
      </c>
      <c r="K189" t="s">
        <v>887</v>
      </c>
      <c r="L189" t="s">
        <v>888</v>
      </c>
      <c r="M189" t="s">
        <v>889</v>
      </c>
      <c r="N189" t="s">
        <v>890</v>
      </c>
      <c r="O189" t="s">
        <v>41</v>
      </c>
      <c r="P189" t="s">
        <v>1037</v>
      </c>
      <c r="Q189">
        <v>362</v>
      </c>
      <c r="R189">
        <v>362</v>
      </c>
      <c r="S189">
        <v>362</v>
      </c>
      <c r="T189">
        <v>441</v>
      </c>
      <c r="U189">
        <v>34</v>
      </c>
      <c r="V189">
        <v>0</v>
      </c>
      <c r="W189" t="s">
        <v>892</v>
      </c>
      <c r="X189" t="s">
        <v>615</v>
      </c>
      <c r="Y189" t="s">
        <v>147</v>
      </c>
      <c r="Z189" t="s">
        <v>111</v>
      </c>
      <c r="AA189" t="s">
        <v>893</v>
      </c>
      <c r="AB189" t="b">
        <v>1</v>
      </c>
      <c r="AC189" t="s">
        <v>47</v>
      </c>
      <c r="AD189" s="3">
        <f>VALUE(swiggy_orders__10____1725105116481___1775219039143[[#This Row],[Column1.order_time]])</f>
        <v>45194.668449074074</v>
      </c>
      <c r="AE189" t="str">
        <f>IF(swiggy_orders__10____1725105116481___1775219039143[[#This Row],[Column1.is_coupon_applied]]=TRUE,"yes","no")</f>
        <v>yes</v>
      </c>
      <c r="AF189">
        <f>HOUR(swiggy_orders__10____1725105116481___1775219039143[[#This Row],[order time ]])</f>
        <v>16</v>
      </c>
      <c r="AG189" t="str">
        <f>TEXT(swiggy_orders__10____1725105116481___1775219039143[[#This Row],[Column1.order_time]],"DDDD")</f>
        <v>Monday</v>
      </c>
      <c r="AH189" t="s">
        <v>47</v>
      </c>
      <c r="AI189" t="str">
        <f>IF(VALUE(swiggy_orders__10____1725105116481___1775219039143[[#This Row],[Column1.order_items.is_veg]])=1, "Veg", "Non-Veg")</f>
        <v>Non-Veg</v>
      </c>
      <c r="AJ189">
        <v>12.906146</v>
      </c>
      <c r="AK189">
        <v>77.629745</v>
      </c>
    </row>
    <row r="190" spans="1:37" x14ac:dyDescent="0.25">
      <c r="A190">
        <v>178539970232</v>
      </c>
      <c r="B190" t="s">
        <v>1039</v>
      </c>
      <c r="C190" t="b">
        <v>0</v>
      </c>
      <c r="D190" t="s">
        <v>79</v>
      </c>
      <c r="E190" t="s">
        <v>79</v>
      </c>
      <c r="F190" t="s">
        <v>1040</v>
      </c>
      <c r="G190" t="s">
        <v>1041</v>
      </c>
      <c r="H190" t="s">
        <v>34</v>
      </c>
      <c r="I190" t="s">
        <v>35</v>
      </c>
      <c r="J190" t="s">
        <v>1042</v>
      </c>
      <c r="K190" t="s">
        <v>1043</v>
      </c>
      <c r="L190" t="s">
        <v>1044</v>
      </c>
      <c r="M190" t="s">
        <v>1045</v>
      </c>
      <c r="N190" t="s">
        <v>142</v>
      </c>
      <c r="O190" t="s">
        <v>41</v>
      </c>
      <c r="P190" t="s">
        <v>1046</v>
      </c>
      <c r="Q190">
        <v>281</v>
      </c>
      <c r="R190">
        <v>281</v>
      </c>
      <c r="S190">
        <v>281</v>
      </c>
      <c r="T190">
        <v>256</v>
      </c>
      <c r="U190">
        <v>31</v>
      </c>
      <c r="V190">
        <v>0</v>
      </c>
      <c r="W190" t="s">
        <v>1047</v>
      </c>
      <c r="X190" t="s">
        <v>807</v>
      </c>
      <c r="Y190" t="s">
        <v>79</v>
      </c>
      <c r="Z190" t="s">
        <v>111</v>
      </c>
      <c r="AA190" t="s">
        <v>684</v>
      </c>
      <c r="AB190" t="b">
        <v>0</v>
      </c>
      <c r="AC190" t="s">
        <v>47</v>
      </c>
      <c r="AD190" s="3">
        <f>VALUE(swiggy_orders__10____1725105116481___1775219039143[[#This Row],[Column1.order_time]])</f>
        <v>45192.6640162037</v>
      </c>
      <c r="AE190" t="str">
        <f>IF(swiggy_orders__10____1725105116481___1775219039143[[#This Row],[Column1.is_coupon_applied]]=TRUE,"yes","no")</f>
        <v>no</v>
      </c>
      <c r="AF190">
        <f>HOUR(swiggy_orders__10____1725105116481___1775219039143[[#This Row],[order time ]])</f>
        <v>15</v>
      </c>
      <c r="AG190" t="str">
        <f>TEXT(swiggy_orders__10____1725105116481___1775219039143[[#This Row],[Column1.order_time]],"DDDD")</f>
        <v>Saturday</v>
      </c>
      <c r="AH190" t="s">
        <v>1114</v>
      </c>
      <c r="AI190" t="str">
        <f>IF(VALUE(swiggy_orders__10____1725105116481___1775219039143[[#This Row],[Column1.order_items.is_veg]])=1, "Veg", "Non-Veg")</f>
        <v>Veg</v>
      </c>
      <c r="AJ190">
        <v>12.912110164242</v>
      </c>
      <c r="AK190">
        <v>77.648900840197001</v>
      </c>
    </row>
    <row r="191" spans="1:37" x14ac:dyDescent="0.25">
      <c r="A191">
        <v>178180906036</v>
      </c>
      <c r="B191" t="s">
        <v>1016</v>
      </c>
      <c r="C191" t="b">
        <v>1</v>
      </c>
      <c r="D191" t="s">
        <v>147</v>
      </c>
      <c r="E191" t="s">
        <v>1048</v>
      </c>
      <c r="F191" t="s">
        <v>1049</v>
      </c>
      <c r="G191" t="s">
        <v>1050</v>
      </c>
      <c r="H191" t="s">
        <v>34</v>
      </c>
      <c r="I191" t="s">
        <v>35</v>
      </c>
      <c r="J191" t="s">
        <v>1051</v>
      </c>
      <c r="K191" t="s">
        <v>1021</v>
      </c>
      <c r="L191" t="s">
        <v>1022</v>
      </c>
      <c r="M191" t="s">
        <v>1023</v>
      </c>
      <c r="N191" t="s">
        <v>1024</v>
      </c>
      <c r="O191" t="s">
        <v>41</v>
      </c>
      <c r="P191" t="s">
        <v>1052</v>
      </c>
      <c r="Q191">
        <v>301</v>
      </c>
      <c r="R191">
        <v>301</v>
      </c>
      <c r="S191">
        <v>301</v>
      </c>
      <c r="T191">
        <v>318</v>
      </c>
      <c r="U191">
        <v>28</v>
      </c>
      <c r="V191">
        <v>0</v>
      </c>
      <c r="W191" t="s">
        <v>1026</v>
      </c>
      <c r="X191" t="s">
        <v>1027</v>
      </c>
      <c r="Y191" t="s">
        <v>147</v>
      </c>
      <c r="Z191" t="s">
        <v>111</v>
      </c>
      <c r="AA191" t="s">
        <v>122</v>
      </c>
      <c r="AB191" t="b">
        <v>1</v>
      </c>
      <c r="AC191" t="s">
        <v>47</v>
      </c>
      <c r="AD191" s="3">
        <f>VALUE(swiggy_orders__10____1725105116481___1775219039143[[#This Row],[Column1.order_time]])</f>
        <v>45188.50818287037</v>
      </c>
      <c r="AE191" t="str">
        <f>IF(swiggy_orders__10____1725105116481___1775219039143[[#This Row],[Column1.is_coupon_applied]]=TRUE,"yes","no")</f>
        <v>yes</v>
      </c>
      <c r="AF191">
        <f>HOUR(swiggy_orders__10____1725105116481___1775219039143[[#This Row],[order time ]])</f>
        <v>12</v>
      </c>
      <c r="AG191" t="str">
        <f>TEXT(swiggy_orders__10____1725105116481___1775219039143[[#This Row],[Column1.order_time]],"DDDD")</f>
        <v>Tuesday</v>
      </c>
      <c r="AH191" t="s">
        <v>47</v>
      </c>
      <c r="AI191" t="str">
        <f>IF(VALUE(swiggy_orders__10____1725105116481___1775219039143[[#This Row],[Column1.order_items.is_veg]])=1, "Veg", "Non-Veg")</f>
        <v>Non-Veg</v>
      </c>
      <c r="AJ191">
        <v>12.911818240000001</v>
      </c>
      <c r="AK191">
        <v>77.649523299999998</v>
      </c>
    </row>
    <row r="192" spans="1:37" x14ac:dyDescent="0.25">
      <c r="A192">
        <v>178180906036</v>
      </c>
      <c r="B192" t="s">
        <v>1053</v>
      </c>
      <c r="C192" t="b">
        <v>1</v>
      </c>
      <c r="D192" t="s">
        <v>147</v>
      </c>
      <c r="E192" t="s">
        <v>1048</v>
      </c>
      <c r="F192" t="s">
        <v>1049</v>
      </c>
      <c r="G192" t="s">
        <v>1050</v>
      </c>
      <c r="H192" t="s">
        <v>34</v>
      </c>
      <c r="I192" t="s">
        <v>35</v>
      </c>
      <c r="J192" t="s">
        <v>1051</v>
      </c>
      <c r="K192" t="s">
        <v>1021</v>
      </c>
      <c r="L192" t="s">
        <v>1022</v>
      </c>
      <c r="M192" t="s">
        <v>1023</v>
      </c>
      <c r="N192" t="s">
        <v>1024</v>
      </c>
      <c r="O192" t="s">
        <v>41</v>
      </c>
      <c r="P192" t="s">
        <v>1052</v>
      </c>
      <c r="Q192">
        <v>301</v>
      </c>
      <c r="R192">
        <v>301</v>
      </c>
      <c r="S192">
        <v>301</v>
      </c>
      <c r="T192">
        <v>318</v>
      </c>
      <c r="U192">
        <v>28</v>
      </c>
      <c r="V192">
        <v>0</v>
      </c>
      <c r="W192" t="s">
        <v>1026</v>
      </c>
      <c r="X192" t="s">
        <v>1027</v>
      </c>
      <c r="Y192" t="s">
        <v>147</v>
      </c>
      <c r="Z192" t="s">
        <v>111</v>
      </c>
      <c r="AA192" t="s">
        <v>122</v>
      </c>
      <c r="AB192" t="b">
        <v>1</v>
      </c>
      <c r="AC192" t="s">
        <v>47</v>
      </c>
      <c r="AD192" s="3">
        <f>VALUE(swiggy_orders__10____1725105116481___1775219039143[[#This Row],[Column1.order_time]])</f>
        <v>45188.50818287037</v>
      </c>
      <c r="AE192" t="str">
        <f>IF(swiggy_orders__10____1725105116481___1775219039143[[#This Row],[Column1.is_coupon_applied]]=TRUE,"yes","no")</f>
        <v>yes</v>
      </c>
      <c r="AF192">
        <f>HOUR(swiggy_orders__10____1725105116481___1775219039143[[#This Row],[order time ]])</f>
        <v>12</v>
      </c>
      <c r="AG192" t="str">
        <f>TEXT(swiggy_orders__10____1725105116481___1775219039143[[#This Row],[Column1.order_time]],"DDDD")</f>
        <v>Tuesday</v>
      </c>
      <c r="AH192" t="s">
        <v>47</v>
      </c>
      <c r="AI192" t="str">
        <f>IF(VALUE(swiggy_orders__10____1725105116481___1775219039143[[#This Row],[Column1.order_items.is_veg]])=1, "Veg", "Non-Veg")</f>
        <v>Non-Veg</v>
      </c>
      <c r="AJ192">
        <v>12.911818240000001</v>
      </c>
      <c r="AK192">
        <v>77.649523299999998</v>
      </c>
    </row>
    <row r="193" spans="1:37" x14ac:dyDescent="0.25">
      <c r="A193">
        <v>178090781440</v>
      </c>
      <c r="B193" t="s">
        <v>945</v>
      </c>
      <c r="C193" t="b">
        <v>0</v>
      </c>
      <c r="D193" t="s">
        <v>79</v>
      </c>
      <c r="E193" t="s">
        <v>79</v>
      </c>
      <c r="F193" t="s">
        <v>1054</v>
      </c>
      <c r="G193" t="s">
        <v>1055</v>
      </c>
      <c r="H193" t="s">
        <v>34</v>
      </c>
      <c r="I193" t="s">
        <v>35</v>
      </c>
      <c r="J193" t="s">
        <v>1056</v>
      </c>
      <c r="K193" t="s">
        <v>949</v>
      </c>
      <c r="L193" t="s">
        <v>950</v>
      </c>
      <c r="M193" t="s">
        <v>951</v>
      </c>
      <c r="N193" t="s">
        <v>488</v>
      </c>
      <c r="O193" t="s">
        <v>41</v>
      </c>
      <c r="P193" t="s">
        <v>1057</v>
      </c>
      <c r="Q193">
        <v>190</v>
      </c>
      <c r="R193">
        <v>190</v>
      </c>
      <c r="S193">
        <v>190</v>
      </c>
      <c r="T193">
        <v>169</v>
      </c>
      <c r="U193">
        <v>28</v>
      </c>
      <c r="V193">
        <v>0</v>
      </c>
      <c r="W193" t="s">
        <v>953</v>
      </c>
      <c r="X193" t="s">
        <v>44</v>
      </c>
      <c r="Y193" t="s">
        <v>79</v>
      </c>
      <c r="Z193" t="s">
        <v>111</v>
      </c>
      <c r="AA193" t="s">
        <v>46</v>
      </c>
      <c r="AB193" t="b">
        <v>1</v>
      </c>
      <c r="AC193" t="s">
        <v>47</v>
      </c>
      <c r="AD193" s="3">
        <f>VALUE(swiggy_orders__10____1725105116481___1775219039143[[#This Row],[Column1.order_time]])</f>
        <v>45187.465069444443</v>
      </c>
      <c r="AE193" t="str">
        <f>IF(swiggy_orders__10____1725105116481___1775219039143[[#This Row],[Column1.is_coupon_applied]]=TRUE,"yes","no")</f>
        <v>no</v>
      </c>
      <c r="AF193">
        <f>HOUR(swiggy_orders__10____1725105116481___1775219039143[[#This Row],[order time ]])</f>
        <v>11</v>
      </c>
      <c r="AG193" t="str">
        <f>TEXT(swiggy_orders__10____1725105116481___1775219039143[[#This Row],[Column1.order_time]],"DDDD")</f>
        <v>Monday</v>
      </c>
      <c r="AH193" t="s">
        <v>47</v>
      </c>
      <c r="AI193" t="str">
        <f>IF(VALUE(swiggy_orders__10____1725105116481___1775219039143[[#This Row],[Column1.order_items.is_veg]])=1, "Veg", "Non-Veg")</f>
        <v>Non-Veg</v>
      </c>
      <c r="AJ193">
        <v>12.912837</v>
      </c>
      <c r="AK193">
        <v>77.635109</v>
      </c>
    </row>
    <row r="194" spans="1:37" x14ac:dyDescent="0.25">
      <c r="A194">
        <v>177591184372</v>
      </c>
      <c r="B194" t="s">
        <v>876</v>
      </c>
      <c r="C194" t="b">
        <v>1</v>
      </c>
      <c r="D194" t="s">
        <v>1058</v>
      </c>
      <c r="E194" t="s">
        <v>1059</v>
      </c>
      <c r="F194" t="s">
        <v>1060</v>
      </c>
      <c r="G194" t="s">
        <v>1061</v>
      </c>
      <c r="H194" t="s">
        <v>34</v>
      </c>
      <c r="I194" t="s">
        <v>35</v>
      </c>
      <c r="J194" t="s">
        <v>1062</v>
      </c>
      <c r="K194" t="s">
        <v>678</v>
      </c>
      <c r="L194" t="s">
        <v>679</v>
      </c>
      <c r="M194" t="s">
        <v>680</v>
      </c>
      <c r="N194" t="s">
        <v>488</v>
      </c>
      <c r="O194" t="s">
        <v>41</v>
      </c>
      <c r="P194" t="s">
        <v>1063</v>
      </c>
      <c r="Q194">
        <v>244</v>
      </c>
      <c r="R194">
        <v>244</v>
      </c>
      <c r="S194">
        <v>244</v>
      </c>
      <c r="T194">
        <v>299</v>
      </c>
      <c r="U194">
        <v>28</v>
      </c>
      <c r="V194">
        <v>0</v>
      </c>
      <c r="W194" t="s">
        <v>682</v>
      </c>
      <c r="X194" t="s">
        <v>110</v>
      </c>
      <c r="Y194" t="s">
        <v>1058</v>
      </c>
      <c r="Z194" t="s">
        <v>111</v>
      </c>
      <c r="AA194" t="s">
        <v>684</v>
      </c>
      <c r="AB194" t="b">
        <v>1</v>
      </c>
      <c r="AC194" t="s">
        <v>47</v>
      </c>
      <c r="AD194" s="3">
        <f>VALUE(swiggy_orders__10____1725105116481___1775219039143[[#This Row],[Column1.order_time]])</f>
        <v>45181.682685185187</v>
      </c>
      <c r="AE194" t="str">
        <f>IF(swiggy_orders__10____1725105116481___1775219039143[[#This Row],[Column1.is_coupon_applied]]=TRUE,"yes","no")</f>
        <v>yes</v>
      </c>
      <c r="AF194">
        <f>HOUR(swiggy_orders__10____1725105116481___1775219039143[[#This Row],[order time ]])</f>
        <v>16</v>
      </c>
      <c r="AG194" t="str">
        <f>TEXT(swiggy_orders__10____1725105116481___1775219039143[[#This Row],[Column1.order_time]],"DDDD")</f>
        <v>Tuesday</v>
      </c>
      <c r="AH194" t="s">
        <v>47</v>
      </c>
      <c r="AI194" t="str">
        <f>IF(VALUE(swiggy_orders__10____1725105116481___1775219039143[[#This Row],[Column1.order_items.is_veg]])=1, "Veg", "Non-Veg")</f>
        <v>Non-Veg</v>
      </c>
      <c r="AJ194">
        <v>12.911813499999999</v>
      </c>
      <c r="AK194">
        <v>77.637957999999998</v>
      </c>
    </row>
    <row r="195" spans="1:37" x14ac:dyDescent="0.25">
      <c r="A195">
        <v>177445532607</v>
      </c>
      <c r="B195" t="s">
        <v>1064</v>
      </c>
      <c r="C195" t="b">
        <v>1</v>
      </c>
      <c r="D195" t="s">
        <v>1065</v>
      </c>
      <c r="E195" t="s">
        <v>1066</v>
      </c>
      <c r="F195" t="s">
        <v>1067</v>
      </c>
      <c r="G195" t="s">
        <v>1068</v>
      </c>
      <c r="H195" t="s">
        <v>34</v>
      </c>
      <c r="I195" t="s">
        <v>35</v>
      </c>
      <c r="J195" t="s">
        <v>1069</v>
      </c>
      <c r="K195" t="s">
        <v>1070</v>
      </c>
      <c r="L195" t="s">
        <v>1071</v>
      </c>
      <c r="M195" t="s">
        <v>1072</v>
      </c>
      <c r="N195" t="s">
        <v>142</v>
      </c>
      <c r="O195" t="s">
        <v>41</v>
      </c>
      <c r="P195" t="s">
        <v>1073</v>
      </c>
      <c r="Q195">
        <v>1369</v>
      </c>
      <c r="R195">
        <v>1369</v>
      </c>
      <c r="S195">
        <v>1369</v>
      </c>
      <c r="T195">
        <v>1380</v>
      </c>
      <c r="U195">
        <v>41</v>
      </c>
      <c r="V195">
        <v>0</v>
      </c>
      <c r="W195" t="s">
        <v>1074</v>
      </c>
      <c r="X195" t="s">
        <v>121</v>
      </c>
      <c r="Y195" t="s">
        <v>1065</v>
      </c>
      <c r="Z195" t="s">
        <v>111</v>
      </c>
      <c r="AA195" t="s">
        <v>46</v>
      </c>
      <c r="AB195" t="b">
        <v>1</v>
      </c>
      <c r="AC195" t="s">
        <v>47</v>
      </c>
      <c r="AD195" s="3">
        <f>VALUE(swiggy_orders__10____1725105116481___1775219039143[[#This Row],[Column1.order_time]])</f>
        <v>45179.99690972222</v>
      </c>
      <c r="AE195" t="str">
        <f>IF(swiggy_orders__10____1725105116481___1775219039143[[#This Row],[Column1.is_coupon_applied]]=TRUE,"yes","no")</f>
        <v>yes</v>
      </c>
      <c r="AF195">
        <f>HOUR(swiggy_orders__10____1725105116481___1775219039143[[#This Row],[order time ]])</f>
        <v>23</v>
      </c>
      <c r="AG195" t="str">
        <f>TEXT(swiggy_orders__10____1725105116481___1775219039143[[#This Row],[Column1.order_time]],"DDDD")</f>
        <v>Sunday</v>
      </c>
      <c r="AH195" t="s">
        <v>1114</v>
      </c>
      <c r="AI195" t="str">
        <f>IF(VALUE(swiggy_orders__10____1725105116481___1775219039143[[#This Row],[Column1.order_items.is_veg]])=1, "Veg", "Non-Veg")</f>
        <v>Veg</v>
      </c>
      <c r="AJ195">
        <v>12.9121206315181</v>
      </c>
      <c r="AK195">
        <v>77.650697597365294</v>
      </c>
    </row>
    <row r="196" spans="1:37" x14ac:dyDescent="0.25">
      <c r="A196">
        <v>177445532607</v>
      </c>
      <c r="B196" t="s">
        <v>1075</v>
      </c>
      <c r="C196" t="b">
        <v>1</v>
      </c>
      <c r="D196" t="s">
        <v>1065</v>
      </c>
      <c r="E196" t="s">
        <v>1066</v>
      </c>
      <c r="F196" t="s">
        <v>1067</v>
      </c>
      <c r="G196" t="s">
        <v>1068</v>
      </c>
      <c r="H196" t="s">
        <v>34</v>
      </c>
      <c r="I196" t="s">
        <v>35</v>
      </c>
      <c r="J196" t="s">
        <v>1069</v>
      </c>
      <c r="K196" t="s">
        <v>1070</v>
      </c>
      <c r="L196" t="s">
        <v>1071</v>
      </c>
      <c r="M196" t="s">
        <v>1072</v>
      </c>
      <c r="N196" t="s">
        <v>142</v>
      </c>
      <c r="O196" t="s">
        <v>41</v>
      </c>
      <c r="P196" t="s">
        <v>1073</v>
      </c>
      <c r="Q196">
        <v>1369</v>
      </c>
      <c r="R196">
        <v>1369</v>
      </c>
      <c r="S196">
        <v>1369</v>
      </c>
      <c r="T196">
        <v>1380</v>
      </c>
      <c r="U196">
        <v>41</v>
      </c>
      <c r="V196">
        <v>0</v>
      </c>
      <c r="W196" t="s">
        <v>1074</v>
      </c>
      <c r="X196" t="s">
        <v>121</v>
      </c>
      <c r="Y196" t="s">
        <v>1065</v>
      </c>
      <c r="Z196" t="s">
        <v>111</v>
      </c>
      <c r="AA196" t="s">
        <v>46</v>
      </c>
      <c r="AB196" t="b">
        <v>1</v>
      </c>
      <c r="AC196" t="s">
        <v>47</v>
      </c>
      <c r="AD196" s="3">
        <f>VALUE(swiggy_orders__10____1725105116481___1775219039143[[#This Row],[Column1.order_time]])</f>
        <v>45179.99690972222</v>
      </c>
      <c r="AE196" t="str">
        <f>IF(swiggy_orders__10____1725105116481___1775219039143[[#This Row],[Column1.is_coupon_applied]]=TRUE,"yes","no")</f>
        <v>yes</v>
      </c>
      <c r="AF196">
        <f>HOUR(swiggy_orders__10____1725105116481___1775219039143[[#This Row],[order time ]])</f>
        <v>23</v>
      </c>
      <c r="AG196" t="str">
        <f>TEXT(swiggy_orders__10____1725105116481___1775219039143[[#This Row],[Column1.order_time]],"DDDD")</f>
        <v>Sunday</v>
      </c>
      <c r="AH196" t="s">
        <v>47</v>
      </c>
      <c r="AI196" t="str">
        <f>IF(VALUE(swiggy_orders__10____1725105116481___1775219039143[[#This Row],[Column1.order_items.is_veg]])=1, "Veg", "Non-Veg")</f>
        <v>Non-Veg</v>
      </c>
      <c r="AJ196">
        <v>12.9121206315181</v>
      </c>
      <c r="AK196">
        <v>77.650697597365294</v>
      </c>
    </row>
    <row r="197" spans="1:37" x14ac:dyDescent="0.25">
      <c r="A197">
        <v>177445532607</v>
      </c>
      <c r="B197" t="s">
        <v>1076</v>
      </c>
      <c r="C197" t="b">
        <v>1</v>
      </c>
      <c r="D197" t="s">
        <v>1065</v>
      </c>
      <c r="E197" t="s">
        <v>1066</v>
      </c>
      <c r="F197" t="s">
        <v>1067</v>
      </c>
      <c r="G197" t="s">
        <v>1068</v>
      </c>
      <c r="H197" t="s">
        <v>34</v>
      </c>
      <c r="I197" t="s">
        <v>35</v>
      </c>
      <c r="J197" t="s">
        <v>1069</v>
      </c>
      <c r="K197" t="s">
        <v>1070</v>
      </c>
      <c r="L197" t="s">
        <v>1071</v>
      </c>
      <c r="M197" t="s">
        <v>1072</v>
      </c>
      <c r="N197" t="s">
        <v>142</v>
      </c>
      <c r="O197" t="s">
        <v>41</v>
      </c>
      <c r="P197" t="s">
        <v>1073</v>
      </c>
      <c r="Q197">
        <v>1369</v>
      </c>
      <c r="R197">
        <v>1369</v>
      </c>
      <c r="S197">
        <v>1369</v>
      </c>
      <c r="T197">
        <v>1380</v>
      </c>
      <c r="U197">
        <v>41</v>
      </c>
      <c r="V197">
        <v>0</v>
      </c>
      <c r="W197" t="s">
        <v>1074</v>
      </c>
      <c r="X197" t="s">
        <v>121</v>
      </c>
      <c r="Y197" t="s">
        <v>1065</v>
      </c>
      <c r="Z197" t="s">
        <v>111</v>
      </c>
      <c r="AA197" t="s">
        <v>46</v>
      </c>
      <c r="AB197" t="b">
        <v>1</v>
      </c>
      <c r="AC197" t="s">
        <v>47</v>
      </c>
      <c r="AD197" s="3">
        <f>VALUE(swiggy_orders__10____1725105116481___1775219039143[[#This Row],[Column1.order_time]])</f>
        <v>45179.99690972222</v>
      </c>
      <c r="AE197" t="str">
        <f>IF(swiggy_orders__10____1725105116481___1775219039143[[#This Row],[Column1.is_coupon_applied]]=TRUE,"yes","no")</f>
        <v>yes</v>
      </c>
      <c r="AF197">
        <f>HOUR(swiggy_orders__10____1725105116481___1775219039143[[#This Row],[order time ]])</f>
        <v>23</v>
      </c>
      <c r="AG197" t="str">
        <f>TEXT(swiggy_orders__10____1725105116481___1775219039143[[#This Row],[Column1.order_time]],"DDDD")</f>
        <v>Sunday</v>
      </c>
      <c r="AH197" t="s">
        <v>47</v>
      </c>
      <c r="AI197" t="str">
        <f>IF(VALUE(swiggy_orders__10____1725105116481___1775219039143[[#This Row],[Column1.order_items.is_veg]])=1, "Veg", "Non-Veg")</f>
        <v>Non-Veg</v>
      </c>
      <c r="AJ197">
        <v>12.9121206315181</v>
      </c>
      <c r="AK197">
        <v>77.650697597365294</v>
      </c>
    </row>
    <row r="198" spans="1:37" x14ac:dyDescent="0.25">
      <c r="A198">
        <v>177445532607</v>
      </c>
      <c r="B198" t="s">
        <v>1077</v>
      </c>
      <c r="C198" t="b">
        <v>1</v>
      </c>
      <c r="D198" t="s">
        <v>1065</v>
      </c>
      <c r="E198" t="s">
        <v>1066</v>
      </c>
      <c r="F198" t="s">
        <v>1067</v>
      </c>
      <c r="G198" t="s">
        <v>1068</v>
      </c>
      <c r="H198" t="s">
        <v>34</v>
      </c>
      <c r="I198" t="s">
        <v>35</v>
      </c>
      <c r="J198" t="s">
        <v>1069</v>
      </c>
      <c r="K198" t="s">
        <v>1070</v>
      </c>
      <c r="L198" t="s">
        <v>1071</v>
      </c>
      <c r="M198" t="s">
        <v>1072</v>
      </c>
      <c r="N198" t="s">
        <v>142</v>
      </c>
      <c r="O198" t="s">
        <v>41</v>
      </c>
      <c r="P198" t="s">
        <v>1073</v>
      </c>
      <c r="Q198">
        <v>1369</v>
      </c>
      <c r="R198">
        <v>1369</v>
      </c>
      <c r="S198">
        <v>1369</v>
      </c>
      <c r="T198">
        <v>1380</v>
      </c>
      <c r="U198">
        <v>41</v>
      </c>
      <c r="V198">
        <v>0</v>
      </c>
      <c r="W198" t="s">
        <v>1074</v>
      </c>
      <c r="X198" t="s">
        <v>121</v>
      </c>
      <c r="Y198" t="s">
        <v>1065</v>
      </c>
      <c r="Z198" t="s">
        <v>111</v>
      </c>
      <c r="AA198" t="s">
        <v>46</v>
      </c>
      <c r="AB198" t="b">
        <v>1</v>
      </c>
      <c r="AC198" t="s">
        <v>47</v>
      </c>
      <c r="AD198" s="3">
        <f>VALUE(swiggy_orders__10____1725105116481___1775219039143[[#This Row],[Column1.order_time]])</f>
        <v>45179.99690972222</v>
      </c>
      <c r="AE198" t="str">
        <f>IF(swiggy_orders__10____1725105116481___1775219039143[[#This Row],[Column1.is_coupon_applied]]=TRUE,"yes","no")</f>
        <v>yes</v>
      </c>
      <c r="AF198">
        <f>HOUR(swiggy_orders__10____1725105116481___1775219039143[[#This Row],[order time ]])</f>
        <v>23</v>
      </c>
      <c r="AG198" t="str">
        <f>TEXT(swiggy_orders__10____1725105116481___1775219039143[[#This Row],[Column1.order_time]],"DDDD")</f>
        <v>Sunday</v>
      </c>
      <c r="AH198" t="s">
        <v>47</v>
      </c>
      <c r="AI198" t="str">
        <f>IF(VALUE(swiggy_orders__10____1725105116481___1775219039143[[#This Row],[Column1.order_items.is_veg]])=1, "Veg", "Non-Veg")</f>
        <v>Non-Veg</v>
      </c>
      <c r="AJ198">
        <v>12.9121206315181</v>
      </c>
      <c r="AK198">
        <v>77.650697597365294</v>
      </c>
    </row>
    <row r="199" spans="1:37" x14ac:dyDescent="0.25">
      <c r="A199">
        <v>177265186487</v>
      </c>
      <c r="B199" t="s">
        <v>1078</v>
      </c>
      <c r="C199" t="b">
        <v>1</v>
      </c>
      <c r="D199" t="s">
        <v>1065</v>
      </c>
      <c r="E199" t="s">
        <v>1079</v>
      </c>
      <c r="F199" t="s">
        <v>1080</v>
      </c>
      <c r="G199" t="s">
        <v>1081</v>
      </c>
      <c r="H199" t="s">
        <v>34</v>
      </c>
      <c r="I199" t="s">
        <v>35</v>
      </c>
      <c r="J199" t="s">
        <v>1082</v>
      </c>
      <c r="K199" t="s">
        <v>1070</v>
      </c>
      <c r="L199" t="s">
        <v>1071</v>
      </c>
      <c r="M199" t="s">
        <v>1072</v>
      </c>
      <c r="N199" t="s">
        <v>142</v>
      </c>
      <c r="O199" t="s">
        <v>41</v>
      </c>
      <c r="P199" t="s">
        <v>1083</v>
      </c>
      <c r="Q199">
        <v>1905</v>
      </c>
      <c r="R199">
        <v>1905</v>
      </c>
      <c r="S199">
        <v>1905</v>
      </c>
      <c r="T199">
        <v>1970</v>
      </c>
      <c r="U199">
        <v>37</v>
      </c>
      <c r="V199">
        <v>0</v>
      </c>
      <c r="W199" t="s">
        <v>1074</v>
      </c>
      <c r="X199" t="s">
        <v>1027</v>
      </c>
      <c r="Y199" t="s">
        <v>1065</v>
      </c>
      <c r="Z199" t="s">
        <v>111</v>
      </c>
      <c r="AA199" t="s">
        <v>46</v>
      </c>
      <c r="AB199" t="b">
        <v>1</v>
      </c>
      <c r="AC199" t="s">
        <v>47</v>
      </c>
      <c r="AD199" s="3">
        <f>VALUE(swiggy_orders__10____1725105116481___1775219039143[[#This Row],[Column1.order_time]])</f>
        <v>45177.909571759257</v>
      </c>
      <c r="AE199" t="str">
        <f>IF(swiggy_orders__10____1725105116481___1775219039143[[#This Row],[Column1.is_coupon_applied]]=TRUE,"yes","no")</f>
        <v>yes</v>
      </c>
      <c r="AF199">
        <f>HOUR(swiggy_orders__10____1725105116481___1775219039143[[#This Row],[order time ]])</f>
        <v>21</v>
      </c>
      <c r="AG199" t="str">
        <f>TEXT(swiggy_orders__10____1725105116481___1775219039143[[#This Row],[Column1.order_time]],"DDDD")</f>
        <v>Friday</v>
      </c>
      <c r="AH199" t="s">
        <v>47</v>
      </c>
      <c r="AI199" t="str">
        <f>IF(VALUE(swiggy_orders__10____1725105116481___1775219039143[[#This Row],[Column1.order_items.is_veg]])=1, "Veg", "Non-Veg")</f>
        <v>Non-Veg</v>
      </c>
      <c r="AJ199">
        <v>12.9121206315181</v>
      </c>
      <c r="AK199">
        <v>77.650697597365294</v>
      </c>
    </row>
    <row r="200" spans="1:37" x14ac:dyDescent="0.25">
      <c r="A200">
        <v>177265186487</v>
      </c>
      <c r="B200" t="s">
        <v>1077</v>
      </c>
      <c r="C200" t="b">
        <v>1</v>
      </c>
      <c r="D200" t="s">
        <v>1065</v>
      </c>
      <c r="E200" t="s">
        <v>1079</v>
      </c>
      <c r="F200" t="s">
        <v>1080</v>
      </c>
      <c r="G200" t="s">
        <v>1081</v>
      </c>
      <c r="H200" t="s">
        <v>34</v>
      </c>
      <c r="I200" t="s">
        <v>35</v>
      </c>
      <c r="J200" t="s">
        <v>1082</v>
      </c>
      <c r="K200" t="s">
        <v>1070</v>
      </c>
      <c r="L200" t="s">
        <v>1071</v>
      </c>
      <c r="M200" t="s">
        <v>1072</v>
      </c>
      <c r="N200" t="s">
        <v>142</v>
      </c>
      <c r="O200" t="s">
        <v>41</v>
      </c>
      <c r="P200" t="s">
        <v>1083</v>
      </c>
      <c r="Q200">
        <v>1905</v>
      </c>
      <c r="R200">
        <v>1905</v>
      </c>
      <c r="S200">
        <v>1905</v>
      </c>
      <c r="T200">
        <v>1970</v>
      </c>
      <c r="U200">
        <v>37</v>
      </c>
      <c r="V200">
        <v>0</v>
      </c>
      <c r="W200" t="s">
        <v>1074</v>
      </c>
      <c r="X200" t="s">
        <v>1027</v>
      </c>
      <c r="Y200" t="s">
        <v>1065</v>
      </c>
      <c r="Z200" t="s">
        <v>111</v>
      </c>
      <c r="AA200" t="s">
        <v>46</v>
      </c>
      <c r="AB200" t="b">
        <v>1</v>
      </c>
      <c r="AC200" t="s">
        <v>47</v>
      </c>
      <c r="AD200" s="3">
        <f>VALUE(swiggy_orders__10____1725105116481___1775219039143[[#This Row],[Column1.order_time]])</f>
        <v>45177.909571759257</v>
      </c>
      <c r="AE200" t="str">
        <f>IF(swiggy_orders__10____1725105116481___1775219039143[[#This Row],[Column1.is_coupon_applied]]=TRUE,"yes","no")</f>
        <v>yes</v>
      </c>
      <c r="AF200">
        <f>HOUR(swiggy_orders__10____1725105116481___1775219039143[[#This Row],[order time ]])</f>
        <v>21</v>
      </c>
      <c r="AG200" t="str">
        <f>TEXT(swiggy_orders__10____1725105116481___1775219039143[[#This Row],[Column1.order_time]],"DDDD")</f>
        <v>Friday</v>
      </c>
      <c r="AH200" t="s">
        <v>47</v>
      </c>
      <c r="AI200" t="str">
        <f>IF(VALUE(swiggy_orders__10____1725105116481___1775219039143[[#This Row],[Column1.order_items.is_veg]])=1, "Veg", "Non-Veg")</f>
        <v>Non-Veg</v>
      </c>
      <c r="AJ200">
        <v>12.9121206315181</v>
      </c>
      <c r="AK200">
        <v>77.650697597365294</v>
      </c>
    </row>
    <row r="201" spans="1:37" x14ac:dyDescent="0.25">
      <c r="A201">
        <v>177265186487</v>
      </c>
      <c r="B201" t="s">
        <v>1084</v>
      </c>
      <c r="C201" t="b">
        <v>1</v>
      </c>
      <c r="D201" t="s">
        <v>1065</v>
      </c>
      <c r="E201" t="s">
        <v>1079</v>
      </c>
      <c r="F201" t="s">
        <v>1080</v>
      </c>
      <c r="G201" t="s">
        <v>1081</v>
      </c>
      <c r="H201" t="s">
        <v>34</v>
      </c>
      <c r="I201" t="s">
        <v>35</v>
      </c>
      <c r="J201" t="s">
        <v>1082</v>
      </c>
      <c r="K201" t="s">
        <v>1070</v>
      </c>
      <c r="L201" t="s">
        <v>1071</v>
      </c>
      <c r="M201" t="s">
        <v>1072</v>
      </c>
      <c r="N201" t="s">
        <v>142</v>
      </c>
      <c r="O201" t="s">
        <v>41</v>
      </c>
      <c r="P201" t="s">
        <v>1083</v>
      </c>
      <c r="Q201">
        <v>1905</v>
      </c>
      <c r="R201">
        <v>1905</v>
      </c>
      <c r="S201">
        <v>1905</v>
      </c>
      <c r="T201">
        <v>1970</v>
      </c>
      <c r="U201">
        <v>37</v>
      </c>
      <c r="V201">
        <v>0</v>
      </c>
      <c r="W201" t="s">
        <v>1074</v>
      </c>
      <c r="X201" t="s">
        <v>1027</v>
      </c>
      <c r="Y201" t="s">
        <v>1065</v>
      </c>
      <c r="Z201" t="s">
        <v>111</v>
      </c>
      <c r="AA201" t="s">
        <v>46</v>
      </c>
      <c r="AB201" t="b">
        <v>1</v>
      </c>
      <c r="AC201" t="s">
        <v>47</v>
      </c>
      <c r="AD201" s="3">
        <f>VALUE(swiggy_orders__10____1725105116481___1775219039143[[#This Row],[Column1.order_time]])</f>
        <v>45177.909571759257</v>
      </c>
      <c r="AE201" t="str">
        <f>IF(swiggy_orders__10____1725105116481___1775219039143[[#This Row],[Column1.is_coupon_applied]]=TRUE,"yes","no")</f>
        <v>yes</v>
      </c>
      <c r="AF201">
        <f>HOUR(swiggy_orders__10____1725105116481___1775219039143[[#This Row],[order time ]])</f>
        <v>21</v>
      </c>
      <c r="AG201" t="str">
        <f>TEXT(swiggy_orders__10____1725105116481___1775219039143[[#This Row],[Column1.order_time]],"DDDD")</f>
        <v>Friday</v>
      </c>
      <c r="AH201" t="s">
        <v>47</v>
      </c>
      <c r="AI201" t="str">
        <f>IF(VALUE(swiggy_orders__10____1725105116481___1775219039143[[#This Row],[Column1.order_items.is_veg]])=1, "Veg", "Non-Veg")</f>
        <v>Non-Veg</v>
      </c>
      <c r="AJ201">
        <v>12.9121206315181</v>
      </c>
      <c r="AK201">
        <v>77.650697597365294</v>
      </c>
    </row>
    <row r="202" spans="1:37" x14ac:dyDescent="0.25">
      <c r="A202">
        <v>177265186487</v>
      </c>
      <c r="B202" t="s">
        <v>1085</v>
      </c>
      <c r="C202" t="b">
        <v>1</v>
      </c>
      <c r="D202" t="s">
        <v>1065</v>
      </c>
      <c r="E202" t="s">
        <v>1079</v>
      </c>
      <c r="F202" t="s">
        <v>1080</v>
      </c>
      <c r="G202" t="s">
        <v>1081</v>
      </c>
      <c r="H202" t="s">
        <v>34</v>
      </c>
      <c r="I202" t="s">
        <v>35</v>
      </c>
      <c r="J202" t="s">
        <v>1082</v>
      </c>
      <c r="K202" t="s">
        <v>1070</v>
      </c>
      <c r="L202" t="s">
        <v>1071</v>
      </c>
      <c r="M202" t="s">
        <v>1072</v>
      </c>
      <c r="N202" t="s">
        <v>142</v>
      </c>
      <c r="O202" t="s">
        <v>41</v>
      </c>
      <c r="P202" t="s">
        <v>1083</v>
      </c>
      <c r="Q202">
        <v>1905</v>
      </c>
      <c r="R202">
        <v>1905</v>
      </c>
      <c r="S202">
        <v>1905</v>
      </c>
      <c r="T202">
        <v>1970</v>
      </c>
      <c r="U202">
        <v>37</v>
      </c>
      <c r="V202">
        <v>0</v>
      </c>
      <c r="W202" t="s">
        <v>1074</v>
      </c>
      <c r="X202" t="s">
        <v>1027</v>
      </c>
      <c r="Y202" t="s">
        <v>1065</v>
      </c>
      <c r="Z202" t="s">
        <v>111</v>
      </c>
      <c r="AA202" t="s">
        <v>46</v>
      </c>
      <c r="AB202" t="b">
        <v>1</v>
      </c>
      <c r="AC202" t="s">
        <v>47</v>
      </c>
      <c r="AD202" s="3">
        <f>VALUE(swiggy_orders__10____1725105116481___1775219039143[[#This Row],[Column1.order_time]])</f>
        <v>45177.909571759257</v>
      </c>
      <c r="AE202" t="str">
        <f>IF(swiggy_orders__10____1725105116481___1775219039143[[#This Row],[Column1.is_coupon_applied]]=TRUE,"yes","no")</f>
        <v>yes</v>
      </c>
      <c r="AF202">
        <f>HOUR(swiggy_orders__10____1725105116481___1775219039143[[#This Row],[order time ]])</f>
        <v>21</v>
      </c>
      <c r="AG202" t="str">
        <f>TEXT(swiggy_orders__10____1725105116481___1775219039143[[#This Row],[Column1.order_time]],"DDDD")</f>
        <v>Friday</v>
      </c>
      <c r="AH202" t="s">
        <v>47</v>
      </c>
      <c r="AI202" t="str">
        <f>IF(VALUE(swiggy_orders__10____1725105116481___1775219039143[[#This Row],[Column1.order_items.is_veg]])=1, "Veg", "Non-Veg")</f>
        <v>Non-Veg</v>
      </c>
      <c r="AJ202">
        <v>12.9121206315181</v>
      </c>
      <c r="AK202">
        <v>77.650697597365294</v>
      </c>
    </row>
    <row r="203" spans="1:37" x14ac:dyDescent="0.25">
      <c r="A203">
        <v>176793394432</v>
      </c>
      <c r="B203" t="s">
        <v>1086</v>
      </c>
      <c r="C203" t="b">
        <v>1</v>
      </c>
      <c r="D203" t="s">
        <v>147</v>
      </c>
      <c r="E203" t="s">
        <v>1087</v>
      </c>
      <c r="F203" t="s">
        <v>1088</v>
      </c>
      <c r="H203" t="s">
        <v>34</v>
      </c>
      <c r="I203" t="s">
        <v>35</v>
      </c>
      <c r="J203" t="s">
        <v>1089</v>
      </c>
      <c r="K203" t="s">
        <v>1090</v>
      </c>
      <c r="L203" t="s">
        <v>1091</v>
      </c>
      <c r="M203" t="s">
        <v>1092</v>
      </c>
      <c r="N203" t="s">
        <v>1093</v>
      </c>
      <c r="O203" t="s">
        <v>41</v>
      </c>
      <c r="P203" t="s">
        <v>1094</v>
      </c>
      <c r="Q203">
        <v>399</v>
      </c>
      <c r="R203">
        <v>399</v>
      </c>
      <c r="S203">
        <v>399</v>
      </c>
      <c r="T203">
        <v>398</v>
      </c>
      <c r="U203">
        <v>44</v>
      </c>
      <c r="V203">
        <v>0</v>
      </c>
      <c r="W203" t="s">
        <v>1095</v>
      </c>
      <c r="X203" t="s">
        <v>767</v>
      </c>
      <c r="Y203" t="s">
        <v>147</v>
      </c>
      <c r="Z203" t="s">
        <v>45</v>
      </c>
      <c r="AA203" t="s">
        <v>76</v>
      </c>
      <c r="AB203" t="b">
        <v>0</v>
      </c>
      <c r="AC203" t="s">
        <v>47</v>
      </c>
      <c r="AD203" s="3">
        <f>VALUE(swiggy_orders__10____1725105116481___1775219039143[[#This Row],[Column1.order_time]])</f>
        <v>45172.449016203704</v>
      </c>
      <c r="AE203" t="str">
        <f>IF(swiggy_orders__10____1725105116481___1775219039143[[#This Row],[Column1.is_coupon_applied]]=TRUE,"yes","no")</f>
        <v>yes</v>
      </c>
      <c r="AF203">
        <f>HOUR(swiggy_orders__10____1725105116481___1775219039143[[#This Row],[order time ]])</f>
        <v>10</v>
      </c>
      <c r="AG203" t="str">
        <f>TEXT(swiggy_orders__10____1725105116481___1775219039143[[#This Row],[Column1.order_time]],"DDDD")</f>
        <v>Sunday</v>
      </c>
      <c r="AH203" t="s">
        <v>1114</v>
      </c>
      <c r="AI203" t="str">
        <f>IF(VALUE(swiggy_orders__10____1725105116481___1775219039143[[#This Row],[Column1.order_items.is_veg]])=1, "Veg", "Non-Veg")</f>
        <v>Veg</v>
      </c>
      <c r="AJ203">
        <v>12.9344885590729</v>
      </c>
      <c r="AK203">
        <v>77.628869784815905</v>
      </c>
    </row>
    <row r="204" spans="1:37" x14ac:dyDescent="0.25">
      <c r="A204">
        <v>176793394432</v>
      </c>
      <c r="B204" t="s">
        <v>1096</v>
      </c>
      <c r="C204" t="b">
        <v>1</v>
      </c>
      <c r="D204" t="s">
        <v>147</v>
      </c>
      <c r="E204" t="s">
        <v>1087</v>
      </c>
      <c r="F204" t="s">
        <v>1088</v>
      </c>
      <c r="H204" t="s">
        <v>34</v>
      </c>
      <c r="I204" t="s">
        <v>35</v>
      </c>
      <c r="J204" t="s">
        <v>1089</v>
      </c>
      <c r="K204" t="s">
        <v>1090</v>
      </c>
      <c r="L204" t="s">
        <v>1091</v>
      </c>
      <c r="M204" t="s">
        <v>1092</v>
      </c>
      <c r="N204" t="s">
        <v>1093</v>
      </c>
      <c r="O204" t="s">
        <v>41</v>
      </c>
      <c r="P204" t="s">
        <v>1094</v>
      </c>
      <c r="Q204">
        <v>399</v>
      </c>
      <c r="R204">
        <v>399</v>
      </c>
      <c r="S204">
        <v>399</v>
      </c>
      <c r="T204">
        <v>398</v>
      </c>
      <c r="U204">
        <v>44</v>
      </c>
      <c r="V204">
        <v>0</v>
      </c>
      <c r="W204" t="s">
        <v>1095</v>
      </c>
      <c r="X204" t="s">
        <v>767</v>
      </c>
      <c r="Y204" t="s">
        <v>147</v>
      </c>
      <c r="Z204" t="s">
        <v>45</v>
      </c>
      <c r="AA204" t="s">
        <v>76</v>
      </c>
      <c r="AB204" t="b">
        <v>0</v>
      </c>
      <c r="AC204" t="s">
        <v>47</v>
      </c>
      <c r="AD204" s="3">
        <f>VALUE(swiggy_orders__10____1725105116481___1775219039143[[#This Row],[Column1.order_time]])</f>
        <v>45172.449016203704</v>
      </c>
      <c r="AE204" t="str">
        <f>IF(swiggy_orders__10____1725105116481___1775219039143[[#This Row],[Column1.is_coupon_applied]]=TRUE,"yes","no")</f>
        <v>yes</v>
      </c>
      <c r="AF204">
        <f>HOUR(swiggy_orders__10____1725105116481___1775219039143[[#This Row],[order time ]])</f>
        <v>10</v>
      </c>
      <c r="AG204" t="str">
        <f>TEXT(swiggy_orders__10____1725105116481___1775219039143[[#This Row],[Column1.order_time]],"DDDD")</f>
        <v>Sunday</v>
      </c>
      <c r="AH204" t="s">
        <v>1114</v>
      </c>
      <c r="AI204" t="str">
        <f>IF(VALUE(swiggy_orders__10____1725105116481___1775219039143[[#This Row],[Column1.order_items.is_veg]])=1, "Veg", "Non-Veg")</f>
        <v>Veg</v>
      </c>
      <c r="AJ204">
        <v>12.9344885590729</v>
      </c>
      <c r="AK204">
        <v>77.628869784815905</v>
      </c>
    </row>
    <row r="205" spans="1:37" x14ac:dyDescent="0.25">
      <c r="A205">
        <v>176745115332</v>
      </c>
      <c r="B205" t="s">
        <v>452</v>
      </c>
      <c r="C205" t="b">
        <v>1</v>
      </c>
      <c r="D205" t="s">
        <v>147</v>
      </c>
      <c r="E205" t="s">
        <v>1097</v>
      </c>
      <c r="F205" t="s">
        <v>1098</v>
      </c>
      <c r="H205" t="s">
        <v>34</v>
      </c>
      <c r="I205" t="s">
        <v>35</v>
      </c>
      <c r="J205" t="s">
        <v>1099</v>
      </c>
      <c r="K205" t="s">
        <v>37</v>
      </c>
      <c r="L205" t="s">
        <v>38</v>
      </c>
      <c r="M205" t="s">
        <v>39</v>
      </c>
      <c r="N205" t="s">
        <v>40</v>
      </c>
      <c r="O205" t="s">
        <v>41</v>
      </c>
      <c r="P205" t="s">
        <v>1100</v>
      </c>
      <c r="Q205">
        <v>359</v>
      </c>
      <c r="R205">
        <v>359</v>
      </c>
      <c r="S205">
        <v>359</v>
      </c>
      <c r="T205">
        <v>400</v>
      </c>
      <c r="U205">
        <v>36</v>
      </c>
      <c r="V205">
        <v>0</v>
      </c>
      <c r="W205" t="s">
        <v>854</v>
      </c>
      <c r="X205" t="s">
        <v>202</v>
      </c>
      <c r="Y205" t="s">
        <v>147</v>
      </c>
      <c r="Z205" t="s">
        <v>45</v>
      </c>
      <c r="AA205" t="s">
        <v>46</v>
      </c>
      <c r="AB205" t="b">
        <v>0</v>
      </c>
      <c r="AC205" t="s">
        <v>47</v>
      </c>
      <c r="AD205" s="3">
        <f>VALUE(swiggy_orders__10____1725105116481___1775219039143[[#This Row],[Column1.order_time]])</f>
        <v>45171.890231481484</v>
      </c>
      <c r="AE205" t="str">
        <f>IF(swiggy_orders__10____1725105116481___1775219039143[[#This Row],[Column1.is_coupon_applied]]=TRUE,"yes","no")</f>
        <v>yes</v>
      </c>
      <c r="AF205">
        <f>HOUR(swiggy_orders__10____1725105116481___1775219039143[[#This Row],[order time ]])</f>
        <v>21</v>
      </c>
      <c r="AG205" t="str">
        <f>TEXT(swiggy_orders__10____1725105116481___1775219039143[[#This Row],[Column1.order_time]],"DDDD")</f>
        <v>Saturday</v>
      </c>
      <c r="AH205" t="s">
        <v>1114</v>
      </c>
      <c r="AI205" t="str">
        <f>IF(VALUE(swiggy_orders__10____1725105116481___1775219039143[[#This Row],[Column1.order_items.is_veg]])=1, "Veg", "Non-Veg")</f>
        <v>Veg</v>
      </c>
      <c r="AJ205">
        <v>12.909368000000001</v>
      </c>
      <c r="AK205">
        <v>77.638655999999997</v>
      </c>
    </row>
    <row r="206" spans="1:37" x14ac:dyDescent="0.25">
      <c r="A206">
        <v>176716772573</v>
      </c>
      <c r="B206" t="s">
        <v>1101</v>
      </c>
      <c r="C206" t="b">
        <v>1</v>
      </c>
      <c r="D206" t="s">
        <v>1102</v>
      </c>
      <c r="E206" t="s">
        <v>1103</v>
      </c>
      <c r="F206" t="s">
        <v>1104</v>
      </c>
      <c r="H206" t="s">
        <v>34</v>
      </c>
      <c r="I206" t="s">
        <v>35</v>
      </c>
      <c r="J206" t="s">
        <v>1105</v>
      </c>
      <c r="K206" t="s">
        <v>1106</v>
      </c>
      <c r="L206" t="s">
        <v>55</v>
      </c>
      <c r="M206" t="s">
        <v>1107</v>
      </c>
      <c r="N206" t="s">
        <v>1108</v>
      </c>
      <c r="O206" t="s">
        <v>41</v>
      </c>
      <c r="P206" t="s">
        <v>1109</v>
      </c>
      <c r="Q206">
        <v>356</v>
      </c>
      <c r="R206">
        <v>356</v>
      </c>
      <c r="S206">
        <v>356</v>
      </c>
      <c r="T206">
        <v>460</v>
      </c>
      <c r="U206">
        <v>34</v>
      </c>
      <c r="V206">
        <v>0</v>
      </c>
      <c r="W206" t="s">
        <v>1110</v>
      </c>
      <c r="X206" t="s">
        <v>1111</v>
      </c>
      <c r="Y206" t="s">
        <v>1102</v>
      </c>
      <c r="Z206" t="s">
        <v>45</v>
      </c>
      <c r="AA206" t="s">
        <v>1108</v>
      </c>
      <c r="AB206" t="b">
        <v>1</v>
      </c>
      <c r="AC206" t="s">
        <v>47</v>
      </c>
      <c r="AD206" s="3">
        <f>VALUE(swiggy_orders__10____1725105116481___1775219039143[[#This Row],[Column1.order_time]])</f>
        <v>45171.5621875</v>
      </c>
      <c r="AE206" t="str">
        <f>IF(swiggy_orders__10____1725105116481___1775219039143[[#This Row],[Column1.is_coupon_applied]]=TRUE,"yes","no")</f>
        <v>yes</v>
      </c>
      <c r="AF206">
        <f>HOUR(swiggy_orders__10____1725105116481___1775219039143[[#This Row],[order time ]])</f>
        <v>13</v>
      </c>
      <c r="AG206" t="str">
        <f>TEXT(swiggy_orders__10____1725105116481___1775219039143[[#This Row],[Column1.order_time]],"DDDD")</f>
        <v>Saturday</v>
      </c>
      <c r="AH206" t="s">
        <v>47</v>
      </c>
      <c r="AI206" t="str">
        <f>IF(VALUE(swiggy_orders__10____1725105116481___1775219039143[[#This Row],[Column1.order_items.is_veg]])=1, "Veg", "Non-Veg")</f>
        <v>Non-Veg</v>
      </c>
      <c r="AJ206">
        <v>12.971069999999999</v>
      </c>
      <c r="AK206">
        <v>77.647520999999998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B7F51-1537-4D26-B378-8932AF06C293}">
  <dimension ref="A1:E206"/>
  <sheetViews>
    <sheetView topLeftCell="A75" zoomScale="75" workbookViewId="0">
      <selection activeCell="A206" sqref="A206"/>
    </sheetView>
  </sheetViews>
  <sheetFormatPr defaultRowHeight="15" x14ac:dyDescent="0.25"/>
  <cols>
    <col min="1" max="1" width="20" bestFit="1" customWidth="1"/>
    <col min="2" max="2" width="54.42578125" bestFit="1" customWidth="1"/>
    <col min="3" max="3" width="29.42578125" bestFit="1" customWidth="1"/>
    <col min="4" max="4" width="31.140625" bestFit="1" customWidth="1"/>
    <col min="5" max="5" width="14.7109375" bestFit="1" customWidth="1"/>
  </cols>
  <sheetData>
    <row r="1" spans="1:5" x14ac:dyDescent="0.25">
      <c r="A1" t="s">
        <v>0</v>
      </c>
      <c r="B1" t="s">
        <v>1</v>
      </c>
      <c r="C1" t="s">
        <v>1112</v>
      </c>
      <c r="D1" t="s">
        <v>1113</v>
      </c>
      <c r="E1" t="s">
        <v>1153</v>
      </c>
    </row>
    <row r="2" spans="1:5" x14ac:dyDescent="0.25">
      <c r="A2">
        <v>183807779362870</v>
      </c>
      <c r="B2" t="s">
        <v>29</v>
      </c>
      <c r="C2" t="s">
        <v>47</v>
      </c>
      <c r="D2" t="s">
        <v>1114</v>
      </c>
      <c r="E2" t="str">
        <f t="shared" ref="E2:E65" si="0">IF(VALUE(C2)=1, "Veg", "Non-Veg")</f>
        <v>Non-Veg</v>
      </c>
    </row>
    <row r="3" spans="1:5" x14ac:dyDescent="0.25">
      <c r="A3">
        <v>183754467116208</v>
      </c>
      <c r="B3" t="s">
        <v>48</v>
      </c>
      <c r="C3" t="s">
        <v>47</v>
      </c>
      <c r="D3" t="s">
        <v>1114</v>
      </c>
      <c r="E3" t="str">
        <f t="shared" si="0"/>
        <v>Non-Veg</v>
      </c>
    </row>
    <row r="4" spans="1:5" x14ac:dyDescent="0.25">
      <c r="A4">
        <v>183754467116208</v>
      </c>
      <c r="B4" t="s">
        <v>62</v>
      </c>
      <c r="C4" t="s">
        <v>1114</v>
      </c>
      <c r="D4" t="s">
        <v>157</v>
      </c>
      <c r="E4" t="str">
        <f t="shared" si="0"/>
        <v>Veg</v>
      </c>
    </row>
    <row r="5" spans="1:5" x14ac:dyDescent="0.25">
      <c r="A5">
        <v>183634403132128</v>
      </c>
      <c r="B5" t="s">
        <v>63</v>
      </c>
      <c r="C5" t="s">
        <v>1114</v>
      </c>
      <c r="D5" t="s">
        <v>1114</v>
      </c>
      <c r="E5" t="str">
        <f t="shared" si="0"/>
        <v>Veg</v>
      </c>
    </row>
    <row r="6" spans="1:5" x14ac:dyDescent="0.25">
      <c r="A6">
        <v>183634403132128</v>
      </c>
      <c r="B6" t="s">
        <v>77</v>
      </c>
      <c r="C6" t="s">
        <v>1114</v>
      </c>
      <c r="D6" t="s">
        <v>1114</v>
      </c>
      <c r="E6" t="str">
        <f t="shared" si="0"/>
        <v>Veg</v>
      </c>
    </row>
    <row r="7" spans="1:5" x14ac:dyDescent="0.25">
      <c r="A7">
        <v>183568299265019</v>
      </c>
      <c r="B7" t="s">
        <v>78</v>
      </c>
      <c r="C7" t="s">
        <v>47</v>
      </c>
      <c r="D7" t="s">
        <v>1114</v>
      </c>
      <c r="E7" t="str">
        <f t="shared" si="0"/>
        <v>Non-Veg</v>
      </c>
    </row>
    <row r="8" spans="1:5" x14ac:dyDescent="0.25">
      <c r="A8">
        <v>183471968743143</v>
      </c>
      <c r="B8" t="s">
        <v>88</v>
      </c>
      <c r="C8" t="s">
        <v>1114</v>
      </c>
      <c r="D8" t="s">
        <v>1115</v>
      </c>
      <c r="E8" t="str">
        <f t="shared" si="0"/>
        <v>Veg</v>
      </c>
    </row>
    <row r="9" spans="1:5" x14ac:dyDescent="0.25">
      <c r="A9">
        <v>183394873290502</v>
      </c>
      <c r="B9" t="s">
        <v>100</v>
      </c>
      <c r="C9" t="s">
        <v>47</v>
      </c>
      <c r="D9" t="s">
        <v>1114</v>
      </c>
      <c r="E9" t="str">
        <f t="shared" si="0"/>
        <v>Non-Veg</v>
      </c>
    </row>
    <row r="10" spans="1:5" x14ac:dyDescent="0.25">
      <c r="A10">
        <v>183305429555840</v>
      </c>
      <c r="B10" t="s">
        <v>112</v>
      </c>
      <c r="C10" t="s">
        <v>1114</v>
      </c>
      <c r="D10" t="s">
        <v>157</v>
      </c>
      <c r="E10" t="str">
        <f t="shared" si="0"/>
        <v>Veg</v>
      </c>
    </row>
    <row r="11" spans="1:5" x14ac:dyDescent="0.25">
      <c r="A11">
        <v>183305429555840</v>
      </c>
      <c r="B11" t="s">
        <v>123</v>
      </c>
      <c r="C11" t="s">
        <v>47</v>
      </c>
      <c r="D11" t="s">
        <v>1114</v>
      </c>
      <c r="E11" t="str">
        <f t="shared" si="0"/>
        <v>Non-Veg</v>
      </c>
    </row>
    <row r="12" spans="1:5" x14ac:dyDescent="0.25">
      <c r="A12">
        <v>183129499418797</v>
      </c>
      <c r="B12" t="s">
        <v>124</v>
      </c>
      <c r="C12" t="s">
        <v>47</v>
      </c>
      <c r="D12" t="s">
        <v>1114</v>
      </c>
      <c r="E12" t="str">
        <f t="shared" si="0"/>
        <v>Non-Veg</v>
      </c>
    </row>
    <row r="13" spans="1:5" x14ac:dyDescent="0.25">
      <c r="A13">
        <v>182868317621950</v>
      </c>
      <c r="B13" t="s">
        <v>136</v>
      </c>
      <c r="C13" t="s">
        <v>47</v>
      </c>
      <c r="D13" t="s">
        <v>1114</v>
      </c>
      <c r="E13" t="str">
        <f t="shared" si="0"/>
        <v>Non-Veg</v>
      </c>
    </row>
    <row r="14" spans="1:5" x14ac:dyDescent="0.25">
      <c r="A14">
        <v>182786057285880</v>
      </c>
      <c r="B14" t="s">
        <v>146</v>
      </c>
      <c r="C14" t="s">
        <v>47</v>
      </c>
      <c r="D14" t="s">
        <v>1114</v>
      </c>
      <c r="E14" t="str">
        <f t="shared" si="0"/>
        <v>Non-Veg</v>
      </c>
    </row>
    <row r="15" spans="1:5" x14ac:dyDescent="0.25">
      <c r="A15">
        <v>182762716810299</v>
      </c>
      <c r="B15" t="s">
        <v>158</v>
      </c>
      <c r="C15" t="s">
        <v>47</v>
      </c>
      <c r="D15" t="s">
        <v>1114</v>
      </c>
      <c r="E15" t="str">
        <f t="shared" si="0"/>
        <v>Non-Veg</v>
      </c>
    </row>
    <row r="16" spans="1:5" x14ac:dyDescent="0.25">
      <c r="A16">
        <v>182762716810299</v>
      </c>
      <c r="B16" t="s">
        <v>168</v>
      </c>
      <c r="C16" t="s">
        <v>47</v>
      </c>
      <c r="D16" t="s">
        <v>1114</v>
      </c>
      <c r="E16" t="str">
        <f t="shared" si="0"/>
        <v>Non-Veg</v>
      </c>
    </row>
    <row r="17" spans="1:5" x14ac:dyDescent="0.25">
      <c r="A17">
        <v>182702846185703</v>
      </c>
      <c r="B17" t="s">
        <v>169</v>
      </c>
      <c r="C17" t="s">
        <v>47</v>
      </c>
      <c r="D17" t="s">
        <v>1114</v>
      </c>
      <c r="E17" t="str">
        <f t="shared" si="0"/>
        <v>Non-Veg</v>
      </c>
    </row>
    <row r="18" spans="1:5" x14ac:dyDescent="0.25">
      <c r="A18">
        <v>182530266029888</v>
      </c>
      <c r="B18" t="s">
        <v>78</v>
      </c>
      <c r="C18" t="s">
        <v>47</v>
      </c>
      <c r="D18" t="s">
        <v>157</v>
      </c>
      <c r="E18" t="str">
        <f t="shared" si="0"/>
        <v>Non-Veg</v>
      </c>
    </row>
    <row r="19" spans="1:5" x14ac:dyDescent="0.25">
      <c r="A19">
        <v>182261250073621</v>
      </c>
      <c r="B19" t="s">
        <v>179</v>
      </c>
      <c r="C19" t="s">
        <v>47</v>
      </c>
      <c r="D19" t="s">
        <v>1114</v>
      </c>
      <c r="E19" t="str">
        <f t="shared" si="0"/>
        <v>Non-Veg</v>
      </c>
    </row>
    <row r="20" spans="1:5" x14ac:dyDescent="0.25">
      <c r="A20">
        <v>182261250073621</v>
      </c>
      <c r="B20" t="s">
        <v>190</v>
      </c>
      <c r="C20" t="s">
        <v>47</v>
      </c>
      <c r="D20" t="s">
        <v>1114</v>
      </c>
      <c r="E20" t="str">
        <f t="shared" si="0"/>
        <v>Non-Veg</v>
      </c>
    </row>
    <row r="21" spans="1:5" x14ac:dyDescent="0.25">
      <c r="A21">
        <v>182246557183407</v>
      </c>
      <c r="B21" t="s">
        <v>191</v>
      </c>
      <c r="C21" t="s">
        <v>47</v>
      </c>
      <c r="D21" t="s">
        <v>1114</v>
      </c>
      <c r="E21" t="str">
        <f t="shared" si="0"/>
        <v>Non-Veg</v>
      </c>
    </row>
    <row r="22" spans="1:5" x14ac:dyDescent="0.25">
      <c r="A22">
        <v>182181929300164</v>
      </c>
      <c r="B22" t="s">
        <v>100</v>
      </c>
      <c r="C22" t="s">
        <v>47</v>
      </c>
      <c r="D22" t="s">
        <v>1114</v>
      </c>
      <c r="E22" t="str">
        <f t="shared" si="0"/>
        <v>Non-Veg</v>
      </c>
    </row>
    <row r="23" spans="1:5" x14ac:dyDescent="0.25">
      <c r="A23">
        <v>182092914189700</v>
      </c>
      <c r="B23" t="s">
        <v>209</v>
      </c>
      <c r="C23" t="s">
        <v>47</v>
      </c>
      <c r="D23" t="s">
        <v>1114</v>
      </c>
      <c r="E23" t="str">
        <f t="shared" si="0"/>
        <v>Non-Veg</v>
      </c>
    </row>
    <row r="24" spans="1:5" x14ac:dyDescent="0.25">
      <c r="A24">
        <v>182008420879913</v>
      </c>
      <c r="B24" t="s">
        <v>219</v>
      </c>
      <c r="C24" t="s">
        <v>47</v>
      </c>
      <c r="D24" t="s">
        <v>1114</v>
      </c>
      <c r="E24" t="str">
        <f t="shared" si="0"/>
        <v>Non-Veg</v>
      </c>
    </row>
    <row r="25" spans="1:5" x14ac:dyDescent="0.25">
      <c r="A25">
        <v>182008420879913</v>
      </c>
      <c r="B25" t="s">
        <v>226</v>
      </c>
      <c r="C25" t="s">
        <v>47</v>
      </c>
      <c r="D25" t="s">
        <v>1114</v>
      </c>
      <c r="E25" t="str">
        <f t="shared" si="0"/>
        <v>Non-Veg</v>
      </c>
    </row>
    <row r="26" spans="1:5" x14ac:dyDescent="0.25">
      <c r="A26">
        <v>181740262064527</v>
      </c>
      <c r="B26" t="s">
        <v>227</v>
      </c>
      <c r="C26" t="s">
        <v>1114</v>
      </c>
      <c r="D26" t="s">
        <v>1114</v>
      </c>
      <c r="E26" t="str">
        <f t="shared" si="0"/>
        <v>Veg</v>
      </c>
    </row>
    <row r="27" spans="1:5" x14ac:dyDescent="0.25">
      <c r="A27">
        <v>181740262064527</v>
      </c>
      <c r="B27" t="s">
        <v>239</v>
      </c>
      <c r="C27" t="s">
        <v>1114</v>
      </c>
      <c r="D27" t="s">
        <v>1114</v>
      </c>
      <c r="E27" t="str">
        <f t="shared" si="0"/>
        <v>Veg</v>
      </c>
    </row>
    <row r="28" spans="1:5" x14ac:dyDescent="0.25">
      <c r="A28">
        <v>181665006176507</v>
      </c>
      <c r="B28" t="s">
        <v>240</v>
      </c>
      <c r="C28" t="s">
        <v>1114</v>
      </c>
      <c r="D28" t="s">
        <v>1114</v>
      </c>
      <c r="E28" t="str">
        <f t="shared" si="0"/>
        <v>Veg</v>
      </c>
    </row>
    <row r="29" spans="1:5" x14ac:dyDescent="0.25">
      <c r="A29">
        <v>181573837669135</v>
      </c>
      <c r="B29" t="s">
        <v>247</v>
      </c>
      <c r="C29" t="s">
        <v>47</v>
      </c>
      <c r="D29" t="s">
        <v>157</v>
      </c>
      <c r="E29" t="str">
        <f t="shared" si="0"/>
        <v>Non-Veg</v>
      </c>
    </row>
    <row r="30" spans="1:5" x14ac:dyDescent="0.25">
      <c r="A30">
        <v>181399923148722</v>
      </c>
      <c r="B30" t="s">
        <v>258</v>
      </c>
      <c r="C30" t="s">
        <v>47</v>
      </c>
      <c r="D30" t="s">
        <v>1114</v>
      </c>
      <c r="E30" t="str">
        <f t="shared" si="0"/>
        <v>Non-Veg</v>
      </c>
    </row>
    <row r="31" spans="1:5" x14ac:dyDescent="0.25">
      <c r="A31">
        <v>181320973073132</v>
      </c>
      <c r="B31" t="s">
        <v>266</v>
      </c>
      <c r="C31" t="s">
        <v>47</v>
      </c>
      <c r="D31" t="s">
        <v>1114</v>
      </c>
      <c r="E31" t="str">
        <f t="shared" si="0"/>
        <v>Non-Veg</v>
      </c>
    </row>
    <row r="32" spans="1:5" x14ac:dyDescent="0.25">
      <c r="A32">
        <v>181320973073132</v>
      </c>
      <c r="B32" t="s">
        <v>226</v>
      </c>
      <c r="C32" t="s">
        <v>47</v>
      </c>
      <c r="D32" t="s">
        <v>1114</v>
      </c>
      <c r="E32" t="str">
        <f t="shared" si="0"/>
        <v>Non-Veg</v>
      </c>
    </row>
    <row r="33" spans="1:5" x14ac:dyDescent="0.25">
      <c r="A33">
        <v>181142225315535</v>
      </c>
      <c r="B33" t="s">
        <v>271</v>
      </c>
      <c r="C33" t="s">
        <v>1114</v>
      </c>
      <c r="D33" t="s">
        <v>157</v>
      </c>
      <c r="E33" t="str">
        <f t="shared" si="0"/>
        <v>Veg</v>
      </c>
    </row>
    <row r="34" spans="1:5" x14ac:dyDescent="0.25">
      <c r="A34">
        <v>181142225315535</v>
      </c>
      <c r="B34" t="s">
        <v>283</v>
      </c>
      <c r="C34" t="s">
        <v>1114</v>
      </c>
      <c r="D34" t="s">
        <v>1114</v>
      </c>
      <c r="E34" t="str">
        <f t="shared" si="0"/>
        <v>Veg</v>
      </c>
    </row>
    <row r="35" spans="1:5" x14ac:dyDescent="0.25">
      <c r="A35">
        <v>181142225315535</v>
      </c>
      <c r="B35" t="s">
        <v>284</v>
      </c>
      <c r="C35" t="s">
        <v>1114</v>
      </c>
      <c r="D35" t="s">
        <v>1114</v>
      </c>
      <c r="E35" t="str">
        <f t="shared" si="0"/>
        <v>Veg</v>
      </c>
    </row>
    <row r="36" spans="1:5" x14ac:dyDescent="0.25">
      <c r="A36">
        <v>181125820147799</v>
      </c>
      <c r="B36" t="s">
        <v>226</v>
      </c>
      <c r="C36" t="s">
        <v>47</v>
      </c>
      <c r="D36" t="s">
        <v>1114</v>
      </c>
      <c r="E36" t="str">
        <f t="shared" si="0"/>
        <v>Non-Veg</v>
      </c>
    </row>
    <row r="37" spans="1:5" x14ac:dyDescent="0.25">
      <c r="A37">
        <v>181125820147799</v>
      </c>
      <c r="B37" t="s">
        <v>289</v>
      </c>
      <c r="C37" t="s">
        <v>47</v>
      </c>
      <c r="D37" t="s">
        <v>1114</v>
      </c>
      <c r="E37" t="str">
        <f t="shared" si="0"/>
        <v>Non-Veg</v>
      </c>
    </row>
    <row r="38" spans="1:5" x14ac:dyDescent="0.25">
      <c r="A38">
        <v>181125820147799</v>
      </c>
      <c r="B38" t="s">
        <v>290</v>
      </c>
      <c r="C38" t="s">
        <v>1114</v>
      </c>
      <c r="D38" t="s">
        <v>1114</v>
      </c>
      <c r="E38" t="str">
        <f t="shared" si="0"/>
        <v>Veg</v>
      </c>
    </row>
    <row r="39" spans="1:5" x14ac:dyDescent="0.25">
      <c r="A39">
        <v>181065200592831</v>
      </c>
      <c r="B39" t="s">
        <v>291</v>
      </c>
      <c r="C39" t="s">
        <v>47</v>
      </c>
      <c r="D39" t="s">
        <v>1114</v>
      </c>
      <c r="E39" t="str">
        <f t="shared" si="0"/>
        <v>Non-Veg</v>
      </c>
    </row>
    <row r="40" spans="1:5" x14ac:dyDescent="0.25">
      <c r="A40">
        <v>181040787899385</v>
      </c>
      <c r="B40" t="s">
        <v>289</v>
      </c>
      <c r="C40" t="s">
        <v>47</v>
      </c>
      <c r="D40" t="s">
        <v>1114</v>
      </c>
      <c r="E40" t="str">
        <f t="shared" si="0"/>
        <v>Non-Veg</v>
      </c>
    </row>
    <row r="41" spans="1:5" x14ac:dyDescent="0.25">
      <c r="A41">
        <v>181040787899385</v>
      </c>
      <c r="B41" t="s">
        <v>226</v>
      </c>
      <c r="C41" t="s">
        <v>47</v>
      </c>
      <c r="D41" t="s">
        <v>1114</v>
      </c>
      <c r="E41" t="str">
        <f t="shared" si="0"/>
        <v>Non-Veg</v>
      </c>
    </row>
    <row r="42" spans="1:5" x14ac:dyDescent="0.25">
      <c r="A42">
        <v>180523606815860</v>
      </c>
      <c r="B42" t="s">
        <v>305</v>
      </c>
      <c r="C42" t="s">
        <v>47</v>
      </c>
      <c r="D42" t="s">
        <v>1114</v>
      </c>
      <c r="E42" t="str">
        <f t="shared" si="0"/>
        <v>Non-Veg</v>
      </c>
    </row>
    <row r="43" spans="1:5" x14ac:dyDescent="0.25">
      <c r="A43">
        <v>180461733701348</v>
      </c>
      <c r="B43" t="s">
        <v>316</v>
      </c>
      <c r="C43" t="s">
        <v>1114</v>
      </c>
      <c r="D43" t="s">
        <v>1114</v>
      </c>
      <c r="E43" t="str">
        <f t="shared" si="0"/>
        <v>Veg</v>
      </c>
    </row>
    <row r="44" spans="1:5" x14ac:dyDescent="0.25">
      <c r="A44">
        <v>180461733701348</v>
      </c>
      <c r="B44" t="s">
        <v>321</v>
      </c>
      <c r="C44" t="s">
        <v>47</v>
      </c>
      <c r="D44" t="s">
        <v>1114</v>
      </c>
      <c r="E44" t="str">
        <f t="shared" si="0"/>
        <v>Non-Veg</v>
      </c>
    </row>
    <row r="45" spans="1:5" x14ac:dyDescent="0.25">
      <c r="A45">
        <v>180020917803029</v>
      </c>
      <c r="B45" t="s">
        <v>191</v>
      </c>
      <c r="C45" t="s">
        <v>47</v>
      </c>
      <c r="D45" t="s">
        <v>1114</v>
      </c>
      <c r="E45" t="str">
        <f t="shared" si="0"/>
        <v>Non-Veg</v>
      </c>
    </row>
    <row r="46" spans="1:5" x14ac:dyDescent="0.25">
      <c r="A46">
        <v>179311252047618</v>
      </c>
      <c r="B46" t="s">
        <v>328</v>
      </c>
      <c r="C46" t="s">
        <v>1114</v>
      </c>
      <c r="D46" t="s">
        <v>1114</v>
      </c>
      <c r="E46" t="str">
        <f t="shared" si="0"/>
        <v>Veg</v>
      </c>
    </row>
    <row r="47" spans="1:5" x14ac:dyDescent="0.25">
      <c r="A47">
        <v>179311104900177</v>
      </c>
      <c r="B47" t="s">
        <v>334</v>
      </c>
      <c r="C47" t="s">
        <v>1114</v>
      </c>
      <c r="D47" t="s">
        <v>1114</v>
      </c>
      <c r="E47" t="str">
        <f t="shared" si="0"/>
        <v>Veg</v>
      </c>
    </row>
    <row r="48" spans="1:5" x14ac:dyDescent="0.25">
      <c r="A48">
        <v>179157357470176</v>
      </c>
      <c r="B48" t="s">
        <v>191</v>
      </c>
      <c r="C48" t="s">
        <v>47</v>
      </c>
      <c r="D48" t="s">
        <v>1114</v>
      </c>
      <c r="E48" t="str">
        <f t="shared" si="0"/>
        <v>Non-Veg</v>
      </c>
    </row>
    <row r="49" spans="1:5" x14ac:dyDescent="0.25">
      <c r="A49">
        <v>178816629494722</v>
      </c>
      <c r="B49" t="s">
        <v>349</v>
      </c>
      <c r="C49" t="s">
        <v>47</v>
      </c>
      <c r="D49" t="s">
        <v>1114</v>
      </c>
      <c r="E49" t="str">
        <f t="shared" si="0"/>
        <v>Non-Veg</v>
      </c>
    </row>
    <row r="50" spans="1:5" x14ac:dyDescent="0.25">
      <c r="A50">
        <v>178816629494722</v>
      </c>
      <c r="B50" t="s">
        <v>191</v>
      </c>
      <c r="C50" t="s">
        <v>47</v>
      </c>
      <c r="D50" t="s">
        <v>1114</v>
      </c>
      <c r="E50" t="str">
        <f t="shared" si="0"/>
        <v>Non-Veg</v>
      </c>
    </row>
    <row r="51" spans="1:5" x14ac:dyDescent="0.25">
      <c r="A51">
        <v>178628158142620</v>
      </c>
      <c r="B51" t="s">
        <v>191</v>
      </c>
      <c r="C51" t="s">
        <v>47</v>
      </c>
      <c r="D51" t="s">
        <v>1114</v>
      </c>
      <c r="E51" t="str">
        <f t="shared" si="0"/>
        <v>Non-Veg</v>
      </c>
    </row>
    <row r="52" spans="1:5" x14ac:dyDescent="0.25">
      <c r="A52">
        <v>178550491342676</v>
      </c>
      <c r="B52" t="s">
        <v>191</v>
      </c>
      <c r="C52" t="s">
        <v>47</v>
      </c>
      <c r="D52" t="s">
        <v>1114</v>
      </c>
      <c r="E52" t="str">
        <f t="shared" si="0"/>
        <v>Non-Veg</v>
      </c>
    </row>
    <row r="53" spans="1:5" x14ac:dyDescent="0.25">
      <c r="A53">
        <v>178462422433868</v>
      </c>
      <c r="B53" t="s">
        <v>364</v>
      </c>
      <c r="C53" t="s">
        <v>47</v>
      </c>
      <c r="D53" t="s">
        <v>1114</v>
      </c>
      <c r="E53" t="str">
        <f t="shared" si="0"/>
        <v>Non-Veg</v>
      </c>
    </row>
    <row r="54" spans="1:5" x14ac:dyDescent="0.25">
      <c r="A54">
        <v>178379807984127</v>
      </c>
      <c r="B54" t="s">
        <v>191</v>
      </c>
      <c r="C54" t="s">
        <v>47</v>
      </c>
      <c r="D54" t="s">
        <v>1114</v>
      </c>
      <c r="E54" t="str">
        <f t="shared" si="0"/>
        <v>Non-Veg</v>
      </c>
    </row>
    <row r="55" spans="1:5" x14ac:dyDescent="0.25">
      <c r="A55">
        <v>178290258928298</v>
      </c>
      <c r="B55" t="s">
        <v>191</v>
      </c>
      <c r="C55" t="s">
        <v>47</v>
      </c>
      <c r="D55" t="s">
        <v>1114</v>
      </c>
      <c r="E55" t="str">
        <f t="shared" si="0"/>
        <v>Non-Veg</v>
      </c>
    </row>
    <row r="56" spans="1:5" x14ac:dyDescent="0.25">
      <c r="A56">
        <v>178205196890173</v>
      </c>
      <c r="B56" t="s">
        <v>191</v>
      </c>
      <c r="C56" t="s">
        <v>47</v>
      </c>
      <c r="D56" t="s">
        <v>1114</v>
      </c>
      <c r="E56" t="str">
        <f t="shared" si="0"/>
        <v>Non-Veg</v>
      </c>
    </row>
    <row r="57" spans="1:5" x14ac:dyDescent="0.25">
      <c r="A57">
        <v>178099513247514</v>
      </c>
      <c r="B57" t="s">
        <v>364</v>
      </c>
      <c r="C57" t="s">
        <v>47</v>
      </c>
      <c r="D57" t="s">
        <v>1114</v>
      </c>
      <c r="E57" t="str">
        <f t="shared" si="0"/>
        <v>Non-Veg</v>
      </c>
    </row>
    <row r="58" spans="1:5" x14ac:dyDescent="0.25">
      <c r="A58">
        <v>178037475602861</v>
      </c>
      <c r="B58" t="s">
        <v>191</v>
      </c>
      <c r="C58" t="s">
        <v>47</v>
      </c>
      <c r="D58" t="s">
        <v>1114</v>
      </c>
      <c r="E58" t="str">
        <f t="shared" si="0"/>
        <v>Non-Veg</v>
      </c>
    </row>
    <row r="59" spans="1:5" x14ac:dyDescent="0.25">
      <c r="A59">
        <v>177841825269956</v>
      </c>
      <c r="B59" t="s">
        <v>191</v>
      </c>
      <c r="C59" t="s">
        <v>47</v>
      </c>
      <c r="D59" t="s">
        <v>1114</v>
      </c>
      <c r="E59" t="str">
        <f t="shared" si="0"/>
        <v>Non-Veg</v>
      </c>
    </row>
    <row r="60" spans="1:5" x14ac:dyDescent="0.25">
      <c r="A60">
        <v>177771348559002</v>
      </c>
      <c r="B60" t="s">
        <v>136</v>
      </c>
      <c r="C60" t="s">
        <v>47</v>
      </c>
      <c r="D60" t="s">
        <v>1114</v>
      </c>
      <c r="E60" t="str">
        <f t="shared" si="0"/>
        <v>Non-Veg</v>
      </c>
    </row>
    <row r="61" spans="1:5" x14ac:dyDescent="0.25">
      <c r="A61">
        <v>175244332362622</v>
      </c>
      <c r="B61" t="s">
        <v>191</v>
      </c>
      <c r="C61" t="s">
        <v>47</v>
      </c>
      <c r="D61" t="s">
        <v>1114</v>
      </c>
      <c r="E61" t="str">
        <f t="shared" si="0"/>
        <v>Non-Veg</v>
      </c>
    </row>
    <row r="62" spans="1:5" x14ac:dyDescent="0.25">
      <c r="A62">
        <v>175167017704058</v>
      </c>
      <c r="B62" t="s">
        <v>404</v>
      </c>
      <c r="C62" t="s">
        <v>47</v>
      </c>
      <c r="D62" t="s">
        <v>1114</v>
      </c>
      <c r="E62" t="str">
        <f t="shared" si="0"/>
        <v>Non-Veg</v>
      </c>
    </row>
    <row r="63" spans="1:5" x14ac:dyDescent="0.25">
      <c r="A63">
        <v>175167017704058</v>
      </c>
      <c r="B63" t="s">
        <v>413</v>
      </c>
      <c r="C63" t="s">
        <v>47</v>
      </c>
      <c r="D63" t="s">
        <v>1114</v>
      </c>
      <c r="E63" t="str">
        <f t="shared" si="0"/>
        <v>Non-Veg</v>
      </c>
    </row>
    <row r="64" spans="1:5" x14ac:dyDescent="0.25">
      <c r="A64">
        <v>175017114796029</v>
      </c>
      <c r="B64" t="s">
        <v>414</v>
      </c>
      <c r="C64" t="s">
        <v>47</v>
      </c>
      <c r="D64" t="s">
        <v>1114</v>
      </c>
      <c r="E64" t="str">
        <f t="shared" si="0"/>
        <v>Non-Veg</v>
      </c>
    </row>
    <row r="65" spans="1:5" x14ac:dyDescent="0.25">
      <c r="A65">
        <v>175017114796029</v>
      </c>
      <c r="B65" t="s">
        <v>426</v>
      </c>
      <c r="C65" t="s">
        <v>1114</v>
      </c>
      <c r="D65" t="s">
        <v>1114</v>
      </c>
      <c r="E65" t="str">
        <f t="shared" si="0"/>
        <v>Veg</v>
      </c>
    </row>
    <row r="66" spans="1:5" x14ac:dyDescent="0.25">
      <c r="A66">
        <v>174973046023416</v>
      </c>
      <c r="B66" t="s">
        <v>427</v>
      </c>
      <c r="C66" t="s">
        <v>1114</v>
      </c>
      <c r="D66" t="s">
        <v>1114</v>
      </c>
      <c r="E66" t="str">
        <f t="shared" ref="E66:E129" si="1">IF(VALUE(C66)=1, "Veg", "Non-Veg")</f>
        <v>Veg</v>
      </c>
    </row>
    <row r="67" spans="1:5" x14ac:dyDescent="0.25">
      <c r="A67">
        <v>174973046023416</v>
      </c>
      <c r="B67" t="s">
        <v>439</v>
      </c>
      <c r="C67" t="s">
        <v>1114</v>
      </c>
      <c r="D67" t="s">
        <v>1114</v>
      </c>
      <c r="E67" t="str">
        <f t="shared" si="1"/>
        <v>Veg</v>
      </c>
    </row>
    <row r="68" spans="1:5" x14ac:dyDescent="0.25">
      <c r="A68">
        <v>174906705849277</v>
      </c>
      <c r="B68" t="s">
        <v>100</v>
      </c>
      <c r="C68" t="s">
        <v>47</v>
      </c>
      <c r="D68" t="s">
        <v>1114</v>
      </c>
      <c r="E68" t="str">
        <f t="shared" si="1"/>
        <v>Non-Veg</v>
      </c>
    </row>
    <row r="69" spans="1:5" x14ac:dyDescent="0.25">
      <c r="A69">
        <v>174906705849277</v>
      </c>
      <c r="B69" t="s">
        <v>451</v>
      </c>
      <c r="C69" t="s">
        <v>1114</v>
      </c>
      <c r="D69" t="s">
        <v>1114</v>
      </c>
      <c r="E69" t="str">
        <f t="shared" si="1"/>
        <v>Veg</v>
      </c>
    </row>
    <row r="70" spans="1:5" x14ac:dyDescent="0.25">
      <c r="A70">
        <v>174329455765789</v>
      </c>
      <c r="B70" t="s">
        <v>452</v>
      </c>
      <c r="C70" t="s">
        <v>1114</v>
      </c>
      <c r="D70" t="s">
        <v>1114</v>
      </c>
      <c r="E70" t="str">
        <f t="shared" si="1"/>
        <v>Veg</v>
      </c>
    </row>
    <row r="71" spans="1:5" x14ac:dyDescent="0.25">
      <c r="A71">
        <v>174329455765789</v>
      </c>
      <c r="B71" t="s">
        <v>463</v>
      </c>
      <c r="C71" t="s">
        <v>47</v>
      </c>
      <c r="D71" t="s">
        <v>1114</v>
      </c>
      <c r="E71" t="str">
        <f t="shared" si="1"/>
        <v>Non-Veg</v>
      </c>
    </row>
    <row r="72" spans="1:5" x14ac:dyDescent="0.25">
      <c r="A72">
        <v>174318296922309</v>
      </c>
      <c r="B72" t="s">
        <v>328</v>
      </c>
      <c r="C72" t="s">
        <v>1114</v>
      </c>
      <c r="D72" t="s">
        <v>1114</v>
      </c>
      <c r="E72" t="str">
        <f t="shared" si="1"/>
        <v>Veg</v>
      </c>
    </row>
    <row r="73" spans="1:5" x14ac:dyDescent="0.25">
      <c r="A73">
        <v>174318296922309</v>
      </c>
      <c r="B73" t="s">
        <v>468</v>
      </c>
      <c r="C73" t="s">
        <v>1114</v>
      </c>
      <c r="D73" t="s">
        <v>1114</v>
      </c>
      <c r="E73" t="str">
        <f t="shared" si="1"/>
        <v>Veg</v>
      </c>
    </row>
    <row r="74" spans="1:5" x14ac:dyDescent="0.25">
      <c r="A74">
        <v>174118005152904</v>
      </c>
      <c r="B74" t="s">
        <v>469</v>
      </c>
      <c r="C74" t="s">
        <v>47</v>
      </c>
      <c r="D74" t="s">
        <v>1114</v>
      </c>
      <c r="E74" t="str">
        <f t="shared" si="1"/>
        <v>Non-Veg</v>
      </c>
    </row>
    <row r="75" spans="1:5" x14ac:dyDescent="0.25">
      <c r="A75">
        <v>174075356745024</v>
      </c>
      <c r="B75" t="s">
        <v>481</v>
      </c>
      <c r="C75" t="s">
        <v>47</v>
      </c>
      <c r="D75" t="s">
        <v>1114</v>
      </c>
      <c r="E75" t="str">
        <f t="shared" si="1"/>
        <v>Non-Veg</v>
      </c>
    </row>
    <row r="76" spans="1:5" x14ac:dyDescent="0.25">
      <c r="A76">
        <v>174075356745024</v>
      </c>
      <c r="B76" t="s">
        <v>492</v>
      </c>
      <c r="C76" t="s">
        <v>1114</v>
      </c>
      <c r="D76" t="s">
        <v>1114</v>
      </c>
      <c r="E76" t="str">
        <f t="shared" si="1"/>
        <v>Veg</v>
      </c>
    </row>
    <row r="77" spans="1:5" x14ac:dyDescent="0.25">
      <c r="A77">
        <v>174067299373268</v>
      </c>
      <c r="B77" t="s">
        <v>492</v>
      </c>
      <c r="C77" t="s">
        <v>1114</v>
      </c>
      <c r="D77" t="s">
        <v>1114</v>
      </c>
      <c r="E77" t="str">
        <f t="shared" si="1"/>
        <v>Veg</v>
      </c>
    </row>
    <row r="78" spans="1:5" x14ac:dyDescent="0.25">
      <c r="A78">
        <v>174067299373268</v>
      </c>
      <c r="B78" t="s">
        <v>501</v>
      </c>
      <c r="C78" t="s">
        <v>47</v>
      </c>
      <c r="D78" t="s">
        <v>1114</v>
      </c>
      <c r="E78" t="str">
        <f t="shared" si="1"/>
        <v>Non-Veg</v>
      </c>
    </row>
    <row r="79" spans="1:5" x14ac:dyDescent="0.25">
      <c r="A79">
        <v>174058332503576</v>
      </c>
      <c r="B79" t="s">
        <v>502</v>
      </c>
      <c r="C79" t="s">
        <v>47</v>
      </c>
      <c r="D79" t="s">
        <v>1114</v>
      </c>
      <c r="E79" t="str">
        <f t="shared" si="1"/>
        <v>Non-Veg</v>
      </c>
    </row>
    <row r="80" spans="1:5" x14ac:dyDescent="0.25">
      <c r="A80">
        <v>174037702433562</v>
      </c>
      <c r="B80" t="s">
        <v>508</v>
      </c>
      <c r="C80" t="s">
        <v>47</v>
      </c>
      <c r="D80" t="s">
        <v>1114</v>
      </c>
      <c r="E80" t="str">
        <f t="shared" si="1"/>
        <v>Non-Veg</v>
      </c>
    </row>
    <row r="81" spans="1:5" x14ac:dyDescent="0.25">
      <c r="A81">
        <v>174026206595017</v>
      </c>
      <c r="B81" t="s">
        <v>439</v>
      </c>
      <c r="C81" t="s">
        <v>1114</v>
      </c>
      <c r="D81" t="s">
        <v>1114</v>
      </c>
      <c r="E81" t="str">
        <f t="shared" si="1"/>
        <v>Veg</v>
      </c>
    </row>
    <row r="82" spans="1:5" x14ac:dyDescent="0.25">
      <c r="A82">
        <v>173972919485563</v>
      </c>
      <c r="B82" t="s">
        <v>191</v>
      </c>
      <c r="C82" t="s">
        <v>47</v>
      </c>
      <c r="D82" t="s">
        <v>1114</v>
      </c>
      <c r="E82" t="str">
        <f t="shared" si="1"/>
        <v>Non-Veg</v>
      </c>
    </row>
    <row r="83" spans="1:5" x14ac:dyDescent="0.25">
      <c r="A83">
        <v>173961191807457</v>
      </c>
      <c r="B83" t="s">
        <v>524</v>
      </c>
      <c r="C83" t="s">
        <v>47</v>
      </c>
      <c r="D83" t="s">
        <v>1114</v>
      </c>
      <c r="E83" t="str">
        <f t="shared" si="1"/>
        <v>Non-Veg</v>
      </c>
    </row>
    <row r="84" spans="1:5" x14ac:dyDescent="0.25">
      <c r="A84">
        <v>173961191807457</v>
      </c>
      <c r="B84" t="s">
        <v>536</v>
      </c>
      <c r="C84" t="s">
        <v>47</v>
      </c>
      <c r="D84" t="s">
        <v>1114</v>
      </c>
      <c r="E84" t="str">
        <f t="shared" si="1"/>
        <v>Non-Veg</v>
      </c>
    </row>
    <row r="85" spans="1:5" x14ac:dyDescent="0.25">
      <c r="A85">
        <v>173953404362535</v>
      </c>
      <c r="B85" t="s">
        <v>100</v>
      </c>
      <c r="C85" t="s">
        <v>47</v>
      </c>
      <c r="D85" t="s">
        <v>1114</v>
      </c>
      <c r="E85" t="str">
        <f t="shared" si="1"/>
        <v>Non-Veg</v>
      </c>
    </row>
    <row r="86" spans="1:5" x14ac:dyDescent="0.25">
      <c r="A86">
        <v>173953404362535</v>
      </c>
      <c r="B86" t="s">
        <v>451</v>
      </c>
      <c r="C86" t="s">
        <v>1114</v>
      </c>
      <c r="D86" t="s">
        <v>1114</v>
      </c>
      <c r="E86" t="str">
        <f t="shared" si="1"/>
        <v>Veg</v>
      </c>
    </row>
    <row r="87" spans="1:5" x14ac:dyDescent="0.25">
      <c r="A87">
        <v>173934793528823</v>
      </c>
      <c r="B87" t="s">
        <v>439</v>
      </c>
      <c r="C87" t="s">
        <v>1114</v>
      </c>
      <c r="D87" t="s">
        <v>1114</v>
      </c>
      <c r="E87" t="str">
        <f t="shared" si="1"/>
        <v>Veg</v>
      </c>
    </row>
    <row r="88" spans="1:5" x14ac:dyDescent="0.25">
      <c r="A88">
        <v>173886476249693</v>
      </c>
      <c r="B88" t="s">
        <v>439</v>
      </c>
      <c r="C88" t="s">
        <v>1114</v>
      </c>
      <c r="D88" t="s">
        <v>1114</v>
      </c>
      <c r="E88" t="str">
        <f t="shared" si="1"/>
        <v>Veg</v>
      </c>
    </row>
    <row r="89" spans="1:5" x14ac:dyDescent="0.25">
      <c r="A89">
        <v>173886476249693</v>
      </c>
      <c r="B89" t="s">
        <v>556</v>
      </c>
      <c r="C89" t="s">
        <v>1114</v>
      </c>
      <c r="D89" t="s">
        <v>1114</v>
      </c>
      <c r="E89" t="str">
        <f t="shared" si="1"/>
        <v>Veg</v>
      </c>
    </row>
    <row r="90" spans="1:5" x14ac:dyDescent="0.25">
      <c r="A90">
        <v>173848012476255</v>
      </c>
      <c r="B90" t="s">
        <v>439</v>
      </c>
      <c r="C90" t="s">
        <v>1114</v>
      </c>
      <c r="D90" t="s">
        <v>1114</v>
      </c>
      <c r="E90" t="str">
        <f t="shared" si="1"/>
        <v>Veg</v>
      </c>
    </row>
    <row r="91" spans="1:5" x14ac:dyDescent="0.25">
      <c r="A91">
        <v>173848012476255</v>
      </c>
      <c r="B91" t="s">
        <v>563</v>
      </c>
      <c r="C91" t="s">
        <v>1114</v>
      </c>
      <c r="D91" t="s">
        <v>1114</v>
      </c>
      <c r="E91" t="str">
        <f t="shared" si="1"/>
        <v>Veg</v>
      </c>
    </row>
    <row r="92" spans="1:5" x14ac:dyDescent="0.25">
      <c r="A92">
        <v>173787961265182</v>
      </c>
      <c r="B92" t="s">
        <v>564</v>
      </c>
      <c r="C92" t="s">
        <v>1114</v>
      </c>
      <c r="D92" t="s">
        <v>1114</v>
      </c>
      <c r="E92" t="str">
        <f t="shared" si="1"/>
        <v>Veg</v>
      </c>
    </row>
    <row r="93" spans="1:5" x14ac:dyDescent="0.25">
      <c r="A93">
        <v>173787961265182</v>
      </c>
      <c r="B93" t="s">
        <v>571</v>
      </c>
      <c r="C93" t="s">
        <v>47</v>
      </c>
      <c r="D93" t="s">
        <v>1114</v>
      </c>
      <c r="E93" t="str">
        <f t="shared" si="1"/>
        <v>Non-Veg</v>
      </c>
    </row>
    <row r="94" spans="1:5" x14ac:dyDescent="0.25">
      <c r="A94">
        <v>173787961265182</v>
      </c>
      <c r="B94" t="s">
        <v>502</v>
      </c>
      <c r="C94" t="s">
        <v>47</v>
      </c>
      <c r="D94" t="s">
        <v>1114</v>
      </c>
      <c r="E94" t="str">
        <f t="shared" si="1"/>
        <v>Non-Veg</v>
      </c>
    </row>
    <row r="95" spans="1:5" x14ac:dyDescent="0.25">
      <c r="A95">
        <v>173627120783219</v>
      </c>
      <c r="B95" t="s">
        <v>572</v>
      </c>
      <c r="C95" t="s">
        <v>47</v>
      </c>
      <c r="D95" t="s">
        <v>1114</v>
      </c>
      <c r="E95" t="str">
        <f t="shared" si="1"/>
        <v>Non-Veg</v>
      </c>
    </row>
    <row r="96" spans="1:5" x14ac:dyDescent="0.25">
      <c r="A96">
        <v>173528899495632</v>
      </c>
      <c r="B96" t="s">
        <v>328</v>
      </c>
      <c r="C96" t="s">
        <v>1114</v>
      </c>
      <c r="D96" t="s">
        <v>1114</v>
      </c>
      <c r="E96" t="str">
        <f t="shared" si="1"/>
        <v>Veg</v>
      </c>
    </row>
    <row r="97" spans="1:5" x14ac:dyDescent="0.25">
      <c r="A97">
        <v>173528899495632</v>
      </c>
      <c r="B97" t="s">
        <v>191</v>
      </c>
      <c r="C97" t="s">
        <v>47</v>
      </c>
      <c r="D97" t="s">
        <v>157</v>
      </c>
      <c r="E97" t="str">
        <f t="shared" si="1"/>
        <v>Non-Veg</v>
      </c>
    </row>
    <row r="98" spans="1:5" x14ac:dyDescent="0.25">
      <c r="A98">
        <v>173508364352211</v>
      </c>
      <c r="B98" t="s">
        <v>589</v>
      </c>
      <c r="C98" t="s">
        <v>1114</v>
      </c>
      <c r="D98" t="s">
        <v>157</v>
      </c>
      <c r="E98" t="str">
        <f t="shared" si="1"/>
        <v>Veg</v>
      </c>
    </row>
    <row r="99" spans="1:5" x14ac:dyDescent="0.25">
      <c r="A99">
        <v>173508364352211</v>
      </c>
      <c r="B99" t="s">
        <v>595</v>
      </c>
      <c r="C99" t="s">
        <v>1114</v>
      </c>
      <c r="D99" t="s">
        <v>1114</v>
      </c>
      <c r="E99" t="str">
        <f t="shared" si="1"/>
        <v>Veg</v>
      </c>
    </row>
    <row r="100" spans="1:5" x14ac:dyDescent="0.25">
      <c r="A100">
        <v>173162395766364</v>
      </c>
      <c r="B100" t="s">
        <v>427</v>
      </c>
      <c r="C100" t="s">
        <v>1114</v>
      </c>
      <c r="D100" t="s">
        <v>157</v>
      </c>
      <c r="E100" t="str">
        <f t="shared" si="1"/>
        <v>Veg</v>
      </c>
    </row>
    <row r="101" spans="1:5" x14ac:dyDescent="0.25">
      <c r="A101">
        <v>173162395766364</v>
      </c>
      <c r="B101" t="s">
        <v>589</v>
      </c>
      <c r="C101" t="s">
        <v>1114</v>
      </c>
      <c r="D101" t="s">
        <v>1114</v>
      </c>
      <c r="E101" t="str">
        <f t="shared" si="1"/>
        <v>Veg</v>
      </c>
    </row>
    <row r="102" spans="1:5" x14ac:dyDescent="0.25">
      <c r="A102">
        <v>173162271836174</v>
      </c>
      <c r="B102" t="s">
        <v>589</v>
      </c>
      <c r="C102" t="s">
        <v>1114</v>
      </c>
      <c r="D102" t="s">
        <v>1114</v>
      </c>
      <c r="E102" t="str">
        <f t="shared" si="1"/>
        <v>Veg</v>
      </c>
    </row>
    <row r="103" spans="1:5" x14ac:dyDescent="0.25">
      <c r="A103">
        <v>173162271836174</v>
      </c>
      <c r="B103" t="s">
        <v>427</v>
      </c>
      <c r="C103" t="s">
        <v>1114</v>
      </c>
      <c r="D103" t="s">
        <v>157</v>
      </c>
      <c r="E103" t="str">
        <f t="shared" si="1"/>
        <v>Veg</v>
      </c>
    </row>
    <row r="104" spans="1:5" x14ac:dyDescent="0.25">
      <c r="A104">
        <v>173021459533483</v>
      </c>
      <c r="B104" t="s">
        <v>604</v>
      </c>
      <c r="C104" t="s">
        <v>47</v>
      </c>
      <c r="D104" t="s">
        <v>1114</v>
      </c>
      <c r="E104" t="str">
        <f t="shared" si="1"/>
        <v>Non-Veg</v>
      </c>
    </row>
    <row r="105" spans="1:5" x14ac:dyDescent="0.25">
      <c r="A105">
        <v>172937451496694</v>
      </c>
      <c r="B105" t="s">
        <v>364</v>
      </c>
      <c r="C105" t="s">
        <v>47</v>
      </c>
      <c r="D105" t="s">
        <v>1114</v>
      </c>
      <c r="E105" t="str">
        <f t="shared" si="1"/>
        <v>Non-Veg</v>
      </c>
    </row>
    <row r="106" spans="1:5" x14ac:dyDescent="0.25">
      <c r="A106">
        <v>172865582370674</v>
      </c>
      <c r="B106" t="s">
        <v>626</v>
      </c>
      <c r="C106" t="s">
        <v>1114</v>
      </c>
      <c r="D106" t="s">
        <v>1114</v>
      </c>
      <c r="E106" t="str">
        <f t="shared" si="1"/>
        <v>Veg</v>
      </c>
    </row>
    <row r="107" spans="1:5" x14ac:dyDescent="0.25">
      <c r="A107">
        <v>172849812190412</v>
      </c>
      <c r="B107" t="s">
        <v>100</v>
      </c>
      <c r="C107" t="s">
        <v>47</v>
      </c>
      <c r="D107" t="s">
        <v>1114</v>
      </c>
      <c r="E107" t="str">
        <f t="shared" si="1"/>
        <v>Non-Veg</v>
      </c>
    </row>
    <row r="108" spans="1:5" x14ac:dyDescent="0.25">
      <c r="A108">
        <v>172765721740638</v>
      </c>
      <c r="B108" t="s">
        <v>644</v>
      </c>
      <c r="C108" t="s">
        <v>47</v>
      </c>
      <c r="D108" t="s">
        <v>1114</v>
      </c>
      <c r="E108" t="str">
        <f t="shared" si="1"/>
        <v>Non-Veg</v>
      </c>
    </row>
    <row r="109" spans="1:5" x14ac:dyDescent="0.25">
      <c r="A109">
        <v>172765721740638</v>
      </c>
      <c r="B109" t="s">
        <v>654</v>
      </c>
      <c r="C109" t="s">
        <v>47</v>
      </c>
      <c r="D109" t="s">
        <v>1114</v>
      </c>
      <c r="E109" t="str">
        <f t="shared" si="1"/>
        <v>Non-Veg</v>
      </c>
    </row>
    <row r="110" spans="1:5" x14ac:dyDescent="0.25">
      <c r="A110">
        <v>172415621290914</v>
      </c>
      <c r="B110" t="s">
        <v>654</v>
      </c>
      <c r="C110" t="s">
        <v>47</v>
      </c>
      <c r="D110" t="s">
        <v>1114</v>
      </c>
      <c r="E110" t="str">
        <f t="shared" si="1"/>
        <v>Non-Veg</v>
      </c>
    </row>
    <row r="111" spans="1:5" x14ac:dyDescent="0.25">
      <c r="A111">
        <v>171120236353593</v>
      </c>
      <c r="B111" t="s">
        <v>654</v>
      </c>
      <c r="C111" t="s">
        <v>47</v>
      </c>
      <c r="D111" t="s">
        <v>1114</v>
      </c>
      <c r="E111" t="str">
        <f t="shared" si="1"/>
        <v>Non-Veg</v>
      </c>
    </row>
    <row r="112" spans="1:5" x14ac:dyDescent="0.25">
      <c r="A112">
        <v>170949181342493</v>
      </c>
      <c r="B112" t="s">
        <v>654</v>
      </c>
      <c r="C112" t="s">
        <v>47</v>
      </c>
      <c r="D112" t="s">
        <v>1114</v>
      </c>
      <c r="E112" t="str">
        <f t="shared" si="1"/>
        <v>Non-Veg</v>
      </c>
    </row>
    <row r="113" spans="1:5" x14ac:dyDescent="0.25">
      <c r="A113">
        <v>170849767634192</v>
      </c>
      <c r="B113" t="s">
        <v>654</v>
      </c>
      <c r="C113" t="s">
        <v>47</v>
      </c>
      <c r="D113" t="s">
        <v>1114</v>
      </c>
      <c r="E113" t="str">
        <f t="shared" si="1"/>
        <v>Non-Veg</v>
      </c>
    </row>
    <row r="114" spans="1:5" x14ac:dyDescent="0.25">
      <c r="A114">
        <v>170326417874188</v>
      </c>
      <c r="B114" t="s">
        <v>673</v>
      </c>
      <c r="C114" t="s">
        <v>47</v>
      </c>
      <c r="D114" t="s">
        <v>1114</v>
      </c>
      <c r="E114" t="str">
        <f t="shared" si="1"/>
        <v>Non-Veg</v>
      </c>
    </row>
    <row r="115" spans="1:5" x14ac:dyDescent="0.25">
      <c r="A115">
        <v>169997934599848</v>
      </c>
      <c r="B115" t="s">
        <v>673</v>
      </c>
      <c r="C115" t="s">
        <v>47</v>
      </c>
      <c r="D115" t="s">
        <v>1114</v>
      </c>
      <c r="E115" t="str">
        <f t="shared" si="1"/>
        <v>Non-Veg</v>
      </c>
    </row>
    <row r="116" spans="1:5" x14ac:dyDescent="0.25">
      <c r="A116">
        <v>169997934599848</v>
      </c>
      <c r="B116" t="s">
        <v>690</v>
      </c>
      <c r="C116" t="s">
        <v>47</v>
      </c>
      <c r="D116" t="s">
        <v>1114</v>
      </c>
      <c r="E116" t="str">
        <f t="shared" si="1"/>
        <v>Non-Veg</v>
      </c>
    </row>
    <row r="117" spans="1:5" x14ac:dyDescent="0.25">
      <c r="A117">
        <v>169054716176265</v>
      </c>
      <c r="B117" t="s">
        <v>673</v>
      </c>
      <c r="C117" t="s">
        <v>47</v>
      </c>
      <c r="D117" t="s">
        <v>1114</v>
      </c>
      <c r="E117" t="str">
        <f t="shared" si="1"/>
        <v>Non-Veg</v>
      </c>
    </row>
    <row r="118" spans="1:5" x14ac:dyDescent="0.25">
      <c r="A118">
        <v>168959031219038</v>
      </c>
      <c r="B118" t="s">
        <v>690</v>
      </c>
      <c r="C118" t="s">
        <v>47</v>
      </c>
      <c r="D118" t="s">
        <v>1114</v>
      </c>
      <c r="E118" t="str">
        <f t="shared" si="1"/>
        <v>Non-Veg</v>
      </c>
    </row>
    <row r="119" spans="1:5" x14ac:dyDescent="0.25">
      <c r="A119">
        <v>168877172918547</v>
      </c>
      <c r="B119" t="s">
        <v>700</v>
      </c>
      <c r="C119" t="s">
        <v>47</v>
      </c>
      <c r="D119" t="s">
        <v>1114</v>
      </c>
      <c r="E119" t="str">
        <f t="shared" si="1"/>
        <v>Non-Veg</v>
      </c>
    </row>
    <row r="120" spans="1:5" x14ac:dyDescent="0.25">
      <c r="A120">
        <v>168622214022977</v>
      </c>
      <c r="B120" t="s">
        <v>690</v>
      </c>
      <c r="C120" t="s">
        <v>47</v>
      </c>
      <c r="D120" t="s">
        <v>1114</v>
      </c>
      <c r="E120" t="str">
        <f t="shared" si="1"/>
        <v>Non-Veg</v>
      </c>
    </row>
    <row r="121" spans="1:5" x14ac:dyDescent="0.25">
      <c r="A121">
        <v>168513609258675</v>
      </c>
      <c r="B121" t="s">
        <v>413</v>
      </c>
      <c r="C121" t="s">
        <v>47</v>
      </c>
      <c r="D121" t="s">
        <v>1114</v>
      </c>
      <c r="E121" t="str">
        <f t="shared" si="1"/>
        <v>Non-Veg</v>
      </c>
    </row>
    <row r="122" spans="1:5" x14ac:dyDescent="0.25">
      <c r="A122">
        <v>168513609258675</v>
      </c>
      <c r="B122" t="s">
        <v>721</v>
      </c>
      <c r="C122" t="s">
        <v>47</v>
      </c>
      <c r="D122" t="s">
        <v>1114</v>
      </c>
      <c r="E122" t="str">
        <f t="shared" si="1"/>
        <v>Non-Veg</v>
      </c>
    </row>
    <row r="123" spans="1:5" x14ac:dyDescent="0.25">
      <c r="A123">
        <v>167230102604894</v>
      </c>
      <c r="B123" t="s">
        <v>722</v>
      </c>
      <c r="C123" t="s">
        <v>47</v>
      </c>
      <c r="D123" t="s">
        <v>1114</v>
      </c>
      <c r="E123" t="str">
        <f t="shared" si="1"/>
        <v>Non-Veg</v>
      </c>
    </row>
    <row r="124" spans="1:5" x14ac:dyDescent="0.25">
      <c r="A124">
        <v>167230102604894</v>
      </c>
      <c r="B124" t="s">
        <v>733</v>
      </c>
      <c r="C124" t="s">
        <v>47</v>
      </c>
      <c r="D124" t="s">
        <v>1114</v>
      </c>
      <c r="E124" t="str">
        <f t="shared" si="1"/>
        <v>Non-Veg</v>
      </c>
    </row>
    <row r="125" spans="1:5" x14ac:dyDescent="0.25">
      <c r="A125">
        <v>167065261006312</v>
      </c>
      <c r="B125" t="s">
        <v>734</v>
      </c>
      <c r="C125" t="s">
        <v>47</v>
      </c>
      <c r="D125" t="s">
        <v>1114</v>
      </c>
      <c r="E125" t="str">
        <f t="shared" si="1"/>
        <v>Non-Veg</v>
      </c>
    </row>
    <row r="126" spans="1:5" x14ac:dyDescent="0.25">
      <c r="A126">
        <v>167041647226680</v>
      </c>
      <c r="B126" t="s">
        <v>690</v>
      </c>
      <c r="C126" t="s">
        <v>47</v>
      </c>
      <c r="D126" t="s">
        <v>1114</v>
      </c>
      <c r="E126" t="str">
        <f t="shared" si="1"/>
        <v>Non-Veg</v>
      </c>
    </row>
    <row r="127" spans="1:5" x14ac:dyDescent="0.25">
      <c r="A127">
        <v>166952305677312</v>
      </c>
      <c r="B127" t="s">
        <v>744</v>
      </c>
      <c r="C127" t="s">
        <v>1114</v>
      </c>
      <c r="D127" t="s">
        <v>1114</v>
      </c>
      <c r="E127" t="str">
        <f t="shared" si="1"/>
        <v>Veg</v>
      </c>
    </row>
    <row r="128" spans="1:5" x14ac:dyDescent="0.25">
      <c r="A128">
        <v>166803724653459</v>
      </c>
      <c r="B128" t="s">
        <v>751</v>
      </c>
      <c r="C128" t="s">
        <v>47</v>
      </c>
      <c r="D128" t="s">
        <v>1114</v>
      </c>
      <c r="E128" t="str">
        <f t="shared" si="1"/>
        <v>Non-Veg</v>
      </c>
    </row>
    <row r="129" spans="1:5" x14ac:dyDescent="0.25">
      <c r="A129">
        <v>165960896748502</v>
      </c>
      <c r="B129" t="s">
        <v>756</v>
      </c>
      <c r="C129" t="s">
        <v>1114</v>
      </c>
      <c r="D129" t="s">
        <v>1114</v>
      </c>
      <c r="E129" t="str">
        <f t="shared" si="1"/>
        <v>Veg</v>
      </c>
    </row>
    <row r="130" spans="1:5" x14ac:dyDescent="0.25">
      <c r="A130">
        <v>165960896748502</v>
      </c>
      <c r="B130" t="s">
        <v>768</v>
      </c>
      <c r="C130" t="s">
        <v>1114</v>
      </c>
      <c r="D130" t="s">
        <v>1114</v>
      </c>
      <c r="E130" t="str">
        <f t="shared" ref="E130:E193" si="2">IF(VALUE(C130)=1, "Veg", "Non-Veg")</f>
        <v>Veg</v>
      </c>
    </row>
    <row r="131" spans="1:5" x14ac:dyDescent="0.25">
      <c r="A131">
        <v>165923274381702</v>
      </c>
      <c r="B131" t="s">
        <v>769</v>
      </c>
      <c r="C131" t="s">
        <v>47</v>
      </c>
      <c r="D131" t="s">
        <v>1114</v>
      </c>
      <c r="E131" t="str">
        <f t="shared" si="2"/>
        <v>Non-Veg</v>
      </c>
    </row>
    <row r="132" spans="1:5" x14ac:dyDescent="0.25">
      <c r="A132">
        <v>165854296189400</v>
      </c>
      <c r="B132" t="s">
        <v>247</v>
      </c>
      <c r="C132" t="s">
        <v>47</v>
      </c>
      <c r="D132" t="s">
        <v>1114</v>
      </c>
      <c r="E132" t="str">
        <f t="shared" si="2"/>
        <v>Non-Veg</v>
      </c>
    </row>
    <row r="133" spans="1:5" x14ac:dyDescent="0.25">
      <c r="A133">
        <v>165409130967084</v>
      </c>
      <c r="B133" t="s">
        <v>247</v>
      </c>
      <c r="C133" t="s">
        <v>47</v>
      </c>
      <c r="D133" t="s">
        <v>1114</v>
      </c>
      <c r="E133" t="str">
        <f t="shared" si="2"/>
        <v>Non-Veg</v>
      </c>
    </row>
    <row r="134" spans="1:5" x14ac:dyDescent="0.25">
      <c r="A134">
        <v>165341581288776</v>
      </c>
      <c r="B134" t="s">
        <v>790</v>
      </c>
      <c r="C134" t="s">
        <v>1114</v>
      </c>
      <c r="D134" t="s">
        <v>1114</v>
      </c>
      <c r="E134" t="str">
        <f t="shared" si="2"/>
        <v>Veg</v>
      </c>
    </row>
    <row r="135" spans="1:5" x14ac:dyDescent="0.25">
      <c r="A135">
        <v>164743294943602</v>
      </c>
      <c r="B135" t="s">
        <v>796</v>
      </c>
      <c r="C135" t="s">
        <v>1114</v>
      </c>
      <c r="D135" t="s">
        <v>1114</v>
      </c>
      <c r="E135" t="str">
        <f t="shared" si="2"/>
        <v>Veg</v>
      </c>
    </row>
    <row r="136" spans="1:5" x14ac:dyDescent="0.25">
      <c r="A136">
        <v>164743294943602</v>
      </c>
      <c r="B136" t="s">
        <v>796</v>
      </c>
      <c r="C136" t="s">
        <v>1114</v>
      </c>
      <c r="D136" t="s">
        <v>1114</v>
      </c>
      <c r="E136" t="str">
        <f t="shared" si="2"/>
        <v>Veg</v>
      </c>
    </row>
    <row r="137" spans="1:5" x14ac:dyDescent="0.25">
      <c r="A137">
        <v>164714296625099</v>
      </c>
      <c r="B137" t="s">
        <v>247</v>
      </c>
      <c r="C137" t="s">
        <v>47</v>
      </c>
      <c r="D137" t="s">
        <v>1114</v>
      </c>
      <c r="E137" t="str">
        <f t="shared" si="2"/>
        <v>Non-Veg</v>
      </c>
    </row>
    <row r="138" spans="1:5" x14ac:dyDescent="0.25">
      <c r="A138">
        <v>164376172877898</v>
      </c>
      <c r="B138" t="s">
        <v>812</v>
      </c>
      <c r="C138" t="s">
        <v>47</v>
      </c>
      <c r="D138" t="s">
        <v>1114</v>
      </c>
      <c r="E138" t="str">
        <f t="shared" si="2"/>
        <v>Non-Veg</v>
      </c>
    </row>
    <row r="139" spans="1:5" x14ac:dyDescent="0.25">
      <c r="A139">
        <v>164376172877898</v>
      </c>
      <c r="B139" t="s">
        <v>744</v>
      </c>
      <c r="C139" t="s">
        <v>1114</v>
      </c>
      <c r="D139" t="s">
        <v>1114</v>
      </c>
      <c r="E139" t="str">
        <f t="shared" si="2"/>
        <v>Veg</v>
      </c>
    </row>
    <row r="140" spans="1:5" x14ac:dyDescent="0.25">
      <c r="A140">
        <v>164376172877898</v>
      </c>
      <c r="B140" t="s">
        <v>819</v>
      </c>
      <c r="C140" t="s">
        <v>47</v>
      </c>
      <c r="D140" t="s">
        <v>1114</v>
      </c>
      <c r="E140" t="str">
        <f t="shared" si="2"/>
        <v>Non-Veg</v>
      </c>
    </row>
    <row r="141" spans="1:5" x14ac:dyDescent="0.25">
      <c r="A141">
        <v>164376027513893</v>
      </c>
      <c r="B141" t="s">
        <v>819</v>
      </c>
      <c r="C141" t="s">
        <v>47</v>
      </c>
      <c r="D141" t="s">
        <v>1114</v>
      </c>
      <c r="E141" t="str">
        <f t="shared" si="2"/>
        <v>Non-Veg</v>
      </c>
    </row>
    <row r="142" spans="1:5" x14ac:dyDescent="0.25">
      <c r="A142">
        <v>164376027513893</v>
      </c>
      <c r="B142" t="s">
        <v>744</v>
      </c>
      <c r="C142" t="s">
        <v>1114</v>
      </c>
      <c r="D142" t="s">
        <v>1114</v>
      </c>
      <c r="E142" t="str">
        <f t="shared" si="2"/>
        <v>Veg</v>
      </c>
    </row>
    <row r="143" spans="1:5" x14ac:dyDescent="0.25">
      <c r="A143">
        <v>164191765873335</v>
      </c>
      <c r="B143" t="s">
        <v>824</v>
      </c>
      <c r="C143" t="s">
        <v>47</v>
      </c>
      <c r="D143" t="s">
        <v>1114</v>
      </c>
      <c r="E143" t="str">
        <f t="shared" si="2"/>
        <v>Non-Veg</v>
      </c>
    </row>
    <row r="144" spans="1:5" x14ac:dyDescent="0.25">
      <c r="A144">
        <v>164191765873335</v>
      </c>
      <c r="B144" t="s">
        <v>834</v>
      </c>
      <c r="C144" t="s">
        <v>1114</v>
      </c>
      <c r="D144" t="s">
        <v>1114</v>
      </c>
      <c r="E144" t="str">
        <f t="shared" si="2"/>
        <v>Veg</v>
      </c>
    </row>
    <row r="145" spans="1:5" x14ac:dyDescent="0.25">
      <c r="A145">
        <v>163711888473406</v>
      </c>
      <c r="B145" t="s">
        <v>835</v>
      </c>
      <c r="C145" t="s">
        <v>1114</v>
      </c>
      <c r="D145" t="s">
        <v>1114</v>
      </c>
      <c r="E145" t="str">
        <f t="shared" si="2"/>
        <v>Veg</v>
      </c>
    </row>
    <row r="146" spans="1:5" x14ac:dyDescent="0.25">
      <c r="A146">
        <v>163004675209983</v>
      </c>
      <c r="B146" t="s">
        <v>722</v>
      </c>
      <c r="C146" t="s">
        <v>47</v>
      </c>
      <c r="D146" t="s">
        <v>1114</v>
      </c>
      <c r="E146" t="str">
        <f t="shared" si="2"/>
        <v>Non-Veg</v>
      </c>
    </row>
    <row r="147" spans="1:5" x14ac:dyDescent="0.25">
      <c r="A147">
        <v>163004675209983</v>
      </c>
      <c r="B147" t="s">
        <v>733</v>
      </c>
      <c r="C147" t="s">
        <v>47</v>
      </c>
      <c r="D147" t="s">
        <v>1114</v>
      </c>
      <c r="E147" t="str">
        <f t="shared" si="2"/>
        <v>Non-Veg</v>
      </c>
    </row>
    <row r="148" spans="1:5" x14ac:dyDescent="0.25">
      <c r="A148">
        <v>163004361179135</v>
      </c>
      <c r="B148" t="s">
        <v>452</v>
      </c>
      <c r="C148" t="s">
        <v>1114</v>
      </c>
      <c r="D148" t="s">
        <v>1114</v>
      </c>
      <c r="E148" t="str">
        <f t="shared" si="2"/>
        <v>Veg</v>
      </c>
    </row>
    <row r="149" spans="1:5" x14ac:dyDescent="0.25">
      <c r="A149">
        <v>162553743923962</v>
      </c>
      <c r="B149" t="s">
        <v>855</v>
      </c>
      <c r="C149" t="s">
        <v>47</v>
      </c>
      <c r="D149" t="s">
        <v>1114</v>
      </c>
      <c r="E149" t="str">
        <f t="shared" si="2"/>
        <v>Non-Veg</v>
      </c>
    </row>
    <row r="150" spans="1:5" x14ac:dyDescent="0.25">
      <c r="A150">
        <v>162553743923962</v>
      </c>
      <c r="B150" t="s">
        <v>48</v>
      </c>
      <c r="C150" t="s">
        <v>47</v>
      </c>
      <c r="D150" t="s">
        <v>1114</v>
      </c>
      <c r="E150" t="str">
        <f t="shared" si="2"/>
        <v>Non-Veg</v>
      </c>
    </row>
    <row r="151" spans="1:5" x14ac:dyDescent="0.25">
      <c r="A151">
        <v>162461263812077</v>
      </c>
      <c r="B151" t="s">
        <v>48</v>
      </c>
      <c r="C151" t="s">
        <v>47</v>
      </c>
      <c r="D151" t="s">
        <v>1114</v>
      </c>
      <c r="E151" t="str">
        <f t="shared" si="2"/>
        <v>Non-Veg</v>
      </c>
    </row>
    <row r="152" spans="1:5" x14ac:dyDescent="0.25">
      <c r="A152">
        <v>161080636531967</v>
      </c>
      <c r="B152" t="s">
        <v>870</v>
      </c>
      <c r="C152" t="s">
        <v>47</v>
      </c>
      <c r="D152" t="s">
        <v>1114</v>
      </c>
      <c r="E152" t="str">
        <f t="shared" si="2"/>
        <v>Non-Veg</v>
      </c>
    </row>
    <row r="153" spans="1:5" x14ac:dyDescent="0.25">
      <c r="A153">
        <v>160474594456670</v>
      </c>
      <c r="B153" t="s">
        <v>876</v>
      </c>
      <c r="C153" t="s">
        <v>47</v>
      </c>
      <c r="D153" t="s">
        <v>1114</v>
      </c>
      <c r="E153" t="str">
        <f t="shared" si="2"/>
        <v>Non-Veg</v>
      </c>
    </row>
    <row r="154" spans="1:5" x14ac:dyDescent="0.25">
      <c r="A154">
        <v>159955886050893</v>
      </c>
      <c r="B154" t="s">
        <v>882</v>
      </c>
      <c r="C154" t="s">
        <v>47</v>
      </c>
      <c r="D154" t="s">
        <v>1114</v>
      </c>
      <c r="E154" t="str">
        <f t="shared" si="2"/>
        <v>Non-Veg</v>
      </c>
    </row>
    <row r="155" spans="1:5" x14ac:dyDescent="0.25">
      <c r="A155">
        <v>159955886050893</v>
      </c>
      <c r="B155" t="s">
        <v>894</v>
      </c>
      <c r="C155" t="s">
        <v>1114</v>
      </c>
      <c r="D155" t="s">
        <v>1115</v>
      </c>
      <c r="E155" t="str">
        <f t="shared" si="2"/>
        <v>Veg</v>
      </c>
    </row>
    <row r="156" spans="1:5" x14ac:dyDescent="0.25">
      <c r="A156">
        <v>159700431113615</v>
      </c>
      <c r="B156" t="s">
        <v>895</v>
      </c>
      <c r="C156" t="s">
        <v>1114</v>
      </c>
      <c r="D156" t="s">
        <v>1114</v>
      </c>
      <c r="E156" t="str">
        <f t="shared" si="2"/>
        <v>Veg</v>
      </c>
    </row>
    <row r="157" spans="1:5" x14ac:dyDescent="0.25">
      <c r="A157">
        <v>159700431113615</v>
      </c>
      <c r="B157" t="s">
        <v>906</v>
      </c>
      <c r="C157" t="s">
        <v>1114</v>
      </c>
      <c r="D157" t="s">
        <v>1114</v>
      </c>
      <c r="E157" t="str">
        <f t="shared" si="2"/>
        <v>Veg</v>
      </c>
    </row>
    <row r="158" spans="1:5" x14ac:dyDescent="0.25">
      <c r="A158">
        <v>159024606634682</v>
      </c>
      <c r="B158" t="s">
        <v>907</v>
      </c>
      <c r="C158" t="s">
        <v>1114</v>
      </c>
      <c r="D158" t="s">
        <v>1114</v>
      </c>
      <c r="E158" t="str">
        <f t="shared" si="2"/>
        <v>Veg</v>
      </c>
    </row>
    <row r="159" spans="1:5" x14ac:dyDescent="0.25">
      <c r="A159">
        <v>159024606634682</v>
      </c>
      <c r="B159" t="s">
        <v>907</v>
      </c>
      <c r="C159" t="s">
        <v>1114</v>
      </c>
      <c r="D159" t="s">
        <v>1114</v>
      </c>
      <c r="E159" t="str">
        <f t="shared" si="2"/>
        <v>Veg</v>
      </c>
    </row>
    <row r="160" spans="1:5" x14ac:dyDescent="0.25">
      <c r="A160">
        <v>159024606634682</v>
      </c>
      <c r="B160" t="s">
        <v>914</v>
      </c>
      <c r="C160" t="s">
        <v>47</v>
      </c>
      <c r="D160" t="s">
        <v>1114</v>
      </c>
      <c r="E160" t="str">
        <f t="shared" si="2"/>
        <v>Non-Veg</v>
      </c>
    </row>
    <row r="161" spans="1:5" x14ac:dyDescent="0.25">
      <c r="A161">
        <v>159024606634682</v>
      </c>
      <c r="B161" t="s">
        <v>894</v>
      </c>
      <c r="C161" t="s">
        <v>1114</v>
      </c>
      <c r="D161" t="s">
        <v>157</v>
      </c>
      <c r="E161" t="str">
        <f t="shared" si="2"/>
        <v>Veg</v>
      </c>
    </row>
    <row r="162" spans="1:5" x14ac:dyDescent="0.25">
      <c r="A162">
        <v>159024606634682</v>
      </c>
      <c r="B162" t="s">
        <v>915</v>
      </c>
      <c r="C162" t="s">
        <v>1114</v>
      </c>
      <c r="D162" t="s">
        <v>157</v>
      </c>
      <c r="E162" t="str">
        <f t="shared" si="2"/>
        <v>Veg</v>
      </c>
    </row>
    <row r="163" spans="1:5" x14ac:dyDescent="0.25">
      <c r="A163">
        <v>158421216354293</v>
      </c>
      <c r="B163" t="s">
        <v>916</v>
      </c>
      <c r="C163" t="s">
        <v>47</v>
      </c>
      <c r="D163" t="s">
        <v>1114</v>
      </c>
      <c r="E163" t="str">
        <f t="shared" si="2"/>
        <v>Non-Veg</v>
      </c>
    </row>
    <row r="164" spans="1:5" x14ac:dyDescent="0.25">
      <c r="A164">
        <v>158421216354293</v>
      </c>
      <c r="B164" t="s">
        <v>926</v>
      </c>
      <c r="C164" t="s">
        <v>47</v>
      </c>
      <c r="D164" t="s">
        <v>1114</v>
      </c>
      <c r="E164" t="str">
        <f t="shared" si="2"/>
        <v>Non-Veg</v>
      </c>
    </row>
    <row r="165" spans="1:5" x14ac:dyDescent="0.25">
      <c r="A165">
        <v>158334414702466</v>
      </c>
      <c r="B165" t="s">
        <v>364</v>
      </c>
      <c r="C165" t="s">
        <v>47</v>
      </c>
      <c r="D165" t="s">
        <v>1114</v>
      </c>
      <c r="E165" t="str">
        <f t="shared" si="2"/>
        <v>Non-Veg</v>
      </c>
    </row>
    <row r="166" spans="1:5" x14ac:dyDescent="0.25">
      <c r="A166">
        <v>158133339719955</v>
      </c>
      <c r="B166" t="s">
        <v>654</v>
      </c>
      <c r="C166" t="s">
        <v>47</v>
      </c>
      <c r="D166" t="s">
        <v>1114</v>
      </c>
      <c r="E166" t="str">
        <f t="shared" si="2"/>
        <v>Non-Veg</v>
      </c>
    </row>
    <row r="167" spans="1:5" x14ac:dyDescent="0.25">
      <c r="A167">
        <v>158078123542130</v>
      </c>
      <c r="B167" t="s">
        <v>29</v>
      </c>
      <c r="C167" t="s">
        <v>47</v>
      </c>
      <c r="D167" t="s">
        <v>1114</v>
      </c>
      <c r="E167" t="str">
        <f t="shared" si="2"/>
        <v>Non-Veg</v>
      </c>
    </row>
    <row r="168" spans="1:5" x14ac:dyDescent="0.25">
      <c r="A168">
        <v>158041541026826</v>
      </c>
      <c r="B168" t="s">
        <v>945</v>
      </c>
      <c r="C168" t="s">
        <v>47</v>
      </c>
      <c r="D168" t="s">
        <v>1114</v>
      </c>
      <c r="E168" t="str">
        <f t="shared" si="2"/>
        <v>Non-Veg</v>
      </c>
    </row>
    <row r="169" spans="1:5" x14ac:dyDescent="0.25">
      <c r="A169">
        <v>157279336071863</v>
      </c>
      <c r="B169" t="s">
        <v>954</v>
      </c>
      <c r="C169" t="s">
        <v>47</v>
      </c>
      <c r="D169" t="s">
        <v>1114</v>
      </c>
      <c r="E169" t="str">
        <f t="shared" si="2"/>
        <v>Non-Veg</v>
      </c>
    </row>
    <row r="170" spans="1:5" x14ac:dyDescent="0.25">
      <c r="A170">
        <v>157212479386394</v>
      </c>
      <c r="B170" t="s">
        <v>960</v>
      </c>
      <c r="C170" t="s">
        <v>47</v>
      </c>
      <c r="D170" t="s">
        <v>1114</v>
      </c>
      <c r="E170" t="str">
        <f t="shared" si="2"/>
        <v>Non-Veg</v>
      </c>
    </row>
    <row r="171" spans="1:5" x14ac:dyDescent="0.25">
      <c r="A171">
        <v>157095860714592</v>
      </c>
      <c r="B171" t="s">
        <v>969</v>
      </c>
      <c r="C171" t="s">
        <v>1114</v>
      </c>
      <c r="D171" t="s">
        <v>1114</v>
      </c>
      <c r="E171" t="str">
        <f t="shared" si="2"/>
        <v>Veg</v>
      </c>
    </row>
    <row r="172" spans="1:5" x14ac:dyDescent="0.25">
      <c r="A172">
        <v>157095860714592</v>
      </c>
      <c r="B172" t="s">
        <v>824</v>
      </c>
      <c r="C172" t="s">
        <v>47</v>
      </c>
      <c r="D172" t="s">
        <v>1114</v>
      </c>
      <c r="E172" t="str">
        <f t="shared" si="2"/>
        <v>Non-Veg</v>
      </c>
    </row>
    <row r="173" spans="1:5" x14ac:dyDescent="0.25">
      <c r="A173">
        <v>156956128612767</v>
      </c>
      <c r="B173" t="s">
        <v>954</v>
      </c>
      <c r="C173" t="s">
        <v>47</v>
      </c>
      <c r="D173" t="s">
        <v>1114</v>
      </c>
      <c r="E173" t="str">
        <f t="shared" si="2"/>
        <v>Non-Veg</v>
      </c>
    </row>
    <row r="174" spans="1:5" x14ac:dyDescent="0.25">
      <c r="A174">
        <v>156956128612767</v>
      </c>
      <c r="B174" t="s">
        <v>984</v>
      </c>
      <c r="C174" t="s">
        <v>1114</v>
      </c>
      <c r="D174" t="s">
        <v>1114</v>
      </c>
      <c r="E174" t="str">
        <f t="shared" si="2"/>
        <v>Veg</v>
      </c>
    </row>
    <row r="175" spans="1:5" x14ac:dyDescent="0.25">
      <c r="A175">
        <v>156923241346336</v>
      </c>
      <c r="B175" t="s">
        <v>985</v>
      </c>
      <c r="C175" t="s">
        <v>1114</v>
      </c>
      <c r="D175" t="s">
        <v>1114</v>
      </c>
      <c r="E175" t="str">
        <f t="shared" si="2"/>
        <v>Veg</v>
      </c>
    </row>
    <row r="176" spans="1:5" x14ac:dyDescent="0.25">
      <c r="A176">
        <v>156923241346336</v>
      </c>
      <c r="B176" t="s">
        <v>915</v>
      </c>
      <c r="C176" t="s">
        <v>1114</v>
      </c>
      <c r="D176" t="s">
        <v>157</v>
      </c>
      <c r="E176" t="str">
        <f t="shared" si="2"/>
        <v>Veg</v>
      </c>
    </row>
    <row r="177" spans="1:5" x14ac:dyDescent="0.25">
      <c r="A177">
        <v>156923241346336</v>
      </c>
      <c r="B177" t="s">
        <v>894</v>
      </c>
      <c r="C177" t="s">
        <v>1114</v>
      </c>
      <c r="D177" t="s">
        <v>1114</v>
      </c>
      <c r="E177" t="str">
        <f t="shared" si="2"/>
        <v>Veg</v>
      </c>
    </row>
    <row r="178" spans="1:5" x14ac:dyDescent="0.25">
      <c r="A178">
        <v>156923241346336</v>
      </c>
      <c r="B178" t="s">
        <v>882</v>
      </c>
      <c r="C178" t="s">
        <v>47</v>
      </c>
      <c r="D178" t="s">
        <v>1114</v>
      </c>
      <c r="E178" t="str">
        <f t="shared" si="2"/>
        <v>Non-Veg</v>
      </c>
    </row>
    <row r="179" spans="1:5" x14ac:dyDescent="0.25">
      <c r="A179">
        <v>156864275866899</v>
      </c>
      <c r="B179" t="s">
        <v>991</v>
      </c>
      <c r="C179" t="s">
        <v>47</v>
      </c>
      <c r="D179" t="s">
        <v>1114</v>
      </c>
      <c r="E179" t="str">
        <f t="shared" si="2"/>
        <v>Non-Veg</v>
      </c>
    </row>
    <row r="180" spans="1:5" x14ac:dyDescent="0.25">
      <c r="A180">
        <v>156864275866899</v>
      </c>
      <c r="B180" t="s">
        <v>894</v>
      </c>
      <c r="C180" t="s">
        <v>1114</v>
      </c>
      <c r="D180" t="s">
        <v>1115</v>
      </c>
      <c r="E180" t="str">
        <f t="shared" si="2"/>
        <v>Veg</v>
      </c>
    </row>
    <row r="181" spans="1:5" x14ac:dyDescent="0.25">
      <c r="A181">
        <v>156652104418064</v>
      </c>
      <c r="B181" t="s">
        <v>1002</v>
      </c>
      <c r="C181" t="s">
        <v>1114</v>
      </c>
      <c r="D181" t="s">
        <v>1114</v>
      </c>
      <c r="E181" t="str">
        <f t="shared" si="2"/>
        <v>Veg</v>
      </c>
    </row>
    <row r="182" spans="1:5" x14ac:dyDescent="0.25">
      <c r="A182">
        <v>156652104418064</v>
      </c>
      <c r="B182" t="s">
        <v>1014</v>
      </c>
      <c r="C182" t="s">
        <v>1114</v>
      </c>
      <c r="D182" t="s">
        <v>1114</v>
      </c>
      <c r="E182" t="str">
        <f t="shared" si="2"/>
        <v>Veg</v>
      </c>
    </row>
    <row r="183" spans="1:5" x14ac:dyDescent="0.25">
      <c r="A183">
        <v>156652104418064</v>
      </c>
      <c r="B183" t="s">
        <v>1015</v>
      </c>
      <c r="C183" t="s">
        <v>1114</v>
      </c>
      <c r="D183" t="s">
        <v>1114</v>
      </c>
      <c r="E183" t="str">
        <f t="shared" si="2"/>
        <v>Veg</v>
      </c>
    </row>
    <row r="184" spans="1:5" x14ac:dyDescent="0.25">
      <c r="A184">
        <v>155826395288522</v>
      </c>
      <c r="B184" t="s">
        <v>1016</v>
      </c>
      <c r="C184" t="s">
        <v>47</v>
      </c>
      <c r="D184" t="s">
        <v>1114</v>
      </c>
      <c r="E184" t="str">
        <f t="shared" si="2"/>
        <v>Non-Veg</v>
      </c>
    </row>
    <row r="185" spans="1:5" x14ac:dyDescent="0.25">
      <c r="A185">
        <v>154933952448406</v>
      </c>
      <c r="B185" t="s">
        <v>834</v>
      </c>
      <c r="C185" t="s">
        <v>1114</v>
      </c>
      <c r="D185" t="s">
        <v>1114</v>
      </c>
      <c r="E185" t="str">
        <f t="shared" si="2"/>
        <v>Veg</v>
      </c>
    </row>
    <row r="186" spans="1:5" x14ac:dyDescent="0.25">
      <c r="A186">
        <v>154933952448406</v>
      </c>
      <c r="B186" t="s">
        <v>969</v>
      </c>
      <c r="C186" t="s">
        <v>1114</v>
      </c>
      <c r="D186" t="s">
        <v>1114</v>
      </c>
      <c r="E186" t="str">
        <f t="shared" si="2"/>
        <v>Veg</v>
      </c>
    </row>
    <row r="187" spans="1:5" x14ac:dyDescent="0.25">
      <c r="A187">
        <v>154933952448406</v>
      </c>
      <c r="B187" t="s">
        <v>1032</v>
      </c>
      <c r="C187" t="s">
        <v>47</v>
      </c>
      <c r="D187" t="s">
        <v>1114</v>
      </c>
      <c r="E187" t="str">
        <f t="shared" si="2"/>
        <v>Non-Veg</v>
      </c>
    </row>
    <row r="188" spans="1:5" x14ac:dyDescent="0.25">
      <c r="A188">
        <v>178713153585</v>
      </c>
      <c r="B188" t="s">
        <v>907</v>
      </c>
      <c r="C188" t="s">
        <v>1114</v>
      </c>
      <c r="D188" t="s">
        <v>1114</v>
      </c>
      <c r="E188" t="str">
        <f t="shared" si="2"/>
        <v>Veg</v>
      </c>
    </row>
    <row r="189" spans="1:5" x14ac:dyDescent="0.25">
      <c r="A189">
        <v>178713153585</v>
      </c>
      <c r="B189" t="s">
        <v>1038</v>
      </c>
      <c r="C189" t="s">
        <v>47</v>
      </c>
      <c r="D189" t="s">
        <v>1114</v>
      </c>
      <c r="E189" t="str">
        <f t="shared" si="2"/>
        <v>Non-Veg</v>
      </c>
    </row>
    <row r="190" spans="1:5" x14ac:dyDescent="0.25">
      <c r="A190">
        <v>178539970232</v>
      </c>
      <c r="B190" t="s">
        <v>1039</v>
      </c>
      <c r="C190" t="s">
        <v>1114</v>
      </c>
      <c r="D190" t="s">
        <v>1114</v>
      </c>
      <c r="E190" t="str">
        <f t="shared" si="2"/>
        <v>Veg</v>
      </c>
    </row>
    <row r="191" spans="1:5" x14ac:dyDescent="0.25">
      <c r="A191">
        <v>178180906036</v>
      </c>
      <c r="B191" t="s">
        <v>1016</v>
      </c>
      <c r="C191" t="s">
        <v>47</v>
      </c>
      <c r="D191" t="s">
        <v>1114</v>
      </c>
      <c r="E191" t="str">
        <f t="shared" si="2"/>
        <v>Non-Veg</v>
      </c>
    </row>
    <row r="192" spans="1:5" x14ac:dyDescent="0.25">
      <c r="A192">
        <v>178180906036</v>
      </c>
      <c r="B192" t="s">
        <v>1053</v>
      </c>
      <c r="C192" t="s">
        <v>47</v>
      </c>
      <c r="D192" t="s">
        <v>1114</v>
      </c>
      <c r="E192" t="str">
        <f t="shared" si="2"/>
        <v>Non-Veg</v>
      </c>
    </row>
    <row r="193" spans="1:5" x14ac:dyDescent="0.25">
      <c r="A193">
        <v>178090781440</v>
      </c>
      <c r="B193" t="s">
        <v>945</v>
      </c>
      <c r="C193" t="s">
        <v>47</v>
      </c>
      <c r="D193" t="s">
        <v>1114</v>
      </c>
      <c r="E193" t="str">
        <f t="shared" si="2"/>
        <v>Non-Veg</v>
      </c>
    </row>
    <row r="194" spans="1:5" x14ac:dyDescent="0.25">
      <c r="A194">
        <v>177591184372</v>
      </c>
      <c r="B194" t="s">
        <v>876</v>
      </c>
      <c r="C194" t="s">
        <v>47</v>
      </c>
      <c r="D194" t="s">
        <v>1114</v>
      </c>
      <c r="E194" t="str">
        <f t="shared" ref="E194:E206" si="3">IF(VALUE(C194)=1, "Veg", "Non-Veg")</f>
        <v>Non-Veg</v>
      </c>
    </row>
    <row r="195" spans="1:5" x14ac:dyDescent="0.25">
      <c r="A195">
        <v>177445532607</v>
      </c>
      <c r="B195" t="s">
        <v>1064</v>
      </c>
      <c r="C195" t="s">
        <v>1114</v>
      </c>
      <c r="D195" t="s">
        <v>1114</v>
      </c>
      <c r="E195" t="str">
        <f t="shared" si="3"/>
        <v>Veg</v>
      </c>
    </row>
    <row r="196" spans="1:5" x14ac:dyDescent="0.25">
      <c r="A196">
        <v>177445532607</v>
      </c>
      <c r="B196" t="s">
        <v>1075</v>
      </c>
      <c r="C196" t="s">
        <v>47</v>
      </c>
      <c r="D196" t="s">
        <v>1114</v>
      </c>
      <c r="E196" t="str">
        <f t="shared" si="3"/>
        <v>Non-Veg</v>
      </c>
    </row>
    <row r="197" spans="1:5" x14ac:dyDescent="0.25">
      <c r="A197">
        <v>177445532607</v>
      </c>
      <c r="B197" t="s">
        <v>1076</v>
      </c>
      <c r="C197" t="s">
        <v>47</v>
      </c>
      <c r="D197" t="s">
        <v>1114</v>
      </c>
      <c r="E197" t="str">
        <f t="shared" si="3"/>
        <v>Non-Veg</v>
      </c>
    </row>
    <row r="198" spans="1:5" x14ac:dyDescent="0.25">
      <c r="A198">
        <v>177445532607</v>
      </c>
      <c r="B198" t="s">
        <v>1077</v>
      </c>
      <c r="C198" t="s">
        <v>47</v>
      </c>
      <c r="D198" t="s">
        <v>1114</v>
      </c>
      <c r="E198" t="str">
        <f t="shared" si="3"/>
        <v>Non-Veg</v>
      </c>
    </row>
    <row r="199" spans="1:5" x14ac:dyDescent="0.25">
      <c r="A199">
        <v>177265186487</v>
      </c>
      <c r="B199" t="s">
        <v>1078</v>
      </c>
      <c r="C199" t="s">
        <v>47</v>
      </c>
      <c r="D199" t="s">
        <v>1114</v>
      </c>
      <c r="E199" t="str">
        <f t="shared" si="3"/>
        <v>Non-Veg</v>
      </c>
    </row>
    <row r="200" spans="1:5" x14ac:dyDescent="0.25">
      <c r="A200">
        <v>177265186487</v>
      </c>
      <c r="B200" t="s">
        <v>1077</v>
      </c>
      <c r="C200" t="s">
        <v>47</v>
      </c>
      <c r="D200" t="s">
        <v>1114</v>
      </c>
      <c r="E200" t="str">
        <f t="shared" si="3"/>
        <v>Non-Veg</v>
      </c>
    </row>
    <row r="201" spans="1:5" x14ac:dyDescent="0.25">
      <c r="A201">
        <v>177265186487</v>
      </c>
      <c r="B201" t="s">
        <v>1084</v>
      </c>
      <c r="C201" t="s">
        <v>47</v>
      </c>
      <c r="D201" t="s">
        <v>1114</v>
      </c>
      <c r="E201" t="str">
        <f t="shared" si="3"/>
        <v>Non-Veg</v>
      </c>
    </row>
    <row r="202" spans="1:5" x14ac:dyDescent="0.25">
      <c r="A202">
        <v>177265186487</v>
      </c>
      <c r="B202" t="s">
        <v>1085</v>
      </c>
      <c r="C202" t="s">
        <v>47</v>
      </c>
      <c r="D202" t="s">
        <v>1114</v>
      </c>
      <c r="E202" t="str">
        <f t="shared" si="3"/>
        <v>Non-Veg</v>
      </c>
    </row>
    <row r="203" spans="1:5" x14ac:dyDescent="0.25">
      <c r="A203">
        <v>176793394432</v>
      </c>
      <c r="B203" t="s">
        <v>1086</v>
      </c>
      <c r="C203" t="s">
        <v>1114</v>
      </c>
      <c r="D203" t="s">
        <v>1114</v>
      </c>
      <c r="E203" t="str">
        <f t="shared" si="3"/>
        <v>Veg</v>
      </c>
    </row>
    <row r="204" spans="1:5" x14ac:dyDescent="0.25">
      <c r="A204">
        <v>176793394432</v>
      </c>
      <c r="B204" t="s">
        <v>1096</v>
      </c>
      <c r="C204" t="s">
        <v>1114</v>
      </c>
      <c r="D204" t="s">
        <v>1114</v>
      </c>
      <c r="E204" t="str">
        <f t="shared" si="3"/>
        <v>Veg</v>
      </c>
    </row>
    <row r="205" spans="1:5" x14ac:dyDescent="0.25">
      <c r="A205">
        <v>176745115332</v>
      </c>
      <c r="B205" t="s">
        <v>452</v>
      </c>
      <c r="C205" t="s">
        <v>1114</v>
      </c>
      <c r="D205" t="s">
        <v>1114</v>
      </c>
      <c r="E205" t="str">
        <f t="shared" si="3"/>
        <v>Veg</v>
      </c>
    </row>
    <row r="206" spans="1:5" x14ac:dyDescent="0.25">
      <c r="A206">
        <v>176716772573</v>
      </c>
      <c r="B206" t="s">
        <v>1101</v>
      </c>
      <c r="C206" t="s">
        <v>47</v>
      </c>
      <c r="D206" t="s">
        <v>1114</v>
      </c>
      <c r="E206" t="str">
        <f t="shared" si="3"/>
        <v>Non-Veg</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A96F7-4A44-4685-B182-B4F46923E1F2}">
  <dimension ref="A1:AF65"/>
  <sheetViews>
    <sheetView topLeftCell="P3" zoomScale="59" zoomScaleNormal="51" workbookViewId="0">
      <selection activeCell="S22" sqref="S22"/>
    </sheetView>
  </sheetViews>
  <sheetFormatPr defaultRowHeight="15" x14ac:dyDescent="0.25"/>
  <cols>
    <col min="1" max="1" width="22.28515625" bestFit="1" customWidth="1"/>
    <col min="2" max="2" width="13.7109375" bestFit="1" customWidth="1"/>
    <col min="3" max="3" width="15.5703125" bestFit="1" customWidth="1"/>
    <col min="4" max="4" width="15" bestFit="1" customWidth="1"/>
    <col min="6" max="6" width="28.140625" bestFit="1" customWidth="1"/>
    <col min="8" max="8" width="45.140625" bestFit="1" customWidth="1"/>
    <col min="9" max="9" width="20.7109375" bestFit="1" customWidth="1"/>
    <col min="10" max="10" width="14.85546875" bestFit="1" customWidth="1"/>
    <col min="15" max="15" width="22.42578125" bestFit="1" customWidth="1"/>
    <col min="16" max="16" width="33.28515625" bestFit="1" customWidth="1"/>
    <col min="17" max="17" width="28.140625" bestFit="1" customWidth="1"/>
    <col min="18" max="18" width="15.28515625" bestFit="1" customWidth="1"/>
    <col min="19" max="19" width="32.7109375" bestFit="1" customWidth="1"/>
    <col min="20" max="20" width="9" bestFit="1" customWidth="1"/>
    <col min="21" max="21" width="7.85546875" bestFit="1" customWidth="1"/>
    <col min="25" max="25" width="13.7109375" bestFit="1" customWidth="1"/>
    <col min="26" max="26" width="16.85546875" bestFit="1" customWidth="1"/>
    <col min="29" max="29" width="13.7109375" bestFit="1" customWidth="1"/>
    <col min="30" max="30" width="24.28515625" bestFit="1" customWidth="1"/>
    <col min="31" max="31" width="46.7109375" bestFit="1" customWidth="1"/>
    <col min="32" max="32" width="24.28515625" bestFit="1" customWidth="1"/>
    <col min="33" max="34" width="13.7109375" bestFit="1" customWidth="1"/>
  </cols>
  <sheetData>
    <row r="1" spans="1:32" x14ac:dyDescent="0.25">
      <c r="B1" s="1" t="s">
        <v>1116</v>
      </c>
      <c r="C1" t="s">
        <v>1138</v>
      </c>
      <c r="D1" t="s">
        <v>1139</v>
      </c>
      <c r="H1" s="1" t="s">
        <v>1116</v>
      </c>
      <c r="I1" t="s">
        <v>1134</v>
      </c>
    </row>
    <row r="2" spans="1:32" x14ac:dyDescent="0.25">
      <c r="B2" s="2" t="s">
        <v>1119</v>
      </c>
      <c r="C2">
        <v>61</v>
      </c>
      <c r="D2">
        <v>30988</v>
      </c>
      <c r="H2" s="2" t="s">
        <v>197</v>
      </c>
      <c r="I2">
        <v>23</v>
      </c>
      <c r="M2" s="6"/>
      <c r="O2" s="1" t="s">
        <v>1116</v>
      </c>
      <c r="P2" t="s">
        <v>1133</v>
      </c>
    </row>
    <row r="3" spans="1:32" x14ac:dyDescent="0.25">
      <c r="B3" s="4" t="s">
        <v>1121</v>
      </c>
      <c r="C3">
        <v>22</v>
      </c>
      <c r="D3">
        <v>18309</v>
      </c>
      <c r="F3" s="6" t="s">
        <v>1136</v>
      </c>
      <c r="H3" s="2" t="s">
        <v>433</v>
      </c>
      <c r="I3">
        <v>14</v>
      </c>
      <c r="O3" s="2" t="s">
        <v>355</v>
      </c>
      <c r="P3">
        <v>11</v>
      </c>
    </row>
    <row r="4" spans="1:32" x14ac:dyDescent="0.25">
      <c r="A4" s="6" t="s">
        <v>1135</v>
      </c>
      <c r="B4" s="4" t="s">
        <v>1124</v>
      </c>
      <c r="C4">
        <v>16</v>
      </c>
      <c r="D4">
        <v>3989</v>
      </c>
      <c r="H4" s="2" t="s">
        <v>888</v>
      </c>
      <c r="I4">
        <v>13</v>
      </c>
      <c r="O4" s="2" t="s">
        <v>111</v>
      </c>
      <c r="P4">
        <v>168</v>
      </c>
    </row>
    <row r="5" spans="1:32" x14ac:dyDescent="0.25">
      <c r="B5" s="4" t="s">
        <v>1125</v>
      </c>
      <c r="C5">
        <v>15</v>
      </c>
      <c r="D5">
        <v>4882</v>
      </c>
      <c r="H5" s="2" t="s">
        <v>420</v>
      </c>
      <c r="I5">
        <v>12</v>
      </c>
      <c r="O5" s="2" t="s">
        <v>45</v>
      </c>
      <c r="P5">
        <v>26</v>
      </c>
      <c r="Y5" s="6" t="s">
        <v>1156</v>
      </c>
    </row>
    <row r="6" spans="1:32" x14ac:dyDescent="0.25">
      <c r="B6" s="4" t="s">
        <v>1126</v>
      </c>
      <c r="C6">
        <v>8</v>
      </c>
      <c r="D6">
        <v>3808</v>
      </c>
      <c r="H6" s="2" t="s">
        <v>679</v>
      </c>
      <c r="I6">
        <v>11</v>
      </c>
    </row>
    <row r="7" spans="1:32" x14ac:dyDescent="0.25">
      <c r="B7" s="2" t="s">
        <v>1120</v>
      </c>
      <c r="C7">
        <v>144</v>
      </c>
      <c r="D7">
        <v>65244</v>
      </c>
      <c r="Y7" s="1" t="s">
        <v>1116</v>
      </c>
      <c r="Z7" t="s">
        <v>1160</v>
      </c>
      <c r="AD7" s="8" t="s">
        <v>1157</v>
      </c>
      <c r="AE7">
        <f>SUM(swiggy_orders__10____1725105116481___1775219039143[Column1.order_total])</f>
        <v>96232</v>
      </c>
    </row>
    <row r="8" spans="1:32" x14ac:dyDescent="0.25">
      <c r="B8" s="4" t="s">
        <v>1127</v>
      </c>
      <c r="C8">
        <v>13</v>
      </c>
      <c r="D8">
        <v>7871</v>
      </c>
      <c r="Y8" s="2" t="s">
        <v>1154</v>
      </c>
      <c r="Z8">
        <v>130</v>
      </c>
      <c r="AD8" s="8" t="s">
        <v>1134</v>
      </c>
      <c r="AE8">
        <f>COUNT(swiggy_orders__10____1725105116481___1775219039143[Column1.order_id])</f>
        <v>205</v>
      </c>
    </row>
    <row r="9" spans="1:32" x14ac:dyDescent="0.25">
      <c r="B9" s="4" t="s">
        <v>1128</v>
      </c>
      <c r="C9">
        <v>10</v>
      </c>
      <c r="D9">
        <v>3305</v>
      </c>
      <c r="Y9" s="2" t="s">
        <v>1155</v>
      </c>
      <c r="Z9">
        <v>75</v>
      </c>
      <c r="AD9" s="8" t="s">
        <v>1158</v>
      </c>
      <c r="AE9">
        <f>AVERAGE(swiggy_orders__10____1725105116481___1775219039143[Column1.order_total])</f>
        <v>469.42439024390245</v>
      </c>
    </row>
    <row r="10" spans="1:32" x14ac:dyDescent="0.25">
      <c r="B10" s="4" t="s">
        <v>1129</v>
      </c>
      <c r="C10">
        <v>10</v>
      </c>
      <c r="D10">
        <v>3779</v>
      </c>
      <c r="Y10" s="2" t="s">
        <v>1117</v>
      </c>
      <c r="Z10">
        <v>205</v>
      </c>
      <c r="AD10" s="8" t="s">
        <v>1159</v>
      </c>
      <c r="AE10" s="7">
        <f>COUNTIF(swiggy_orders__10____1725105116481___1775219039143[[#All],[Column1.on_time]],"TRUE")/CALCULATIONS!$AE$8</f>
        <v>0.48292682926829267</v>
      </c>
    </row>
    <row r="11" spans="1:32" x14ac:dyDescent="0.25">
      <c r="B11" s="4" t="s">
        <v>1130</v>
      </c>
      <c r="C11">
        <v>13</v>
      </c>
      <c r="D11">
        <v>5637</v>
      </c>
      <c r="AD11" s="8" t="s">
        <v>1163</v>
      </c>
      <c r="AE11" t="str">
        <f>INDEX(AE16:AE65,MATCH(MAX(_xlfn.ANCHORARRAY(AF16)),_xlfn.ANCHORARRAY(AF16),0))</f>
        <v>Paris Panini - Gourmet Sandwiches &amp; Wraps</v>
      </c>
    </row>
    <row r="12" spans="1:32" x14ac:dyDescent="0.25">
      <c r="B12" s="4" t="s">
        <v>1131</v>
      </c>
      <c r="C12">
        <v>39</v>
      </c>
      <c r="D12">
        <v>19215</v>
      </c>
      <c r="AD12" s="8" t="s">
        <v>1164</v>
      </c>
      <c r="AE12">
        <f>MAX(_xlfn.ANCHORARRAY(AF16))</f>
        <v>23</v>
      </c>
    </row>
    <row r="13" spans="1:32" x14ac:dyDescent="0.25">
      <c r="B13" s="4" t="s">
        <v>1132</v>
      </c>
      <c r="C13">
        <v>10</v>
      </c>
      <c r="D13">
        <v>2193</v>
      </c>
    </row>
    <row r="14" spans="1:32" x14ac:dyDescent="0.25">
      <c r="B14" s="4" t="s">
        <v>1122</v>
      </c>
      <c r="C14">
        <v>21</v>
      </c>
      <c r="D14">
        <v>9243</v>
      </c>
      <c r="O14" s="6" t="s">
        <v>1143</v>
      </c>
      <c r="P14" s="13" t="s">
        <v>1144</v>
      </c>
      <c r="Q14" s="13"/>
      <c r="R14" s="13"/>
      <c r="S14" s="13"/>
      <c r="T14" s="13"/>
      <c r="U14" s="13"/>
      <c r="V14" s="13"/>
      <c r="W14" s="13"/>
    </row>
    <row r="15" spans="1:32" x14ac:dyDescent="0.25">
      <c r="B15" s="4" t="s">
        <v>1123</v>
      </c>
      <c r="C15">
        <v>28</v>
      </c>
      <c r="D15">
        <v>14001</v>
      </c>
      <c r="P15" s="13"/>
      <c r="Q15" s="13"/>
      <c r="R15" s="13"/>
      <c r="S15" s="13"/>
      <c r="T15" s="13"/>
      <c r="U15" s="13"/>
      <c r="V15" s="13"/>
      <c r="W15" s="13"/>
      <c r="AE15" t="str" cm="1">
        <f t="array" ref="AE15:AE65">_xlfn.UNIQUE(swiggy_orders__10____1725105116481___1775219039143[[#All],[Column1.restaurant_name]])</f>
        <v>Column1.restaurant_name</v>
      </c>
    </row>
    <row r="16" spans="1:32" x14ac:dyDescent="0.25">
      <c r="B16" s="2" t="s">
        <v>1117</v>
      </c>
      <c r="C16">
        <v>205</v>
      </c>
      <c r="D16">
        <v>96232</v>
      </c>
      <c r="AE16" t="str">
        <v>Daily Sushi</v>
      </c>
      <c r="AF16" cm="1">
        <f t="array" ref="AF16:AF65">COUNTIF(swiggy_orders__10____1725105116481___1775219039143[Column1.restaurant_name],AE16:AE65)</f>
        <v>7</v>
      </c>
    </row>
    <row r="17" spans="6:32" x14ac:dyDescent="0.25">
      <c r="H17" s="1" t="s">
        <v>1116</v>
      </c>
      <c r="I17" t="s">
        <v>1133</v>
      </c>
      <c r="O17" s="1" t="s">
        <v>1116</v>
      </c>
      <c r="P17" t="s">
        <v>1160</v>
      </c>
      <c r="AE17" t="str">
        <v>Burger Seigneur</v>
      </c>
      <c r="AF17">
        <v>6</v>
      </c>
    </row>
    <row r="18" spans="6:32" x14ac:dyDescent="0.25">
      <c r="H18" s="2" t="s">
        <v>99</v>
      </c>
      <c r="I18">
        <v>1</v>
      </c>
      <c r="O18" s="2">
        <v>0</v>
      </c>
      <c r="P18">
        <v>2</v>
      </c>
      <c r="R18">
        <v>1</v>
      </c>
      <c r="Y18" s="6" t="s">
        <v>1152</v>
      </c>
      <c r="AE18" t="str">
        <v>Punjabi Nawabi</v>
      </c>
      <c r="AF18">
        <v>2</v>
      </c>
    </row>
    <row r="19" spans="6:32" x14ac:dyDescent="0.25">
      <c r="F19" s="5" t="s">
        <v>1137</v>
      </c>
      <c r="H19" s="2" t="s">
        <v>480</v>
      </c>
      <c r="I19">
        <v>7</v>
      </c>
      <c r="O19" s="2">
        <v>1</v>
      </c>
      <c r="P19">
        <v>3</v>
      </c>
      <c r="R19">
        <v>2</v>
      </c>
      <c r="S19">
        <f>COUNT(R18:R23)</f>
        <v>3</v>
      </c>
      <c r="AE19" t="str">
        <v>FreshMenu</v>
      </c>
      <c r="AF19">
        <v>2</v>
      </c>
    </row>
    <row r="20" spans="6:32" x14ac:dyDescent="0.25">
      <c r="H20" s="2" t="s">
        <v>165</v>
      </c>
      <c r="I20">
        <v>6</v>
      </c>
      <c r="O20" s="2">
        <v>7</v>
      </c>
      <c r="P20">
        <v>3</v>
      </c>
      <c r="R20">
        <v>3</v>
      </c>
      <c r="S20">
        <f>COUNTA(R18:R23)</f>
        <v>6</v>
      </c>
      <c r="Y20" s="1" t="s">
        <v>1116</v>
      </c>
      <c r="Z20" t="s">
        <v>1160</v>
      </c>
      <c r="AE20" t="str">
        <v>Chai Point</v>
      </c>
      <c r="AF20">
        <v>1</v>
      </c>
    </row>
    <row r="21" spans="6:32" x14ac:dyDescent="0.25">
      <c r="H21" s="2" t="s">
        <v>625</v>
      </c>
      <c r="I21">
        <v>4</v>
      </c>
      <c r="O21" s="2">
        <v>8</v>
      </c>
      <c r="P21">
        <v>3</v>
      </c>
      <c r="R21" t="s">
        <v>1165</v>
      </c>
      <c r="Y21" s="2" t="s">
        <v>1145</v>
      </c>
      <c r="Z21">
        <v>44</v>
      </c>
      <c r="AE21" t="str">
        <v>Firangi Bake</v>
      </c>
      <c r="AF21">
        <v>8</v>
      </c>
    </row>
    <row r="22" spans="6:32" x14ac:dyDescent="0.25">
      <c r="H22" s="2" t="s">
        <v>893</v>
      </c>
      <c r="I22">
        <v>13</v>
      </c>
      <c r="O22" s="2">
        <v>9</v>
      </c>
      <c r="P22">
        <v>3</v>
      </c>
      <c r="R22" t="s">
        <v>1166</v>
      </c>
      <c r="Y22" s="2" t="s">
        <v>1146</v>
      </c>
      <c r="Z22">
        <v>25</v>
      </c>
      <c r="AE22" t="str">
        <v>Rashtrakutas</v>
      </c>
      <c r="AF22">
        <v>4</v>
      </c>
    </row>
    <row r="23" spans="6:32" x14ac:dyDescent="0.25">
      <c r="H23" s="2" t="s">
        <v>450</v>
      </c>
      <c r="I23">
        <v>3</v>
      </c>
      <c r="O23" s="2">
        <v>10</v>
      </c>
      <c r="P23">
        <v>12</v>
      </c>
      <c r="R23" t="s">
        <v>1167</v>
      </c>
      <c r="Y23" s="2" t="s">
        <v>1147</v>
      </c>
      <c r="Z23">
        <v>31</v>
      </c>
      <c r="AE23" t="str">
        <v>Brik Oven - Original Sourdough Pizzas</v>
      </c>
      <c r="AF23">
        <v>2</v>
      </c>
    </row>
    <row r="24" spans="6:32" x14ac:dyDescent="0.25">
      <c r="H24" s="2" t="s">
        <v>438</v>
      </c>
      <c r="I24">
        <v>14</v>
      </c>
      <c r="O24" s="2">
        <v>11</v>
      </c>
      <c r="P24">
        <v>9</v>
      </c>
      <c r="Y24" s="2" t="s">
        <v>1148</v>
      </c>
      <c r="Z24">
        <v>23</v>
      </c>
      <c r="AE24" t="str">
        <v>Domino's Pizza</v>
      </c>
      <c r="AF24">
        <v>3</v>
      </c>
    </row>
    <row r="25" spans="6:32" x14ac:dyDescent="0.25">
      <c r="H25" s="2" t="s">
        <v>732</v>
      </c>
      <c r="I25">
        <v>8</v>
      </c>
      <c r="O25" s="2">
        <v>12</v>
      </c>
      <c r="P25">
        <v>5</v>
      </c>
      <c r="Y25" s="2" t="s">
        <v>1149</v>
      </c>
      <c r="Z25">
        <v>18</v>
      </c>
      <c r="AE25" t="str">
        <v>Dindigul Thalappakatti</v>
      </c>
      <c r="AF25">
        <v>1</v>
      </c>
    </row>
    <row r="26" spans="6:32" x14ac:dyDescent="0.25">
      <c r="H26" s="2" t="s">
        <v>122</v>
      </c>
      <c r="I26">
        <v>24</v>
      </c>
      <c r="O26" s="2">
        <v>13</v>
      </c>
      <c r="P26">
        <v>12</v>
      </c>
      <c r="Y26" s="2" t="s">
        <v>1150</v>
      </c>
      <c r="Z26">
        <v>25</v>
      </c>
      <c r="AE26" t="str">
        <v>Truffles</v>
      </c>
      <c r="AF26">
        <v>3</v>
      </c>
    </row>
    <row r="27" spans="6:32" x14ac:dyDescent="0.25">
      <c r="H27" s="2" t="s">
        <v>46</v>
      </c>
      <c r="I27">
        <v>72</v>
      </c>
      <c r="O27" s="2">
        <v>14</v>
      </c>
      <c r="P27">
        <v>20</v>
      </c>
      <c r="Y27" s="2" t="s">
        <v>1151</v>
      </c>
      <c r="Z27">
        <v>39</v>
      </c>
      <c r="AE27" t="str">
        <v>Table for Tous</v>
      </c>
      <c r="AF27">
        <v>2</v>
      </c>
    </row>
    <row r="28" spans="6:32" x14ac:dyDescent="0.25">
      <c r="H28" s="2" t="s">
        <v>1108</v>
      </c>
      <c r="I28">
        <v>1</v>
      </c>
      <c r="O28" s="2">
        <v>15</v>
      </c>
      <c r="P28">
        <v>16</v>
      </c>
      <c r="Y28" s="2" t="s">
        <v>1117</v>
      </c>
      <c r="Z28">
        <v>205</v>
      </c>
      <c r="AE28" t="str">
        <v>Paris Panini - Gourmet Sandwiches &amp; Wraps</v>
      </c>
      <c r="AF28">
        <v>23</v>
      </c>
    </row>
    <row r="29" spans="6:32" x14ac:dyDescent="0.25">
      <c r="H29" s="2" t="s">
        <v>61</v>
      </c>
      <c r="I29">
        <v>5</v>
      </c>
      <c r="O29" s="2">
        <v>16</v>
      </c>
      <c r="P29">
        <v>9</v>
      </c>
      <c r="AE29" t="str">
        <v>Hotel Empire</v>
      </c>
      <c r="AF29">
        <v>1</v>
      </c>
    </row>
    <row r="30" spans="6:32" x14ac:dyDescent="0.25">
      <c r="H30" s="2" t="s">
        <v>282</v>
      </c>
      <c r="I30">
        <v>11</v>
      </c>
      <c r="O30" s="2">
        <v>17</v>
      </c>
      <c r="P30">
        <v>8</v>
      </c>
      <c r="AE30" t="str">
        <v>LunchBox - Meals and Thalis</v>
      </c>
      <c r="AF30">
        <v>9</v>
      </c>
    </row>
    <row r="31" spans="6:32" x14ac:dyDescent="0.25">
      <c r="H31" s="2" t="s">
        <v>341</v>
      </c>
      <c r="I31">
        <v>10</v>
      </c>
      <c r="O31" s="2">
        <v>18</v>
      </c>
      <c r="P31">
        <v>21</v>
      </c>
      <c r="AE31" t="str">
        <v>Polar Bear</v>
      </c>
      <c r="AF31">
        <v>2</v>
      </c>
    </row>
    <row r="32" spans="6:32" x14ac:dyDescent="0.25">
      <c r="H32" s="2" t="s">
        <v>238</v>
      </c>
      <c r="I32">
        <v>2</v>
      </c>
      <c r="O32" s="2">
        <v>19</v>
      </c>
      <c r="P32">
        <v>35</v>
      </c>
      <c r="AE32" t="str">
        <v>Smoky Docky</v>
      </c>
      <c r="AF32">
        <v>4</v>
      </c>
    </row>
    <row r="33" spans="8:32" x14ac:dyDescent="0.25">
      <c r="H33" s="2" t="s">
        <v>76</v>
      </c>
      <c r="I33">
        <v>16</v>
      </c>
      <c r="O33" s="2">
        <v>20</v>
      </c>
      <c r="P33">
        <v>18</v>
      </c>
      <c r="AE33" t="str">
        <v>The Pizza Bakery - Wood Fired Sourdough</v>
      </c>
      <c r="AF33">
        <v>1</v>
      </c>
    </row>
    <row r="34" spans="8:32" x14ac:dyDescent="0.25">
      <c r="H34" s="2" t="s">
        <v>535</v>
      </c>
      <c r="I34">
        <v>2</v>
      </c>
      <c r="O34" s="2">
        <v>21</v>
      </c>
      <c r="P34">
        <v>15</v>
      </c>
      <c r="AE34" t="str">
        <v>Chat bandi</v>
      </c>
      <c r="AF34">
        <v>3</v>
      </c>
    </row>
    <row r="35" spans="8:32" x14ac:dyDescent="0.25">
      <c r="H35" s="2" t="s">
        <v>622</v>
      </c>
      <c r="I35">
        <v>5</v>
      </c>
      <c r="O35" s="2">
        <v>22</v>
      </c>
      <c r="P35">
        <v>2</v>
      </c>
      <c r="AE35" t="str">
        <v>Goila Butter Chicken</v>
      </c>
      <c r="AF35">
        <v>1</v>
      </c>
    </row>
    <row r="36" spans="8:32" x14ac:dyDescent="0.25">
      <c r="H36" s="2" t="s">
        <v>199</v>
      </c>
      <c r="I36">
        <v>1</v>
      </c>
      <c r="O36" s="2">
        <v>23</v>
      </c>
      <c r="P36">
        <v>9</v>
      </c>
      <c r="AE36" t="str">
        <v>ROMA Italian Deli</v>
      </c>
      <c r="AF36">
        <v>1</v>
      </c>
    </row>
    <row r="37" spans="8:32" x14ac:dyDescent="0.25">
      <c r="O37" s="2" t="s">
        <v>1117</v>
      </c>
      <c r="P37">
        <v>205</v>
      </c>
      <c r="AE37" t="str">
        <v>Societe Rangoon</v>
      </c>
      <c r="AF37">
        <v>1</v>
      </c>
    </row>
    <row r="38" spans="8:32" x14ac:dyDescent="0.25">
      <c r="AE38" t="str">
        <v>Nandhana Palace</v>
      </c>
      <c r="AF38">
        <v>4</v>
      </c>
    </row>
    <row r="39" spans="8:32" x14ac:dyDescent="0.25">
      <c r="AE39" t="str">
        <v>The Ganache Factory - Cakes &amp; Desserts</v>
      </c>
      <c r="AF39">
        <v>12</v>
      </c>
    </row>
    <row r="40" spans="8:32" x14ac:dyDescent="0.25">
      <c r="AE40" t="str">
        <v>Rasayan</v>
      </c>
      <c r="AF40">
        <v>14</v>
      </c>
    </row>
    <row r="41" spans="8:32" x14ac:dyDescent="0.25">
      <c r="AE41" t="str">
        <v>Naalnaad Mane</v>
      </c>
      <c r="AF41">
        <v>5</v>
      </c>
    </row>
    <row r="42" spans="8:32" x14ac:dyDescent="0.25">
      <c r="AE42" t="str">
        <v>Theobroma</v>
      </c>
      <c r="AF42">
        <v>4</v>
      </c>
    </row>
    <row r="43" spans="8:32" x14ac:dyDescent="0.25">
      <c r="AE43" t="str">
        <v>Love And Crumble</v>
      </c>
      <c r="AF43">
        <v>2</v>
      </c>
    </row>
    <row r="44" spans="8:32" x14ac:dyDescent="0.25">
      <c r="AE44" t="str">
        <v>Homely</v>
      </c>
      <c r="AF44">
        <v>1</v>
      </c>
    </row>
    <row r="45" spans="8:32" x14ac:dyDescent="0.25">
      <c r="AE45" t="str">
        <v>Chowman</v>
      </c>
      <c r="AF45">
        <v>1</v>
      </c>
    </row>
    <row r="46" spans="8:32" x14ac:dyDescent="0.25">
      <c r="AE46" t="str">
        <v>Frozen Bottle - Milkshakes, Desserts And Ice Cream</v>
      </c>
      <c r="AF46">
        <v>1</v>
      </c>
    </row>
    <row r="47" spans="8:32" x14ac:dyDescent="0.25">
      <c r="AE47" t="str">
        <v>Leon's - Burgers &amp; Wings (Leon Grill)</v>
      </c>
      <c r="AF47">
        <v>10</v>
      </c>
    </row>
    <row r="48" spans="8:32" x14ac:dyDescent="0.25">
      <c r="AE48" t="str">
        <v>Subway</v>
      </c>
      <c r="AF48">
        <v>11</v>
      </c>
    </row>
    <row r="49" spans="31:32" x14ac:dyDescent="0.25">
      <c r="AE49" t="str">
        <v>Bowl Soul</v>
      </c>
      <c r="AF49">
        <v>1</v>
      </c>
    </row>
    <row r="50" spans="31:32" x14ac:dyDescent="0.25">
      <c r="AE50" t="str">
        <v>NOTO - Ice Creams &amp; Desserts</v>
      </c>
      <c r="AF50">
        <v>2</v>
      </c>
    </row>
    <row r="51" spans="31:32" x14ac:dyDescent="0.25">
      <c r="AE51" t="str">
        <v>Baba Ganoush</v>
      </c>
      <c r="AF51">
        <v>1</v>
      </c>
    </row>
    <row r="52" spans="31:32" x14ac:dyDescent="0.25">
      <c r="AE52" t="str">
        <v>The Belgian Waffle Co.</v>
      </c>
      <c r="AF52">
        <v>2</v>
      </c>
    </row>
    <row r="53" spans="31:32" x14ac:dyDescent="0.25">
      <c r="AE53" t="str">
        <v>Paratha Envy</v>
      </c>
      <c r="AF53">
        <v>7</v>
      </c>
    </row>
    <row r="54" spans="31:32" x14ac:dyDescent="0.25">
      <c r="AE54" t="str">
        <v>McDonald's</v>
      </c>
      <c r="AF54">
        <v>1</v>
      </c>
    </row>
    <row r="55" spans="31:32" x14ac:dyDescent="0.25">
      <c r="AE55" t="str">
        <v>Tharavadu family restaurant</v>
      </c>
      <c r="AF55">
        <v>13</v>
      </c>
    </row>
    <row r="56" spans="31:32" x14ac:dyDescent="0.25">
      <c r="AE56" t="str">
        <v>The Best Thickshakes Co</v>
      </c>
      <c r="AF56">
        <v>2</v>
      </c>
    </row>
    <row r="57" spans="31:32" x14ac:dyDescent="0.25">
      <c r="AE57" t="str">
        <v>Wow! Momo</v>
      </c>
      <c r="AF57">
        <v>2</v>
      </c>
    </row>
    <row r="58" spans="31:32" x14ac:dyDescent="0.25">
      <c r="AE58" t="str">
        <v>Dosa Chicken &amp; Tiffins</v>
      </c>
      <c r="AF58">
        <v>2</v>
      </c>
    </row>
    <row r="59" spans="31:32" x14ac:dyDescent="0.25">
      <c r="AE59" t="str">
        <v>The Himalayan Momo Company</v>
      </c>
      <c r="AF59">
        <v>1</v>
      </c>
    </row>
    <row r="60" spans="31:32" x14ac:dyDescent="0.25">
      <c r="AE60" t="str">
        <v>Kairali Restaurant</v>
      </c>
      <c r="AF60">
        <v>2</v>
      </c>
    </row>
    <row r="61" spans="31:32" x14ac:dyDescent="0.25">
      <c r="AE61" t="str">
        <v>Asha tiffins</v>
      </c>
      <c r="AF61">
        <v>3</v>
      </c>
    </row>
    <row r="62" spans="31:32" x14ac:dyDescent="0.25">
      <c r="AE62" t="str">
        <v>Imperio Restaurant</v>
      </c>
      <c r="AF62">
        <v>3</v>
      </c>
    </row>
    <row r="63" spans="31:32" x14ac:dyDescent="0.25">
      <c r="AE63" t="str">
        <v>HSR Freshcane Juice</v>
      </c>
      <c r="AF63">
        <v>1</v>
      </c>
    </row>
    <row r="64" spans="31:32" x14ac:dyDescent="0.25">
      <c r="AE64" t="str">
        <v>Plan B</v>
      </c>
      <c r="AF64">
        <v>8</v>
      </c>
    </row>
    <row r="65" spans="31:32" x14ac:dyDescent="0.25">
      <c r="AE65" t="str">
        <v>Drunken Monkey</v>
      </c>
      <c r="AF65">
        <v>2</v>
      </c>
    </row>
  </sheetData>
  <mergeCells count="1">
    <mergeCell ref="P14:W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C7D4-8E81-41A1-9461-585645CE4C4B}">
  <dimension ref="A1:AH12"/>
  <sheetViews>
    <sheetView showGridLines="0" zoomScale="33" zoomScaleNormal="24" workbookViewId="0">
      <selection activeCell="AP34" sqref="AP34"/>
    </sheetView>
  </sheetViews>
  <sheetFormatPr defaultRowHeight="15" x14ac:dyDescent="0.25"/>
  <sheetData>
    <row r="1" spans="1:34" x14ac:dyDescent="0.25">
      <c r="A1" s="14"/>
      <c r="B1" s="14"/>
      <c r="C1" s="14"/>
      <c r="D1" s="14"/>
      <c r="E1" s="14"/>
      <c r="F1" s="14"/>
      <c r="G1" s="14"/>
      <c r="H1" s="14"/>
      <c r="I1" s="14"/>
      <c r="J1" s="14"/>
      <c r="K1" s="14"/>
      <c r="L1" s="14"/>
      <c r="M1" s="14"/>
      <c r="N1" s="14"/>
      <c r="O1" s="14"/>
      <c r="P1" s="14"/>
      <c r="Q1" s="14"/>
      <c r="R1" s="14"/>
      <c r="S1" s="14"/>
      <c r="T1" s="14"/>
      <c r="U1" s="14"/>
      <c r="V1" s="14"/>
      <c r="W1" s="14"/>
    </row>
    <row r="2" spans="1:34" x14ac:dyDescent="0.25">
      <c r="A2" s="14"/>
      <c r="B2" s="14"/>
      <c r="C2" s="14"/>
      <c r="D2" s="14"/>
      <c r="E2" s="14"/>
      <c r="F2" s="14"/>
      <c r="G2" s="14"/>
      <c r="H2" s="14"/>
      <c r="I2" s="14"/>
      <c r="J2" s="14"/>
      <c r="K2" s="14"/>
      <c r="L2" s="14"/>
      <c r="M2" s="14"/>
      <c r="N2" s="14"/>
      <c r="O2" s="14"/>
      <c r="P2" s="14"/>
      <c r="Q2" s="14"/>
      <c r="R2" s="14"/>
      <c r="S2" s="14"/>
      <c r="T2" s="14"/>
      <c r="U2" s="14"/>
      <c r="V2" s="14"/>
      <c r="W2" s="14"/>
    </row>
    <row r="3" spans="1:34" x14ac:dyDescent="0.25">
      <c r="A3" s="14"/>
      <c r="B3" s="14"/>
      <c r="C3" s="14"/>
      <c r="D3" s="14"/>
      <c r="E3" s="14"/>
      <c r="F3" s="14"/>
      <c r="G3" s="14"/>
      <c r="H3" s="14"/>
      <c r="I3" s="14"/>
      <c r="J3" s="14"/>
      <c r="K3" s="14"/>
      <c r="L3" s="14"/>
      <c r="M3" s="14"/>
      <c r="N3" s="14"/>
      <c r="O3" s="14"/>
      <c r="P3" s="14"/>
      <c r="Q3" s="14"/>
      <c r="R3" s="14"/>
      <c r="S3" s="14"/>
      <c r="T3" s="14"/>
      <c r="U3" s="14"/>
      <c r="V3" s="14"/>
      <c r="W3" s="14"/>
    </row>
    <row r="12" spans="1:34" x14ac:dyDescent="0.25">
      <c r="AH12" s="9"/>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5707-E5AF-4C7E-BDC5-57492F19B6DD}">
  <dimension ref="A1:AH12"/>
  <sheetViews>
    <sheetView tabSelected="1" zoomScale="59" zoomScaleNormal="70" workbookViewId="0">
      <selection activeCell="Z10" sqref="Z10"/>
    </sheetView>
  </sheetViews>
  <sheetFormatPr defaultRowHeight="15" x14ac:dyDescent="0.25"/>
  <cols>
    <col min="1" max="16384" width="9.140625" style="10"/>
  </cols>
  <sheetData>
    <row r="1" spans="1:34" x14ac:dyDescent="0.25">
      <c r="A1" s="12"/>
      <c r="B1" s="12"/>
      <c r="C1" s="12"/>
      <c r="D1" s="12"/>
      <c r="E1" s="12"/>
      <c r="F1" s="12"/>
      <c r="G1" s="12"/>
      <c r="H1" s="12"/>
      <c r="I1" s="12"/>
      <c r="J1" s="12"/>
      <c r="K1" s="12"/>
      <c r="L1" s="12"/>
      <c r="M1" s="12"/>
      <c r="N1" s="12"/>
      <c r="O1" s="12"/>
      <c r="P1" s="12"/>
      <c r="Q1" s="12"/>
      <c r="R1" s="12"/>
      <c r="S1" s="12"/>
      <c r="T1" s="12"/>
      <c r="U1" s="12"/>
      <c r="V1" s="12"/>
      <c r="W1" s="12"/>
    </row>
    <row r="2" spans="1:34" x14ac:dyDescent="0.25">
      <c r="A2" s="12"/>
      <c r="B2" s="12"/>
      <c r="C2" s="12"/>
      <c r="D2" s="12"/>
      <c r="E2" s="12"/>
      <c r="F2" s="12"/>
      <c r="G2" s="12"/>
      <c r="H2" s="12"/>
      <c r="I2" s="12"/>
      <c r="J2" s="12"/>
      <c r="K2" s="12"/>
      <c r="L2" s="12"/>
      <c r="M2" s="12"/>
      <c r="N2" s="12"/>
      <c r="O2" s="12"/>
      <c r="P2" s="12"/>
      <c r="Q2" s="12"/>
      <c r="R2" s="12"/>
      <c r="S2" s="12"/>
      <c r="T2" s="12"/>
      <c r="U2" s="12"/>
      <c r="V2" s="12"/>
      <c r="W2" s="12"/>
    </row>
    <row r="3" spans="1:34" x14ac:dyDescent="0.25">
      <c r="A3" s="12"/>
      <c r="B3" s="12"/>
      <c r="C3" s="12"/>
      <c r="D3" s="12"/>
      <c r="E3" s="12"/>
      <c r="F3" s="12"/>
      <c r="G3" s="12"/>
      <c r="H3" s="12"/>
      <c r="I3" s="12"/>
      <c r="J3" s="12"/>
      <c r="K3" s="12"/>
      <c r="L3" s="12"/>
      <c r="M3" s="12"/>
      <c r="N3" s="12"/>
      <c r="O3" s="12"/>
      <c r="P3" s="12"/>
      <c r="Q3" s="12"/>
      <c r="R3" s="12"/>
      <c r="S3" s="12"/>
      <c r="T3" s="12"/>
      <c r="U3" s="12"/>
      <c r="V3" s="12"/>
      <c r="W3" s="12"/>
    </row>
    <row r="12" spans="1:34" x14ac:dyDescent="0.25">
      <c r="AH12" s="11"/>
    </row>
  </sheetData>
  <sheetProtection algorithmName="SHA-512" hashValue="7gJAclmaVmixA6J+8L6bzJ3U6/3wZcsmm2YP7rv6Yx2kr8bofC7T5S9DNkAmOjQBlwtHyRiefYKOMNbBBZmAGg==" saltValue="j0XKrJtZ3r9pRqSxOI6odg==" spinCount="100000" sheet="1" objects="1" scenarios="1"/>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939EBA4C-3F76-4A4F-886B-B9D6286B59C7}">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BCCE3A10-256E-4083-8FFD-7382D0956903}">
  <ds:schemaRefs/>
</ds:datastoreItem>
</file>

<file path=customXml/itemProps3.xml><?xml version="1.0" encoding="utf-8"?>
<ds:datastoreItem xmlns:ds="http://schemas.openxmlformats.org/officeDocument/2006/customXml" ds:itemID="{02B5A40C-8884-4149-970D-812E7DF8B5E7}">
  <ds:schemaRefs/>
</ds:datastoreItem>
</file>

<file path=customXml/itemProps4.xml><?xml version="1.0" encoding="utf-8"?>
<ds:datastoreItem xmlns:ds="http://schemas.openxmlformats.org/officeDocument/2006/customXml" ds:itemID="{A8D25FD7-4A91-4C71-B51B-8F3F45CF5D05}">
  <ds:schemaRefs>
    <ds:schemaRef ds:uri="http://www.w3.org/2001/XMLSchema"/>
    <ds:schemaRef ds:uri="http://microsoft.data.visualization.engine.tours/1.0"/>
  </ds:schemaRefs>
</ds:datastoreItem>
</file>

<file path=customXml/itemProps5.xml><?xml version="1.0" encoding="utf-8"?>
<ds:datastoreItem xmlns:ds="http://schemas.openxmlformats.org/officeDocument/2006/customXml" ds:itemID="{F374082B-21D4-46DC-A212-00D91CD04A27}">
  <ds:schemaRefs/>
</ds:datastoreItem>
</file>

<file path=customXml/itemProps6.xml><?xml version="1.0" encoding="utf-8"?>
<ds:datastoreItem xmlns:ds="http://schemas.openxmlformats.org/officeDocument/2006/customXml" ds:itemID="{A9A286E3-788A-48BB-9BF2-4EE8268A80A2}">
  <ds:schemaRefs>
    <ds:schemaRef ds:uri="http://www.w3.org/2001/XMLSchema"/>
    <ds:schemaRef ds:uri="http://microsoft.data.visualization.Client.Excel/1.0"/>
  </ds:schemaRefs>
</ds:datastoreItem>
</file>

<file path=customXml/itemProps7.xml><?xml version="1.0" encoding="utf-8"?>
<ds:datastoreItem xmlns:ds="http://schemas.openxmlformats.org/officeDocument/2006/customXml" ds:itemID="{3CD225CD-28E9-4899-B7B3-185DB8E21667}">
  <ds:schemaRefs/>
</ds:datastoreItem>
</file>

<file path=customXml/itemProps8.xml><?xml version="1.0" encoding="utf-8"?>
<ds:datastoreItem xmlns:ds="http://schemas.openxmlformats.org/officeDocument/2006/customXml" ds:itemID="{2B71B0C5-88F7-4B25-B9AC-8F0E8D9ECFAC}">
  <ds:schemaRefs>
    <ds:schemaRef ds:uri="http://schemas.microsoft.com/DataMashup"/>
  </ds:schemaRefs>
</ds:datastoreItem>
</file>

<file path=customXml/itemProps9.xml><?xml version="1.0" encoding="utf-8"?>
<ds:datastoreItem xmlns:ds="http://schemas.openxmlformats.org/officeDocument/2006/customXml" ds:itemID="{DEE1A285-8145-4855-9BDC-7B45DD7D6B4C}">
  <ds:schemaRefs/>
</ds:datastoreItem>
</file>

<file path=customXml/itemProps10.xml><?xml version="1.0" encoding="utf-8"?>
<ds:datastoreItem xmlns:ds="http://schemas.openxmlformats.org/officeDocument/2006/customXml" ds:itemID="{D5F88092-EAE8-4AF1-BB41-809036828588}">
  <ds:schemaRefs>
    <ds:schemaRef ds:uri="http://www.w3.org/2001/XMLSchema"/>
    <ds:schemaRef ds:uri="http://microsoft.data.visualization.engine.tours/1.0"/>
  </ds:schemaRefs>
</ds:datastoreItem>
</file>

<file path=customXml/itemProps11.xml><?xml version="1.0" encoding="utf-8"?>
<ds:datastoreItem xmlns:ds="http://schemas.openxmlformats.org/officeDocument/2006/customXml" ds:itemID="{5408E56C-66B9-4539-BEFC-54BD82A2EBBE}">
  <ds:schemaRefs>
    <ds:schemaRef ds:uri="http://www.w3.org/2001/XMLSchema"/>
    <ds:schemaRef ds:uri="http://microsoft.data.visualization.engine.tours/1.0"/>
  </ds:schemaRefs>
</ds:datastoreItem>
</file>

<file path=customXml/itemProps12.xml><?xml version="1.0" encoding="utf-8"?>
<ds:datastoreItem xmlns:ds="http://schemas.openxmlformats.org/officeDocument/2006/customXml" ds:itemID="{B69CE392-28BE-430B-A00B-AEEE8A91199A}">
  <ds:schemaRefs>
    <ds:schemaRef ds:uri="http://www.w3.org/2001/XMLSchema"/>
    <ds:schemaRef ds:uri="http://microsoft.data.visualization.engine.tours/1.0"/>
  </ds:schemaRefs>
</ds:datastoreItem>
</file>

<file path=customXml/itemProps13.xml><?xml version="1.0" encoding="utf-8"?>
<ds:datastoreItem xmlns:ds="http://schemas.openxmlformats.org/officeDocument/2006/customXml" ds:itemID="{D8C365F5-2D43-4BC6-A793-2644D06C005D}">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swiggy_orders (10) - 1725105116</vt:lpstr>
      <vt:lpstr>swiggy_orders (10) - 172510 (2)</vt:lpstr>
      <vt:lpstr>CALCULATIONS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Bhavya Singhal</dc:creator>
  <cp:lastModifiedBy>Harshita Garg</cp:lastModifiedBy>
  <dcterms:created xsi:type="dcterms:W3CDTF">2026-04-08T03:22:11Z</dcterms:created>
  <dcterms:modified xsi:type="dcterms:W3CDTF">2026-06-23T09:44:15Z</dcterms:modified>
</cp:coreProperties>
</file>