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tha\OneDrive\"/>
    </mc:Choice>
  </mc:AlternateContent>
  <xr:revisionPtr revIDLastSave="0" documentId="13_ncr:1_{852B2A29-4448-4487-9E89-E8FCC000844D}" xr6:coauthVersionLast="47" xr6:coauthVersionMax="47" xr10:uidLastSave="{00000000-0000-0000-0000-000000000000}"/>
  <bookViews>
    <workbookView xWindow="-110" yWindow="-110" windowWidth="19420" windowHeight="10300" xr2:uid="{C6F5A373-7595-4114-85A8-1BE0B149C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F55" i="1"/>
  <c r="F54" i="1"/>
  <c r="C11" i="1"/>
  <c r="C17" i="1"/>
  <c r="D55" i="1"/>
  <c r="D54" i="1"/>
  <c r="D53" i="1"/>
  <c r="C46" i="1"/>
  <c r="C39" i="1"/>
  <c r="C34" i="1"/>
  <c r="C29" i="1"/>
  <c r="C5" i="1"/>
  <c r="C23" i="1"/>
</calcChain>
</file>

<file path=xl/sharedStrings.xml><?xml version="1.0" encoding="utf-8"?>
<sst xmlns="http://schemas.openxmlformats.org/spreadsheetml/2006/main" count="58" uniqueCount="30">
  <si>
    <t xml:space="preserve">CALCULATION </t>
  </si>
  <si>
    <t>LOAN</t>
  </si>
  <si>
    <t xml:space="preserve">INTEREST RATE </t>
  </si>
  <si>
    <t>PERIOD</t>
  </si>
  <si>
    <t>PPMT</t>
  </si>
  <si>
    <t>CALCULATION</t>
  </si>
  <si>
    <t>INTEREST RATE</t>
  </si>
  <si>
    <t>IPMT</t>
  </si>
  <si>
    <t>ENDING VALUE</t>
  </si>
  <si>
    <t>BEGINNING VALUE</t>
  </si>
  <si>
    <t>NO.OF YEARS</t>
  </si>
  <si>
    <t xml:space="preserve">1. EMI </t>
  </si>
  <si>
    <t>2. PPMT</t>
  </si>
  <si>
    <t>3. IPMT</t>
  </si>
  <si>
    <t xml:space="preserve">4. EMI </t>
  </si>
  <si>
    <t>5. CAGR</t>
  </si>
  <si>
    <t>6. EFFECT</t>
  </si>
  <si>
    <t>NOMINAL</t>
  </si>
  <si>
    <t>7. NOMINAL</t>
  </si>
  <si>
    <t>EFFECTIVE</t>
  </si>
  <si>
    <t>8. SLN</t>
  </si>
  <si>
    <t>COST</t>
  </si>
  <si>
    <t>SALVAGE VALUE</t>
  </si>
  <si>
    <t>YEARS</t>
  </si>
  <si>
    <t>9. PMT,PPMT,IPMT</t>
  </si>
  <si>
    <t>ANSWERS:-</t>
  </si>
  <si>
    <t>PMT</t>
  </si>
  <si>
    <t>OR</t>
  </si>
  <si>
    <t>10. PPMT &amp; IPMT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</si>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</sst>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7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8" fontId="0" fillId="0" borderId="0" xfId="0" applyNumberFormat="1"/>
    <xf numFmtId="9" fontId="0" fillId="0" borderId="0" xfId="1" applyFont="1"/>
    <xf numFmtId="44" fontId="0" fillId="0" borderId="0" xfId="2" applyFont="1"/>
    <xf numFmtId="0" fontId="0" fillId="0" borderId="0" xfId="2" applyNumberFormat="1" applyFont="1"/>
    <xf numFmtId="10" fontId="0" fillId="0" borderId="0" xfId="0" applyNumberFormat="1"/>
    <xf numFmtId="167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A10F-3E90-444C-8BCF-7720A85F7697}">
  <dimension ref="A1:F65"/>
  <sheetViews>
    <sheetView tabSelected="1" workbookViewId="0">
      <selection activeCell="D66" sqref="D66"/>
    </sheetView>
  </sheetViews>
  <sheetFormatPr defaultRowHeight="14.5" x14ac:dyDescent="0.35"/>
  <cols>
    <col min="3" max="4" width="9.90625" bestFit="1" customWidth="1"/>
    <col min="5" max="5" width="9.26953125" bestFit="1" customWidth="1"/>
    <col min="6" max="6" width="9.90625" bestFit="1" customWidth="1"/>
  </cols>
  <sheetData>
    <row r="1" spans="1:3" x14ac:dyDescent="0.35">
      <c r="A1" t="s">
        <v>11</v>
      </c>
      <c r="C1" t="s">
        <v>0</v>
      </c>
    </row>
    <row r="2" spans="1:3" x14ac:dyDescent="0.35">
      <c r="A2" t="s">
        <v>1</v>
      </c>
      <c r="C2">
        <v>150000</v>
      </c>
    </row>
    <row r="3" spans="1:3" x14ac:dyDescent="0.35">
      <c r="A3" t="s">
        <v>2</v>
      </c>
      <c r="C3" s="1">
        <v>0.08</v>
      </c>
    </row>
    <row r="4" spans="1:3" x14ac:dyDescent="0.35">
      <c r="A4" t="s">
        <v>3</v>
      </c>
      <c r="C4">
        <v>3</v>
      </c>
    </row>
    <row r="5" spans="1:3" x14ac:dyDescent="0.35">
      <c r="C5" s="2">
        <f>-PMT(C3/12,C4*12,C2)</f>
        <v>4700.4548192146276</v>
      </c>
    </row>
    <row r="7" spans="1:3" x14ac:dyDescent="0.35">
      <c r="A7" t="s">
        <v>12</v>
      </c>
      <c r="C7" t="s">
        <v>5</v>
      </c>
    </row>
    <row r="8" spans="1:3" x14ac:dyDescent="0.35">
      <c r="A8" t="s">
        <v>1</v>
      </c>
      <c r="C8">
        <v>150000</v>
      </c>
    </row>
    <row r="9" spans="1:3" x14ac:dyDescent="0.35">
      <c r="A9" t="s">
        <v>6</v>
      </c>
      <c r="C9" s="1">
        <v>0.08</v>
      </c>
    </row>
    <row r="10" spans="1:3" x14ac:dyDescent="0.35">
      <c r="A10" t="s">
        <v>3</v>
      </c>
      <c r="C10">
        <v>12</v>
      </c>
    </row>
    <row r="11" spans="1:3" x14ac:dyDescent="0.35">
      <c r="C11" s="2">
        <f>-PPMT(C9/12,12,C10*12,C8)</f>
        <v>670.97077564094593</v>
      </c>
    </row>
    <row r="13" spans="1:3" x14ac:dyDescent="0.35">
      <c r="A13" t="s">
        <v>13</v>
      </c>
      <c r="C13" t="s">
        <v>5</v>
      </c>
    </row>
    <row r="14" spans="1:3" x14ac:dyDescent="0.35">
      <c r="A14" t="s">
        <v>1</v>
      </c>
      <c r="C14">
        <v>150000</v>
      </c>
    </row>
    <row r="15" spans="1:3" x14ac:dyDescent="0.35">
      <c r="A15" t="s">
        <v>2</v>
      </c>
      <c r="C15" s="1">
        <v>0.08</v>
      </c>
    </row>
    <row r="16" spans="1:3" x14ac:dyDescent="0.35">
      <c r="A16" t="s">
        <v>3</v>
      </c>
      <c r="C16">
        <v>6</v>
      </c>
    </row>
    <row r="17" spans="1:5" x14ac:dyDescent="0.35">
      <c r="C17" s="2">
        <f>-IPMT(C15/12,6,C16*12,C14)</f>
        <v>944.9378463020372</v>
      </c>
      <c r="E17" s="2"/>
    </row>
    <row r="19" spans="1:5" x14ac:dyDescent="0.35">
      <c r="A19" t="s">
        <v>14</v>
      </c>
      <c r="C19" t="s">
        <v>5</v>
      </c>
    </row>
    <row r="20" spans="1:5" x14ac:dyDescent="0.35">
      <c r="A20" t="s">
        <v>1</v>
      </c>
      <c r="C20">
        <v>200000</v>
      </c>
    </row>
    <row r="21" spans="1:5" x14ac:dyDescent="0.35">
      <c r="A21" t="s">
        <v>6</v>
      </c>
      <c r="C21" s="1">
        <v>0.1</v>
      </c>
    </row>
    <row r="22" spans="1:5" x14ac:dyDescent="0.35">
      <c r="A22" t="s">
        <v>3</v>
      </c>
      <c r="C22">
        <v>5</v>
      </c>
    </row>
    <row r="23" spans="1:5" x14ac:dyDescent="0.35">
      <c r="C23" s="2">
        <f>-PMT(C21/12,C22*12,C20)</f>
        <v>4249.4089422536554</v>
      </c>
    </row>
    <row r="25" spans="1:5" x14ac:dyDescent="0.35">
      <c r="A25" t="s">
        <v>15</v>
      </c>
      <c r="C25" t="s">
        <v>5</v>
      </c>
    </row>
    <row r="26" spans="1:5" x14ac:dyDescent="0.35">
      <c r="A26" t="s">
        <v>8</v>
      </c>
      <c r="C26">
        <v>15000</v>
      </c>
    </row>
    <row r="27" spans="1:5" x14ac:dyDescent="0.35">
      <c r="A27" t="s">
        <v>9</v>
      </c>
      <c r="C27">
        <v>10000</v>
      </c>
    </row>
    <row r="28" spans="1:5" x14ac:dyDescent="0.35">
      <c r="A28" t="s">
        <v>10</v>
      </c>
      <c r="C28">
        <v>4</v>
      </c>
    </row>
    <row r="29" spans="1:5" x14ac:dyDescent="0.35">
      <c r="C29" s="3">
        <f>(C26/C27)^(1/C28)-1</f>
        <v>0.1066819197003217</v>
      </c>
      <c r="E29" s="3"/>
    </row>
    <row r="30" spans="1:5" x14ac:dyDescent="0.35">
      <c r="C30" s="3"/>
    </row>
    <row r="31" spans="1:5" x14ac:dyDescent="0.35">
      <c r="A31" t="s">
        <v>16</v>
      </c>
      <c r="C31" t="s">
        <v>5</v>
      </c>
    </row>
    <row r="32" spans="1:5" x14ac:dyDescent="0.35">
      <c r="A32" t="s">
        <v>6</v>
      </c>
      <c r="C32" s="1">
        <v>0.06</v>
      </c>
    </row>
    <row r="33" spans="1:5" x14ac:dyDescent="0.35">
      <c r="A33" t="s">
        <v>17</v>
      </c>
    </row>
    <row r="34" spans="1:5" x14ac:dyDescent="0.35">
      <c r="C34" s="5">
        <f>EFFECT(C32,4)</f>
        <v>6.136355062499943E-2</v>
      </c>
    </row>
    <row r="35" spans="1:5" x14ac:dyDescent="0.35">
      <c r="C35" s="4"/>
    </row>
    <row r="36" spans="1:5" x14ac:dyDescent="0.35">
      <c r="A36" t="s">
        <v>18</v>
      </c>
      <c r="C36" t="s">
        <v>5</v>
      </c>
    </row>
    <row r="37" spans="1:5" x14ac:dyDescent="0.35">
      <c r="A37" t="s">
        <v>6</v>
      </c>
      <c r="C37" s="6">
        <v>9.5000000000000001E-2</v>
      </c>
    </row>
    <row r="38" spans="1:5" x14ac:dyDescent="0.35">
      <c r="A38" t="s">
        <v>19</v>
      </c>
    </row>
    <row r="39" spans="1:5" x14ac:dyDescent="0.35">
      <c r="C39">
        <f>NOMINAL(C37,12)</f>
        <v>9.1098411486990827E-2</v>
      </c>
      <c r="E39" s="3"/>
    </row>
    <row r="42" spans="1:5" x14ac:dyDescent="0.35">
      <c r="A42" t="s">
        <v>20</v>
      </c>
      <c r="C42" t="s">
        <v>5</v>
      </c>
    </row>
    <row r="43" spans="1:5" x14ac:dyDescent="0.35">
      <c r="A43" t="s">
        <v>21</v>
      </c>
      <c r="C43">
        <v>50000</v>
      </c>
    </row>
    <row r="44" spans="1:5" x14ac:dyDescent="0.35">
      <c r="A44" t="s">
        <v>22</v>
      </c>
      <c r="C44">
        <v>10000</v>
      </c>
    </row>
    <row r="45" spans="1:5" x14ac:dyDescent="0.35">
      <c r="A45" t="s">
        <v>23</v>
      </c>
      <c r="C45">
        <v>5</v>
      </c>
    </row>
    <row r="46" spans="1:5" x14ac:dyDescent="0.35">
      <c r="C46" s="2">
        <f>SLN(C43,C44,C45)</f>
        <v>8000</v>
      </c>
      <c r="E46" s="2"/>
    </row>
    <row r="48" spans="1:5" x14ac:dyDescent="0.35">
      <c r="A48" t="s">
        <v>24</v>
      </c>
      <c r="C48" t="s">
        <v>5</v>
      </c>
    </row>
    <row r="49" spans="1:6" x14ac:dyDescent="0.35">
      <c r="A49" t="s">
        <v>1</v>
      </c>
      <c r="C49">
        <v>300000</v>
      </c>
    </row>
    <row r="50" spans="1:6" x14ac:dyDescent="0.35">
      <c r="A50" t="s">
        <v>6</v>
      </c>
      <c r="C50" s="1">
        <v>7.0000000000000007E-2</v>
      </c>
    </row>
    <row r="51" spans="1:6" x14ac:dyDescent="0.35">
      <c r="A51" t="s">
        <v>23</v>
      </c>
      <c r="C51">
        <v>10</v>
      </c>
    </row>
    <row r="52" spans="1:6" x14ac:dyDescent="0.35">
      <c r="A52" t="s">
        <v>25</v>
      </c>
    </row>
    <row r="53" spans="1:6" x14ac:dyDescent="0.35">
      <c r="C53" t="s">
        <v>26</v>
      </c>
      <c r="D53" s="2">
        <f>PMT(C50/12,C51*12,C49)</f>
        <v>-3483.2543765587216</v>
      </c>
      <c r="F53" s="2"/>
    </row>
    <row r="54" spans="1:6" x14ac:dyDescent="0.35">
      <c r="C54" t="s">
        <v>4</v>
      </c>
      <c r="D54" s="2">
        <f>PPMT(C50/12,35,C51*12,C49)</f>
        <v>-2112.2587759407379</v>
      </c>
      <c r="E54" s="7" t="s">
        <v>27</v>
      </c>
      <c r="F54" s="2">
        <f>PPMT(C50/12,36,C51*12,C49)</f>
        <v>-2124.5802854670587</v>
      </c>
    </row>
    <row r="55" spans="1:6" x14ac:dyDescent="0.35">
      <c r="C55" t="s">
        <v>7</v>
      </c>
      <c r="D55" s="2">
        <f>IPMT(C50/12,59,C51*12,C49)</f>
        <v>-1054.5665254592325</v>
      </c>
      <c r="E55" t="s">
        <v>27</v>
      </c>
      <c r="F55" s="2">
        <f>IPMT(C50/12,60,C51*12,C49)</f>
        <v>-1040.3991796611519</v>
      </c>
    </row>
    <row r="58" spans="1:6" x14ac:dyDescent="0.35">
      <c r="A58" t="s">
        <v>28</v>
      </c>
      <c r="C58" t="s">
        <v>5</v>
      </c>
    </row>
    <row r="59" spans="1:6" x14ac:dyDescent="0.35">
      <c r="A59" t="s">
        <v>1</v>
      </c>
      <c r="C59">
        <v>200000</v>
      </c>
    </row>
    <row r="60" spans="1:6" x14ac:dyDescent="0.35">
      <c r="A60" t="s">
        <v>2</v>
      </c>
      <c r="C60" s="6">
        <v>4.4999999999999998E-2</v>
      </c>
    </row>
    <row r="61" spans="1:6" x14ac:dyDescent="0.35">
      <c r="A61" t="s">
        <v>29</v>
      </c>
      <c r="C61">
        <v>9.5</v>
      </c>
    </row>
    <row r="62" spans="1:6" x14ac:dyDescent="0.35">
      <c r="A62" t="s">
        <v>25</v>
      </c>
    </row>
    <row r="63" spans="1:6" x14ac:dyDescent="0.35">
      <c r="C63" t="s">
        <v>26</v>
      </c>
      <c r="D63" s="2">
        <f>PMT(C60/12,C61*12,C59)</f>
        <v>-2159.2615851424116</v>
      </c>
    </row>
    <row r="64" spans="1:6" x14ac:dyDescent="0.35">
      <c r="C64" t="s">
        <v>4</v>
      </c>
      <c r="D64" s="2">
        <f>PPMT(C60/12,12,C61*12,C59)</f>
        <v>-1468.4959559654089</v>
      </c>
    </row>
    <row r="65" spans="3:4" x14ac:dyDescent="0.35">
      <c r="C65" t="s">
        <v>7</v>
      </c>
      <c r="D65" s="2">
        <f>IPMT(C60/12,12,C61*12,C59)</f>
        <v>-690.76562917700255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sahithi mutnuru</dc:creator>
  <cp:lastModifiedBy>aditya sahithi mutnuru</cp:lastModifiedBy>
  <dcterms:created xsi:type="dcterms:W3CDTF">2024-03-07T06:07:27Z</dcterms:created>
  <dcterms:modified xsi:type="dcterms:W3CDTF">2024-03-07T18:38:39Z</dcterms:modified>
</cp:coreProperties>
</file>