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Kevadia\Google Drive\Document\MS in CS\Semester 2\CS 513 - Knowledge Discovery and Data Mining\Excel File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7" i="1" l="1"/>
  <c r="M118" i="1"/>
  <c r="M130" i="1"/>
  <c r="M56" i="1"/>
  <c r="M57" i="1"/>
  <c r="M58" i="1"/>
  <c r="M55" i="1"/>
  <c r="K164" i="1" l="1"/>
  <c r="G130" i="1"/>
  <c r="K153" i="1"/>
  <c r="K144" i="1"/>
  <c r="K163" i="1"/>
  <c r="K156" i="1"/>
  <c r="K155" i="1"/>
  <c r="K154" i="1"/>
  <c r="K145" i="1"/>
  <c r="K143" i="1"/>
  <c r="K142" i="1"/>
  <c r="M43" i="1"/>
  <c r="L108" i="1"/>
  <c r="G129" i="1"/>
  <c r="G122" i="1"/>
  <c r="G121" i="1"/>
  <c r="G120" i="1"/>
  <c r="G119" i="1"/>
  <c r="G111" i="1"/>
  <c r="G110" i="1"/>
  <c r="G109" i="1"/>
  <c r="G108" i="1"/>
  <c r="G112" i="1" s="1"/>
  <c r="F115" i="1" s="1"/>
  <c r="C130" i="1" s="1"/>
  <c r="I78" i="1"/>
  <c r="I67" i="1"/>
  <c r="I88" i="1"/>
  <c r="I81" i="1"/>
  <c r="I80" i="1"/>
  <c r="I79" i="1"/>
  <c r="I70" i="1"/>
  <c r="I69" i="1"/>
  <c r="I68" i="1"/>
  <c r="D103" i="1"/>
  <c r="L133" i="1"/>
  <c r="L132" i="1"/>
  <c r="L131" i="1"/>
  <c r="L130" i="1"/>
  <c r="L121" i="1"/>
  <c r="L120" i="1"/>
  <c r="L119" i="1"/>
  <c r="L118" i="1"/>
  <c r="N109" i="1"/>
  <c r="N108" i="1"/>
  <c r="N107" i="1"/>
  <c r="L107" i="1"/>
  <c r="G123" i="1" l="1"/>
  <c r="F125" i="1" s="1"/>
  <c r="K157" i="1"/>
  <c r="J159" i="1" s="1"/>
  <c r="K165" i="1" s="1"/>
  <c r="K146" i="1"/>
  <c r="J149" i="1" s="1"/>
  <c r="I82" i="1"/>
  <c r="H84" i="1" s="1"/>
  <c r="E90" i="1" s="1"/>
  <c r="I90" i="1" s="1"/>
  <c r="I71" i="1"/>
  <c r="H74" i="1" s="1"/>
  <c r="E89" i="1" s="1"/>
  <c r="I89" i="1" s="1"/>
  <c r="C131" i="1" l="1"/>
  <c r="G131" i="1" s="1"/>
  <c r="G132" i="1" s="1"/>
  <c r="F134" i="1" s="1"/>
  <c r="L109" i="1"/>
  <c r="K166" i="1"/>
  <c r="J168" i="1" s="1"/>
  <c r="I91" i="1"/>
  <c r="H93" i="1" s="1"/>
  <c r="D101" i="1" s="1"/>
  <c r="D104" i="1" l="1"/>
  <c r="M104" i="1" s="1"/>
  <c r="M115" i="1" l="1"/>
  <c r="M108" i="1"/>
  <c r="O108" i="1" s="1"/>
  <c r="M109" i="1"/>
  <c r="O109" i="1" s="1"/>
  <c r="M127" i="1"/>
  <c r="O107" i="1"/>
  <c r="M131" i="1" l="1"/>
  <c r="M132" i="1"/>
  <c r="M133" i="1"/>
  <c r="M120" i="1"/>
  <c r="M121" i="1"/>
  <c r="M119" i="1"/>
  <c r="L58" i="1"/>
  <c r="L57" i="1"/>
  <c r="L56" i="1"/>
  <c r="L55" i="1"/>
  <c r="G54" i="1"/>
  <c r="G47" i="1"/>
  <c r="L46" i="1"/>
  <c r="G46" i="1"/>
  <c r="L45" i="1"/>
  <c r="G45" i="1"/>
  <c r="L44" i="1"/>
  <c r="G44" i="1"/>
  <c r="G48" i="1" s="1"/>
  <c r="F50" i="1" s="1"/>
  <c r="L43" i="1"/>
  <c r="G36" i="1"/>
  <c r="G35" i="1"/>
  <c r="N34" i="1"/>
  <c r="G34" i="1"/>
  <c r="N33" i="1"/>
  <c r="G33" i="1"/>
  <c r="G37" i="1" s="1"/>
  <c r="F40" i="1" s="1"/>
  <c r="N32" i="1"/>
  <c r="L32" i="1"/>
  <c r="P22" i="1"/>
  <c r="L34" i="1" l="1"/>
  <c r="C55" i="1"/>
  <c r="G55" i="1" s="1"/>
  <c r="L33" i="1"/>
  <c r="C56" i="1"/>
  <c r="G56" i="1" s="1"/>
  <c r="G57" i="1" l="1"/>
  <c r="F59" i="1" s="1"/>
  <c r="P20" i="1" s="1"/>
  <c r="P23" i="1" l="1"/>
  <c r="M29" i="1"/>
  <c r="M34" i="1" l="1"/>
  <c r="O34" i="1" s="1"/>
  <c r="M40" i="1"/>
  <c r="M52" i="1"/>
  <c r="M33" i="1"/>
  <c r="O33" i="1" s="1"/>
  <c r="M32" i="1"/>
  <c r="O32" i="1" s="1"/>
  <c r="M44" i="1" l="1"/>
  <c r="O44" i="1" s="1"/>
  <c r="M45" i="1"/>
  <c r="O45" i="1" s="1"/>
  <c r="O119" i="1"/>
  <c r="M46" i="1"/>
  <c r="O46" i="1" s="1"/>
  <c r="O43" i="1"/>
  <c r="O118" i="1"/>
  <c r="O120" i="1"/>
  <c r="O121" i="1"/>
  <c r="O57" i="1"/>
  <c r="O132" i="1"/>
  <c r="O131" i="1"/>
  <c r="O56" i="1"/>
  <c r="O55" i="1"/>
  <c r="O58" i="1"/>
  <c r="O130" i="1"/>
  <c r="O133" i="1"/>
</calcChain>
</file>

<file path=xl/sharedStrings.xml><?xml version="1.0" encoding="utf-8"?>
<sst xmlns="http://schemas.openxmlformats.org/spreadsheetml/2006/main" count="276" uniqueCount="33">
  <si>
    <t xml:space="preserve"> </t>
  </si>
  <si>
    <t>difference</t>
  </si>
  <si>
    <t>Predicted</t>
  </si>
  <si>
    <t>Actual</t>
  </si>
  <si>
    <t>Output Layer</t>
  </si>
  <si>
    <t>From</t>
  </si>
  <si>
    <t>To</t>
  </si>
  <si>
    <t>Flow</t>
  </si>
  <si>
    <t>Adjustment</t>
  </si>
  <si>
    <t>Old Weight</t>
  </si>
  <si>
    <t>New Weight</t>
  </si>
  <si>
    <t>input</t>
  </si>
  <si>
    <t>Weight</t>
  </si>
  <si>
    <t>Output</t>
  </si>
  <si>
    <t>xx</t>
  </si>
  <si>
    <t>z</t>
  </si>
  <si>
    <t>x</t>
  </si>
  <si>
    <t>A</t>
  </si>
  <si>
    <t>Node 1</t>
  </si>
  <si>
    <t>B</t>
  </si>
  <si>
    <t>Node 2</t>
  </si>
  <si>
    <t>Node 3</t>
  </si>
  <si>
    <t>Hidden layer</t>
  </si>
  <si>
    <t>(0.789)(1-0.789)(0.9)(-0.0008204115)</t>
  </si>
  <si>
    <t>X</t>
  </si>
  <si>
    <t>(0.817)(1-0.817)(0.9)(-0.0008204115)</t>
  </si>
  <si>
    <t>Learning Factor</t>
  </si>
  <si>
    <t>f(net-z)</t>
  </si>
  <si>
    <t>(1/(1+exp(-x))</t>
  </si>
  <si>
    <t>Step - 1</t>
  </si>
  <si>
    <t>(0.8750)*(1-0.8750)*(-0.0750)</t>
  </si>
  <si>
    <t>Step - 2</t>
  </si>
  <si>
    <t>New Predicted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</si>
</sst>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5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2" borderId="0" xfId="0" applyFont="1" applyFill="1" applyBorder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5" fillId="0" borderId="0" xfId="0" applyNumberFormat="1" applyFont="1" applyFill="1" applyBorder="1"/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504825</xdr:colOff>
          <xdr:row>3</xdr:row>
          <xdr:rowOff>76200</xdr:rowOff>
        </xdr:from>
        <xdr:to>
          <xdr:col>9</xdr:col>
          <xdr:colOff>228600</xdr:colOff>
          <xdr:row>7</xdr:row>
          <xdr:rowOff>38100</xdr:rowOff>
        </xdr:to>
        <xdr:sp macro="" textlink="">
          <xdr:nvSpPr>
            <xdr:cNvPr id="1027" name="Object 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</xdr:row>
          <xdr:rowOff>38100</xdr:rowOff>
        </xdr:from>
        <xdr:to>
          <xdr:col>16</xdr:col>
          <xdr:colOff>847725</xdr:colOff>
          <xdr:row>13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85725</xdr:colOff>
      <xdr:row>14</xdr:row>
      <xdr:rowOff>28575</xdr:rowOff>
    </xdr:from>
    <xdr:to>
      <xdr:col>2</xdr:col>
      <xdr:colOff>504825</xdr:colOff>
      <xdr:row>17</xdr:row>
      <xdr:rowOff>38100</xdr:rowOff>
    </xdr:to>
    <xdr:sp macro="" textlink="">
      <xdr:nvSpPr>
        <xdr:cNvPr id="30" name="Oval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5325" y="21240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18</xdr:row>
      <xdr:rowOff>95250</xdr:rowOff>
    </xdr:from>
    <xdr:to>
      <xdr:col>2</xdr:col>
      <xdr:colOff>504825</xdr:colOff>
      <xdr:row>21</xdr:row>
      <xdr:rowOff>104775</xdr:rowOff>
    </xdr:to>
    <xdr:sp macro="" textlink="">
      <xdr:nvSpPr>
        <xdr:cNvPr id="31" name="Oval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5325" y="2962275"/>
          <a:ext cx="1028700" cy="600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23</xdr:row>
      <xdr:rowOff>0</xdr:rowOff>
    </xdr:from>
    <xdr:to>
      <xdr:col>2</xdr:col>
      <xdr:colOff>504825</xdr:colOff>
      <xdr:row>26</xdr:row>
      <xdr:rowOff>9525</xdr:rowOff>
    </xdr:to>
    <xdr:sp macro="" textlink="">
      <xdr:nvSpPr>
        <xdr:cNvPr id="32" name="Oval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5325" y="38385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16</xdr:row>
      <xdr:rowOff>123825</xdr:rowOff>
    </xdr:from>
    <xdr:to>
      <xdr:col>7</xdr:col>
      <xdr:colOff>504825</xdr:colOff>
      <xdr:row>19</xdr:row>
      <xdr:rowOff>133350</xdr:rowOff>
    </xdr:to>
    <xdr:sp macro="" textlink="">
      <xdr:nvSpPr>
        <xdr:cNvPr id="33" name="Oval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743325" y="2600325"/>
          <a:ext cx="1028700" cy="600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A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5</xdr:col>
      <xdr:colOff>590550</xdr:colOff>
      <xdr:row>22</xdr:row>
      <xdr:rowOff>9525</xdr:rowOff>
    </xdr:from>
    <xdr:to>
      <xdr:col>7</xdr:col>
      <xdr:colOff>400050</xdr:colOff>
      <xdr:row>25</xdr:row>
      <xdr:rowOff>19050</xdr:rowOff>
    </xdr:to>
    <xdr:sp macro="" textlink="">
      <xdr:nvSpPr>
        <xdr:cNvPr id="34" name="Oval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3638550" y="36576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2</xdr:col>
      <xdr:colOff>438150</xdr:colOff>
      <xdr:row>15</xdr:row>
      <xdr:rowOff>133350</xdr:rowOff>
    </xdr:from>
    <xdr:to>
      <xdr:col>6</xdr:col>
      <xdr:colOff>114300</xdr:colOff>
      <xdr:row>18</xdr:row>
      <xdr:rowOff>38100</xdr:rowOff>
    </xdr:to>
    <xdr:sp macro="" textlink="">
      <xdr:nvSpPr>
        <xdr:cNvPr id="35" name="Lin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1657350" y="2419350"/>
          <a:ext cx="211455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15</xdr:row>
      <xdr:rowOff>152400</xdr:rowOff>
    </xdr:from>
    <xdr:to>
      <xdr:col>5</xdr:col>
      <xdr:colOff>581025</xdr:colOff>
      <xdr:row>23</xdr:row>
      <xdr:rowOff>47625</xdr:rowOff>
    </xdr:to>
    <xdr:sp macro="" textlink="">
      <xdr:nvSpPr>
        <xdr:cNvPr id="36" name="Lin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714500" y="2438400"/>
          <a:ext cx="1914525" cy="144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18</xdr:row>
      <xdr:rowOff>76200</xdr:rowOff>
    </xdr:from>
    <xdr:to>
      <xdr:col>6</xdr:col>
      <xdr:colOff>47625</xdr:colOff>
      <xdr:row>20</xdr:row>
      <xdr:rowOff>9525</xdr:rowOff>
    </xdr:to>
    <xdr:sp macro="" textlink="">
      <xdr:nvSpPr>
        <xdr:cNvPr id="37" name="Line 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 flipV="1">
          <a:off x="1724025" y="2943225"/>
          <a:ext cx="198120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20</xdr:row>
      <xdr:rowOff>9525</xdr:rowOff>
    </xdr:from>
    <xdr:to>
      <xdr:col>5</xdr:col>
      <xdr:colOff>590550</xdr:colOff>
      <xdr:row>23</xdr:row>
      <xdr:rowOff>38100</xdr:rowOff>
    </xdr:to>
    <xdr:sp macro="" textlink="">
      <xdr:nvSpPr>
        <xdr:cNvPr id="38" name="Line 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1676400" y="3267075"/>
          <a:ext cx="196215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23</xdr:row>
      <xdr:rowOff>38100</xdr:rowOff>
    </xdr:from>
    <xdr:to>
      <xdr:col>5</xdr:col>
      <xdr:colOff>590550</xdr:colOff>
      <xdr:row>24</xdr:row>
      <xdr:rowOff>85725</xdr:rowOff>
    </xdr:to>
    <xdr:sp macro="" textlink="">
      <xdr:nvSpPr>
        <xdr:cNvPr id="39" name="Line 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V="1">
          <a:off x="1704975" y="3876675"/>
          <a:ext cx="19335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18</xdr:row>
      <xdr:rowOff>38100</xdr:rowOff>
    </xdr:from>
    <xdr:to>
      <xdr:col>6</xdr:col>
      <xdr:colOff>104775</xdr:colOff>
      <xdr:row>24</xdr:row>
      <xdr:rowOff>57150</xdr:rowOff>
    </xdr:to>
    <xdr:sp macro="" textlink="">
      <xdr:nvSpPr>
        <xdr:cNvPr id="40" name="Line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 flipV="1">
          <a:off x="1704975" y="2905125"/>
          <a:ext cx="2057400" cy="118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18</xdr:row>
      <xdr:rowOff>152400</xdr:rowOff>
    </xdr:from>
    <xdr:to>
      <xdr:col>11</xdr:col>
      <xdr:colOff>114300</xdr:colOff>
      <xdr:row>22</xdr:row>
      <xdr:rowOff>0</xdr:rowOff>
    </xdr:to>
    <xdr:sp macro="" textlink="">
      <xdr:nvSpPr>
        <xdr:cNvPr id="41" name="Oval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5791200" y="3019425"/>
          <a:ext cx="1028700" cy="628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18</xdr:row>
      <xdr:rowOff>47625</xdr:rowOff>
    </xdr:from>
    <xdr:to>
      <xdr:col>9</xdr:col>
      <xdr:colOff>304800</xdr:colOff>
      <xdr:row>20</xdr:row>
      <xdr:rowOff>57150</xdr:rowOff>
    </xdr:to>
    <xdr:sp macro="" textlink="">
      <xdr:nvSpPr>
        <xdr:cNvPr id="42" name="Line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4772025" y="2914650"/>
          <a:ext cx="1019175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20</xdr:row>
      <xdr:rowOff>66675</xdr:rowOff>
    </xdr:from>
    <xdr:to>
      <xdr:col>9</xdr:col>
      <xdr:colOff>295275</xdr:colOff>
      <xdr:row>23</xdr:row>
      <xdr:rowOff>66675</xdr:rowOff>
    </xdr:to>
    <xdr:sp macro="" textlink="">
      <xdr:nvSpPr>
        <xdr:cNvPr id="43" name="Line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4667250" y="3324225"/>
          <a:ext cx="1114425" cy="58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9</xdr:row>
      <xdr:rowOff>95250</xdr:rowOff>
    </xdr:from>
    <xdr:to>
      <xdr:col>2</xdr:col>
      <xdr:colOff>523875</xdr:colOff>
      <xdr:row>12</xdr:row>
      <xdr:rowOff>104775</xdr:rowOff>
    </xdr:to>
    <xdr:sp macro="" textlink="">
      <xdr:nvSpPr>
        <xdr:cNvPr id="44" name="Oval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714375" y="12382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533400</xdr:colOff>
      <xdr:row>11</xdr:row>
      <xdr:rowOff>28575</xdr:rowOff>
    </xdr:from>
    <xdr:to>
      <xdr:col>6</xdr:col>
      <xdr:colOff>66675</xdr:colOff>
      <xdr:row>18</xdr:row>
      <xdr:rowOff>28575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752600" y="1552575"/>
          <a:ext cx="1971675" cy="1343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11</xdr:row>
      <xdr:rowOff>28575</xdr:rowOff>
    </xdr:from>
    <xdr:to>
      <xdr:col>5</xdr:col>
      <xdr:colOff>571500</xdr:colOff>
      <xdr:row>23</xdr:row>
      <xdr:rowOff>57150</xdr:rowOff>
    </xdr:to>
    <xdr:sp macro="" textlink="">
      <xdr:nvSpPr>
        <xdr:cNvPr id="46" name="Line 1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1733550" y="1552575"/>
          <a:ext cx="1885950" cy="2343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11</xdr:row>
      <xdr:rowOff>28575</xdr:rowOff>
    </xdr:from>
    <xdr:to>
      <xdr:col>7</xdr:col>
      <xdr:colOff>523875</xdr:colOff>
      <xdr:row>14</xdr:row>
      <xdr:rowOff>38100</xdr:rowOff>
    </xdr:to>
    <xdr:sp macro="" textlink="">
      <xdr:nvSpPr>
        <xdr:cNvPr id="47" name="Oval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3762375" y="15525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XX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7</xdr:col>
      <xdr:colOff>533400</xdr:colOff>
      <xdr:row>12</xdr:row>
      <xdr:rowOff>142875</xdr:rowOff>
    </xdr:from>
    <xdr:to>
      <xdr:col>9</xdr:col>
      <xdr:colOff>295275</xdr:colOff>
      <xdr:row>20</xdr:row>
      <xdr:rowOff>47625</xdr:rowOff>
    </xdr:to>
    <xdr:sp macro="" textlink="">
      <xdr:nvSpPr>
        <xdr:cNvPr id="48" name="Line 1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4800600" y="1857375"/>
          <a:ext cx="981075" cy="144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15</xdr:row>
      <xdr:rowOff>57150</xdr:rowOff>
    </xdr:from>
    <xdr:ext cx="431913" cy="179601"/>
    <xdr:sp macro="" textlink="">
      <xdr:nvSpPr>
        <xdr:cNvPr id="49" name="Text Box 2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933450" y="2343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276225</xdr:colOff>
      <xdr:row>19</xdr:row>
      <xdr:rowOff>114300</xdr:rowOff>
    </xdr:from>
    <xdr:ext cx="431913" cy="179601"/>
    <xdr:sp macro="" textlink="">
      <xdr:nvSpPr>
        <xdr:cNvPr id="50" name="Text Box 2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85825" y="31813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2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352425</xdr:colOff>
      <xdr:row>24</xdr:row>
      <xdr:rowOff>9525</xdr:rowOff>
    </xdr:from>
    <xdr:ext cx="431913" cy="179601"/>
    <xdr:sp macro="" textlink="">
      <xdr:nvSpPr>
        <xdr:cNvPr id="51" name="Text Box 25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962025" y="40386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3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409575</xdr:colOff>
      <xdr:row>10</xdr:row>
      <xdr:rowOff>85725</xdr:rowOff>
    </xdr:from>
    <xdr:ext cx="104003" cy="179601"/>
    <xdr:sp macro="" textlink="">
      <xdr:nvSpPr>
        <xdr:cNvPr id="52" name="Text Box 2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19175" y="14192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10</xdr:col>
      <xdr:colOff>0</xdr:colOff>
      <xdr:row>20</xdr:row>
      <xdr:rowOff>9525</xdr:rowOff>
    </xdr:from>
    <xdr:ext cx="424732" cy="179601"/>
    <xdr:sp macro="" textlink="">
      <xdr:nvSpPr>
        <xdr:cNvPr id="53" name="Text Box 2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6096000" y="326707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z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68"/>
  <sheetViews>
    <sheetView tabSelected="1" topLeftCell="E151" workbookViewId="0">
      <selection activeCell="M154" sqref="M154"/>
    </sheetView>
  </sheetViews>
  <sheetFormatPr defaultRowHeight="15" x14ac:dyDescent="0.25"/>
  <cols>
    <col min="3" max="3" width="13.140625" customWidth="1"/>
    <col min="4" max="4" width="20.42578125" customWidth="1"/>
    <col min="5" max="5" width="13.5703125" customWidth="1"/>
    <col min="6" max="6" width="15.42578125" customWidth="1"/>
    <col min="7" max="7" width="12" customWidth="1"/>
    <col min="8" max="8" width="12.5703125" customWidth="1"/>
    <col min="9" max="9" width="14.42578125" customWidth="1"/>
    <col min="10" max="10" width="12.28515625" customWidth="1"/>
    <col min="12" max="12" width="18" customWidth="1"/>
    <col min="13" max="13" width="18.28515625" customWidth="1"/>
    <col min="14" max="14" width="18" customWidth="1"/>
    <col min="15" max="15" width="19" customWidth="1"/>
  </cols>
  <sheetData>
    <row r="2" spans="1:17" x14ac:dyDescent="0.25">
      <c r="E2" s="39" t="s">
        <v>29</v>
      </c>
      <c r="F2" s="39"/>
      <c r="G2" s="39"/>
      <c r="H2" s="39"/>
      <c r="I2" s="39"/>
      <c r="J2" s="39"/>
      <c r="K2" s="39"/>
      <c r="L2" s="39"/>
      <c r="M2" s="39"/>
    </row>
    <row r="3" spans="1:17" x14ac:dyDescent="0.25">
      <c r="E3" s="39"/>
      <c r="F3" s="39"/>
      <c r="G3" s="39"/>
      <c r="H3" s="39"/>
      <c r="I3" s="39"/>
      <c r="J3" s="39"/>
      <c r="K3" s="39"/>
      <c r="L3" s="39"/>
      <c r="M3" s="39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3"/>
      <c r="B12" s="2"/>
      <c r="C12" s="2"/>
      <c r="D12" s="2"/>
      <c r="E12" s="2"/>
      <c r="F12" s="3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3"/>
      <c r="B14" s="2"/>
      <c r="C14" s="2"/>
      <c r="D14" s="2"/>
      <c r="E14" s="4">
        <v>0.5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3"/>
      <c r="B15" s="2"/>
      <c r="C15" s="2"/>
      <c r="D15" s="5">
        <v>0.7</v>
      </c>
      <c r="E15" s="2"/>
      <c r="F15" s="2"/>
      <c r="G15" s="2"/>
      <c r="H15" s="2"/>
      <c r="I15" s="2"/>
      <c r="J15" s="2"/>
      <c r="K15" s="2"/>
      <c r="L15" s="6"/>
      <c r="M15" s="6"/>
      <c r="N15" s="6"/>
      <c r="O15" s="6"/>
      <c r="P15" s="6"/>
      <c r="Q15" s="6"/>
    </row>
    <row r="16" spans="1:17" x14ac:dyDescent="0.25">
      <c r="A16" s="3">
        <v>0.4</v>
      </c>
      <c r="B16" s="2"/>
      <c r="C16" s="2"/>
      <c r="D16" s="2"/>
      <c r="E16" s="2"/>
      <c r="F16" s="2"/>
      <c r="G16" s="2">
        <v>0.78918200000000005</v>
      </c>
      <c r="H16" s="2"/>
      <c r="I16" s="7">
        <v>0.5</v>
      </c>
      <c r="J16" s="2"/>
      <c r="K16" s="2"/>
      <c r="L16" s="6"/>
      <c r="O16" s="2"/>
    </row>
    <row r="17" spans="1:17" x14ac:dyDescent="0.25">
      <c r="A17" s="3"/>
      <c r="B17" s="2"/>
      <c r="C17" s="2"/>
      <c r="D17" s="2"/>
      <c r="E17" s="2"/>
      <c r="F17" s="2"/>
      <c r="G17" s="8"/>
      <c r="H17" s="2"/>
      <c r="I17" s="2"/>
      <c r="J17" s="2"/>
      <c r="K17" s="2"/>
      <c r="O17" s="6"/>
      <c r="P17" s="6"/>
      <c r="Q17" s="2"/>
    </row>
    <row r="18" spans="1:17" ht="15.75" x14ac:dyDescent="0.25">
      <c r="A18" s="3"/>
      <c r="B18" s="2"/>
      <c r="C18" s="2"/>
      <c r="D18" s="2"/>
      <c r="E18" s="9">
        <v>0.6</v>
      </c>
      <c r="F18" s="2"/>
      <c r="G18" s="2"/>
      <c r="H18" s="2"/>
      <c r="I18" s="2"/>
      <c r="J18" s="2"/>
      <c r="K18" s="2"/>
      <c r="L18" s="6"/>
      <c r="P18" s="2"/>
      <c r="Q18" s="11"/>
    </row>
    <row r="19" spans="1:17" x14ac:dyDescent="0.25">
      <c r="A19" s="3"/>
      <c r="B19" s="2"/>
      <c r="C19" s="2"/>
      <c r="D19" s="5">
        <v>0.9</v>
      </c>
      <c r="E19" s="2"/>
      <c r="F19" s="2"/>
      <c r="G19" s="2"/>
      <c r="H19" s="2"/>
      <c r="I19" s="12">
        <v>0.9</v>
      </c>
      <c r="J19" s="2"/>
      <c r="K19" s="2"/>
      <c r="L19" s="6"/>
      <c r="O19" s="6"/>
      <c r="P19" s="6"/>
      <c r="Q19" s="2"/>
    </row>
    <row r="20" spans="1:17" x14ac:dyDescent="0.25">
      <c r="A20" s="3"/>
      <c r="B20" s="2"/>
      <c r="C20" s="2"/>
      <c r="D20" s="7" t="s">
        <v>0</v>
      </c>
      <c r="E20" s="9">
        <v>0.8</v>
      </c>
      <c r="F20" s="2"/>
      <c r="G20" s="2"/>
      <c r="H20" s="2"/>
      <c r="I20" s="2"/>
      <c r="J20" s="2"/>
      <c r="K20" s="2"/>
      <c r="L20" s="2"/>
      <c r="O20" s="35" t="s">
        <v>2</v>
      </c>
      <c r="P20" s="35">
        <f>F59</f>
        <v>0.87501863799205082</v>
      </c>
      <c r="Q20" s="2"/>
    </row>
    <row r="21" spans="1:17" ht="15.75" x14ac:dyDescent="0.25">
      <c r="A21" s="3">
        <v>0.2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N21" s="10"/>
      <c r="O21" s="35" t="s">
        <v>3</v>
      </c>
      <c r="P21" s="35">
        <v>0.8</v>
      </c>
      <c r="Q21" s="6"/>
    </row>
    <row r="22" spans="1:17" x14ac:dyDescent="0.25">
      <c r="A22" s="3"/>
      <c r="B22" s="2"/>
      <c r="C22" s="2"/>
      <c r="D22" s="5">
        <v>0.8</v>
      </c>
      <c r="E22" s="13">
        <v>0.6</v>
      </c>
      <c r="F22" s="2"/>
      <c r="G22" s="2">
        <v>0.81757400000000002</v>
      </c>
      <c r="H22" s="2"/>
      <c r="I22" s="2"/>
      <c r="J22" s="2"/>
      <c r="K22" s="2"/>
      <c r="L22" s="2"/>
      <c r="M22" s="6"/>
      <c r="N22" s="6"/>
      <c r="O22" s="34" t="s">
        <v>26</v>
      </c>
      <c r="P22" s="34">
        <f>10/100</f>
        <v>0.1</v>
      </c>
      <c r="Q22" s="6"/>
    </row>
    <row r="23" spans="1:17" x14ac:dyDescent="0.25">
      <c r="A23" s="3"/>
      <c r="B23" s="2"/>
      <c r="C23" s="2"/>
      <c r="D23" s="2"/>
      <c r="E23" s="2"/>
      <c r="F23" s="2"/>
      <c r="G23" s="2"/>
      <c r="H23" s="2"/>
      <c r="I23" s="12">
        <v>0.9</v>
      </c>
      <c r="J23" s="2"/>
      <c r="K23" s="14">
        <v>0.87501899999999999</v>
      </c>
      <c r="L23" s="2" t="s">
        <v>2</v>
      </c>
      <c r="M23" s="2"/>
      <c r="N23" s="2"/>
      <c r="O23" s="35" t="s">
        <v>1</v>
      </c>
      <c r="P23" s="35">
        <f>P21-P20</f>
        <v>-7.5018637992050774E-2</v>
      </c>
      <c r="Q23" s="2"/>
    </row>
    <row r="24" spans="1:17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14">
        <v>0.8</v>
      </c>
      <c r="L24" s="2" t="s">
        <v>3</v>
      </c>
      <c r="M24" s="2"/>
      <c r="N24" s="2"/>
      <c r="O24" s="2"/>
      <c r="P24" s="2"/>
      <c r="Q24" s="2"/>
    </row>
    <row r="25" spans="1:17" x14ac:dyDescent="0.25">
      <c r="A25" s="3">
        <v>0.7</v>
      </c>
      <c r="B25" s="2"/>
      <c r="C25" s="2"/>
      <c r="D25" s="5">
        <v>0.4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8" spans="1:17" ht="18.75" x14ac:dyDescent="0.3">
      <c r="J28" s="15" t="s">
        <v>4</v>
      </c>
    </row>
    <row r="29" spans="1:17" x14ac:dyDescent="0.25">
      <c r="J29" s="38" t="s">
        <v>30</v>
      </c>
      <c r="K29" s="38"/>
      <c r="L29" s="38"/>
      <c r="M29" s="1">
        <f>P20*(1-P20)*P23</f>
        <v>-8.204114856737053E-3</v>
      </c>
    </row>
    <row r="30" spans="1:17" ht="15.75" thickBot="1" x14ac:dyDescent="0.3"/>
    <row r="31" spans="1:17" ht="18.75" thickBot="1" x14ac:dyDescent="0.3">
      <c r="J31" s="16" t="s">
        <v>5</v>
      </c>
      <c r="K31" s="17" t="s">
        <v>6</v>
      </c>
      <c r="L31" s="17" t="s">
        <v>7</v>
      </c>
      <c r="M31" s="17" t="s">
        <v>8</v>
      </c>
      <c r="N31" s="17" t="s">
        <v>9</v>
      </c>
      <c r="O31" s="18" t="s">
        <v>10</v>
      </c>
    </row>
    <row r="32" spans="1:17" ht="18" x14ac:dyDescent="0.25">
      <c r="C32" s="16" t="s">
        <v>11</v>
      </c>
      <c r="D32" s="17" t="s">
        <v>5</v>
      </c>
      <c r="E32" s="17" t="s">
        <v>6</v>
      </c>
      <c r="F32" s="17" t="s">
        <v>12</v>
      </c>
      <c r="G32" s="18" t="s">
        <v>13</v>
      </c>
      <c r="J32" s="19" t="s">
        <v>14</v>
      </c>
      <c r="K32" s="20" t="s">
        <v>15</v>
      </c>
      <c r="L32" s="21">
        <f>C54</f>
        <v>1</v>
      </c>
      <c r="M32" s="21">
        <f>$P$22*$M$29*L32</f>
        <v>-8.204114856737053E-4</v>
      </c>
      <c r="N32" s="21">
        <f>F54</f>
        <v>0.5</v>
      </c>
      <c r="O32" s="22">
        <f>M32+N32</f>
        <v>0.49917958851432631</v>
      </c>
    </row>
    <row r="33" spans="3:15" x14ac:dyDescent="0.25">
      <c r="C33" s="23">
        <v>1</v>
      </c>
      <c r="D33" s="21" t="s">
        <v>16</v>
      </c>
      <c r="E33" s="21" t="s">
        <v>17</v>
      </c>
      <c r="F33" s="21">
        <v>0.5</v>
      </c>
      <c r="G33" s="22">
        <f>C33*F33</f>
        <v>0.5</v>
      </c>
      <c r="J33" s="19" t="s">
        <v>17</v>
      </c>
      <c r="K33" s="20" t="s">
        <v>15</v>
      </c>
      <c r="L33" s="21">
        <f>F40</f>
        <v>0.78918170652225295</v>
      </c>
      <c r="M33" s="21">
        <f t="shared" ref="M33:M34" si="0">$P$22*$M$29*L33</f>
        <v>-6.4745373631443161E-4</v>
      </c>
      <c r="N33" s="21">
        <f t="shared" ref="N33:N34" si="1">F55</f>
        <v>0.9</v>
      </c>
      <c r="O33" s="22">
        <f t="shared" ref="O33:O34" si="2">M33+N33</f>
        <v>0.89935254626368555</v>
      </c>
    </row>
    <row r="34" spans="3:15" ht="15.75" thickBot="1" x14ac:dyDescent="0.3">
      <c r="C34" s="23">
        <v>0.4</v>
      </c>
      <c r="D34" s="21" t="s">
        <v>18</v>
      </c>
      <c r="E34" s="21" t="s">
        <v>17</v>
      </c>
      <c r="F34" s="21">
        <v>0.6</v>
      </c>
      <c r="G34" s="22">
        <f>C34*F34</f>
        <v>0.24</v>
      </c>
      <c r="J34" s="24" t="s">
        <v>19</v>
      </c>
      <c r="K34" s="25" t="s">
        <v>15</v>
      </c>
      <c r="L34" s="26">
        <f>F50</f>
        <v>0.81757447619364365</v>
      </c>
      <c r="M34" s="26">
        <f t="shared" si="0"/>
        <v>-6.7074749066292855E-4</v>
      </c>
      <c r="N34" s="26">
        <f t="shared" si="1"/>
        <v>0.9</v>
      </c>
      <c r="O34" s="27">
        <f t="shared" si="2"/>
        <v>0.89932925250933704</v>
      </c>
    </row>
    <row r="35" spans="3:15" x14ac:dyDescent="0.25">
      <c r="C35" s="23">
        <v>0.2</v>
      </c>
      <c r="D35" s="21" t="s">
        <v>20</v>
      </c>
      <c r="E35" s="21" t="s">
        <v>17</v>
      </c>
      <c r="F35" s="21">
        <v>0.8</v>
      </c>
      <c r="G35" s="22">
        <f>C35*F35</f>
        <v>0.16000000000000003</v>
      </c>
    </row>
    <row r="36" spans="3:15" ht="15.75" thickBot="1" x14ac:dyDescent="0.3">
      <c r="C36" s="28">
        <v>0.7</v>
      </c>
      <c r="D36" s="26" t="s">
        <v>21</v>
      </c>
      <c r="E36" s="26" t="s">
        <v>17</v>
      </c>
      <c r="F36" s="26">
        <v>0.6</v>
      </c>
      <c r="G36" s="27">
        <f>C36*F36</f>
        <v>0.42</v>
      </c>
    </row>
    <row r="37" spans="3:15" ht="15.75" thickBot="1" x14ac:dyDescent="0.3">
      <c r="G37" s="29">
        <f>SUM(G33:G36)</f>
        <v>1.32</v>
      </c>
    </row>
    <row r="39" spans="3:15" ht="18.75" x14ac:dyDescent="0.3">
      <c r="J39" s="15" t="s">
        <v>22</v>
      </c>
    </row>
    <row r="40" spans="3:15" x14ac:dyDescent="0.25">
      <c r="C40" s="36" t="s">
        <v>27</v>
      </c>
      <c r="D40" t="s">
        <v>28</v>
      </c>
      <c r="F40">
        <f>1/(1+EXP(-G37))</f>
        <v>0.78918170652225295</v>
      </c>
      <c r="J40" s="38" t="s">
        <v>23</v>
      </c>
      <c r="K40" s="38"/>
      <c r="L40" s="38"/>
      <c r="M40">
        <f>F40*(1-F40)*F45*M29</f>
        <v>-1.2284558261603975E-3</v>
      </c>
    </row>
    <row r="41" spans="3:15" ht="15.75" thickBot="1" x14ac:dyDescent="0.3"/>
    <row r="42" spans="3:15" ht="18.75" thickBot="1" x14ac:dyDescent="0.3">
      <c r="J42" s="16" t="s">
        <v>5</v>
      </c>
      <c r="K42" s="17" t="s">
        <v>6</v>
      </c>
      <c r="L42" s="17" t="s">
        <v>7</v>
      </c>
      <c r="M42" s="17" t="s">
        <v>8</v>
      </c>
      <c r="N42" s="17" t="s">
        <v>9</v>
      </c>
      <c r="O42" s="18" t="s">
        <v>10</v>
      </c>
    </row>
    <row r="43" spans="3:15" ht="18" x14ac:dyDescent="0.25">
      <c r="C43" s="16" t="s">
        <v>11</v>
      </c>
      <c r="D43" s="17" t="s">
        <v>5</v>
      </c>
      <c r="E43" s="17" t="s">
        <v>6</v>
      </c>
      <c r="F43" s="17" t="s">
        <v>12</v>
      </c>
      <c r="G43" s="18" t="s">
        <v>13</v>
      </c>
      <c r="J43" s="19" t="s">
        <v>24</v>
      </c>
      <c r="K43" s="21" t="s">
        <v>17</v>
      </c>
      <c r="L43" s="21">
        <f>C33</f>
        <v>1</v>
      </c>
      <c r="M43" s="30">
        <f>$P$22*$M$40*L43</f>
        <v>-1.2284558261603976E-4</v>
      </c>
      <c r="N43" s="21">
        <v>0.5</v>
      </c>
      <c r="O43" s="31">
        <f>N43+M43</f>
        <v>0.49987715441738395</v>
      </c>
    </row>
    <row r="44" spans="3:15" x14ac:dyDescent="0.25">
      <c r="C44" s="23">
        <v>1</v>
      </c>
      <c r="D44" s="21" t="s">
        <v>16</v>
      </c>
      <c r="E44" s="21" t="s">
        <v>19</v>
      </c>
      <c r="F44" s="21">
        <v>0.7</v>
      </c>
      <c r="G44" s="22">
        <f>C44*F44</f>
        <v>0.7</v>
      </c>
      <c r="J44" s="23" t="s">
        <v>18</v>
      </c>
      <c r="K44" s="21" t="s">
        <v>17</v>
      </c>
      <c r="L44" s="21">
        <f t="shared" ref="L44:L46" si="3">C34</f>
        <v>0.4</v>
      </c>
      <c r="M44" s="30">
        <f t="shared" ref="M44:M46" si="4">$P$22*$M$40*L44</f>
        <v>-4.9138233046415908E-5</v>
      </c>
      <c r="N44" s="21">
        <v>0.6</v>
      </c>
      <c r="O44" s="22">
        <f>N44+M44</f>
        <v>0.59995086176695356</v>
      </c>
    </row>
    <row r="45" spans="3:15" x14ac:dyDescent="0.25">
      <c r="C45" s="23">
        <v>0.4</v>
      </c>
      <c r="D45" s="21" t="s">
        <v>18</v>
      </c>
      <c r="E45" s="21" t="s">
        <v>19</v>
      </c>
      <c r="F45" s="21">
        <v>0.9</v>
      </c>
      <c r="G45" s="22">
        <f>C45*F45</f>
        <v>0.36000000000000004</v>
      </c>
      <c r="J45" s="23" t="s">
        <v>20</v>
      </c>
      <c r="K45" s="21" t="s">
        <v>17</v>
      </c>
      <c r="L45" s="21">
        <f t="shared" si="3"/>
        <v>0.2</v>
      </c>
      <c r="M45" s="30">
        <f t="shared" si="4"/>
        <v>-2.4569116523207954E-5</v>
      </c>
      <c r="N45" s="21">
        <v>0.8</v>
      </c>
      <c r="O45" s="22">
        <f>N45+M45</f>
        <v>0.79997543088347689</v>
      </c>
    </row>
    <row r="46" spans="3:15" ht="15.75" thickBot="1" x14ac:dyDescent="0.3">
      <c r="C46" s="23">
        <v>0.2</v>
      </c>
      <c r="D46" s="21" t="s">
        <v>20</v>
      </c>
      <c r="E46" s="21" t="s">
        <v>19</v>
      </c>
      <c r="F46" s="21">
        <v>0.8</v>
      </c>
      <c r="G46" s="22">
        <f>C46*F46</f>
        <v>0.16000000000000003</v>
      </c>
      <c r="J46" s="28" t="s">
        <v>21</v>
      </c>
      <c r="K46" s="26" t="s">
        <v>17</v>
      </c>
      <c r="L46" s="26">
        <f t="shared" si="3"/>
        <v>0.7</v>
      </c>
      <c r="M46" s="32">
        <f t="shared" si="4"/>
        <v>-8.5991907831227819E-5</v>
      </c>
      <c r="N46" s="26">
        <v>0.6</v>
      </c>
      <c r="O46" s="27">
        <f>N46+M46</f>
        <v>0.59991400809216877</v>
      </c>
    </row>
    <row r="47" spans="3:15" ht="15.75" thickBot="1" x14ac:dyDescent="0.3">
      <c r="C47" s="28">
        <v>0.7</v>
      </c>
      <c r="D47" s="26" t="s">
        <v>21</v>
      </c>
      <c r="E47" s="26" t="s">
        <v>19</v>
      </c>
      <c r="F47" s="26">
        <v>0.4</v>
      </c>
      <c r="G47" s="27">
        <f>C47*F47</f>
        <v>0.27999999999999997</v>
      </c>
    </row>
    <row r="48" spans="3:15" ht="15.75" thickBot="1" x14ac:dyDescent="0.3">
      <c r="G48" s="33">
        <f>SUM(G44:G47)</f>
        <v>1.5000000000000002</v>
      </c>
    </row>
    <row r="50" spans="3:15" x14ac:dyDescent="0.25">
      <c r="C50" s="36" t="s">
        <v>27</v>
      </c>
      <c r="D50" t="s">
        <v>28</v>
      </c>
      <c r="F50">
        <f>1/(1+EXP(-G48))</f>
        <v>0.81757447619364365</v>
      </c>
    </row>
    <row r="51" spans="3:15" ht="18.75" x14ac:dyDescent="0.3">
      <c r="J51" s="15" t="s">
        <v>22</v>
      </c>
    </row>
    <row r="52" spans="3:15" ht="15.75" thickBot="1" x14ac:dyDescent="0.3">
      <c r="J52" t="s">
        <v>25</v>
      </c>
      <c r="M52">
        <f>F50*(1-F50)*F56*M29</f>
        <v>-1.1012531609338547E-3</v>
      </c>
    </row>
    <row r="53" spans="3:15" ht="18.75" thickBot="1" x14ac:dyDescent="0.3">
      <c r="C53" s="16" t="s">
        <v>11</v>
      </c>
      <c r="D53" s="17" t="s">
        <v>5</v>
      </c>
      <c r="E53" s="17" t="s">
        <v>6</v>
      </c>
      <c r="F53" s="17" t="s">
        <v>12</v>
      </c>
      <c r="G53" s="18" t="s">
        <v>13</v>
      </c>
    </row>
    <row r="54" spans="3:15" ht="18" x14ac:dyDescent="0.25">
      <c r="C54" s="23">
        <v>1</v>
      </c>
      <c r="D54" s="20" t="s">
        <v>14</v>
      </c>
      <c r="E54" s="20" t="s">
        <v>15</v>
      </c>
      <c r="F54" s="21">
        <v>0.5</v>
      </c>
      <c r="G54" s="22">
        <f>C54*F54</f>
        <v>0.5</v>
      </c>
      <c r="J54" s="16" t="s">
        <v>5</v>
      </c>
      <c r="K54" s="17" t="s">
        <v>6</v>
      </c>
      <c r="L54" s="17" t="s">
        <v>7</v>
      </c>
      <c r="M54" s="17" t="s">
        <v>8</v>
      </c>
      <c r="N54" s="17" t="s">
        <v>9</v>
      </c>
      <c r="O54" s="18" t="s">
        <v>10</v>
      </c>
    </row>
    <row r="55" spans="3:15" x14ac:dyDescent="0.25">
      <c r="C55" s="23">
        <f>F40</f>
        <v>0.78918170652225295</v>
      </c>
      <c r="D55" s="20" t="s">
        <v>17</v>
      </c>
      <c r="E55" s="20" t="s">
        <v>15</v>
      </c>
      <c r="F55" s="21">
        <v>0.9</v>
      </c>
      <c r="G55" s="22">
        <f>C55*F55</f>
        <v>0.71026353587002766</v>
      </c>
      <c r="J55" s="19" t="s">
        <v>24</v>
      </c>
      <c r="K55" s="21" t="s">
        <v>19</v>
      </c>
      <c r="L55" s="21">
        <f>C44</f>
        <v>1</v>
      </c>
      <c r="M55" s="30">
        <f>$P$22*$M$52*L55</f>
        <v>-1.1012531609338548E-4</v>
      </c>
      <c r="N55" s="21">
        <v>0.7</v>
      </c>
      <c r="O55" s="22">
        <f>N55+M55</f>
        <v>0.69988987468390662</v>
      </c>
    </row>
    <row r="56" spans="3:15" ht="15.75" thickBot="1" x14ac:dyDescent="0.3">
      <c r="C56" s="28">
        <f>F50</f>
        <v>0.81757447619364365</v>
      </c>
      <c r="D56" s="25" t="s">
        <v>19</v>
      </c>
      <c r="E56" s="25" t="s">
        <v>15</v>
      </c>
      <c r="F56" s="26">
        <v>0.9</v>
      </c>
      <c r="G56" s="27">
        <f>C56*F56</f>
        <v>0.73581702857427933</v>
      </c>
      <c r="J56" s="23" t="s">
        <v>18</v>
      </c>
      <c r="K56" s="21" t="s">
        <v>19</v>
      </c>
      <c r="L56" s="21">
        <f t="shared" ref="L56:L58" si="5">C45</f>
        <v>0.4</v>
      </c>
      <c r="M56" s="30">
        <f t="shared" ref="M56:M58" si="6">$P$22*$M$52*L56</f>
        <v>-4.4050126437354198E-5</v>
      </c>
      <c r="N56" s="21">
        <v>0.9</v>
      </c>
      <c r="O56" s="22">
        <f>N56+M56</f>
        <v>0.89995594987356264</v>
      </c>
    </row>
    <row r="57" spans="3:15" ht="15.75" thickBot="1" x14ac:dyDescent="0.3">
      <c r="G57" s="33">
        <f>SUM(G53:G56)</f>
        <v>1.9460805644443071</v>
      </c>
      <c r="J57" s="23" t="s">
        <v>20</v>
      </c>
      <c r="K57" s="21" t="s">
        <v>19</v>
      </c>
      <c r="L57" s="21">
        <f t="shared" si="5"/>
        <v>0.2</v>
      </c>
      <c r="M57" s="30">
        <f t="shared" si="6"/>
        <v>-2.2025063218677099E-5</v>
      </c>
      <c r="N57" s="21">
        <v>0.8</v>
      </c>
      <c r="O57" s="22">
        <f>N57+M57</f>
        <v>0.79997797493678136</v>
      </c>
    </row>
    <row r="58" spans="3:15" ht="15.75" thickBot="1" x14ac:dyDescent="0.3">
      <c r="J58" s="28" t="s">
        <v>21</v>
      </c>
      <c r="K58" s="26" t="s">
        <v>19</v>
      </c>
      <c r="L58" s="26">
        <f t="shared" si="5"/>
        <v>0.7</v>
      </c>
      <c r="M58" s="32">
        <f t="shared" si="6"/>
        <v>-7.7087721265369833E-5</v>
      </c>
      <c r="N58" s="26">
        <v>0.4</v>
      </c>
      <c r="O58" s="27">
        <f>N58+M58</f>
        <v>0.39992291227873467</v>
      </c>
    </row>
    <row r="59" spans="3:15" x14ac:dyDescent="0.25">
      <c r="C59" s="36" t="s">
        <v>27</v>
      </c>
      <c r="D59" t="s">
        <v>28</v>
      </c>
      <c r="F59">
        <f>1/(1+EXP(-G57))</f>
        <v>0.87501863799205082</v>
      </c>
    </row>
    <row r="62" spans="3:15" x14ac:dyDescent="0.25">
      <c r="D62" s="1" t="s">
        <v>32</v>
      </c>
    </row>
    <row r="65" spans="5:9" ht="15.75" thickBot="1" x14ac:dyDescent="0.3"/>
    <row r="66" spans="5:9" ht="18" x14ac:dyDescent="0.25">
      <c r="E66" s="16" t="s">
        <v>11</v>
      </c>
      <c r="F66" s="17" t="s">
        <v>5</v>
      </c>
      <c r="G66" s="17" t="s">
        <v>6</v>
      </c>
      <c r="H66" s="17" t="s">
        <v>12</v>
      </c>
      <c r="I66" s="18" t="s">
        <v>13</v>
      </c>
    </row>
    <row r="67" spans="5:9" x14ac:dyDescent="0.25">
      <c r="E67" s="23">
        <v>1</v>
      </c>
      <c r="F67" s="21" t="s">
        <v>16</v>
      </c>
      <c r="G67" s="21" t="s">
        <v>17</v>
      </c>
      <c r="H67" s="21">
        <v>0.49987715441738395</v>
      </c>
      <c r="I67" s="22">
        <f>E67*H67</f>
        <v>0.49987715441738395</v>
      </c>
    </row>
    <row r="68" spans="5:9" x14ac:dyDescent="0.25">
      <c r="E68" s="23">
        <v>0.4</v>
      </c>
      <c r="F68" s="21" t="s">
        <v>18</v>
      </c>
      <c r="G68" s="21" t="s">
        <v>17</v>
      </c>
      <c r="H68" s="21">
        <v>0.59995086176695356</v>
      </c>
      <c r="I68" s="22">
        <f>E68*H68</f>
        <v>0.23998034470678142</v>
      </c>
    </row>
    <row r="69" spans="5:9" x14ac:dyDescent="0.25">
      <c r="E69" s="23">
        <v>0.2</v>
      </c>
      <c r="F69" s="21" t="s">
        <v>20</v>
      </c>
      <c r="G69" s="21" t="s">
        <v>17</v>
      </c>
      <c r="H69" s="21">
        <v>0.79997543088347689</v>
      </c>
      <c r="I69" s="22">
        <f>E69*H69</f>
        <v>0.15999508617669539</v>
      </c>
    </row>
    <row r="70" spans="5:9" ht="15.75" thickBot="1" x14ac:dyDescent="0.3">
      <c r="E70" s="28">
        <v>0.7</v>
      </c>
      <c r="F70" s="26" t="s">
        <v>21</v>
      </c>
      <c r="G70" s="26" t="s">
        <v>17</v>
      </c>
      <c r="H70" s="26">
        <v>0.59991400809216877</v>
      </c>
      <c r="I70" s="27">
        <f>E70*H70</f>
        <v>0.41993980566451811</v>
      </c>
    </row>
    <row r="71" spans="5:9" ht="15.75" thickBot="1" x14ac:dyDescent="0.3">
      <c r="I71" s="29">
        <f>SUM(I67:I70)</f>
        <v>1.3197923909653788</v>
      </c>
    </row>
    <row r="74" spans="5:9" x14ac:dyDescent="0.25">
      <c r="E74" s="36" t="s">
        <v>27</v>
      </c>
      <c r="F74" t="s">
        <v>28</v>
      </c>
      <c r="H74">
        <f>1/(1+EXP(-I71))</f>
        <v>0.78914716371534277</v>
      </c>
    </row>
    <row r="76" spans="5:9" ht="15.75" thickBot="1" x14ac:dyDescent="0.3"/>
    <row r="77" spans="5:9" ht="18" x14ac:dyDescent="0.25">
      <c r="E77" s="16" t="s">
        <v>11</v>
      </c>
      <c r="F77" s="17" t="s">
        <v>5</v>
      </c>
      <c r="G77" s="17" t="s">
        <v>6</v>
      </c>
      <c r="H77" s="17" t="s">
        <v>12</v>
      </c>
      <c r="I77" s="18" t="s">
        <v>13</v>
      </c>
    </row>
    <row r="78" spans="5:9" x14ac:dyDescent="0.25">
      <c r="E78" s="23">
        <v>1</v>
      </c>
      <c r="F78" s="21" t="s">
        <v>16</v>
      </c>
      <c r="G78" s="21" t="s">
        <v>19</v>
      </c>
      <c r="H78" s="21">
        <v>0.69988987468390662</v>
      </c>
      <c r="I78" s="22">
        <f>E78*H78</f>
        <v>0.69988987468390662</v>
      </c>
    </row>
    <row r="79" spans="5:9" x14ac:dyDescent="0.25">
      <c r="E79" s="23">
        <v>0.4</v>
      </c>
      <c r="F79" s="21" t="s">
        <v>18</v>
      </c>
      <c r="G79" s="21" t="s">
        <v>19</v>
      </c>
      <c r="H79" s="21">
        <v>0.89995594987356264</v>
      </c>
      <c r="I79" s="22">
        <f>E79*H79</f>
        <v>0.35998237994942506</v>
      </c>
    </row>
    <row r="80" spans="5:9" x14ac:dyDescent="0.25">
      <c r="E80" s="23">
        <v>0.2</v>
      </c>
      <c r="F80" s="21" t="s">
        <v>20</v>
      </c>
      <c r="G80" s="21" t="s">
        <v>19</v>
      </c>
      <c r="H80" s="21">
        <v>0.79997797493678136</v>
      </c>
      <c r="I80" s="22">
        <f>E80*H80</f>
        <v>0.15999559498735627</v>
      </c>
    </row>
    <row r="81" spans="5:9" ht="15.75" thickBot="1" x14ac:dyDescent="0.3">
      <c r="E81" s="28">
        <v>0.7</v>
      </c>
      <c r="F81" s="26" t="s">
        <v>21</v>
      </c>
      <c r="G81" s="26" t="s">
        <v>19</v>
      </c>
      <c r="H81" s="26">
        <v>0.39992291227873467</v>
      </c>
      <c r="I81" s="27">
        <f>E81*H81</f>
        <v>0.27994603859511424</v>
      </c>
    </row>
    <row r="82" spans="5:9" ht="15.75" thickBot="1" x14ac:dyDescent="0.3">
      <c r="I82" s="33">
        <f>SUM(I78:I81)</f>
        <v>1.4998138882158021</v>
      </c>
    </row>
    <row r="84" spans="5:9" x14ac:dyDescent="0.25">
      <c r="E84" s="36" t="s">
        <v>27</v>
      </c>
      <c r="F84" t="s">
        <v>28</v>
      </c>
      <c r="H84">
        <f>1/(1+EXP(-I82))</f>
        <v>0.81754671664071188</v>
      </c>
    </row>
    <row r="86" spans="5:9" ht="15.75" thickBot="1" x14ac:dyDescent="0.3"/>
    <row r="87" spans="5:9" ht="18" x14ac:dyDescent="0.25">
      <c r="E87" s="16" t="s">
        <v>11</v>
      </c>
      <c r="F87" s="17" t="s">
        <v>5</v>
      </c>
      <c r="G87" s="17" t="s">
        <v>6</v>
      </c>
      <c r="H87" s="17" t="s">
        <v>12</v>
      </c>
      <c r="I87" s="18" t="s">
        <v>13</v>
      </c>
    </row>
    <row r="88" spans="5:9" x14ac:dyDescent="0.25">
      <c r="E88" s="23">
        <v>1</v>
      </c>
      <c r="F88" s="20" t="s">
        <v>14</v>
      </c>
      <c r="G88" s="20" t="s">
        <v>15</v>
      </c>
      <c r="H88" s="21">
        <v>0.49917958851432631</v>
      </c>
      <c r="I88" s="22">
        <f>E88*H88</f>
        <v>0.49917958851432631</v>
      </c>
    </row>
    <row r="89" spans="5:9" x14ac:dyDescent="0.25">
      <c r="E89" s="23">
        <f>H74</f>
        <v>0.78914716371534277</v>
      </c>
      <c r="F89" s="20" t="s">
        <v>17</v>
      </c>
      <c r="G89" s="20" t="s">
        <v>15</v>
      </c>
      <c r="H89" s="21">
        <v>0.89935254626368555</v>
      </c>
      <c r="I89" s="22">
        <f>E89*H89</f>
        <v>0.70972151106415904</v>
      </c>
    </row>
    <row r="90" spans="5:9" ht="15.75" thickBot="1" x14ac:dyDescent="0.3">
      <c r="E90" s="28">
        <f>H84</f>
        <v>0.81754671664071188</v>
      </c>
      <c r="F90" s="25" t="s">
        <v>19</v>
      </c>
      <c r="G90" s="25" t="s">
        <v>15</v>
      </c>
      <c r="H90" s="26">
        <v>0.89932925250933704</v>
      </c>
      <c r="I90" s="27">
        <f>E90*H90</f>
        <v>0.73524367756795417</v>
      </c>
    </row>
    <row r="91" spans="5:9" ht="15.75" thickBot="1" x14ac:dyDescent="0.3">
      <c r="I91" s="33">
        <f>SUM(I87:I90)</f>
        <v>1.9441447771464397</v>
      </c>
    </row>
    <row r="93" spans="5:9" x14ac:dyDescent="0.25">
      <c r="E93" s="36" t="s">
        <v>27</v>
      </c>
      <c r="F93" t="s">
        <v>28</v>
      </c>
      <c r="H93">
        <f>1/(1+EXP(-I91))</f>
        <v>0.87480678458624839</v>
      </c>
    </row>
    <row r="96" spans="5:9" x14ac:dyDescent="0.25">
      <c r="E96" s="36"/>
      <c r="F96" s="37"/>
      <c r="G96" s="37"/>
      <c r="H96" s="37"/>
      <c r="I96" s="37"/>
    </row>
    <row r="98" spans="2:15" ht="15" customHeight="1" x14ac:dyDescent="0.25">
      <c r="B98" s="40" t="s">
        <v>31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2:15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1" spans="2:15" x14ac:dyDescent="0.25">
      <c r="C101" s="35" t="s">
        <v>2</v>
      </c>
      <c r="D101" s="35">
        <f>H93</f>
        <v>0.87480678458624839</v>
      </c>
    </row>
    <row r="102" spans="2:15" x14ac:dyDescent="0.25">
      <c r="C102" s="35" t="s">
        <v>3</v>
      </c>
      <c r="D102" s="35">
        <v>0.8</v>
      </c>
    </row>
    <row r="103" spans="2:15" ht="18.75" x14ac:dyDescent="0.3">
      <c r="C103" s="34" t="s">
        <v>26</v>
      </c>
      <c r="D103" s="34">
        <f>10/100</f>
        <v>0.1</v>
      </c>
      <c r="J103" s="15" t="s">
        <v>4</v>
      </c>
    </row>
    <row r="104" spans="2:15" x14ac:dyDescent="0.25">
      <c r="C104" s="35" t="s">
        <v>1</v>
      </c>
      <c r="D104" s="35">
        <f>D102-D101</f>
        <v>-7.4806784586248343E-2</v>
      </c>
      <c r="J104" s="38"/>
      <c r="K104" s="38"/>
      <c r="L104" s="38"/>
      <c r="M104" s="1">
        <f>D101*(1-D101)*D104</f>
        <v>-8.1928296392958042E-3</v>
      </c>
    </row>
    <row r="105" spans="2:15" ht="15.75" thickBot="1" x14ac:dyDescent="0.3"/>
    <row r="106" spans="2:15" ht="18.75" thickBot="1" x14ac:dyDescent="0.3">
      <c r="J106" s="16" t="s">
        <v>5</v>
      </c>
      <c r="K106" s="17" t="s">
        <v>6</v>
      </c>
      <c r="L106" s="17" t="s">
        <v>7</v>
      </c>
      <c r="M106" s="17" t="s">
        <v>8</v>
      </c>
      <c r="N106" s="17" t="s">
        <v>9</v>
      </c>
      <c r="O106" s="18" t="s">
        <v>10</v>
      </c>
    </row>
    <row r="107" spans="2:15" ht="18" x14ac:dyDescent="0.25">
      <c r="C107" s="16" t="s">
        <v>11</v>
      </c>
      <c r="D107" s="17" t="s">
        <v>5</v>
      </c>
      <c r="E107" s="17" t="s">
        <v>6</v>
      </c>
      <c r="F107" s="17" t="s">
        <v>12</v>
      </c>
      <c r="G107" s="18" t="s">
        <v>13</v>
      </c>
      <c r="J107" s="19" t="s">
        <v>14</v>
      </c>
      <c r="K107" s="20" t="s">
        <v>15</v>
      </c>
      <c r="L107" s="21">
        <f>C129</f>
        <v>1</v>
      </c>
      <c r="M107" s="21">
        <f>$D$103*$M$104*L107</f>
        <v>-8.1928296392958042E-4</v>
      </c>
      <c r="N107" s="21">
        <f>F129</f>
        <v>0.49917958851432631</v>
      </c>
      <c r="O107" s="22">
        <f>M107+N107</f>
        <v>0.49836030555039673</v>
      </c>
    </row>
    <row r="108" spans="2:15" x14ac:dyDescent="0.25">
      <c r="C108" s="23">
        <v>1</v>
      </c>
      <c r="D108" s="21" t="s">
        <v>16</v>
      </c>
      <c r="E108" s="21" t="s">
        <v>17</v>
      </c>
      <c r="F108" s="21">
        <v>0.49987715441738395</v>
      </c>
      <c r="G108" s="22">
        <f>C108*F108</f>
        <v>0.49987715441738395</v>
      </c>
      <c r="J108" s="19" t="s">
        <v>17</v>
      </c>
      <c r="K108" s="20" t="s">
        <v>15</v>
      </c>
      <c r="L108" s="21">
        <f>F115</f>
        <v>0.78914716371534277</v>
      </c>
      <c r="M108" s="21">
        <f t="shared" ref="M108:M109" si="7">$D$103*$M$104*L108</f>
        <v>-6.465348272653279E-4</v>
      </c>
      <c r="N108" s="21">
        <f t="shared" ref="N108:N109" si="8">F130</f>
        <v>0.89935254626368555</v>
      </c>
      <c r="O108" s="22">
        <f>M108+N108</f>
        <v>0.89870601143642026</v>
      </c>
    </row>
    <row r="109" spans="2:15" ht="15.75" thickBot="1" x14ac:dyDescent="0.3">
      <c r="C109" s="23">
        <v>0.4</v>
      </c>
      <c r="D109" s="21" t="s">
        <v>18</v>
      </c>
      <c r="E109" s="21" t="s">
        <v>17</v>
      </c>
      <c r="F109" s="21">
        <v>0.59995086176695356</v>
      </c>
      <c r="G109" s="22">
        <f>C109*F109</f>
        <v>0.23998034470678142</v>
      </c>
      <c r="J109" s="24" t="s">
        <v>19</v>
      </c>
      <c r="K109" s="25" t="s">
        <v>15</v>
      </c>
      <c r="L109" s="26">
        <f>F125</f>
        <v>0.81754671664071188</v>
      </c>
      <c r="M109" s="26">
        <f t="shared" si="7"/>
        <v>-6.6980209716029928E-4</v>
      </c>
      <c r="N109" s="26">
        <f t="shared" si="8"/>
        <v>0.89932925250933704</v>
      </c>
      <c r="O109" s="27">
        <f>M109+N109</f>
        <v>0.89865945041217676</v>
      </c>
    </row>
    <row r="110" spans="2:15" x14ac:dyDescent="0.25">
      <c r="C110" s="23">
        <v>0.2</v>
      </c>
      <c r="D110" s="21" t="s">
        <v>20</v>
      </c>
      <c r="E110" s="21" t="s">
        <v>17</v>
      </c>
      <c r="F110" s="21">
        <v>0.79997543088347689</v>
      </c>
      <c r="G110" s="22">
        <f>C110*F110</f>
        <v>0.15999508617669539</v>
      </c>
    </row>
    <row r="111" spans="2:15" ht="15.75" thickBot="1" x14ac:dyDescent="0.3">
      <c r="C111" s="28">
        <v>0.7</v>
      </c>
      <c r="D111" s="26" t="s">
        <v>21</v>
      </c>
      <c r="E111" s="26" t="s">
        <v>17</v>
      </c>
      <c r="F111" s="26">
        <v>0.59991400809216877</v>
      </c>
      <c r="G111" s="27">
        <f>C111*F111</f>
        <v>0.41993980566451811</v>
      </c>
    </row>
    <row r="112" spans="2:15" ht="15.75" thickBot="1" x14ac:dyDescent="0.3">
      <c r="G112" s="29">
        <f>SUM(G108:G111)</f>
        <v>1.3197923909653788</v>
      </c>
    </row>
    <row r="114" spans="3:15" ht="18.75" x14ac:dyDescent="0.3">
      <c r="J114" s="15" t="s">
        <v>22</v>
      </c>
    </row>
    <row r="115" spans="3:15" x14ac:dyDescent="0.25">
      <c r="C115" s="36" t="s">
        <v>27</v>
      </c>
      <c r="D115" t="s">
        <v>28</v>
      </c>
      <c r="F115">
        <f>1/(1+EXP(-G112))</f>
        <v>0.78914716371534277</v>
      </c>
      <c r="J115" s="38"/>
      <c r="K115" s="38"/>
      <c r="L115" s="38"/>
      <c r="M115">
        <f>F115*(1-F115)*F130*M104</f>
        <v>-1.2260306858687118E-3</v>
      </c>
    </row>
    <row r="116" spans="3:15" ht="15.75" thickBot="1" x14ac:dyDescent="0.3"/>
    <row r="117" spans="3:15" ht="18.75" thickBot="1" x14ac:dyDescent="0.3">
      <c r="J117" s="16" t="s">
        <v>5</v>
      </c>
      <c r="K117" s="17" t="s">
        <v>6</v>
      </c>
      <c r="L117" s="17" t="s">
        <v>7</v>
      </c>
      <c r="M117" s="17" t="s">
        <v>8</v>
      </c>
      <c r="N117" s="17" t="s">
        <v>9</v>
      </c>
      <c r="O117" s="18" t="s">
        <v>10</v>
      </c>
    </row>
    <row r="118" spans="3:15" ht="18" x14ac:dyDescent="0.25">
      <c r="C118" s="16" t="s">
        <v>11</v>
      </c>
      <c r="D118" s="17" t="s">
        <v>5</v>
      </c>
      <c r="E118" s="17" t="s">
        <v>6</v>
      </c>
      <c r="F118" s="17" t="s">
        <v>12</v>
      </c>
      <c r="G118" s="18" t="s">
        <v>13</v>
      </c>
      <c r="J118" s="19" t="s">
        <v>24</v>
      </c>
      <c r="K118" s="21" t="s">
        <v>17</v>
      </c>
      <c r="L118" s="21">
        <f>C108</f>
        <v>1</v>
      </c>
      <c r="M118" s="30">
        <f>$D$103*L118*$M$115</f>
        <v>-1.2260306858687117E-4</v>
      </c>
      <c r="N118" s="21">
        <v>0.49987715441738395</v>
      </c>
      <c r="O118" s="31">
        <f>N118+M118</f>
        <v>0.49975455134879709</v>
      </c>
    </row>
    <row r="119" spans="3:15" x14ac:dyDescent="0.25">
      <c r="C119" s="23">
        <v>1</v>
      </c>
      <c r="D119" s="21" t="s">
        <v>16</v>
      </c>
      <c r="E119" s="21" t="s">
        <v>19</v>
      </c>
      <c r="F119" s="21">
        <v>0.69988987468390662</v>
      </c>
      <c r="G119" s="22">
        <f>C119*F119</f>
        <v>0.69988987468390662</v>
      </c>
      <c r="J119" s="23" t="s">
        <v>18</v>
      </c>
      <c r="K119" s="21" t="s">
        <v>17</v>
      </c>
      <c r="L119" s="21">
        <f t="shared" ref="L119:L121" si="9">C109</f>
        <v>0.4</v>
      </c>
      <c r="M119" s="30">
        <f t="shared" ref="M119:M121" si="10">$D$103*L119*$M$115</f>
        <v>-4.9041227434748484E-5</v>
      </c>
      <c r="N119" s="21">
        <v>0.59995086176695356</v>
      </c>
      <c r="O119" s="22">
        <f>N119+M119</f>
        <v>0.59990182053951879</v>
      </c>
    </row>
    <row r="120" spans="3:15" x14ac:dyDescent="0.25">
      <c r="C120" s="23">
        <v>0.4</v>
      </c>
      <c r="D120" s="21" t="s">
        <v>18</v>
      </c>
      <c r="E120" s="21" t="s">
        <v>19</v>
      </c>
      <c r="F120" s="21">
        <v>0.89995594987356264</v>
      </c>
      <c r="G120" s="22">
        <f>C120*F120</f>
        <v>0.35998237994942506</v>
      </c>
      <c r="J120" s="23" t="s">
        <v>20</v>
      </c>
      <c r="K120" s="21" t="s">
        <v>17</v>
      </c>
      <c r="L120" s="21">
        <f t="shared" si="9"/>
        <v>0.2</v>
      </c>
      <c r="M120" s="30">
        <f t="shared" si="10"/>
        <v>-2.4520613717374242E-5</v>
      </c>
      <c r="N120" s="21">
        <v>0.79997543088347689</v>
      </c>
      <c r="O120" s="22">
        <f>N120+M120</f>
        <v>0.79995091026975951</v>
      </c>
    </row>
    <row r="121" spans="3:15" ht="15.75" thickBot="1" x14ac:dyDescent="0.3">
      <c r="C121" s="23">
        <v>0.2</v>
      </c>
      <c r="D121" s="21" t="s">
        <v>20</v>
      </c>
      <c r="E121" s="21" t="s">
        <v>19</v>
      </c>
      <c r="F121" s="21">
        <v>0.79997797493678136</v>
      </c>
      <c r="G121" s="22">
        <f>C121*F121</f>
        <v>0.15999559498735627</v>
      </c>
      <c r="J121" s="28" t="s">
        <v>21</v>
      </c>
      <c r="K121" s="26" t="s">
        <v>17</v>
      </c>
      <c r="L121" s="26">
        <f t="shared" si="9"/>
        <v>0.7</v>
      </c>
      <c r="M121" s="32">
        <f t="shared" si="10"/>
        <v>-8.5822148010809818E-5</v>
      </c>
      <c r="N121" s="26">
        <v>0.59991400809216877</v>
      </c>
      <c r="O121" s="27">
        <f>N121+M121</f>
        <v>0.59982818594415799</v>
      </c>
    </row>
    <row r="122" spans="3:15" ht="15.75" thickBot="1" x14ac:dyDescent="0.3">
      <c r="C122" s="28">
        <v>0.7</v>
      </c>
      <c r="D122" s="26" t="s">
        <v>21</v>
      </c>
      <c r="E122" s="26" t="s">
        <v>19</v>
      </c>
      <c r="F122" s="26">
        <v>0.39992291227873467</v>
      </c>
      <c r="G122" s="27">
        <f>C122*F122</f>
        <v>0.27994603859511424</v>
      </c>
    </row>
    <row r="123" spans="3:15" ht="15.75" thickBot="1" x14ac:dyDescent="0.3">
      <c r="G123" s="33">
        <f>SUM(G119:G122)</f>
        <v>1.4998138882158021</v>
      </c>
    </row>
    <row r="125" spans="3:15" x14ac:dyDescent="0.25">
      <c r="C125" s="36" t="s">
        <v>27</v>
      </c>
      <c r="D125" t="s">
        <v>28</v>
      </c>
      <c r="F125">
        <f>1/(1+EXP(-G123))</f>
        <v>0.81754671664071188</v>
      </c>
    </row>
    <row r="126" spans="3:15" ht="18.75" x14ac:dyDescent="0.3">
      <c r="J126" s="15" t="s">
        <v>22</v>
      </c>
    </row>
    <row r="127" spans="3:15" ht="15.75" thickBot="1" x14ac:dyDescent="0.3">
      <c r="M127">
        <f>F125*(1-F125)*F131*M104</f>
        <v>-1.0990486220949169E-3</v>
      </c>
    </row>
    <row r="128" spans="3:15" ht="18.75" thickBot="1" x14ac:dyDescent="0.3">
      <c r="C128" s="16" t="s">
        <v>11</v>
      </c>
      <c r="D128" s="17" t="s">
        <v>5</v>
      </c>
      <c r="E128" s="17" t="s">
        <v>6</v>
      </c>
      <c r="F128" s="17" t="s">
        <v>12</v>
      </c>
      <c r="G128" s="18" t="s">
        <v>13</v>
      </c>
    </row>
    <row r="129" spans="3:15" ht="18" x14ac:dyDescent="0.25">
      <c r="C129" s="23">
        <v>1</v>
      </c>
      <c r="D129" s="20" t="s">
        <v>14</v>
      </c>
      <c r="E129" s="20" t="s">
        <v>15</v>
      </c>
      <c r="F129" s="21">
        <v>0.49917958851432631</v>
      </c>
      <c r="G129" s="22">
        <f>C129*F129</f>
        <v>0.49917958851432631</v>
      </c>
      <c r="J129" s="16" t="s">
        <v>5</v>
      </c>
      <c r="K129" s="17" t="s">
        <v>6</v>
      </c>
      <c r="L129" s="17" t="s">
        <v>7</v>
      </c>
      <c r="M129" s="17" t="s">
        <v>8</v>
      </c>
      <c r="N129" s="17" t="s">
        <v>9</v>
      </c>
      <c r="O129" s="18" t="s">
        <v>10</v>
      </c>
    </row>
    <row r="130" spans="3:15" x14ac:dyDescent="0.25">
      <c r="C130" s="23">
        <f>F115</f>
        <v>0.78914716371534277</v>
      </c>
      <c r="D130" s="20" t="s">
        <v>17</v>
      </c>
      <c r="E130" s="20" t="s">
        <v>15</v>
      </c>
      <c r="F130" s="21">
        <v>0.89935254626368555</v>
      </c>
      <c r="G130" s="22">
        <f>C130*F130</f>
        <v>0.70972151106415904</v>
      </c>
      <c r="J130" s="19" t="s">
        <v>24</v>
      </c>
      <c r="K130" s="21" t="s">
        <v>19</v>
      </c>
      <c r="L130" s="21">
        <f>C119</f>
        <v>1</v>
      </c>
      <c r="M130" s="30">
        <f>L130*$M$127*$D$103</f>
        <v>-1.0990486220949169E-4</v>
      </c>
      <c r="N130" s="21">
        <v>0.69987715441738396</v>
      </c>
      <c r="O130" s="22">
        <f>N130+M130</f>
        <v>0.69976724955517444</v>
      </c>
    </row>
    <row r="131" spans="3:15" ht="15.75" thickBot="1" x14ac:dyDescent="0.3">
      <c r="C131" s="28">
        <f>F125</f>
        <v>0.81754671664071188</v>
      </c>
      <c r="D131" s="25" t="s">
        <v>19</v>
      </c>
      <c r="E131" s="25" t="s">
        <v>15</v>
      </c>
      <c r="F131" s="26">
        <v>0.89932925250933704</v>
      </c>
      <c r="G131" s="27">
        <f>C131*F131</f>
        <v>0.73524367756795417</v>
      </c>
      <c r="J131" s="23" t="s">
        <v>18</v>
      </c>
      <c r="K131" s="21" t="s">
        <v>19</v>
      </c>
      <c r="L131" s="21">
        <f t="shared" ref="L131:L133" si="11">C120</f>
        <v>0.4</v>
      </c>
      <c r="M131" s="30">
        <f t="shared" ref="M131:M133" si="12">L131*$M$115*$D$103</f>
        <v>-4.9041227434748471E-5</v>
      </c>
      <c r="N131" s="21">
        <v>0.8999508617669536</v>
      </c>
      <c r="O131" s="22">
        <f>N131+M131</f>
        <v>0.89990182053951884</v>
      </c>
    </row>
    <row r="132" spans="3:15" ht="15.75" thickBot="1" x14ac:dyDescent="0.3">
      <c r="G132" s="33">
        <f>SUM(G128:G131)</f>
        <v>1.9441447771464397</v>
      </c>
      <c r="J132" s="23" t="s">
        <v>20</v>
      </c>
      <c r="K132" s="21" t="s">
        <v>19</v>
      </c>
      <c r="L132" s="21">
        <f t="shared" si="11"/>
        <v>0.2</v>
      </c>
      <c r="M132" s="30">
        <f t="shared" si="12"/>
        <v>-2.4520613717374235E-5</v>
      </c>
      <c r="N132" s="21">
        <v>0.79997543088347689</v>
      </c>
      <c r="O132" s="22">
        <f>N132+M132</f>
        <v>0.79995091026975951</v>
      </c>
    </row>
    <row r="133" spans="3:15" ht="15.75" thickBot="1" x14ac:dyDescent="0.3">
      <c r="J133" s="28" t="s">
        <v>21</v>
      </c>
      <c r="K133" s="26" t="s">
        <v>19</v>
      </c>
      <c r="L133" s="26">
        <f t="shared" si="11"/>
        <v>0.7</v>
      </c>
      <c r="M133" s="32">
        <f t="shared" si="12"/>
        <v>-8.5822148010809818E-5</v>
      </c>
      <c r="N133" s="26">
        <v>0.39991400809216882</v>
      </c>
      <c r="O133" s="27">
        <f>N133+M133</f>
        <v>0.39982818594415803</v>
      </c>
    </row>
    <row r="134" spans="3:15" x14ac:dyDescent="0.25">
      <c r="C134" s="36" t="s">
        <v>27</v>
      </c>
      <c r="D134" t="s">
        <v>28</v>
      </c>
      <c r="F134">
        <f>1/(1+EXP(-G132))</f>
        <v>0.87480678458624839</v>
      </c>
    </row>
    <row r="137" spans="3:15" x14ac:dyDescent="0.25">
      <c r="F137" s="1" t="s">
        <v>32</v>
      </c>
    </row>
    <row r="140" spans="3:15" ht="15.75" thickBot="1" x14ac:dyDescent="0.3"/>
    <row r="141" spans="3:15" ht="18" x14ac:dyDescent="0.25">
      <c r="G141" s="16" t="s">
        <v>11</v>
      </c>
      <c r="H141" s="17" t="s">
        <v>5</v>
      </c>
      <c r="I141" s="17" t="s">
        <v>6</v>
      </c>
      <c r="J141" s="17" t="s">
        <v>12</v>
      </c>
      <c r="K141" s="18" t="s">
        <v>13</v>
      </c>
    </row>
    <row r="142" spans="3:15" x14ac:dyDescent="0.25">
      <c r="G142" s="23">
        <v>1</v>
      </c>
      <c r="H142" s="21" t="s">
        <v>16</v>
      </c>
      <c r="I142" s="21" t="s">
        <v>17</v>
      </c>
      <c r="J142" s="21">
        <v>0.49975455134879709</v>
      </c>
      <c r="K142" s="22">
        <f>G142*J142</f>
        <v>0.49975455134879709</v>
      </c>
    </row>
    <row r="143" spans="3:15" x14ac:dyDescent="0.25">
      <c r="G143" s="23">
        <v>0.4</v>
      </c>
      <c r="H143" s="21" t="s">
        <v>18</v>
      </c>
      <c r="I143" s="21" t="s">
        <v>17</v>
      </c>
      <c r="J143" s="21">
        <v>0.59990182053951879</v>
      </c>
      <c r="K143" s="22">
        <f>G143*J143</f>
        <v>0.23996072821580752</v>
      </c>
    </row>
    <row r="144" spans="3:15" x14ac:dyDescent="0.25">
      <c r="G144" s="23">
        <v>0.2</v>
      </c>
      <c r="H144" s="21" t="s">
        <v>20</v>
      </c>
      <c r="I144" s="21" t="s">
        <v>17</v>
      </c>
      <c r="J144" s="21">
        <v>0.79995091026975951</v>
      </c>
      <c r="K144" s="22">
        <f>G144*J144</f>
        <v>0.15999018205395191</v>
      </c>
    </row>
    <row r="145" spans="7:11" ht="15.75" thickBot="1" x14ac:dyDescent="0.3">
      <c r="G145" s="28">
        <v>0.7</v>
      </c>
      <c r="H145" s="26" t="s">
        <v>21</v>
      </c>
      <c r="I145" s="26" t="s">
        <v>17</v>
      </c>
      <c r="J145" s="26">
        <v>0.59982818594415799</v>
      </c>
      <c r="K145" s="27">
        <f>G145*J145</f>
        <v>0.41987973016091057</v>
      </c>
    </row>
    <row r="146" spans="7:11" ht="15.75" thickBot="1" x14ac:dyDescent="0.3">
      <c r="K146" s="29">
        <f>SUM(K142:K145)</f>
        <v>1.319585191779467</v>
      </c>
    </row>
    <row r="149" spans="7:11" x14ac:dyDescent="0.25">
      <c r="G149" s="36" t="s">
        <v>27</v>
      </c>
      <c r="H149" t="s">
        <v>28</v>
      </c>
      <c r="J149">
        <f>1/(1+EXP(-K146))</f>
        <v>0.78911268496551656</v>
      </c>
    </row>
    <row r="151" spans="7:11" ht="15.75" thickBot="1" x14ac:dyDescent="0.3"/>
    <row r="152" spans="7:11" ht="18" x14ac:dyDescent="0.25">
      <c r="G152" s="16" t="s">
        <v>11</v>
      </c>
      <c r="H152" s="17" t="s">
        <v>5</v>
      </c>
      <c r="I152" s="17" t="s">
        <v>6</v>
      </c>
      <c r="J152" s="17" t="s">
        <v>12</v>
      </c>
      <c r="K152" s="18" t="s">
        <v>13</v>
      </c>
    </row>
    <row r="153" spans="7:11" x14ac:dyDescent="0.25">
      <c r="G153" s="23">
        <v>1</v>
      </c>
      <c r="H153" s="21" t="s">
        <v>16</v>
      </c>
      <c r="I153" s="21" t="s">
        <v>19</v>
      </c>
      <c r="J153" s="21">
        <v>0.69976724955517444</v>
      </c>
      <c r="K153" s="22">
        <f>G153*J153</f>
        <v>0.69976724955517444</v>
      </c>
    </row>
    <row r="154" spans="7:11" x14ac:dyDescent="0.25">
      <c r="G154" s="23">
        <v>0.4</v>
      </c>
      <c r="H154" s="21" t="s">
        <v>18</v>
      </c>
      <c r="I154" s="21" t="s">
        <v>19</v>
      </c>
      <c r="J154" s="21">
        <v>0.89990182053951884</v>
      </c>
      <c r="K154" s="22">
        <f>G154*J154</f>
        <v>0.35996072821580755</v>
      </c>
    </row>
    <row r="155" spans="7:11" x14ac:dyDescent="0.25">
      <c r="G155" s="23">
        <v>0.2</v>
      </c>
      <c r="H155" s="21" t="s">
        <v>20</v>
      </c>
      <c r="I155" s="21" t="s">
        <v>19</v>
      </c>
      <c r="J155" s="21">
        <v>0.79995091026975951</v>
      </c>
      <c r="K155" s="22">
        <f>G155*J155</f>
        <v>0.15999018205395191</v>
      </c>
    </row>
    <row r="156" spans="7:11" ht="15.75" thickBot="1" x14ac:dyDescent="0.3">
      <c r="G156" s="28">
        <v>0.7</v>
      </c>
      <c r="H156" s="26" t="s">
        <v>21</v>
      </c>
      <c r="I156" s="26" t="s">
        <v>19</v>
      </c>
      <c r="J156" s="26">
        <v>0.39982818594415803</v>
      </c>
      <c r="K156" s="27">
        <f>G156*J156</f>
        <v>0.27987973016091061</v>
      </c>
    </row>
    <row r="157" spans="7:11" ht="15.75" thickBot="1" x14ac:dyDescent="0.3">
      <c r="K157" s="33">
        <f>SUM(K153:K156)</f>
        <v>1.4995978899858446</v>
      </c>
    </row>
    <row r="159" spans="7:11" x14ac:dyDescent="0.25">
      <c r="G159" s="36" t="s">
        <v>27</v>
      </c>
      <c r="H159" t="s">
        <v>28</v>
      </c>
      <c r="J159">
        <f>1/(1+EXP(-K157))</f>
        <v>0.81751449525293984</v>
      </c>
    </row>
    <row r="161" spans="7:11" ht="15.75" thickBot="1" x14ac:dyDescent="0.3"/>
    <row r="162" spans="7:11" ht="18" x14ac:dyDescent="0.25">
      <c r="G162" s="16" t="s">
        <v>11</v>
      </c>
      <c r="H162" s="17" t="s">
        <v>5</v>
      </c>
      <c r="I162" s="17" t="s">
        <v>6</v>
      </c>
      <c r="J162" s="17" t="s">
        <v>12</v>
      </c>
      <c r="K162" s="18" t="s">
        <v>13</v>
      </c>
    </row>
    <row r="163" spans="7:11" x14ac:dyDescent="0.25">
      <c r="G163" s="23">
        <v>1</v>
      </c>
      <c r="H163" s="20" t="s">
        <v>14</v>
      </c>
      <c r="I163" s="20" t="s">
        <v>15</v>
      </c>
      <c r="J163" s="21">
        <v>0.49836030723835167</v>
      </c>
      <c r="K163" s="22">
        <f>G163*J163</f>
        <v>0.49836030723835167</v>
      </c>
    </row>
    <row r="164" spans="7:11" x14ac:dyDescent="0.25">
      <c r="G164" s="23">
        <v>0.78914716371534277</v>
      </c>
      <c r="H164" s="20" t="s">
        <v>17</v>
      </c>
      <c r="I164" s="20" t="s">
        <v>15</v>
      </c>
      <c r="J164" s="21">
        <v>0.89870601276846507</v>
      </c>
      <c r="K164" s="22">
        <f>G164*J164</f>
        <v>0.70921130099015883</v>
      </c>
    </row>
    <row r="165" spans="7:11" ht="15.75" thickBot="1" x14ac:dyDescent="0.3">
      <c r="G165" s="28">
        <v>0.81754671664071188</v>
      </c>
      <c r="H165" s="25" t="s">
        <v>19</v>
      </c>
      <c r="I165" s="25" t="s">
        <v>15</v>
      </c>
      <c r="J165" s="26">
        <v>0.89865945441929851</v>
      </c>
      <c r="K165" s="27">
        <f>G165*J165</f>
        <v>0.73469608633863093</v>
      </c>
    </row>
    <row r="166" spans="7:11" ht="15.75" thickBot="1" x14ac:dyDescent="0.3">
      <c r="K166" s="33">
        <f>SUM(K162:K165)</f>
        <v>1.9422676945671413</v>
      </c>
    </row>
    <row r="168" spans="7:11" x14ac:dyDescent="0.25">
      <c r="G168" s="36" t="s">
        <v>27</v>
      </c>
      <c r="H168" t="s">
        <v>28</v>
      </c>
      <c r="J168">
        <f>1/(1+EXP(-K166))</f>
        <v>0.87460106206395261</v>
      </c>
    </row>
  </sheetData>
  <mergeCells count="6">
    <mergeCell ref="J104:L104"/>
    <mergeCell ref="J115:L115"/>
    <mergeCell ref="E2:M3"/>
    <mergeCell ref="J29:L29"/>
    <mergeCell ref="J40:L40"/>
    <mergeCell ref="B98:N9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3</xdr:col>
                <xdr:colOff>504825</xdr:colOff>
                <xdr:row>3</xdr:row>
                <xdr:rowOff>76200</xdr:rowOff>
              </from>
              <to>
                <xdr:col>9</xdr:col>
                <xdr:colOff>228600</xdr:colOff>
                <xdr:row>7</xdr:row>
                <xdr:rowOff>38100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10</xdr:col>
                <xdr:colOff>28575</xdr:colOff>
                <xdr:row>4</xdr:row>
                <xdr:rowOff>38100</xdr:rowOff>
              </from>
              <to>
                <xdr:col>16</xdr:col>
                <xdr:colOff>847725</xdr:colOff>
                <xdr:row>13</xdr:row>
                <xdr:rowOff>180975</xdr:rowOff>
              </to>
            </anchor>
          </objectPr>
        </oleObject>
      </mc:Choice>
      <mc:Fallback>
        <oleObject progId="Equation.3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Kevadia</dc:creator>
  <cp:lastModifiedBy>Harsh Kevadia</cp:lastModifiedBy>
  <dcterms:created xsi:type="dcterms:W3CDTF">2017-04-09T23:33:30Z</dcterms:created>
  <dcterms:modified xsi:type="dcterms:W3CDTF">2017-04-11T01:29:38Z</dcterms:modified>
</cp:coreProperties>
</file>