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ed excel files in GITHUB\09-04-2022\"/>
    </mc:Choice>
  </mc:AlternateContent>
  <xr:revisionPtr revIDLastSave="0" documentId="13_ncr:1_{7918A7E8-C8E9-467C-AEEB-27D546176D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w Scenario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3" i="2" l="1"/>
  <c r="D132" i="2"/>
  <c r="D130" i="2"/>
  <c r="D129" i="2"/>
  <c r="D128" i="2"/>
  <c r="D127" i="2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H100" i="2"/>
  <c r="L100" i="2" s="1"/>
  <c r="G100" i="2"/>
  <c r="G101" i="2" s="1"/>
  <c r="J99" i="2"/>
  <c r="K99" i="2" s="1"/>
  <c r="H99" i="2"/>
  <c r="G99" i="2"/>
  <c r="L98" i="2"/>
  <c r="J98" i="2"/>
  <c r="K98" i="2" s="1"/>
  <c r="H98" i="2"/>
  <c r="G98" i="2"/>
  <c r="J97" i="2"/>
  <c r="K97" i="2" s="1"/>
  <c r="H97" i="2"/>
  <c r="L97" i="2" s="1"/>
  <c r="G97" i="2"/>
  <c r="J96" i="2"/>
  <c r="K96" i="2" s="1"/>
  <c r="H96" i="2"/>
  <c r="L96" i="2" s="1"/>
  <c r="G96" i="2"/>
  <c r="J95" i="2"/>
  <c r="K95" i="2" s="1"/>
  <c r="L95" i="2" s="1"/>
  <c r="H95" i="2"/>
  <c r="G95" i="2"/>
  <c r="J94" i="2"/>
  <c r="K94" i="2" s="1"/>
  <c r="L94" i="2" s="1"/>
  <c r="H94" i="2"/>
  <c r="G94" i="2"/>
  <c r="J93" i="2"/>
  <c r="K93" i="2" s="1"/>
  <c r="H93" i="2"/>
  <c r="G93" i="2"/>
  <c r="J92" i="2"/>
  <c r="K92" i="2" s="1"/>
  <c r="H92" i="2"/>
  <c r="G92" i="2"/>
  <c r="J91" i="2"/>
  <c r="K91" i="2" s="1"/>
  <c r="H91" i="2"/>
  <c r="G91" i="2"/>
  <c r="J90" i="2"/>
  <c r="K90" i="2" s="1"/>
  <c r="H90" i="2"/>
  <c r="L90" i="2" s="1"/>
  <c r="G90" i="2"/>
  <c r="J89" i="2"/>
  <c r="K89" i="2" s="1"/>
  <c r="H89" i="2"/>
  <c r="L89" i="2" s="1"/>
  <c r="G89" i="2"/>
  <c r="J88" i="2"/>
  <c r="K88" i="2" s="1"/>
  <c r="H88" i="2"/>
  <c r="L88" i="2" s="1"/>
  <c r="G88" i="2"/>
  <c r="J87" i="2"/>
  <c r="K87" i="2" s="1"/>
  <c r="H87" i="2"/>
  <c r="G87" i="2"/>
  <c r="J86" i="2"/>
  <c r="K86" i="2" s="1"/>
  <c r="H86" i="2"/>
  <c r="G86" i="2"/>
  <c r="J85" i="2"/>
  <c r="K85" i="2" s="1"/>
  <c r="H85" i="2"/>
  <c r="L85" i="2" s="1"/>
  <c r="G85" i="2"/>
  <c r="J84" i="2"/>
  <c r="K84" i="2" s="1"/>
  <c r="H84" i="2"/>
  <c r="G84" i="2"/>
  <c r="J83" i="2"/>
  <c r="K83" i="2" s="1"/>
  <c r="H83" i="2"/>
  <c r="G83" i="2"/>
  <c r="L82" i="2"/>
  <c r="J82" i="2"/>
  <c r="K82" i="2" s="1"/>
  <c r="H82" i="2"/>
  <c r="G82" i="2"/>
  <c r="J81" i="2"/>
  <c r="K81" i="2" s="1"/>
  <c r="H81" i="2"/>
  <c r="G81" i="2"/>
  <c r="J80" i="2"/>
  <c r="K80" i="2" s="1"/>
  <c r="H80" i="2"/>
  <c r="L80" i="2" s="1"/>
  <c r="G80" i="2"/>
  <c r="J79" i="2"/>
  <c r="K79" i="2" s="1"/>
  <c r="H79" i="2"/>
  <c r="G79" i="2"/>
  <c r="J78" i="2"/>
  <c r="K78" i="2" s="1"/>
  <c r="H78" i="2"/>
  <c r="G78" i="2"/>
  <c r="J77" i="2"/>
  <c r="K77" i="2" s="1"/>
  <c r="H77" i="2"/>
  <c r="L77" i="2" s="1"/>
  <c r="G77" i="2"/>
  <c r="J76" i="2"/>
  <c r="K76" i="2" s="1"/>
  <c r="H76" i="2"/>
  <c r="L76" i="2" s="1"/>
  <c r="G76" i="2"/>
  <c r="J75" i="2"/>
  <c r="K75" i="2" s="1"/>
  <c r="L75" i="2" s="1"/>
  <c r="H75" i="2"/>
  <c r="G75" i="2"/>
  <c r="J74" i="2"/>
  <c r="K74" i="2" s="1"/>
  <c r="L74" i="2" s="1"/>
  <c r="H74" i="2"/>
  <c r="G74" i="2"/>
  <c r="J73" i="2"/>
  <c r="K73" i="2" s="1"/>
  <c r="H73" i="2"/>
  <c r="L73" i="2" s="1"/>
  <c r="G73" i="2"/>
  <c r="J72" i="2"/>
  <c r="K72" i="2" s="1"/>
  <c r="H72" i="2"/>
  <c r="L72" i="2" s="1"/>
  <c r="G72" i="2"/>
  <c r="J71" i="2"/>
  <c r="K71" i="2" s="1"/>
  <c r="H71" i="2"/>
  <c r="G71" i="2"/>
  <c r="J70" i="2"/>
  <c r="K70" i="2" s="1"/>
  <c r="H70" i="2"/>
  <c r="G70" i="2"/>
  <c r="J69" i="2"/>
  <c r="K69" i="2" s="1"/>
  <c r="H69" i="2"/>
  <c r="L69" i="2" s="1"/>
  <c r="G69" i="2"/>
  <c r="J68" i="2"/>
  <c r="K68" i="2" s="1"/>
  <c r="H68" i="2"/>
  <c r="L68" i="2" s="1"/>
  <c r="G68" i="2"/>
  <c r="J67" i="2"/>
  <c r="K67" i="2" s="1"/>
  <c r="L67" i="2" s="1"/>
  <c r="H67" i="2"/>
  <c r="G67" i="2"/>
  <c r="J66" i="2"/>
  <c r="K66" i="2" s="1"/>
  <c r="L66" i="2" s="1"/>
  <c r="H66" i="2"/>
  <c r="G66" i="2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G33" i="2"/>
  <c r="J32" i="2"/>
  <c r="K32" i="2" s="1"/>
  <c r="H32" i="2"/>
  <c r="L32" i="2" s="1"/>
  <c r="K31" i="2"/>
  <c r="J31" i="2"/>
  <c r="H31" i="2"/>
  <c r="G31" i="2"/>
  <c r="G32" i="2" s="1"/>
  <c r="J30" i="2"/>
  <c r="K30" i="2" s="1"/>
  <c r="H30" i="2"/>
  <c r="K29" i="2"/>
  <c r="J29" i="2"/>
  <c r="H29" i="2"/>
  <c r="J28" i="2"/>
  <c r="K28" i="2" s="1"/>
  <c r="H28" i="2"/>
  <c r="K27" i="2"/>
  <c r="J27" i="2"/>
  <c r="H27" i="2"/>
  <c r="L27" i="2" s="1"/>
  <c r="J26" i="2"/>
  <c r="K26" i="2" s="1"/>
  <c r="H26" i="2"/>
  <c r="J25" i="2"/>
  <c r="K25" i="2" s="1"/>
  <c r="L25" i="2" s="1"/>
  <c r="H25" i="2"/>
  <c r="K24" i="2"/>
  <c r="J24" i="2"/>
  <c r="H24" i="2"/>
  <c r="K23" i="2"/>
  <c r="J23" i="2"/>
  <c r="H23" i="2"/>
  <c r="J22" i="2"/>
  <c r="K22" i="2" s="1"/>
  <c r="L22" i="2" s="1"/>
  <c r="H22" i="2"/>
  <c r="K21" i="2"/>
  <c r="L21" i="2" s="1"/>
  <c r="J21" i="2"/>
  <c r="H21" i="2"/>
  <c r="J20" i="2"/>
  <c r="K20" i="2" s="1"/>
  <c r="H20" i="2"/>
  <c r="K19" i="2"/>
  <c r="J19" i="2"/>
  <c r="H19" i="2"/>
  <c r="L19" i="2" s="1"/>
  <c r="J18" i="2"/>
  <c r="K18" i="2" s="1"/>
  <c r="H18" i="2"/>
  <c r="J17" i="2"/>
  <c r="K17" i="2" s="1"/>
  <c r="H17" i="2"/>
  <c r="L17" i="2" s="1"/>
  <c r="K16" i="2"/>
  <c r="J16" i="2"/>
  <c r="H16" i="2"/>
  <c r="K15" i="2"/>
  <c r="J15" i="2"/>
  <c r="H15" i="2"/>
  <c r="J14" i="2"/>
  <c r="K14" i="2" s="1"/>
  <c r="H14" i="2"/>
  <c r="K13" i="2"/>
  <c r="J13" i="2"/>
  <c r="H13" i="2"/>
  <c r="J12" i="2"/>
  <c r="K12" i="2" s="1"/>
  <c r="H12" i="2"/>
  <c r="K11" i="2"/>
  <c r="J11" i="2"/>
  <c r="H11" i="2"/>
  <c r="L11" i="2" s="1"/>
  <c r="J10" i="2"/>
  <c r="K10" i="2" s="1"/>
  <c r="H10" i="2"/>
  <c r="L10" i="2" s="1"/>
  <c r="J9" i="2"/>
  <c r="K9" i="2" s="1"/>
  <c r="H9" i="2"/>
  <c r="J8" i="2"/>
  <c r="K8" i="2" s="1"/>
  <c r="H8" i="2"/>
  <c r="K7" i="2"/>
  <c r="J7" i="2"/>
  <c r="H7" i="2"/>
  <c r="J6" i="2"/>
  <c r="K6" i="2" s="1"/>
  <c r="H6" i="2"/>
  <c r="L6" i="2" l="1"/>
  <c r="L13" i="2"/>
  <c r="L20" i="2"/>
  <c r="L23" i="2"/>
  <c r="L70" i="2"/>
  <c r="L78" i="2"/>
  <c r="L83" i="2"/>
  <c r="L7" i="2"/>
  <c r="L14" i="2"/>
  <c r="L30" i="2"/>
  <c r="L86" i="2"/>
  <c r="L91" i="2"/>
  <c r="L99" i="2"/>
  <c r="L71" i="2"/>
  <c r="L79" i="2"/>
  <c r="L12" i="2"/>
  <c r="L15" i="2"/>
  <c r="L28" i="2"/>
  <c r="L87" i="2"/>
  <c r="M6" i="2"/>
  <c r="L9" i="2"/>
  <c r="L24" i="2"/>
  <c r="L26" i="2"/>
  <c r="L29" i="2"/>
  <c r="G102" i="2"/>
  <c r="H101" i="2"/>
  <c r="L101" i="2" s="1"/>
  <c r="L16" i="2"/>
  <c r="L18" i="2"/>
  <c r="L31" i="2"/>
  <c r="L129" i="2"/>
  <c r="L8" i="2"/>
  <c r="G34" i="2"/>
  <c r="H33" i="2"/>
  <c r="L33" i="2" s="1"/>
  <c r="L81" i="2"/>
  <c r="L93" i="2"/>
  <c r="L92" i="2"/>
  <c r="L84" i="2"/>
  <c r="P6" i="2" l="1"/>
  <c r="N6" i="2"/>
  <c r="O6" i="2" s="1"/>
  <c r="L127" i="2"/>
  <c r="G35" i="2"/>
  <c r="H34" i="2"/>
  <c r="L34" i="2" s="1"/>
  <c r="G103" i="2"/>
  <c r="H102" i="2"/>
  <c r="L102" i="2" s="1"/>
  <c r="M7" i="2" l="1"/>
  <c r="G36" i="2"/>
  <c r="H35" i="2"/>
  <c r="L35" i="2" s="1"/>
  <c r="G104" i="2"/>
  <c r="H103" i="2"/>
  <c r="L103" i="2" s="1"/>
  <c r="I7" i="2"/>
  <c r="G37" i="2" l="1"/>
  <c r="H36" i="2"/>
  <c r="L36" i="2" s="1"/>
  <c r="G105" i="2"/>
  <c r="H104" i="2"/>
  <c r="L104" i="2" s="1"/>
  <c r="P7" i="2"/>
  <c r="N7" i="2"/>
  <c r="O7" i="2" s="1"/>
  <c r="I8" i="2" s="1"/>
  <c r="G106" i="2" l="1"/>
  <c r="H105" i="2"/>
  <c r="L105" i="2" s="1"/>
  <c r="G38" i="2"/>
  <c r="H37" i="2"/>
  <c r="L37" i="2" s="1"/>
  <c r="M8" i="2"/>
  <c r="G39" i="2" l="1"/>
  <c r="H38" i="2"/>
  <c r="L38" i="2" s="1"/>
  <c r="N8" i="2"/>
  <c r="O8" i="2" s="1"/>
  <c r="P8" i="2"/>
  <c r="I9" i="2"/>
  <c r="G107" i="2"/>
  <c r="H106" i="2"/>
  <c r="L106" i="2" s="1"/>
  <c r="M9" i="2" l="1"/>
  <c r="G108" i="2"/>
  <c r="H107" i="2"/>
  <c r="L107" i="2" s="1"/>
  <c r="G40" i="2"/>
  <c r="H39" i="2"/>
  <c r="L39" i="2" s="1"/>
  <c r="N9" i="2" l="1"/>
  <c r="O9" i="2" s="1"/>
  <c r="P9" i="2"/>
  <c r="G109" i="2"/>
  <c r="H108" i="2"/>
  <c r="L108" i="2" s="1"/>
  <c r="G41" i="2"/>
  <c r="H40" i="2"/>
  <c r="L40" i="2" s="1"/>
  <c r="I10" i="2" l="1"/>
  <c r="G42" i="2"/>
  <c r="H41" i="2"/>
  <c r="L41" i="2" s="1"/>
  <c r="G110" i="2"/>
  <c r="H109" i="2"/>
  <c r="L109" i="2" s="1"/>
  <c r="M10" i="2"/>
  <c r="G111" i="2" l="1"/>
  <c r="H110" i="2"/>
  <c r="L110" i="2" s="1"/>
  <c r="G43" i="2"/>
  <c r="H42" i="2"/>
  <c r="L42" i="2" s="1"/>
  <c r="P10" i="2"/>
  <c r="N10" i="2"/>
  <c r="O10" i="2" s="1"/>
  <c r="I11" i="2" s="1"/>
  <c r="M11" i="2" l="1"/>
  <c r="G44" i="2"/>
  <c r="H43" i="2"/>
  <c r="L43" i="2" s="1"/>
  <c r="G112" i="2"/>
  <c r="H111" i="2"/>
  <c r="L111" i="2" s="1"/>
  <c r="N11" i="2" l="1"/>
  <c r="O11" i="2" s="1"/>
  <c r="M12" i="2" s="1"/>
  <c r="P11" i="2"/>
  <c r="H44" i="2"/>
  <c r="L44" i="2" s="1"/>
  <c r="G45" i="2"/>
  <c r="G113" i="2"/>
  <c r="H112" i="2"/>
  <c r="L112" i="2" s="1"/>
  <c r="I12" i="2"/>
  <c r="P12" i="2" l="1"/>
  <c r="N12" i="2"/>
  <c r="O12" i="2" s="1"/>
  <c r="M13" i="2" s="1"/>
  <c r="G46" i="2"/>
  <c r="H45" i="2"/>
  <c r="L45" i="2" s="1"/>
  <c r="G114" i="2"/>
  <c r="H113" i="2"/>
  <c r="L113" i="2" s="1"/>
  <c r="P13" i="2" l="1"/>
  <c r="N13" i="2"/>
  <c r="O13" i="2" s="1"/>
  <c r="M14" i="2" s="1"/>
  <c r="G115" i="2"/>
  <c r="H114" i="2"/>
  <c r="L114" i="2" s="1"/>
  <c r="I13" i="2"/>
  <c r="G47" i="2"/>
  <c r="H46" i="2"/>
  <c r="L46" i="2" s="1"/>
  <c r="P14" i="2" l="1"/>
  <c r="N14" i="2"/>
  <c r="O14" i="2" s="1"/>
  <c r="M15" i="2" s="1"/>
  <c r="G48" i="2"/>
  <c r="H47" i="2"/>
  <c r="L47" i="2" s="1"/>
  <c r="G116" i="2"/>
  <c r="H115" i="2"/>
  <c r="L115" i="2" s="1"/>
  <c r="I14" i="2"/>
  <c r="I15" i="2" s="1"/>
  <c r="P15" i="2" l="1"/>
  <c r="N15" i="2"/>
  <c r="O15" i="2" s="1"/>
  <c r="M16" i="2" s="1"/>
  <c r="G49" i="2"/>
  <c r="H48" i="2"/>
  <c r="L48" i="2" s="1"/>
  <c r="G117" i="2"/>
  <c r="H116" i="2"/>
  <c r="L116" i="2" s="1"/>
  <c r="N16" i="2" l="1"/>
  <c r="O16" i="2" s="1"/>
  <c r="M17" i="2" s="1"/>
  <c r="P16" i="2"/>
  <c r="G118" i="2"/>
  <c r="H117" i="2"/>
  <c r="L117" i="2" s="1"/>
  <c r="I16" i="2"/>
  <c r="I17" i="2" s="1"/>
  <c r="G50" i="2"/>
  <c r="H49" i="2"/>
  <c r="L49" i="2" s="1"/>
  <c r="N17" i="2" l="1"/>
  <c r="O17" i="2" s="1"/>
  <c r="M18" i="2" s="1"/>
  <c r="P17" i="2"/>
  <c r="G51" i="2"/>
  <c r="H50" i="2"/>
  <c r="L50" i="2" s="1"/>
  <c r="G119" i="2"/>
  <c r="H118" i="2"/>
  <c r="L118" i="2" s="1"/>
  <c r="I18" i="2"/>
  <c r="N18" i="2" l="1"/>
  <c r="O18" i="2" s="1"/>
  <c r="M19" i="2" s="1"/>
  <c r="P18" i="2"/>
  <c r="G120" i="2"/>
  <c r="H119" i="2"/>
  <c r="L119" i="2" s="1"/>
  <c r="G52" i="2"/>
  <c r="H51" i="2"/>
  <c r="L51" i="2" s="1"/>
  <c r="N19" i="2" l="1"/>
  <c r="O19" i="2" s="1"/>
  <c r="M20" i="2" s="1"/>
  <c r="P19" i="2"/>
  <c r="I19" i="2"/>
  <c r="I20" i="2" s="1"/>
  <c r="G53" i="2"/>
  <c r="H52" i="2"/>
  <c r="L52" i="2" s="1"/>
  <c r="G121" i="2"/>
  <c r="H120" i="2"/>
  <c r="L120" i="2" s="1"/>
  <c r="P20" i="2" l="1"/>
  <c r="N20" i="2"/>
  <c r="O20" i="2" s="1"/>
  <c r="M21" i="2" s="1"/>
  <c r="G54" i="2"/>
  <c r="H53" i="2"/>
  <c r="L53" i="2" s="1"/>
  <c r="G122" i="2"/>
  <c r="H121" i="2"/>
  <c r="L121" i="2" s="1"/>
  <c r="P21" i="2" l="1"/>
  <c r="N21" i="2"/>
  <c r="O21" i="2" s="1"/>
  <c r="M22" i="2" s="1"/>
  <c r="G123" i="2"/>
  <c r="H122" i="2"/>
  <c r="L122" i="2" s="1"/>
  <c r="I21" i="2"/>
  <c r="G55" i="2"/>
  <c r="H54" i="2"/>
  <c r="L54" i="2" s="1"/>
  <c r="I22" i="2" l="1"/>
  <c r="P22" i="2"/>
  <c r="N22" i="2"/>
  <c r="O22" i="2" s="1"/>
  <c r="M23" i="2" s="1"/>
  <c r="G56" i="2"/>
  <c r="H55" i="2"/>
  <c r="L55" i="2" s="1"/>
  <c r="G124" i="2"/>
  <c r="H123" i="2"/>
  <c r="L123" i="2" s="1"/>
  <c r="P23" i="2" l="1"/>
  <c r="N23" i="2"/>
  <c r="O23" i="2" s="1"/>
  <c r="M24" i="2" s="1"/>
  <c r="I23" i="2"/>
  <c r="G125" i="2"/>
  <c r="H125" i="2" s="1"/>
  <c r="L125" i="2" s="1"/>
  <c r="H124" i="2"/>
  <c r="L124" i="2" s="1"/>
  <c r="G57" i="2"/>
  <c r="H56" i="2"/>
  <c r="L56" i="2" s="1"/>
  <c r="N24" i="2" l="1"/>
  <c r="O24" i="2" s="1"/>
  <c r="M25" i="2" s="1"/>
  <c r="P24" i="2"/>
  <c r="G58" i="2"/>
  <c r="H57" i="2"/>
  <c r="L57" i="2" s="1"/>
  <c r="L130" i="2"/>
  <c r="I24" i="2"/>
  <c r="I25" i="2" s="1"/>
  <c r="N25" i="2" l="1"/>
  <c r="O25" i="2" s="1"/>
  <c r="M26" i="2" s="1"/>
  <c r="P25" i="2"/>
  <c r="G59" i="2"/>
  <c r="H58" i="2"/>
  <c r="L58" i="2" s="1"/>
  <c r="N26" i="2" l="1"/>
  <c r="O26" i="2" s="1"/>
  <c r="P26" i="2"/>
  <c r="M27" i="2"/>
  <c r="G60" i="2"/>
  <c r="H59" i="2"/>
  <c r="L59" i="2" s="1"/>
  <c r="I26" i="2"/>
  <c r="I27" i="2" s="1"/>
  <c r="N27" i="2" l="1"/>
  <c r="O27" i="2" s="1"/>
  <c r="M28" i="2" s="1"/>
  <c r="P27" i="2"/>
  <c r="G61" i="2"/>
  <c r="H60" i="2"/>
  <c r="L60" i="2" s="1"/>
  <c r="P28" i="2" l="1"/>
  <c r="N28" i="2"/>
  <c r="O28" i="2" s="1"/>
  <c r="M29" i="2" s="1"/>
  <c r="G62" i="2"/>
  <c r="H61" i="2"/>
  <c r="L61" i="2" s="1"/>
  <c r="I28" i="2"/>
  <c r="P29" i="2" l="1"/>
  <c r="N29" i="2"/>
  <c r="O29" i="2" s="1"/>
  <c r="M30" i="2" s="1"/>
  <c r="I29" i="2"/>
  <c r="G63" i="2"/>
  <c r="H62" i="2"/>
  <c r="L62" i="2" s="1"/>
  <c r="P30" i="2" l="1"/>
  <c r="P127" i="2" s="1"/>
  <c r="N30" i="2"/>
  <c r="O30" i="2" s="1"/>
  <c r="O127" i="2" s="1"/>
  <c r="G64" i="2"/>
  <c r="H63" i="2"/>
  <c r="L63" i="2" s="1"/>
  <c r="I30" i="2"/>
  <c r="I31" i="2" l="1"/>
  <c r="G65" i="2"/>
  <c r="H65" i="2" s="1"/>
  <c r="L65" i="2" s="1"/>
  <c r="H64" i="2"/>
  <c r="L64" i="2" s="1"/>
  <c r="M31" i="2"/>
  <c r="N31" i="2" l="1"/>
  <c r="O31" i="2" s="1"/>
  <c r="I32" i="2" s="1"/>
  <c r="P31" i="2"/>
  <c r="L128" i="2"/>
  <c r="L132" i="2"/>
  <c r="M32" i="2" l="1"/>
  <c r="P32" i="2" l="1"/>
  <c r="N32" i="2"/>
  <c r="O32" i="2" s="1"/>
  <c r="I33" i="2" l="1"/>
  <c r="M33" i="2"/>
  <c r="P33" i="2" l="1"/>
  <c r="N33" i="2"/>
  <c r="O33" i="2" s="1"/>
  <c r="M34" i="2" l="1"/>
  <c r="I34" i="2"/>
  <c r="P34" i="2" l="1"/>
  <c r="N34" i="2"/>
  <c r="O34" i="2" s="1"/>
  <c r="M35" i="2" s="1"/>
  <c r="N35" i="2" l="1"/>
  <c r="O35" i="2" s="1"/>
  <c r="P35" i="2"/>
  <c r="I35" i="2"/>
  <c r="M36" i="2" l="1"/>
  <c r="P36" i="2" s="1"/>
  <c r="I36" i="2"/>
  <c r="N36" i="2" l="1"/>
  <c r="O36" i="2" s="1"/>
  <c r="M37" i="2" s="1"/>
  <c r="P37" i="2" s="1"/>
  <c r="I37" i="2"/>
  <c r="N37" i="2" l="1"/>
  <c r="O37" i="2" s="1"/>
  <c r="M38" i="2" s="1"/>
  <c r="P38" i="2" s="1"/>
  <c r="N38" i="2" l="1"/>
  <c r="O38" i="2" s="1"/>
  <c r="M39" i="2" s="1"/>
  <c r="N39" i="2" s="1"/>
  <c r="O39" i="2" s="1"/>
  <c r="I38" i="2"/>
  <c r="I39" i="2"/>
  <c r="P39" i="2" l="1"/>
  <c r="M40" i="2" s="1"/>
  <c r="I40" i="2"/>
  <c r="P40" i="2" l="1"/>
  <c r="N40" i="2"/>
  <c r="O40" i="2" s="1"/>
  <c r="M41" i="2" s="1"/>
  <c r="P41" i="2" s="1"/>
  <c r="I41" i="2" l="1"/>
  <c r="N41" i="2"/>
  <c r="O41" i="2" s="1"/>
  <c r="M42" i="2" s="1"/>
  <c r="P42" i="2" s="1"/>
  <c r="I42" i="2"/>
  <c r="N42" i="2" l="1"/>
  <c r="O42" i="2" s="1"/>
  <c r="M43" i="2" s="1"/>
  <c r="N43" i="2" s="1"/>
  <c r="O43" i="2" s="1"/>
  <c r="I43" i="2"/>
  <c r="I44" i="2" l="1"/>
  <c r="P43" i="2"/>
  <c r="M44" i="2" s="1"/>
  <c r="N44" i="2" l="1"/>
  <c r="O44" i="2" s="1"/>
  <c r="M45" i="2" s="1"/>
  <c r="N45" i="2" s="1"/>
  <c r="O45" i="2" s="1"/>
  <c r="P44" i="2"/>
  <c r="P45" i="2" l="1"/>
  <c r="M46" i="2" s="1"/>
  <c r="I45" i="2"/>
  <c r="I46" i="2" s="1"/>
  <c r="N46" i="2" l="1"/>
  <c r="O46" i="2" s="1"/>
  <c r="M47" i="2" s="1"/>
  <c r="N47" i="2" s="1"/>
  <c r="O47" i="2" s="1"/>
  <c r="P46" i="2"/>
  <c r="I47" i="2" l="1"/>
  <c r="P47" i="2"/>
  <c r="M48" i="2" s="1"/>
  <c r="I48" i="2"/>
  <c r="P48" i="2" l="1"/>
  <c r="N48" i="2"/>
  <c r="O48" i="2" s="1"/>
  <c r="M49" i="2" s="1"/>
  <c r="N49" i="2" s="1"/>
  <c r="O49" i="2" s="1"/>
  <c r="I49" i="2" l="1"/>
  <c r="P49" i="2"/>
  <c r="M50" i="2" s="1"/>
  <c r="I50" i="2"/>
  <c r="P50" i="2" l="1"/>
  <c r="N50" i="2"/>
  <c r="O50" i="2" s="1"/>
  <c r="M51" i="2" s="1"/>
  <c r="N51" i="2" s="1"/>
  <c r="O51" i="2" s="1"/>
  <c r="I51" i="2" l="1"/>
  <c r="I52" i="2" s="1"/>
  <c r="P51" i="2"/>
  <c r="M52" i="2" s="1"/>
  <c r="P52" i="2" l="1"/>
  <c r="N52" i="2"/>
  <c r="O52" i="2" s="1"/>
  <c r="M53" i="2" s="1"/>
  <c r="P53" i="2" s="1"/>
  <c r="N53" i="2" l="1"/>
  <c r="O53" i="2" s="1"/>
  <c r="M54" i="2" s="1"/>
  <c r="N54" i="2" s="1"/>
  <c r="O54" i="2" s="1"/>
  <c r="M55" i="2" s="1"/>
  <c r="I53" i="2"/>
  <c r="P54" i="2"/>
  <c r="I54" i="2"/>
  <c r="P55" i="2" l="1"/>
  <c r="N55" i="2"/>
  <c r="O55" i="2" s="1"/>
  <c r="M56" i="2" s="1"/>
  <c r="I55" i="2"/>
  <c r="N56" i="2" l="1"/>
  <c r="O56" i="2" s="1"/>
  <c r="M57" i="2" s="1"/>
  <c r="P56" i="2"/>
  <c r="I56" i="2"/>
  <c r="P57" i="2" l="1"/>
  <c r="N57" i="2"/>
  <c r="O57" i="2" s="1"/>
  <c r="M58" i="2" s="1"/>
  <c r="I57" i="2"/>
  <c r="P58" i="2" l="1"/>
  <c r="N58" i="2"/>
  <c r="O58" i="2" s="1"/>
  <c r="M59" i="2" s="1"/>
  <c r="I58" i="2"/>
  <c r="P59" i="2" l="1"/>
  <c r="N59" i="2"/>
  <c r="O59" i="2" s="1"/>
  <c r="M60" i="2" s="1"/>
  <c r="I59" i="2"/>
  <c r="P60" i="2" l="1"/>
  <c r="N60" i="2"/>
  <c r="O60" i="2" s="1"/>
  <c r="M61" i="2" s="1"/>
  <c r="I60" i="2"/>
  <c r="P61" i="2" l="1"/>
  <c r="N61" i="2"/>
  <c r="O61" i="2" s="1"/>
  <c r="M62" i="2" s="1"/>
  <c r="I61" i="2"/>
  <c r="N62" i="2" l="1"/>
  <c r="O62" i="2" s="1"/>
  <c r="P62" i="2"/>
  <c r="I62" i="2"/>
  <c r="M63" i="2" l="1"/>
  <c r="P63" i="2"/>
  <c r="N63" i="2"/>
  <c r="O63" i="2" s="1"/>
  <c r="M64" i="2" s="1"/>
  <c r="I63" i="2"/>
  <c r="N64" i="2" l="1"/>
  <c r="O64" i="2" s="1"/>
  <c r="P64" i="2"/>
  <c r="I64" i="2"/>
  <c r="M65" i="2" l="1"/>
  <c r="P65" i="2" s="1"/>
  <c r="P128" i="2" s="1"/>
  <c r="I65" i="2"/>
  <c r="N65" i="2" l="1"/>
  <c r="O65" i="2" s="1"/>
  <c r="O128" i="2" s="1"/>
  <c r="M66" i="2" l="1"/>
  <c r="I66" i="2"/>
  <c r="P66" i="2"/>
  <c r="N66" i="2"/>
  <c r="O66" i="2" s="1"/>
  <c r="I67" i="2" s="1"/>
  <c r="M67" i="2" l="1"/>
  <c r="P67" i="2" l="1"/>
  <c r="N67" i="2"/>
  <c r="O67" i="2" s="1"/>
  <c r="I68" i="2" s="1"/>
  <c r="M68" i="2" l="1"/>
  <c r="P68" i="2" l="1"/>
  <c r="N68" i="2"/>
  <c r="O68" i="2" s="1"/>
  <c r="I69" i="2" l="1"/>
  <c r="M69" i="2"/>
  <c r="P69" i="2" l="1"/>
  <c r="N69" i="2"/>
  <c r="O69" i="2" s="1"/>
  <c r="M70" i="2" s="1"/>
  <c r="P70" i="2" l="1"/>
  <c r="N70" i="2"/>
  <c r="O70" i="2" s="1"/>
  <c r="M71" i="2" s="1"/>
  <c r="I70" i="2"/>
  <c r="P71" i="2" l="1"/>
  <c r="N71" i="2"/>
  <c r="O71" i="2" s="1"/>
  <c r="M72" i="2" s="1"/>
  <c r="I71" i="2"/>
  <c r="P72" i="2" l="1"/>
  <c r="N72" i="2"/>
  <c r="O72" i="2" s="1"/>
  <c r="M73" i="2" s="1"/>
  <c r="I72" i="2"/>
  <c r="P73" i="2" l="1"/>
  <c r="N73" i="2"/>
  <c r="O73" i="2" s="1"/>
  <c r="M74" i="2" s="1"/>
  <c r="I73" i="2"/>
  <c r="P74" i="2" l="1"/>
  <c r="N74" i="2"/>
  <c r="O74" i="2" s="1"/>
  <c r="M75" i="2" s="1"/>
  <c r="I74" i="2"/>
  <c r="I75" i="2" s="1"/>
  <c r="P75" i="2" l="1"/>
  <c r="N75" i="2"/>
  <c r="O75" i="2" s="1"/>
  <c r="M76" i="2" s="1"/>
  <c r="P76" i="2" l="1"/>
  <c r="N76" i="2"/>
  <c r="O76" i="2" s="1"/>
  <c r="M77" i="2" s="1"/>
  <c r="I76" i="2"/>
  <c r="P77" i="2" l="1"/>
  <c r="N77" i="2"/>
  <c r="O77" i="2" s="1"/>
  <c r="M78" i="2" s="1"/>
  <c r="I77" i="2"/>
  <c r="P78" i="2" l="1"/>
  <c r="N78" i="2"/>
  <c r="O78" i="2" s="1"/>
  <c r="M79" i="2" s="1"/>
  <c r="I78" i="2"/>
  <c r="P79" i="2" l="1"/>
  <c r="N79" i="2"/>
  <c r="O79" i="2" s="1"/>
  <c r="M80" i="2" s="1"/>
  <c r="I79" i="2"/>
  <c r="N80" i="2" l="1"/>
  <c r="O80" i="2" s="1"/>
  <c r="M81" i="2" s="1"/>
  <c r="P80" i="2"/>
  <c r="I80" i="2"/>
  <c r="I81" i="2" s="1"/>
  <c r="N81" i="2" l="1"/>
  <c r="O81" i="2" s="1"/>
  <c r="M82" i="2" s="1"/>
  <c r="P81" i="2"/>
  <c r="P82" i="2" l="1"/>
  <c r="N82" i="2"/>
  <c r="O82" i="2" s="1"/>
  <c r="M83" i="2" s="1"/>
  <c r="I82" i="2"/>
  <c r="I83" i="2" l="1"/>
  <c r="P83" i="2"/>
  <c r="N83" i="2"/>
  <c r="O83" i="2" s="1"/>
  <c r="M84" i="2" s="1"/>
  <c r="N84" i="2" l="1"/>
  <c r="O84" i="2" s="1"/>
  <c r="M85" i="2" s="1"/>
  <c r="P84" i="2"/>
  <c r="I84" i="2"/>
  <c r="P85" i="2" l="1"/>
  <c r="N85" i="2"/>
  <c r="O85" i="2" s="1"/>
  <c r="M86" i="2" s="1"/>
  <c r="I85" i="2"/>
  <c r="P86" i="2" l="1"/>
  <c r="N86" i="2"/>
  <c r="O86" i="2" s="1"/>
  <c r="M87" i="2" s="1"/>
  <c r="I86" i="2"/>
  <c r="P87" i="2" l="1"/>
  <c r="N87" i="2"/>
  <c r="O87" i="2" s="1"/>
  <c r="M88" i="2" s="1"/>
  <c r="I87" i="2"/>
  <c r="N88" i="2" l="1"/>
  <c r="O88" i="2" s="1"/>
  <c r="M89" i="2" s="1"/>
  <c r="P88" i="2"/>
  <c r="I88" i="2"/>
  <c r="I89" i="2" s="1"/>
  <c r="P89" i="2" l="1"/>
  <c r="N89" i="2"/>
  <c r="O89" i="2" s="1"/>
  <c r="M90" i="2" s="1"/>
  <c r="P90" i="2" l="1"/>
  <c r="N90" i="2"/>
  <c r="O90" i="2" s="1"/>
  <c r="M91" i="2" s="1"/>
  <c r="I90" i="2"/>
  <c r="P91" i="2" l="1"/>
  <c r="N91" i="2"/>
  <c r="O91" i="2" s="1"/>
  <c r="M92" i="2" s="1"/>
  <c r="I91" i="2"/>
  <c r="N92" i="2" l="1"/>
  <c r="O92" i="2" s="1"/>
  <c r="M93" i="2" s="1"/>
  <c r="P92" i="2"/>
  <c r="I92" i="2"/>
  <c r="P93" i="2" l="1"/>
  <c r="N93" i="2"/>
  <c r="O93" i="2" s="1"/>
  <c r="M94" i="2" s="1"/>
  <c r="I93" i="2"/>
  <c r="P94" i="2" l="1"/>
  <c r="N94" i="2"/>
  <c r="O94" i="2" s="1"/>
  <c r="M95" i="2" s="1"/>
  <c r="I94" i="2"/>
  <c r="I95" i="2" l="1"/>
  <c r="P95" i="2"/>
  <c r="N95" i="2"/>
  <c r="O95" i="2" s="1"/>
  <c r="M96" i="2" s="1"/>
  <c r="N96" i="2" l="1"/>
  <c r="O96" i="2" s="1"/>
  <c r="M97" i="2" s="1"/>
  <c r="P96" i="2"/>
  <c r="I96" i="2"/>
  <c r="I97" i="2" l="1"/>
  <c r="P97" i="2"/>
  <c r="N97" i="2"/>
  <c r="O97" i="2" s="1"/>
  <c r="I98" i="2" s="1"/>
  <c r="M98" i="2" l="1"/>
  <c r="P98" i="2" l="1"/>
  <c r="N98" i="2"/>
  <c r="O98" i="2" s="1"/>
  <c r="I99" i="2" s="1"/>
  <c r="M99" i="2" l="1"/>
  <c r="P99" i="2" l="1"/>
  <c r="N99" i="2"/>
  <c r="O99" i="2" s="1"/>
  <c r="I100" i="2" s="1"/>
  <c r="M100" i="2" l="1"/>
  <c r="N100" i="2" l="1"/>
  <c r="O100" i="2" s="1"/>
  <c r="P100" i="2"/>
  <c r="P129" i="2" s="1"/>
  <c r="O129" i="2" l="1"/>
  <c r="I101" i="2"/>
  <c r="M101" i="2"/>
  <c r="P101" i="2" l="1"/>
  <c r="N101" i="2"/>
  <c r="O101" i="2" s="1"/>
  <c r="I102" i="2" s="1"/>
  <c r="M102" i="2" l="1"/>
  <c r="P102" i="2" l="1"/>
  <c r="N102" i="2"/>
  <c r="O102" i="2" s="1"/>
  <c r="I103" i="2" s="1"/>
  <c r="M103" i="2" l="1"/>
  <c r="P103" i="2" l="1"/>
  <c r="N103" i="2"/>
  <c r="O103" i="2" s="1"/>
  <c r="I104" i="2" l="1"/>
  <c r="M104" i="2"/>
  <c r="N104" i="2" l="1"/>
  <c r="O104" i="2" s="1"/>
  <c r="M105" i="2" s="1"/>
  <c r="P104" i="2"/>
  <c r="P105" i="2" l="1"/>
  <c r="N105" i="2"/>
  <c r="O105" i="2" s="1"/>
  <c r="M106" i="2" s="1"/>
  <c r="I105" i="2"/>
  <c r="P106" i="2" l="1"/>
  <c r="N106" i="2"/>
  <c r="O106" i="2" s="1"/>
  <c r="M107" i="2" s="1"/>
  <c r="I106" i="2"/>
  <c r="I107" i="2" l="1"/>
  <c r="P107" i="2"/>
  <c r="N107" i="2"/>
  <c r="O107" i="2" s="1"/>
  <c r="M108" i="2" s="1"/>
  <c r="N108" i="2" l="1"/>
  <c r="O108" i="2" s="1"/>
  <c r="M109" i="2" s="1"/>
  <c r="P108" i="2"/>
  <c r="I108" i="2"/>
  <c r="P109" i="2" l="1"/>
  <c r="N109" i="2"/>
  <c r="O109" i="2" s="1"/>
  <c r="M110" i="2" s="1"/>
  <c r="I109" i="2"/>
  <c r="I110" i="2" l="1"/>
  <c r="P110" i="2"/>
  <c r="N110" i="2"/>
  <c r="O110" i="2" s="1"/>
  <c r="I111" i="2" s="1"/>
  <c r="M111" i="2" l="1"/>
  <c r="P111" i="2" l="1"/>
  <c r="N111" i="2"/>
  <c r="O111" i="2" s="1"/>
  <c r="I112" i="2" s="1"/>
  <c r="M112" i="2" l="1"/>
  <c r="N112" i="2" l="1"/>
  <c r="O112" i="2" s="1"/>
  <c r="M113" i="2" s="1"/>
  <c r="P112" i="2"/>
  <c r="P113" i="2" l="1"/>
  <c r="N113" i="2"/>
  <c r="O113" i="2" s="1"/>
  <c r="M114" i="2" s="1"/>
  <c r="I113" i="2"/>
  <c r="P114" i="2" l="1"/>
  <c r="N114" i="2"/>
  <c r="O114" i="2" s="1"/>
  <c r="M115" i="2" s="1"/>
  <c r="I114" i="2"/>
  <c r="P115" i="2" l="1"/>
  <c r="N115" i="2"/>
  <c r="O115" i="2" s="1"/>
  <c r="M116" i="2" s="1"/>
  <c r="I115" i="2"/>
  <c r="N116" i="2" l="1"/>
  <c r="O116" i="2" s="1"/>
  <c r="M117" i="2" s="1"/>
  <c r="P116" i="2"/>
  <c r="I116" i="2"/>
  <c r="P117" i="2" l="1"/>
  <c r="N117" i="2"/>
  <c r="O117" i="2" s="1"/>
  <c r="M118" i="2" s="1"/>
  <c r="I117" i="2"/>
  <c r="P118" i="2" l="1"/>
  <c r="N118" i="2"/>
  <c r="O118" i="2" s="1"/>
  <c r="M119" i="2" s="1"/>
  <c r="I118" i="2"/>
  <c r="P119" i="2" l="1"/>
  <c r="N119" i="2"/>
  <c r="O119" i="2" s="1"/>
  <c r="M120" i="2" s="1"/>
  <c r="I119" i="2"/>
  <c r="N120" i="2" l="1"/>
  <c r="O120" i="2" s="1"/>
  <c r="M121" i="2" s="1"/>
  <c r="P120" i="2"/>
  <c r="I120" i="2"/>
  <c r="P121" i="2" l="1"/>
  <c r="N121" i="2"/>
  <c r="O121" i="2" s="1"/>
  <c r="M122" i="2" s="1"/>
  <c r="I121" i="2"/>
  <c r="P122" i="2" l="1"/>
  <c r="N122" i="2"/>
  <c r="O122" i="2" s="1"/>
  <c r="M123" i="2" s="1"/>
  <c r="I122" i="2"/>
  <c r="P123" i="2" l="1"/>
  <c r="N123" i="2"/>
  <c r="O123" i="2" s="1"/>
  <c r="M124" i="2" s="1"/>
  <c r="I123" i="2"/>
  <c r="N124" i="2" l="1"/>
  <c r="O124" i="2" s="1"/>
  <c r="M125" i="2" s="1"/>
  <c r="P124" i="2"/>
  <c r="I124" i="2"/>
  <c r="I125" i="2" s="1"/>
  <c r="P125" i="2" l="1"/>
  <c r="N125" i="2"/>
  <c r="O125" i="2" s="1"/>
  <c r="O132" i="2" l="1"/>
  <c r="O130" i="2"/>
  <c r="P132" i="2"/>
  <c r="P130" i="2"/>
</calcChain>
</file>

<file path=xl/sharedStrings.xml><?xml version="1.0" encoding="utf-8"?>
<sst xmlns="http://schemas.openxmlformats.org/spreadsheetml/2006/main" count="24" uniqueCount="23">
  <si>
    <t>Day</t>
  </si>
  <si>
    <t>Stage</t>
  </si>
  <si>
    <t>Kc (--)</t>
  </si>
  <si>
    <t>Etc (mm)</t>
  </si>
  <si>
    <t>Dr (mm)</t>
  </si>
  <si>
    <t>Ks (actual)</t>
  </si>
  <si>
    <t>Ks (modified)</t>
  </si>
  <si>
    <t>Eta (mm)</t>
  </si>
  <si>
    <t>Ponding Depth (mm)</t>
  </si>
  <si>
    <t>Deep Perc. (mm)</t>
  </si>
  <si>
    <t>Initial</t>
  </si>
  <si>
    <t>Development</t>
  </si>
  <si>
    <t>Mid-season</t>
  </si>
  <si>
    <t>End -season</t>
  </si>
  <si>
    <t>initial</t>
  </si>
  <si>
    <t>dev</t>
  </si>
  <si>
    <t>mid</t>
  </si>
  <si>
    <t>end</t>
  </si>
  <si>
    <t>Soil-Water Balance considering IMD weather forecasts of P and ET with 1-Day Lead time</t>
  </si>
  <si>
    <t>Precip (mm)</t>
  </si>
  <si>
    <t>Eto (mm)</t>
  </si>
  <si>
    <t>Irrigation condition</t>
  </si>
  <si>
    <t>Irrigation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</si>
</sst>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/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bh/Desktop/Research%20paper%20AWM/08072021/IMD_Rice_Con_Perf_khari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"/>
      <sheetName val="Parameters"/>
      <sheetName val="water bal"/>
      <sheetName val="Conventional_Irrigation"/>
      <sheetName val="1_Day_Lead"/>
      <sheetName val="1_Day_Perfect"/>
      <sheetName val="2_Day_Lead"/>
      <sheetName val="2_Day_Perfect"/>
      <sheetName val="3_Day_Lead"/>
      <sheetName val="3_Day_Perfect"/>
      <sheetName val="4_Day_Lead"/>
      <sheetName val="4_Day_Perfect"/>
      <sheetName val="5_Day_Lead"/>
      <sheetName val="5_Day_Perfect"/>
    </sheetNames>
    <sheetDataSet>
      <sheetData sheetId="0"/>
      <sheetData sheetId="1">
        <row r="11">
          <cell r="C11">
            <v>144</v>
          </cell>
        </row>
        <row r="12">
          <cell r="C12">
            <v>108</v>
          </cell>
        </row>
        <row r="17">
          <cell r="E17">
            <v>0.65</v>
          </cell>
        </row>
        <row r="18">
          <cell r="C18">
            <v>35</v>
          </cell>
          <cell r="E18">
            <v>1.1499999999999999</v>
          </cell>
        </row>
        <row r="19">
          <cell r="E19">
            <v>1.05</v>
          </cell>
        </row>
        <row r="20">
          <cell r="C20">
            <v>25</v>
          </cell>
          <cell r="E20">
            <v>0.55000000000000004</v>
          </cell>
        </row>
      </sheetData>
      <sheetData sheetId="2"/>
      <sheetData sheetId="3"/>
      <sheetData sheetId="4">
        <row r="6">
          <cell r="I6">
            <v>100</v>
          </cell>
        </row>
        <row r="7">
          <cell r="I7">
            <v>82.731641961824977</v>
          </cell>
        </row>
        <row r="8">
          <cell r="I8">
            <v>65.749678783359485</v>
          </cell>
        </row>
        <row r="9">
          <cell r="I9">
            <v>46.883959698764841</v>
          </cell>
        </row>
        <row r="10">
          <cell r="I10">
            <v>30.715197496008734</v>
          </cell>
        </row>
        <row r="11">
          <cell r="I11">
            <v>13.539720670626743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>
            <v>0</v>
          </cell>
        </row>
        <row r="15">
          <cell r="I15">
            <v>6.0136162195263907</v>
          </cell>
        </row>
        <row r="16">
          <cell r="I16">
            <v>0</v>
          </cell>
        </row>
        <row r="17">
          <cell r="I17">
            <v>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0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4.0938015999772279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0</v>
          </cell>
        </row>
        <row r="47">
          <cell r="I47">
            <v>0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0</v>
          </cell>
        </row>
        <row r="58">
          <cell r="I58">
            <v>0</v>
          </cell>
        </row>
        <row r="59">
          <cell r="I59">
            <v>0</v>
          </cell>
        </row>
        <row r="60">
          <cell r="I60">
            <v>0</v>
          </cell>
        </row>
        <row r="61">
          <cell r="I61">
            <v>0</v>
          </cell>
        </row>
        <row r="62">
          <cell r="I62">
            <v>0</v>
          </cell>
        </row>
        <row r="63">
          <cell r="I63">
            <v>0</v>
          </cell>
        </row>
        <row r="64">
          <cell r="I64">
            <v>0</v>
          </cell>
        </row>
        <row r="65">
          <cell r="I65">
            <v>0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0</v>
          </cell>
        </row>
        <row r="69">
          <cell r="I69">
            <v>0</v>
          </cell>
        </row>
        <row r="70">
          <cell r="I70">
            <v>0</v>
          </cell>
        </row>
        <row r="71">
          <cell r="I71">
            <v>0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0</v>
          </cell>
        </row>
        <row r="76">
          <cell r="I76">
            <v>0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0</v>
          </cell>
        </row>
        <row r="80">
          <cell r="I80">
            <v>0</v>
          </cell>
        </row>
        <row r="81">
          <cell r="I81">
            <v>0</v>
          </cell>
        </row>
        <row r="82">
          <cell r="I82">
            <v>0</v>
          </cell>
        </row>
        <row r="83">
          <cell r="I83">
            <v>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7">
          <cell r="I87">
            <v>0</v>
          </cell>
        </row>
        <row r="88">
          <cell r="I88">
            <v>0</v>
          </cell>
        </row>
        <row r="89">
          <cell r="I89">
            <v>0</v>
          </cell>
        </row>
        <row r="90">
          <cell r="I90">
            <v>0</v>
          </cell>
        </row>
        <row r="91">
          <cell r="I91">
            <v>0</v>
          </cell>
        </row>
        <row r="92">
          <cell r="I92">
            <v>0</v>
          </cell>
        </row>
        <row r="93">
          <cell r="I93">
            <v>3.7237662124194379</v>
          </cell>
        </row>
        <row r="94">
          <cell r="I94">
            <v>0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0</v>
          </cell>
        </row>
        <row r="99">
          <cell r="I99">
            <v>0</v>
          </cell>
        </row>
        <row r="100">
          <cell r="I100">
            <v>0</v>
          </cell>
        </row>
        <row r="101">
          <cell r="I101">
            <v>0</v>
          </cell>
        </row>
        <row r="102">
          <cell r="I102">
            <v>0</v>
          </cell>
        </row>
        <row r="103">
          <cell r="I103">
            <v>0</v>
          </cell>
        </row>
        <row r="104">
          <cell r="I104">
            <v>0</v>
          </cell>
        </row>
        <row r="105">
          <cell r="I105">
            <v>0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0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0</v>
          </cell>
        </row>
        <row r="113">
          <cell r="I113">
            <v>0</v>
          </cell>
        </row>
        <row r="114">
          <cell r="I114">
            <v>0</v>
          </cell>
        </row>
        <row r="115"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0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0</v>
          </cell>
        </row>
        <row r="124">
          <cell r="I124">
            <v>0</v>
          </cell>
        </row>
        <row r="125">
          <cell r="I125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652D-315A-46CD-8DAA-DDA08C2BCC9C}">
  <dimension ref="B1:U133"/>
  <sheetViews>
    <sheetView tabSelected="1" topLeftCell="A85" workbookViewId="0">
      <selection activeCell="D141" sqref="D141"/>
    </sheetView>
  </sheetViews>
  <sheetFormatPr defaultRowHeight="14.4" x14ac:dyDescent="0.3"/>
  <cols>
    <col min="1" max="1" width="3.109375" customWidth="1"/>
    <col min="3" max="3" width="12.109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2" t="s"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4" spans="2:21" ht="33" customHeight="1" x14ac:dyDescent="0.3">
      <c r="B4" s="5" t="s">
        <v>0</v>
      </c>
      <c r="C4" s="5" t="s">
        <v>1</v>
      </c>
      <c r="D4" s="8" t="s">
        <v>19</v>
      </c>
      <c r="E4" s="5" t="s">
        <v>20</v>
      </c>
      <c r="F4" s="7" t="s">
        <v>8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8" t="s">
        <v>7</v>
      </c>
      <c r="M4" s="27" t="s">
        <v>8</v>
      </c>
      <c r="N4" s="27" t="s">
        <v>21</v>
      </c>
      <c r="O4" s="6" t="s">
        <v>22</v>
      </c>
      <c r="P4" s="8" t="s">
        <v>9</v>
      </c>
      <c r="Q4" s="5"/>
      <c r="R4" s="5"/>
      <c r="S4" s="5"/>
      <c r="T4" s="5"/>
      <c r="U4" s="5"/>
    </row>
    <row r="5" spans="2:21" x14ac:dyDescent="0.3">
      <c r="B5" s="5"/>
      <c r="C5" s="9"/>
      <c r="D5" s="28"/>
      <c r="E5" s="28"/>
      <c r="F5" s="10"/>
      <c r="G5" s="28"/>
      <c r="H5" s="28"/>
      <c r="I5" s="28"/>
      <c r="J5" s="28"/>
      <c r="K5" s="28"/>
      <c r="L5" s="28"/>
      <c r="M5" s="14">
        <v>50</v>
      </c>
      <c r="N5" s="29"/>
      <c r="O5" s="11">
        <v>0</v>
      </c>
      <c r="P5" s="11">
        <v>10</v>
      </c>
      <c r="Q5" s="5"/>
      <c r="R5" s="5"/>
      <c r="S5" s="5"/>
      <c r="T5" s="5"/>
      <c r="U5" s="5"/>
    </row>
    <row r="6" spans="2:21" x14ac:dyDescent="0.3">
      <c r="B6" s="13">
        <v>1</v>
      </c>
      <c r="C6" s="12" t="s">
        <v>10</v>
      </c>
      <c r="D6" s="13">
        <v>0</v>
      </c>
      <c r="E6" s="30">
        <v>5</v>
      </c>
      <c r="F6" s="14">
        <v>50</v>
      </c>
      <c r="G6" s="15">
        <v>0.65</v>
      </c>
      <c r="H6" s="16">
        <f>E6*G6</f>
        <v>3.25</v>
      </c>
      <c r="I6" s="15">
        <v>100</v>
      </c>
      <c r="J6" s="16">
        <f>([1]Parameters!$C$11-'[1]1_Day_Lead'!I6)/([1]Parameters!$C$11-[1]Parameters!$C$12)</f>
        <v>1.2222222222222223</v>
      </c>
      <c r="K6" s="16">
        <f>IF(J6&lt;0,0,IF(J6&gt;1,1,J6))</f>
        <v>1</v>
      </c>
      <c r="L6" s="16">
        <f>H6*K6</f>
        <v>3.25</v>
      </c>
      <c r="M6" s="16">
        <f>MAX((M5+O5+D6-L6-P5),0)</f>
        <v>36.75</v>
      </c>
      <c r="N6" s="16" t="str">
        <f>IF(M6&lt;0.25*F6,"HI",IF(M6&lt;0.5*F6,"MI",IF(M6&lt;0.75*F6,"LI","NI")))</f>
        <v>LI</v>
      </c>
      <c r="O6" s="16">
        <f>IF(N6="NI",0,IF(N6="LI",0.25*F6,IF(N6="MI",0.5*F6,0.75*F6)))</f>
        <v>12.5</v>
      </c>
      <c r="P6" s="16">
        <f>0.25*M6</f>
        <v>9.1875</v>
      </c>
      <c r="Q6" s="17"/>
      <c r="R6" s="17"/>
      <c r="S6" s="17"/>
      <c r="T6" s="17"/>
      <c r="U6" s="17"/>
    </row>
    <row r="7" spans="2:21" x14ac:dyDescent="0.3">
      <c r="B7" s="13">
        <v>2</v>
      </c>
      <c r="C7" s="18"/>
      <c r="D7" s="13">
        <v>0</v>
      </c>
      <c r="E7" s="30">
        <v>3.8</v>
      </c>
      <c r="F7" s="14">
        <v>50</v>
      </c>
      <c r="G7" s="15">
        <v>0.65</v>
      </c>
      <c r="H7" s="16">
        <f t="shared" ref="H7:H70" si="0">E7*G7</f>
        <v>2.4699999999999998</v>
      </c>
      <c r="I7" s="16">
        <f>MAX(0,(I6+L6-D6-M6+O6))</f>
        <v>79</v>
      </c>
      <c r="J7" s="16">
        <f>([1]Parameters!$C$11-'[1]1_Day_Lead'!I7)/([1]Parameters!$C$11-[1]Parameters!$C$12)</f>
        <v>1.7018988343937507</v>
      </c>
      <c r="K7" s="16">
        <f t="shared" ref="K7:K70" si="1">IF(J7&lt;0,0,IF(J7&gt;1,1,J7))</f>
        <v>1</v>
      </c>
      <c r="L7" s="16">
        <f t="shared" ref="L7:L70" si="2">H7*K7</f>
        <v>2.4699999999999998</v>
      </c>
      <c r="M7" s="16">
        <f t="shared" ref="M7:M70" si="3">MAX((M6+O6+D7-L7-P6),0)</f>
        <v>37.592500000000001</v>
      </c>
      <c r="N7" s="16" t="str">
        <f t="shared" ref="N7:N70" si="4">IF(M7&lt;0.25*F7,"HI",IF(M7&lt;0.5*F7,"MI",IF(M7&lt;0.75*F7,"LI","NI")))</f>
        <v>NI</v>
      </c>
      <c r="O7" s="16">
        <f t="shared" ref="O7:O70" si="5">IF(N7="NI",0,IF(N7="LI",0.25*F7,IF(N7="MI",0.5*F7,0.75*F7)))</f>
        <v>0</v>
      </c>
      <c r="P7" s="16">
        <f t="shared" ref="P7:P70" si="6">0.25*M7</f>
        <v>9.3981250000000003</v>
      </c>
      <c r="Q7" s="17"/>
      <c r="R7" s="17"/>
      <c r="S7" s="17"/>
      <c r="T7" s="17"/>
      <c r="U7" s="17"/>
    </row>
    <row r="8" spans="2:21" x14ac:dyDescent="0.3">
      <c r="B8" s="13">
        <v>3</v>
      </c>
      <c r="C8" s="18"/>
      <c r="D8" s="13">
        <v>0</v>
      </c>
      <c r="E8" s="30">
        <v>2.8</v>
      </c>
      <c r="F8" s="14">
        <v>50</v>
      </c>
      <c r="G8" s="15">
        <v>0.65</v>
      </c>
      <c r="H8" s="16">
        <f t="shared" si="0"/>
        <v>1.8199999999999998</v>
      </c>
      <c r="I8" s="16">
        <f t="shared" ref="I8:I71" si="7">MAX(0,(I7+L7-D7-M7+O7))</f>
        <v>43.877499999999998</v>
      </c>
      <c r="J8" s="16">
        <f>([1]Parameters!$C$11-'[1]1_Day_Lead'!I8)/([1]Parameters!$C$11-[1]Parameters!$C$12)</f>
        <v>2.17362003379557</v>
      </c>
      <c r="K8" s="16">
        <f t="shared" si="1"/>
        <v>1</v>
      </c>
      <c r="L8" s="16">
        <f t="shared" si="2"/>
        <v>1.8199999999999998</v>
      </c>
      <c r="M8" s="16">
        <f t="shared" si="3"/>
        <v>26.374375000000001</v>
      </c>
      <c r="N8" s="16" t="str">
        <f t="shared" si="4"/>
        <v>LI</v>
      </c>
      <c r="O8" s="16">
        <f t="shared" si="5"/>
        <v>12.5</v>
      </c>
      <c r="P8" s="16">
        <f t="shared" si="6"/>
        <v>6.5935937500000001</v>
      </c>
      <c r="Q8" s="17"/>
      <c r="R8" s="17"/>
      <c r="S8" s="17"/>
      <c r="T8" s="17"/>
      <c r="U8" s="17"/>
    </row>
    <row r="9" spans="2:21" x14ac:dyDescent="0.3">
      <c r="B9" s="13">
        <v>4</v>
      </c>
      <c r="C9" s="18"/>
      <c r="D9" s="13">
        <v>0</v>
      </c>
      <c r="E9" s="30">
        <v>3.4</v>
      </c>
      <c r="F9" s="14">
        <v>50</v>
      </c>
      <c r="G9" s="15">
        <v>0.65</v>
      </c>
      <c r="H9" s="16">
        <f t="shared" si="0"/>
        <v>2.21</v>
      </c>
      <c r="I9" s="16">
        <f t="shared" si="7"/>
        <v>31.823124999999997</v>
      </c>
      <c r="J9" s="16">
        <f>([1]Parameters!$C$11-'[1]1_Day_Lead'!I9)/([1]Parameters!$C$11-[1]Parameters!$C$12)</f>
        <v>2.6976677861454212</v>
      </c>
      <c r="K9" s="16">
        <f t="shared" si="1"/>
        <v>1</v>
      </c>
      <c r="L9" s="16">
        <f t="shared" si="2"/>
        <v>2.21</v>
      </c>
      <c r="M9" s="16">
        <f t="shared" si="3"/>
        <v>30.07078125</v>
      </c>
      <c r="N9" s="16" t="str">
        <f t="shared" si="4"/>
        <v>LI</v>
      </c>
      <c r="O9" s="16">
        <f t="shared" si="5"/>
        <v>12.5</v>
      </c>
      <c r="P9" s="16">
        <f t="shared" si="6"/>
        <v>7.5176953124999999</v>
      </c>
      <c r="Q9" s="17"/>
      <c r="R9" s="17"/>
      <c r="S9" s="17"/>
      <c r="T9" s="17"/>
      <c r="U9" s="17"/>
    </row>
    <row r="10" spans="2:21" x14ac:dyDescent="0.3">
      <c r="B10" s="13">
        <v>5</v>
      </c>
      <c r="C10" s="18"/>
      <c r="D10" s="13">
        <v>0</v>
      </c>
      <c r="E10" s="30">
        <v>3.9</v>
      </c>
      <c r="F10" s="14">
        <v>50</v>
      </c>
      <c r="G10" s="15">
        <v>0.65</v>
      </c>
      <c r="H10" s="16">
        <f t="shared" si="0"/>
        <v>2.5350000000000001</v>
      </c>
      <c r="I10" s="16">
        <f t="shared" si="7"/>
        <v>16.462343749999999</v>
      </c>
      <c r="J10" s="16">
        <f>([1]Parameters!$C$11-'[1]1_Day_Lead'!I10)/([1]Parameters!$C$11-[1]Parameters!$C$12)</f>
        <v>3.1468000695553133</v>
      </c>
      <c r="K10" s="16">
        <f t="shared" si="1"/>
        <v>1</v>
      </c>
      <c r="L10" s="16">
        <f t="shared" si="2"/>
        <v>2.5350000000000001</v>
      </c>
      <c r="M10" s="16">
        <f t="shared" si="3"/>
        <v>32.518085937499997</v>
      </c>
      <c r="N10" s="16" t="str">
        <f t="shared" si="4"/>
        <v>LI</v>
      </c>
      <c r="O10" s="16">
        <f t="shared" si="5"/>
        <v>12.5</v>
      </c>
      <c r="P10" s="16">
        <f t="shared" si="6"/>
        <v>8.1295214843749992</v>
      </c>
      <c r="Q10" s="17"/>
      <c r="R10" s="17"/>
      <c r="S10" s="17"/>
      <c r="T10" s="17"/>
      <c r="U10" s="17"/>
    </row>
    <row r="11" spans="2:21" x14ac:dyDescent="0.3">
      <c r="B11" s="13">
        <v>6</v>
      </c>
      <c r="C11" s="18"/>
      <c r="D11" s="13">
        <v>0</v>
      </c>
      <c r="E11" s="30">
        <v>3.5</v>
      </c>
      <c r="F11" s="14">
        <v>50</v>
      </c>
      <c r="G11" s="15">
        <v>0.65</v>
      </c>
      <c r="H11" s="16">
        <f t="shared" si="0"/>
        <v>2.2749999999999999</v>
      </c>
      <c r="I11" s="16">
        <f t="shared" si="7"/>
        <v>0</v>
      </c>
      <c r="J11" s="16">
        <f>([1]Parameters!$C$11-'[1]1_Day_Lead'!I11)/([1]Parameters!$C$11-[1]Parameters!$C$12)</f>
        <v>3.623896648038146</v>
      </c>
      <c r="K11" s="16">
        <f t="shared" si="1"/>
        <v>1</v>
      </c>
      <c r="L11" s="16">
        <f t="shared" si="2"/>
        <v>2.2749999999999999</v>
      </c>
      <c r="M11" s="16">
        <f t="shared" si="3"/>
        <v>34.613564453125001</v>
      </c>
      <c r="N11" s="16" t="str">
        <f t="shared" si="4"/>
        <v>LI</v>
      </c>
      <c r="O11" s="16">
        <f t="shared" si="5"/>
        <v>12.5</v>
      </c>
      <c r="P11" s="16">
        <f t="shared" si="6"/>
        <v>8.6533911132812502</v>
      </c>
      <c r="Q11" s="17"/>
      <c r="R11" s="17"/>
      <c r="S11" s="17"/>
      <c r="T11" s="17"/>
      <c r="U11" s="17"/>
    </row>
    <row r="12" spans="2:21" x14ac:dyDescent="0.3">
      <c r="B12" s="13">
        <v>7</v>
      </c>
      <c r="C12" s="18"/>
      <c r="D12" s="13">
        <v>0</v>
      </c>
      <c r="E12" s="30">
        <v>5.9</v>
      </c>
      <c r="F12" s="14">
        <v>50</v>
      </c>
      <c r="G12" s="15">
        <v>0.65</v>
      </c>
      <c r="H12" s="16">
        <f t="shared" si="0"/>
        <v>3.8350000000000004</v>
      </c>
      <c r="I12" s="16">
        <f t="shared" si="7"/>
        <v>0</v>
      </c>
      <c r="J12" s="16">
        <f>([1]Parameters!$C$11-'[1]1_Day_Lead'!I12)/([1]Parameters!$C$11-[1]Parameters!$C$12)</f>
        <v>4</v>
      </c>
      <c r="K12" s="16">
        <f t="shared" si="1"/>
        <v>1</v>
      </c>
      <c r="L12" s="16">
        <f t="shared" si="2"/>
        <v>3.8350000000000004</v>
      </c>
      <c r="M12" s="16">
        <f t="shared" si="3"/>
        <v>34.625173339843748</v>
      </c>
      <c r="N12" s="16" t="str">
        <f t="shared" si="4"/>
        <v>LI</v>
      </c>
      <c r="O12" s="16">
        <f t="shared" si="5"/>
        <v>12.5</v>
      </c>
      <c r="P12" s="16">
        <f t="shared" si="6"/>
        <v>8.656293334960937</v>
      </c>
      <c r="Q12" s="17"/>
      <c r="R12" s="17"/>
      <c r="S12" s="17"/>
      <c r="T12" s="17"/>
      <c r="U12" s="17"/>
    </row>
    <row r="13" spans="2:21" x14ac:dyDescent="0.3">
      <c r="B13" s="13">
        <v>8</v>
      </c>
      <c r="C13" s="18"/>
      <c r="D13" s="13">
        <v>0</v>
      </c>
      <c r="E13" s="30">
        <v>5.6</v>
      </c>
      <c r="F13" s="14">
        <v>50</v>
      </c>
      <c r="G13" s="15">
        <v>0.65</v>
      </c>
      <c r="H13" s="16">
        <f t="shared" si="0"/>
        <v>3.6399999999999997</v>
      </c>
      <c r="I13" s="16">
        <f t="shared" si="7"/>
        <v>0</v>
      </c>
      <c r="J13" s="16">
        <f>([1]Parameters!$C$11-'[1]1_Day_Lead'!I13)/([1]Parameters!$C$11-[1]Parameters!$C$12)</f>
        <v>4</v>
      </c>
      <c r="K13" s="16">
        <f t="shared" si="1"/>
        <v>1</v>
      </c>
      <c r="L13" s="16">
        <f t="shared" si="2"/>
        <v>3.6399999999999997</v>
      </c>
      <c r="M13" s="16">
        <f t="shared" si="3"/>
        <v>34.828880004882812</v>
      </c>
      <c r="N13" s="16" t="str">
        <f t="shared" si="4"/>
        <v>LI</v>
      </c>
      <c r="O13" s="16">
        <f t="shared" si="5"/>
        <v>12.5</v>
      </c>
      <c r="P13" s="16">
        <f t="shared" si="6"/>
        <v>8.7072200012207031</v>
      </c>
      <c r="Q13" s="17"/>
      <c r="R13" s="17"/>
      <c r="S13" s="17"/>
      <c r="T13" s="17"/>
      <c r="U13" s="17"/>
    </row>
    <row r="14" spans="2:21" x14ac:dyDescent="0.3">
      <c r="B14" s="13">
        <v>9</v>
      </c>
      <c r="C14" s="18"/>
      <c r="D14" s="13">
        <v>0</v>
      </c>
      <c r="E14" s="30">
        <v>5.9</v>
      </c>
      <c r="F14" s="14">
        <v>50</v>
      </c>
      <c r="G14" s="15">
        <v>0.65</v>
      </c>
      <c r="H14" s="16">
        <f t="shared" si="0"/>
        <v>3.8350000000000004</v>
      </c>
      <c r="I14" s="16">
        <f t="shared" si="7"/>
        <v>0</v>
      </c>
      <c r="J14" s="16">
        <f>([1]Parameters!$C$11-'[1]1_Day_Lead'!I14)/([1]Parameters!$C$11-[1]Parameters!$C$12)</f>
        <v>4</v>
      </c>
      <c r="K14" s="16">
        <f t="shared" si="1"/>
        <v>1</v>
      </c>
      <c r="L14" s="16">
        <f t="shared" si="2"/>
        <v>3.8350000000000004</v>
      </c>
      <c r="M14" s="16">
        <f t="shared" si="3"/>
        <v>34.786660003662107</v>
      </c>
      <c r="N14" s="16" t="str">
        <f t="shared" si="4"/>
        <v>LI</v>
      </c>
      <c r="O14" s="16">
        <f t="shared" si="5"/>
        <v>12.5</v>
      </c>
      <c r="P14" s="16">
        <f t="shared" si="6"/>
        <v>8.6966650009155266</v>
      </c>
      <c r="Q14" s="17"/>
      <c r="R14" s="17"/>
      <c r="S14" s="17"/>
      <c r="T14" s="17"/>
      <c r="U14" s="17"/>
    </row>
    <row r="15" spans="2:21" x14ac:dyDescent="0.3">
      <c r="B15" s="13">
        <v>10</v>
      </c>
      <c r="C15" s="18"/>
      <c r="D15" s="13">
        <v>0</v>
      </c>
      <c r="E15" s="30">
        <v>3.4</v>
      </c>
      <c r="F15" s="14">
        <v>50</v>
      </c>
      <c r="G15" s="15">
        <v>0.65</v>
      </c>
      <c r="H15" s="16">
        <f t="shared" si="0"/>
        <v>2.21</v>
      </c>
      <c r="I15" s="16">
        <f t="shared" si="7"/>
        <v>0</v>
      </c>
      <c r="J15" s="16">
        <f>([1]Parameters!$C$11-'[1]1_Day_Lead'!I15)/([1]Parameters!$C$11-[1]Parameters!$C$12)</f>
        <v>3.8329551050131556</v>
      </c>
      <c r="K15" s="16">
        <f t="shared" si="1"/>
        <v>1</v>
      </c>
      <c r="L15" s="16">
        <f t="shared" si="2"/>
        <v>2.21</v>
      </c>
      <c r="M15" s="16">
        <f t="shared" si="3"/>
        <v>36.379995002746583</v>
      </c>
      <c r="N15" s="16" t="str">
        <f t="shared" si="4"/>
        <v>LI</v>
      </c>
      <c r="O15" s="16">
        <f t="shared" si="5"/>
        <v>12.5</v>
      </c>
      <c r="P15" s="16">
        <f t="shared" si="6"/>
        <v>9.0949987506866456</v>
      </c>
      <c r="Q15" s="17"/>
      <c r="R15" s="17"/>
      <c r="S15" s="17"/>
      <c r="T15" s="17"/>
      <c r="U15" s="17"/>
    </row>
    <row r="16" spans="2:21" x14ac:dyDescent="0.3">
      <c r="B16" s="13">
        <v>11</v>
      </c>
      <c r="C16" s="18"/>
      <c r="D16" s="13">
        <v>0</v>
      </c>
      <c r="E16" s="30">
        <v>3.8</v>
      </c>
      <c r="F16" s="14">
        <v>50</v>
      </c>
      <c r="G16" s="15">
        <v>0.65</v>
      </c>
      <c r="H16" s="16">
        <f t="shared" si="0"/>
        <v>2.4699999999999998</v>
      </c>
      <c r="I16" s="16">
        <f t="shared" si="7"/>
        <v>0</v>
      </c>
      <c r="J16" s="16">
        <f>([1]Parameters!$C$11-'[1]1_Day_Lead'!I16)/([1]Parameters!$C$11-[1]Parameters!$C$12)</f>
        <v>4</v>
      </c>
      <c r="K16" s="16">
        <f t="shared" si="1"/>
        <v>1</v>
      </c>
      <c r="L16" s="16">
        <f t="shared" si="2"/>
        <v>2.4699999999999998</v>
      </c>
      <c r="M16" s="16">
        <f t="shared" si="3"/>
        <v>37.314996252059942</v>
      </c>
      <c r="N16" s="16" t="str">
        <f t="shared" si="4"/>
        <v>LI</v>
      </c>
      <c r="O16" s="16">
        <f t="shared" si="5"/>
        <v>12.5</v>
      </c>
      <c r="P16" s="16">
        <f t="shared" si="6"/>
        <v>9.3287490630149854</v>
      </c>
      <c r="Q16" s="17"/>
      <c r="R16" s="17"/>
      <c r="S16" s="17"/>
      <c r="T16" s="17"/>
      <c r="U16" s="17"/>
    </row>
    <row r="17" spans="2:21" x14ac:dyDescent="0.3">
      <c r="B17" s="13">
        <v>12</v>
      </c>
      <c r="C17" s="18"/>
      <c r="D17" s="13">
        <v>0</v>
      </c>
      <c r="E17" s="30">
        <v>5</v>
      </c>
      <c r="F17" s="14">
        <v>50</v>
      </c>
      <c r="G17" s="15">
        <v>0.65</v>
      </c>
      <c r="H17" s="16">
        <f t="shared" si="0"/>
        <v>3.25</v>
      </c>
      <c r="I17" s="16">
        <f t="shared" si="7"/>
        <v>0</v>
      </c>
      <c r="J17" s="16">
        <f>([1]Parameters!$C$11-'[1]1_Day_Lead'!I17)/([1]Parameters!$C$11-[1]Parameters!$C$12)</f>
        <v>4</v>
      </c>
      <c r="K17" s="16">
        <f t="shared" si="1"/>
        <v>1</v>
      </c>
      <c r="L17" s="16">
        <f t="shared" si="2"/>
        <v>3.25</v>
      </c>
      <c r="M17" s="16">
        <f t="shared" si="3"/>
        <v>37.23624718904496</v>
      </c>
      <c r="N17" s="16" t="str">
        <f t="shared" si="4"/>
        <v>LI</v>
      </c>
      <c r="O17" s="16">
        <f t="shared" si="5"/>
        <v>12.5</v>
      </c>
      <c r="P17" s="16">
        <f t="shared" si="6"/>
        <v>9.3090617972612399</v>
      </c>
      <c r="Q17" s="17"/>
      <c r="R17" s="17"/>
      <c r="S17" s="17"/>
      <c r="T17" s="17"/>
      <c r="U17" s="17"/>
    </row>
    <row r="18" spans="2:21" x14ac:dyDescent="0.3">
      <c r="B18" s="13">
        <v>13</v>
      </c>
      <c r="C18" s="18"/>
      <c r="D18" s="13">
        <v>0</v>
      </c>
      <c r="E18" s="30">
        <v>3.3</v>
      </c>
      <c r="F18" s="14">
        <v>50</v>
      </c>
      <c r="G18" s="15">
        <v>0.65</v>
      </c>
      <c r="H18" s="16">
        <f t="shared" si="0"/>
        <v>2.145</v>
      </c>
      <c r="I18" s="16">
        <f t="shared" si="7"/>
        <v>0</v>
      </c>
      <c r="J18" s="16">
        <f>([1]Parameters!$C$11-'[1]1_Day_Lead'!I18)/([1]Parameters!$C$11-[1]Parameters!$C$12)</f>
        <v>4</v>
      </c>
      <c r="K18" s="16">
        <f t="shared" si="1"/>
        <v>1</v>
      </c>
      <c r="L18" s="16">
        <f t="shared" si="2"/>
        <v>2.145</v>
      </c>
      <c r="M18" s="16">
        <f t="shared" si="3"/>
        <v>38.282185391783713</v>
      </c>
      <c r="N18" s="16" t="str">
        <f t="shared" si="4"/>
        <v>NI</v>
      </c>
      <c r="O18" s="16">
        <f t="shared" si="5"/>
        <v>0</v>
      </c>
      <c r="P18" s="16">
        <f t="shared" si="6"/>
        <v>9.5705463479459283</v>
      </c>
      <c r="Q18" s="17"/>
      <c r="R18" s="17"/>
      <c r="S18" s="17"/>
      <c r="T18" s="17"/>
      <c r="U18" s="17"/>
    </row>
    <row r="19" spans="2:21" x14ac:dyDescent="0.3">
      <c r="B19" s="13">
        <v>14</v>
      </c>
      <c r="C19" s="18"/>
      <c r="D19" s="13">
        <v>0</v>
      </c>
      <c r="E19" s="30">
        <v>5</v>
      </c>
      <c r="F19" s="14">
        <v>50</v>
      </c>
      <c r="G19" s="15">
        <v>0.65</v>
      </c>
      <c r="H19" s="16">
        <f t="shared" si="0"/>
        <v>3.25</v>
      </c>
      <c r="I19" s="16">
        <f t="shared" si="7"/>
        <v>0</v>
      </c>
      <c r="J19" s="16">
        <f>([1]Parameters!$C$11-'[1]1_Day_Lead'!I19)/([1]Parameters!$C$11-[1]Parameters!$C$12)</f>
        <v>4</v>
      </c>
      <c r="K19" s="16">
        <f t="shared" si="1"/>
        <v>1</v>
      </c>
      <c r="L19" s="16">
        <f t="shared" si="2"/>
        <v>3.25</v>
      </c>
      <c r="M19" s="16">
        <f t="shared" si="3"/>
        <v>25.461639043837785</v>
      </c>
      <c r="N19" s="16" t="str">
        <f t="shared" si="4"/>
        <v>LI</v>
      </c>
      <c r="O19" s="16">
        <f t="shared" si="5"/>
        <v>12.5</v>
      </c>
      <c r="P19" s="16">
        <f t="shared" si="6"/>
        <v>6.3654097609594462</v>
      </c>
      <c r="Q19" s="17"/>
      <c r="R19" s="17"/>
      <c r="S19" s="17"/>
      <c r="T19" s="17"/>
      <c r="U19" s="17"/>
    </row>
    <row r="20" spans="2:21" x14ac:dyDescent="0.3">
      <c r="B20" s="13">
        <v>15</v>
      </c>
      <c r="C20" s="18"/>
      <c r="D20" s="13">
        <v>0</v>
      </c>
      <c r="E20" s="30">
        <v>4.8</v>
      </c>
      <c r="F20" s="14">
        <v>50</v>
      </c>
      <c r="G20" s="15">
        <v>0.65</v>
      </c>
      <c r="H20" s="16">
        <f t="shared" si="0"/>
        <v>3.12</v>
      </c>
      <c r="I20" s="16">
        <f t="shared" si="7"/>
        <v>0</v>
      </c>
      <c r="J20" s="16">
        <f>([1]Parameters!$C$11-'[1]1_Day_Lead'!I20)/([1]Parameters!$C$11-[1]Parameters!$C$12)</f>
        <v>4</v>
      </c>
      <c r="K20" s="16">
        <f t="shared" si="1"/>
        <v>1</v>
      </c>
      <c r="L20" s="16">
        <f t="shared" si="2"/>
        <v>3.12</v>
      </c>
      <c r="M20" s="16">
        <f t="shared" si="3"/>
        <v>28.476229282878343</v>
      </c>
      <c r="N20" s="16" t="str">
        <f t="shared" si="4"/>
        <v>LI</v>
      </c>
      <c r="O20" s="16">
        <f t="shared" si="5"/>
        <v>12.5</v>
      </c>
      <c r="P20" s="16">
        <f t="shared" si="6"/>
        <v>7.1190573207195857</v>
      </c>
      <c r="Q20" s="17"/>
      <c r="R20" s="17"/>
      <c r="S20" s="17"/>
      <c r="T20" s="17"/>
      <c r="U20" s="17"/>
    </row>
    <row r="21" spans="2:21" x14ac:dyDescent="0.3">
      <c r="B21" s="13">
        <v>16</v>
      </c>
      <c r="C21" s="18"/>
      <c r="D21" s="13">
        <v>0</v>
      </c>
      <c r="E21" s="30">
        <v>4.5999999999999996</v>
      </c>
      <c r="F21" s="14">
        <v>50</v>
      </c>
      <c r="G21" s="15">
        <v>0.65</v>
      </c>
      <c r="H21" s="16">
        <f t="shared" si="0"/>
        <v>2.9899999999999998</v>
      </c>
      <c r="I21" s="16">
        <f t="shared" si="7"/>
        <v>0</v>
      </c>
      <c r="J21" s="16">
        <f>([1]Parameters!$C$11-'[1]1_Day_Lead'!I21)/([1]Parameters!$C$11-[1]Parameters!$C$12)</f>
        <v>4</v>
      </c>
      <c r="K21" s="16">
        <f t="shared" si="1"/>
        <v>1</v>
      </c>
      <c r="L21" s="16">
        <f t="shared" si="2"/>
        <v>2.9899999999999998</v>
      </c>
      <c r="M21" s="16">
        <f t="shared" si="3"/>
        <v>30.867171962158757</v>
      </c>
      <c r="N21" s="16" t="str">
        <f t="shared" si="4"/>
        <v>LI</v>
      </c>
      <c r="O21" s="16">
        <f t="shared" si="5"/>
        <v>12.5</v>
      </c>
      <c r="P21" s="16">
        <f t="shared" si="6"/>
        <v>7.7167929905396893</v>
      </c>
      <c r="Q21" s="17"/>
      <c r="R21" s="17"/>
      <c r="S21" s="17"/>
      <c r="T21" s="17"/>
      <c r="U21" s="17"/>
    </row>
    <row r="22" spans="2:21" x14ac:dyDescent="0.3">
      <c r="B22" s="13">
        <v>17</v>
      </c>
      <c r="C22" s="18"/>
      <c r="D22" s="13">
        <v>0</v>
      </c>
      <c r="E22" s="30">
        <v>3.5</v>
      </c>
      <c r="F22" s="14">
        <v>50</v>
      </c>
      <c r="G22" s="15">
        <v>0.65</v>
      </c>
      <c r="H22" s="16">
        <f t="shared" si="0"/>
        <v>2.2749999999999999</v>
      </c>
      <c r="I22" s="16">
        <f t="shared" si="7"/>
        <v>0</v>
      </c>
      <c r="J22" s="16">
        <f>([1]Parameters!$C$11-'[1]1_Day_Lead'!I22)/([1]Parameters!$C$11-[1]Parameters!$C$12)</f>
        <v>4</v>
      </c>
      <c r="K22" s="16">
        <f t="shared" si="1"/>
        <v>1</v>
      </c>
      <c r="L22" s="16">
        <f t="shared" si="2"/>
        <v>2.2749999999999999</v>
      </c>
      <c r="M22" s="16">
        <f t="shared" si="3"/>
        <v>33.375378971619071</v>
      </c>
      <c r="N22" s="16" t="str">
        <f t="shared" si="4"/>
        <v>LI</v>
      </c>
      <c r="O22" s="16">
        <f t="shared" si="5"/>
        <v>12.5</v>
      </c>
      <c r="P22" s="16">
        <f t="shared" si="6"/>
        <v>8.3438447429047677</v>
      </c>
      <c r="Q22" s="17"/>
      <c r="R22" s="17"/>
      <c r="S22" s="17"/>
      <c r="T22" s="17"/>
      <c r="U22" s="17"/>
    </row>
    <row r="23" spans="2:21" x14ac:dyDescent="0.3">
      <c r="B23" s="13">
        <v>18</v>
      </c>
      <c r="C23" s="18"/>
      <c r="D23" s="13">
        <v>0</v>
      </c>
      <c r="E23" s="30">
        <v>3</v>
      </c>
      <c r="F23" s="14">
        <v>50</v>
      </c>
      <c r="G23" s="15">
        <v>0.65</v>
      </c>
      <c r="H23" s="16">
        <f t="shared" si="0"/>
        <v>1.9500000000000002</v>
      </c>
      <c r="I23" s="16">
        <f t="shared" si="7"/>
        <v>0</v>
      </c>
      <c r="J23" s="16">
        <f>([1]Parameters!$C$11-'[1]1_Day_Lead'!I23)/([1]Parameters!$C$11-[1]Parameters!$C$12)</f>
        <v>4</v>
      </c>
      <c r="K23" s="16">
        <f t="shared" si="1"/>
        <v>1</v>
      </c>
      <c r="L23" s="16">
        <f t="shared" si="2"/>
        <v>1.9500000000000002</v>
      </c>
      <c r="M23" s="16">
        <f t="shared" si="3"/>
        <v>35.581534228714304</v>
      </c>
      <c r="N23" s="16" t="str">
        <f t="shared" si="4"/>
        <v>LI</v>
      </c>
      <c r="O23" s="16">
        <f t="shared" si="5"/>
        <v>12.5</v>
      </c>
      <c r="P23" s="16">
        <f t="shared" si="6"/>
        <v>8.895383557178576</v>
      </c>
      <c r="Q23" s="17"/>
      <c r="R23" s="17"/>
      <c r="S23" s="17"/>
      <c r="T23" s="17"/>
      <c r="U23" s="17"/>
    </row>
    <row r="24" spans="2:21" x14ac:dyDescent="0.3">
      <c r="B24" s="13">
        <v>19</v>
      </c>
      <c r="C24" s="18"/>
      <c r="D24" s="13">
        <v>0</v>
      </c>
      <c r="E24" s="30">
        <v>3.7</v>
      </c>
      <c r="F24" s="14">
        <v>50</v>
      </c>
      <c r="G24" s="15">
        <v>0.65</v>
      </c>
      <c r="H24" s="16">
        <f t="shared" si="0"/>
        <v>2.4050000000000002</v>
      </c>
      <c r="I24" s="16">
        <f t="shared" si="7"/>
        <v>0</v>
      </c>
      <c r="J24" s="16">
        <f>([1]Parameters!$C$11-'[1]1_Day_Lead'!I24)/([1]Parameters!$C$11-[1]Parameters!$C$12)</f>
        <v>4</v>
      </c>
      <c r="K24" s="16">
        <f t="shared" si="1"/>
        <v>1</v>
      </c>
      <c r="L24" s="16">
        <f t="shared" si="2"/>
        <v>2.4050000000000002</v>
      </c>
      <c r="M24" s="16">
        <f t="shared" si="3"/>
        <v>36.781150671535727</v>
      </c>
      <c r="N24" s="16" t="str">
        <f t="shared" si="4"/>
        <v>LI</v>
      </c>
      <c r="O24" s="16">
        <f t="shared" si="5"/>
        <v>12.5</v>
      </c>
      <c r="P24" s="16">
        <f t="shared" si="6"/>
        <v>9.1952876678839317</v>
      </c>
      <c r="Q24" s="17"/>
      <c r="R24" s="17"/>
      <c r="S24" s="17"/>
      <c r="T24" s="17"/>
      <c r="U24" s="17"/>
    </row>
    <row r="25" spans="2:21" x14ac:dyDescent="0.3">
      <c r="B25" s="13">
        <v>20</v>
      </c>
      <c r="C25" s="18"/>
      <c r="D25" s="13">
        <v>3.9000000000000004</v>
      </c>
      <c r="E25" s="30">
        <v>4.2</v>
      </c>
      <c r="F25" s="14">
        <v>50</v>
      </c>
      <c r="G25" s="15">
        <v>0.65</v>
      </c>
      <c r="H25" s="16">
        <f t="shared" si="0"/>
        <v>2.7300000000000004</v>
      </c>
      <c r="I25" s="16">
        <f t="shared" si="7"/>
        <v>0</v>
      </c>
      <c r="J25" s="16">
        <f>([1]Parameters!$C$11-'[1]1_Day_Lead'!I25)/([1]Parameters!$C$11-[1]Parameters!$C$12)</f>
        <v>4</v>
      </c>
      <c r="K25" s="16">
        <f t="shared" si="1"/>
        <v>1</v>
      </c>
      <c r="L25" s="16">
        <f t="shared" si="2"/>
        <v>2.7300000000000004</v>
      </c>
      <c r="M25" s="16">
        <f t="shared" si="3"/>
        <v>41.255863003651797</v>
      </c>
      <c r="N25" s="16" t="str">
        <f t="shared" si="4"/>
        <v>NI</v>
      </c>
      <c r="O25" s="16">
        <f t="shared" si="5"/>
        <v>0</v>
      </c>
      <c r="P25" s="16">
        <f t="shared" si="6"/>
        <v>10.313965750912949</v>
      </c>
      <c r="Q25" s="17"/>
      <c r="R25" s="17"/>
      <c r="S25" s="17"/>
      <c r="T25" s="17"/>
      <c r="U25" s="17"/>
    </row>
    <row r="26" spans="2:21" x14ac:dyDescent="0.3">
      <c r="B26" s="13">
        <v>21</v>
      </c>
      <c r="C26" s="18"/>
      <c r="D26" s="13">
        <v>33.800000000000004</v>
      </c>
      <c r="E26" s="30">
        <v>3.4</v>
      </c>
      <c r="F26" s="14">
        <v>50</v>
      </c>
      <c r="G26" s="15">
        <v>0.65</v>
      </c>
      <c r="H26" s="16">
        <f t="shared" si="0"/>
        <v>2.21</v>
      </c>
      <c r="I26" s="16">
        <f t="shared" si="7"/>
        <v>0</v>
      </c>
      <c r="J26" s="16">
        <f>([1]Parameters!$C$11-'[1]1_Day_Lead'!I26)/([1]Parameters!$C$11-[1]Parameters!$C$12)</f>
        <v>4</v>
      </c>
      <c r="K26" s="16">
        <f t="shared" si="1"/>
        <v>1</v>
      </c>
      <c r="L26" s="16">
        <f t="shared" si="2"/>
        <v>2.21</v>
      </c>
      <c r="M26" s="16">
        <f t="shared" si="3"/>
        <v>62.531897252738865</v>
      </c>
      <c r="N26" s="16" t="str">
        <f t="shared" si="4"/>
        <v>NI</v>
      </c>
      <c r="O26" s="16">
        <f t="shared" si="5"/>
        <v>0</v>
      </c>
      <c r="P26" s="16">
        <f t="shared" si="6"/>
        <v>15.632974313184716</v>
      </c>
      <c r="Q26" s="17"/>
      <c r="R26" s="17"/>
      <c r="S26" s="17"/>
      <c r="T26" s="17"/>
      <c r="U26" s="17"/>
    </row>
    <row r="27" spans="2:21" x14ac:dyDescent="0.3">
      <c r="B27" s="13">
        <v>22</v>
      </c>
      <c r="C27" s="18"/>
      <c r="D27" s="13">
        <v>0</v>
      </c>
      <c r="E27" s="30">
        <v>3.5</v>
      </c>
      <c r="F27" s="14">
        <v>50</v>
      </c>
      <c r="G27" s="15">
        <v>0.65</v>
      </c>
      <c r="H27" s="16">
        <f t="shared" si="0"/>
        <v>2.2749999999999999</v>
      </c>
      <c r="I27" s="16">
        <f t="shared" si="7"/>
        <v>0</v>
      </c>
      <c r="J27" s="16">
        <f>([1]Parameters!$C$11-'[1]1_Day_Lead'!I27)/([1]Parameters!$C$11-[1]Parameters!$C$12)</f>
        <v>4</v>
      </c>
      <c r="K27" s="16">
        <f t="shared" si="1"/>
        <v>1</v>
      </c>
      <c r="L27" s="16">
        <f t="shared" si="2"/>
        <v>2.2749999999999999</v>
      </c>
      <c r="M27" s="16">
        <f t="shared" si="3"/>
        <v>44.623922939554149</v>
      </c>
      <c r="N27" s="16" t="str">
        <f t="shared" si="4"/>
        <v>NI</v>
      </c>
      <c r="O27" s="16">
        <f t="shared" si="5"/>
        <v>0</v>
      </c>
      <c r="P27" s="16">
        <f t="shared" si="6"/>
        <v>11.155980734888537</v>
      </c>
      <c r="Q27" s="17"/>
      <c r="R27" s="17"/>
      <c r="S27" s="17"/>
      <c r="T27" s="17"/>
      <c r="U27" s="17"/>
    </row>
    <row r="28" spans="2:21" x14ac:dyDescent="0.3">
      <c r="B28" s="13">
        <v>23</v>
      </c>
      <c r="C28" s="18"/>
      <c r="D28" s="13">
        <v>0</v>
      </c>
      <c r="E28" s="30">
        <v>4.5999999999999996</v>
      </c>
      <c r="F28" s="14">
        <v>50</v>
      </c>
      <c r="G28" s="15">
        <v>0.65</v>
      </c>
      <c r="H28" s="16">
        <f t="shared" si="0"/>
        <v>2.9899999999999998</v>
      </c>
      <c r="I28" s="16">
        <f t="shared" si="7"/>
        <v>0</v>
      </c>
      <c r="J28" s="16">
        <f>([1]Parameters!$C$11-'[1]1_Day_Lead'!I28)/([1]Parameters!$C$11-[1]Parameters!$C$12)</f>
        <v>4</v>
      </c>
      <c r="K28" s="16">
        <f t="shared" si="1"/>
        <v>1</v>
      </c>
      <c r="L28" s="16">
        <f t="shared" si="2"/>
        <v>2.9899999999999998</v>
      </c>
      <c r="M28" s="16">
        <f t="shared" si="3"/>
        <v>30.477942204665609</v>
      </c>
      <c r="N28" s="16" t="str">
        <f t="shared" si="4"/>
        <v>LI</v>
      </c>
      <c r="O28" s="16">
        <f t="shared" si="5"/>
        <v>12.5</v>
      </c>
      <c r="P28" s="16">
        <f t="shared" si="6"/>
        <v>7.6194855511664024</v>
      </c>
      <c r="Q28" s="17"/>
      <c r="R28" s="17"/>
      <c r="S28" s="17"/>
      <c r="T28" s="17"/>
      <c r="U28" s="17"/>
    </row>
    <row r="29" spans="2:21" x14ac:dyDescent="0.3">
      <c r="B29" s="13">
        <v>24</v>
      </c>
      <c r="C29" s="18"/>
      <c r="D29" s="13">
        <v>0</v>
      </c>
      <c r="E29" s="30">
        <v>4.5</v>
      </c>
      <c r="F29" s="14">
        <v>50</v>
      </c>
      <c r="G29" s="15">
        <v>0.65</v>
      </c>
      <c r="H29" s="16">
        <f t="shared" si="0"/>
        <v>2.9250000000000003</v>
      </c>
      <c r="I29" s="16">
        <f t="shared" si="7"/>
        <v>0</v>
      </c>
      <c r="J29" s="16">
        <f>([1]Parameters!$C$11-'[1]1_Day_Lead'!I29)/([1]Parameters!$C$11-[1]Parameters!$C$12)</f>
        <v>4</v>
      </c>
      <c r="K29" s="16">
        <f t="shared" si="1"/>
        <v>1</v>
      </c>
      <c r="L29" s="16">
        <f t="shared" si="2"/>
        <v>2.9250000000000003</v>
      </c>
      <c r="M29" s="16">
        <f t="shared" si="3"/>
        <v>32.433456653499206</v>
      </c>
      <c r="N29" s="16" t="str">
        <f t="shared" si="4"/>
        <v>LI</v>
      </c>
      <c r="O29" s="16">
        <f t="shared" si="5"/>
        <v>12.5</v>
      </c>
      <c r="P29" s="16">
        <f t="shared" si="6"/>
        <v>8.1083641633748016</v>
      </c>
      <c r="Q29" s="17"/>
      <c r="R29" s="17"/>
      <c r="S29" s="17"/>
      <c r="T29" s="17"/>
      <c r="U29" s="17"/>
    </row>
    <row r="30" spans="2:21" x14ac:dyDescent="0.3">
      <c r="B30" s="13">
        <v>25</v>
      </c>
      <c r="C30" s="19"/>
      <c r="D30" s="13">
        <v>0</v>
      </c>
      <c r="E30" s="30">
        <v>3.2</v>
      </c>
      <c r="F30" s="14">
        <v>50</v>
      </c>
      <c r="G30" s="15">
        <v>0.65</v>
      </c>
      <c r="H30" s="16">
        <f t="shared" si="0"/>
        <v>2.08</v>
      </c>
      <c r="I30" s="16">
        <f t="shared" si="7"/>
        <v>0</v>
      </c>
      <c r="J30" s="16">
        <f>([1]Parameters!$C$11-'[1]1_Day_Lead'!I30)/([1]Parameters!$C$11-[1]Parameters!$C$12)</f>
        <v>4</v>
      </c>
      <c r="K30" s="16">
        <f t="shared" si="1"/>
        <v>1</v>
      </c>
      <c r="L30" s="16">
        <f t="shared" si="2"/>
        <v>2.08</v>
      </c>
      <c r="M30" s="16">
        <f t="shared" si="3"/>
        <v>34.745092490124406</v>
      </c>
      <c r="N30" s="16" t="str">
        <f t="shared" si="4"/>
        <v>LI</v>
      </c>
      <c r="O30" s="16">
        <f t="shared" si="5"/>
        <v>12.5</v>
      </c>
      <c r="P30" s="16">
        <f t="shared" si="6"/>
        <v>8.6862731225311016</v>
      </c>
      <c r="Q30" s="17"/>
      <c r="R30" s="17"/>
      <c r="S30" s="17"/>
      <c r="T30" s="17"/>
      <c r="U30" s="17"/>
    </row>
    <row r="31" spans="2:21" ht="14.7" customHeight="1" x14ac:dyDescent="0.3">
      <c r="B31" s="13">
        <v>26</v>
      </c>
      <c r="C31" s="12" t="s">
        <v>11</v>
      </c>
      <c r="D31" s="13">
        <v>0</v>
      </c>
      <c r="E31" s="30">
        <v>4.9000000000000004</v>
      </c>
      <c r="F31" s="14">
        <v>30</v>
      </c>
      <c r="G31" s="15">
        <f>G30+([1]Parameters!$E$18-[1]Parameters!$E$17)/[1]Parameters!$C$18</f>
        <v>0.66428571428571426</v>
      </c>
      <c r="H31" s="16">
        <f t="shared" si="0"/>
        <v>3.2549999999999999</v>
      </c>
      <c r="I31" s="16">
        <f t="shared" si="7"/>
        <v>0</v>
      </c>
      <c r="J31" s="16">
        <f>([1]Parameters!$C$11-'[1]1_Day_Lead'!I31)/([1]Parameters!$C$11-[1]Parameters!$C$12)</f>
        <v>4</v>
      </c>
      <c r="K31" s="16">
        <f t="shared" si="1"/>
        <v>1</v>
      </c>
      <c r="L31" s="16">
        <f t="shared" si="2"/>
        <v>3.2549999999999999</v>
      </c>
      <c r="M31" s="16">
        <f t="shared" si="3"/>
        <v>35.303819367593306</v>
      </c>
      <c r="N31" s="16" t="str">
        <f t="shared" si="4"/>
        <v>NI</v>
      </c>
      <c r="O31" s="16">
        <f t="shared" si="5"/>
        <v>0</v>
      </c>
      <c r="P31" s="16">
        <f t="shared" si="6"/>
        <v>8.8259548418983265</v>
      </c>
      <c r="Q31" s="17"/>
      <c r="R31" s="17"/>
      <c r="S31" s="17"/>
      <c r="T31" s="17"/>
      <c r="U31" s="17"/>
    </row>
    <row r="32" spans="2:21" x14ac:dyDescent="0.3">
      <c r="B32" s="13">
        <v>27</v>
      </c>
      <c r="C32" s="18"/>
      <c r="D32" s="13">
        <v>0</v>
      </c>
      <c r="E32" s="30">
        <v>5</v>
      </c>
      <c r="F32" s="14">
        <v>30</v>
      </c>
      <c r="G32" s="15">
        <f>G31+([1]Parameters!$E$18-[1]Parameters!$E$17)/[1]Parameters!$C$18</f>
        <v>0.67857142857142849</v>
      </c>
      <c r="H32" s="16">
        <f t="shared" si="0"/>
        <v>3.3928571428571423</v>
      </c>
      <c r="I32" s="16">
        <f t="shared" si="7"/>
        <v>0</v>
      </c>
      <c r="J32" s="16">
        <f>([1]Parameters!$C$11-'[1]1_Day_Lead'!I32)/([1]Parameters!$C$11-[1]Parameters!$C$12)</f>
        <v>4</v>
      </c>
      <c r="K32" s="16">
        <f t="shared" si="1"/>
        <v>1</v>
      </c>
      <c r="L32" s="16">
        <f t="shared" si="2"/>
        <v>3.3928571428571423</v>
      </c>
      <c r="M32" s="16">
        <f t="shared" si="3"/>
        <v>23.085007382837837</v>
      </c>
      <c r="N32" s="16" t="str">
        <f t="shared" si="4"/>
        <v>NI</v>
      </c>
      <c r="O32" s="16">
        <f t="shared" si="5"/>
        <v>0</v>
      </c>
      <c r="P32" s="16">
        <f t="shared" si="6"/>
        <v>5.7712518457094593</v>
      </c>
      <c r="Q32" s="17"/>
      <c r="R32" s="17"/>
      <c r="S32" s="17"/>
      <c r="T32" s="17"/>
      <c r="U32" s="17"/>
    </row>
    <row r="33" spans="2:21" x14ac:dyDescent="0.3">
      <c r="B33" s="13">
        <v>28</v>
      </c>
      <c r="C33" s="18"/>
      <c r="D33" s="13">
        <v>0</v>
      </c>
      <c r="E33" s="30">
        <v>3.3</v>
      </c>
      <c r="F33" s="14">
        <v>30</v>
      </c>
      <c r="G33" s="15">
        <f>G32+([1]Parameters!$E$18-[1]Parameters!$E$17)/[1]Parameters!$C$18</f>
        <v>0.69285714285714273</v>
      </c>
      <c r="H33" s="16">
        <f t="shared" si="0"/>
        <v>2.286428571428571</v>
      </c>
      <c r="I33" s="16">
        <f t="shared" si="7"/>
        <v>0</v>
      </c>
      <c r="J33" s="16">
        <f>([1]Parameters!$C$11-'[1]1_Day_Lead'!I33)/([1]Parameters!$C$11-[1]Parameters!$C$12)</f>
        <v>4</v>
      </c>
      <c r="K33" s="16">
        <f t="shared" si="1"/>
        <v>1</v>
      </c>
      <c r="L33" s="16">
        <f t="shared" si="2"/>
        <v>2.286428571428571</v>
      </c>
      <c r="M33" s="16">
        <f t="shared" si="3"/>
        <v>15.027326965699805</v>
      </c>
      <c r="N33" s="16" t="str">
        <f t="shared" si="4"/>
        <v>LI</v>
      </c>
      <c r="O33" s="16">
        <f t="shared" si="5"/>
        <v>7.5</v>
      </c>
      <c r="P33" s="16">
        <f t="shared" si="6"/>
        <v>3.7568317414249512</v>
      </c>
      <c r="Q33" s="17"/>
      <c r="R33" s="17"/>
      <c r="S33" s="17"/>
      <c r="T33" s="17"/>
      <c r="U33" s="17"/>
    </row>
    <row r="34" spans="2:21" x14ac:dyDescent="0.3">
      <c r="B34" s="13">
        <v>29</v>
      </c>
      <c r="C34" s="18"/>
      <c r="D34" s="13">
        <v>0</v>
      </c>
      <c r="E34" s="30">
        <v>5</v>
      </c>
      <c r="F34" s="14">
        <v>30</v>
      </c>
      <c r="G34" s="15">
        <f>G33+([1]Parameters!$E$18-[1]Parameters!$E$17)/[1]Parameters!$C$18</f>
        <v>0.70714285714285696</v>
      </c>
      <c r="H34" s="16">
        <f t="shared" si="0"/>
        <v>3.5357142857142847</v>
      </c>
      <c r="I34" s="16">
        <f t="shared" si="7"/>
        <v>0</v>
      </c>
      <c r="J34" s="16">
        <f>([1]Parameters!$C$11-'[1]1_Day_Lead'!I34)/([1]Parameters!$C$11-[1]Parameters!$C$12)</f>
        <v>4</v>
      </c>
      <c r="K34" s="16">
        <f t="shared" si="1"/>
        <v>1</v>
      </c>
      <c r="L34" s="16">
        <f t="shared" si="2"/>
        <v>3.5357142857142847</v>
      </c>
      <c r="M34" s="16">
        <f t="shared" si="3"/>
        <v>15.23478093856057</v>
      </c>
      <c r="N34" s="16" t="str">
        <f t="shared" si="4"/>
        <v>LI</v>
      </c>
      <c r="O34" s="16">
        <f t="shared" si="5"/>
        <v>7.5</v>
      </c>
      <c r="P34" s="16">
        <f t="shared" si="6"/>
        <v>3.8086952346401426</v>
      </c>
      <c r="Q34" s="17"/>
      <c r="R34" s="17"/>
      <c r="S34" s="17"/>
      <c r="T34" s="17"/>
      <c r="U34" s="17"/>
    </row>
    <row r="35" spans="2:21" x14ac:dyDescent="0.3">
      <c r="B35" s="13">
        <v>30</v>
      </c>
      <c r="C35" s="18"/>
      <c r="D35" s="13">
        <v>0</v>
      </c>
      <c r="E35" s="30">
        <v>4.8</v>
      </c>
      <c r="F35" s="14">
        <v>30</v>
      </c>
      <c r="G35" s="15">
        <f>G34+([1]Parameters!$E$18-[1]Parameters!$E$17)/[1]Parameters!$C$18</f>
        <v>0.7214285714285712</v>
      </c>
      <c r="H35" s="16">
        <f t="shared" si="0"/>
        <v>3.4628571428571417</v>
      </c>
      <c r="I35" s="16">
        <f t="shared" si="7"/>
        <v>0</v>
      </c>
      <c r="J35" s="16">
        <f>([1]Parameters!$C$11-'[1]1_Day_Lead'!I35)/([1]Parameters!$C$11-[1]Parameters!$C$12)</f>
        <v>4</v>
      </c>
      <c r="K35" s="16">
        <f t="shared" si="1"/>
        <v>1</v>
      </c>
      <c r="L35" s="16">
        <f t="shared" si="2"/>
        <v>3.4628571428571417</v>
      </c>
      <c r="M35" s="16">
        <f t="shared" si="3"/>
        <v>15.463228561063284</v>
      </c>
      <c r="N35" s="16" t="str">
        <f t="shared" si="4"/>
        <v>LI</v>
      </c>
      <c r="O35" s="16">
        <f t="shared" si="5"/>
        <v>7.5</v>
      </c>
      <c r="P35" s="16">
        <f t="shared" si="6"/>
        <v>3.865807140265821</v>
      </c>
      <c r="Q35" s="17"/>
      <c r="R35" s="17"/>
      <c r="S35" s="17"/>
      <c r="T35" s="17"/>
      <c r="U35" s="17"/>
    </row>
    <row r="36" spans="2:21" x14ac:dyDescent="0.3">
      <c r="B36" s="13">
        <v>31</v>
      </c>
      <c r="C36" s="18"/>
      <c r="D36" s="13">
        <v>0</v>
      </c>
      <c r="E36" s="30">
        <v>4.5999999999999996</v>
      </c>
      <c r="F36" s="14">
        <v>30</v>
      </c>
      <c r="G36" s="15">
        <f>G35+([1]Parameters!$E$18-[1]Parameters!$E$17)/[1]Parameters!$C$18</f>
        <v>0.73571428571428543</v>
      </c>
      <c r="H36" s="16">
        <f t="shared" si="0"/>
        <v>3.3842857142857126</v>
      </c>
      <c r="I36" s="16">
        <f t="shared" si="7"/>
        <v>0</v>
      </c>
      <c r="J36" s="16">
        <f>([1]Parameters!$C$11-'[1]1_Day_Lead'!I36)/([1]Parameters!$C$11-[1]Parameters!$C$12)</f>
        <v>4</v>
      </c>
      <c r="K36" s="16">
        <f t="shared" si="1"/>
        <v>1</v>
      </c>
      <c r="L36" s="16">
        <f t="shared" si="2"/>
        <v>3.3842857142857126</v>
      </c>
      <c r="M36" s="16">
        <f t="shared" si="3"/>
        <v>15.713135706511748</v>
      </c>
      <c r="N36" s="16" t="str">
        <f t="shared" si="4"/>
        <v>LI</v>
      </c>
      <c r="O36" s="16">
        <f t="shared" si="5"/>
        <v>7.5</v>
      </c>
      <c r="P36" s="16">
        <f t="shared" si="6"/>
        <v>3.928283926627937</v>
      </c>
      <c r="Q36" s="17"/>
      <c r="R36" s="17"/>
      <c r="S36" s="17"/>
      <c r="T36" s="17"/>
      <c r="U36" s="17"/>
    </row>
    <row r="37" spans="2:21" x14ac:dyDescent="0.3">
      <c r="B37" s="13">
        <v>32</v>
      </c>
      <c r="C37" s="18"/>
      <c r="D37" s="13">
        <v>0</v>
      </c>
      <c r="E37" s="30">
        <v>4.5999999999999996</v>
      </c>
      <c r="F37" s="14">
        <v>30</v>
      </c>
      <c r="G37" s="15">
        <f>G36+([1]Parameters!$E$18-[1]Parameters!$E$17)/[1]Parameters!$C$18</f>
        <v>0.74999999999999967</v>
      </c>
      <c r="H37" s="16">
        <f t="shared" si="0"/>
        <v>3.4499999999999984</v>
      </c>
      <c r="I37" s="16">
        <f t="shared" si="7"/>
        <v>0</v>
      </c>
      <c r="J37" s="16">
        <f>([1]Parameters!$C$11-'[1]1_Day_Lead'!I37)/([1]Parameters!$C$11-[1]Parameters!$C$12)</f>
        <v>4</v>
      </c>
      <c r="K37" s="16">
        <f t="shared" si="1"/>
        <v>1</v>
      </c>
      <c r="L37" s="16">
        <f t="shared" si="2"/>
        <v>3.4499999999999984</v>
      </c>
      <c r="M37" s="16">
        <f t="shared" si="3"/>
        <v>15.834851779883813</v>
      </c>
      <c r="N37" s="16" t="str">
        <f t="shared" si="4"/>
        <v>LI</v>
      </c>
      <c r="O37" s="16">
        <f t="shared" si="5"/>
        <v>7.5</v>
      </c>
      <c r="P37" s="16">
        <f t="shared" si="6"/>
        <v>3.9587129449709533</v>
      </c>
      <c r="Q37" s="17"/>
      <c r="R37" s="17"/>
      <c r="S37" s="17"/>
      <c r="T37" s="17"/>
      <c r="U37" s="17"/>
    </row>
    <row r="38" spans="2:21" x14ac:dyDescent="0.3">
      <c r="B38" s="13">
        <v>33</v>
      </c>
      <c r="C38" s="18"/>
      <c r="D38" s="13">
        <v>0</v>
      </c>
      <c r="E38" s="30">
        <v>5.0999999999999996</v>
      </c>
      <c r="F38" s="14">
        <v>30</v>
      </c>
      <c r="G38" s="15">
        <f>G37+([1]Parameters!$E$18-[1]Parameters!$E$17)/[1]Parameters!$C$18</f>
        <v>0.7642857142857139</v>
      </c>
      <c r="H38" s="16">
        <f t="shared" si="0"/>
        <v>3.8978571428571405</v>
      </c>
      <c r="I38" s="16">
        <f t="shared" si="7"/>
        <v>0</v>
      </c>
      <c r="J38" s="16">
        <f>([1]Parameters!$C$11-'[1]1_Day_Lead'!I38)/([1]Parameters!$C$11-[1]Parameters!$C$12)</f>
        <v>4</v>
      </c>
      <c r="K38" s="16">
        <f t="shared" si="1"/>
        <v>1</v>
      </c>
      <c r="L38" s="16">
        <f t="shared" si="2"/>
        <v>3.8978571428571405</v>
      </c>
      <c r="M38" s="16">
        <f t="shared" si="3"/>
        <v>15.478281692055718</v>
      </c>
      <c r="N38" s="16" t="str">
        <f t="shared" si="4"/>
        <v>LI</v>
      </c>
      <c r="O38" s="16">
        <f t="shared" si="5"/>
        <v>7.5</v>
      </c>
      <c r="P38" s="16">
        <f t="shared" si="6"/>
        <v>3.8695704230139296</v>
      </c>
      <c r="Q38" s="17"/>
      <c r="R38" s="17"/>
      <c r="S38" s="17"/>
      <c r="T38" s="17"/>
      <c r="U38" s="17"/>
    </row>
    <row r="39" spans="2:21" x14ac:dyDescent="0.3">
      <c r="B39" s="13">
        <v>34</v>
      </c>
      <c r="C39" s="18"/>
      <c r="D39" s="13">
        <v>0</v>
      </c>
      <c r="E39" s="30">
        <v>5.0999999999999996</v>
      </c>
      <c r="F39" s="14">
        <v>30</v>
      </c>
      <c r="G39" s="15">
        <f>G38+([1]Parameters!$E$18-[1]Parameters!$E$17)/[1]Parameters!$C$18</f>
        <v>0.77857142857142814</v>
      </c>
      <c r="H39" s="16">
        <f t="shared" si="0"/>
        <v>3.9707142857142834</v>
      </c>
      <c r="I39" s="16">
        <f t="shared" si="7"/>
        <v>0</v>
      </c>
      <c r="J39" s="16">
        <f>([1]Parameters!$C$11-'[1]1_Day_Lead'!I39)/([1]Parameters!$C$11-[1]Parameters!$C$12)</f>
        <v>4</v>
      </c>
      <c r="K39" s="16">
        <f t="shared" si="1"/>
        <v>1</v>
      </c>
      <c r="L39" s="16">
        <f t="shared" si="2"/>
        <v>3.9707142857142834</v>
      </c>
      <c r="M39" s="16">
        <f t="shared" si="3"/>
        <v>15.137996983327504</v>
      </c>
      <c r="N39" s="16" t="str">
        <f t="shared" si="4"/>
        <v>LI</v>
      </c>
      <c r="O39" s="16">
        <f t="shared" si="5"/>
        <v>7.5</v>
      </c>
      <c r="P39" s="16">
        <f t="shared" si="6"/>
        <v>3.784499245831876</v>
      </c>
      <c r="Q39" s="17"/>
      <c r="R39" s="17"/>
      <c r="S39" s="17"/>
      <c r="T39" s="17"/>
      <c r="U39" s="17"/>
    </row>
    <row r="40" spans="2:21" x14ac:dyDescent="0.3">
      <c r="B40" s="13">
        <v>35</v>
      </c>
      <c r="C40" s="18"/>
      <c r="D40" s="13">
        <v>0</v>
      </c>
      <c r="E40" s="30">
        <v>3.4</v>
      </c>
      <c r="F40" s="14">
        <v>30</v>
      </c>
      <c r="G40" s="15">
        <f>G39+([1]Parameters!$E$18-[1]Parameters!$E$17)/[1]Parameters!$C$18</f>
        <v>0.79285714285714237</v>
      </c>
      <c r="H40" s="16">
        <f t="shared" si="0"/>
        <v>2.695714285714284</v>
      </c>
      <c r="I40" s="16">
        <f t="shared" si="7"/>
        <v>0</v>
      </c>
      <c r="J40" s="16">
        <f>([1]Parameters!$C$11-'[1]1_Day_Lead'!I40)/([1]Parameters!$C$11-[1]Parameters!$C$12)</f>
        <v>4</v>
      </c>
      <c r="K40" s="16">
        <f t="shared" si="1"/>
        <v>1</v>
      </c>
      <c r="L40" s="16">
        <f t="shared" si="2"/>
        <v>2.695714285714284</v>
      </c>
      <c r="M40" s="16">
        <f t="shared" si="3"/>
        <v>16.157783451781341</v>
      </c>
      <c r="N40" s="16" t="str">
        <f t="shared" si="4"/>
        <v>LI</v>
      </c>
      <c r="O40" s="16">
        <f t="shared" si="5"/>
        <v>7.5</v>
      </c>
      <c r="P40" s="16">
        <f t="shared" si="6"/>
        <v>4.0394458629453354</v>
      </c>
      <c r="Q40" s="17"/>
      <c r="R40" s="17"/>
      <c r="S40" s="17"/>
      <c r="T40" s="17"/>
      <c r="U40" s="17"/>
    </row>
    <row r="41" spans="2:21" x14ac:dyDescent="0.3">
      <c r="B41" s="13">
        <v>36</v>
      </c>
      <c r="C41" s="18"/>
      <c r="D41" s="13">
        <v>0.78</v>
      </c>
      <c r="E41" s="30">
        <v>3.4</v>
      </c>
      <c r="F41" s="14">
        <v>30</v>
      </c>
      <c r="G41" s="15">
        <f>G40+([1]Parameters!$E$18-[1]Parameters!$E$17)/[1]Parameters!$C$18</f>
        <v>0.80714285714285661</v>
      </c>
      <c r="H41" s="16">
        <f t="shared" si="0"/>
        <v>2.7442857142857124</v>
      </c>
      <c r="I41" s="16">
        <f t="shared" si="7"/>
        <v>0</v>
      </c>
      <c r="J41" s="16">
        <f>([1]Parameters!$C$11-'[1]1_Day_Lead'!I41)/([1]Parameters!$C$11-[1]Parameters!$C$12)</f>
        <v>4</v>
      </c>
      <c r="K41" s="16">
        <f t="shared" si="1"/>
        <v>1</v>
      </c>
      <c r="L41" s="16">
        <f t="shared" si="2"/>
        <v>2.7442857142857124</v>
      </c>
      <c r="M41" s="16">
        <f t="shared" si="3"/>
        <v>17.654051874550294</v>
      </c>
      <c r="N41" s="16" t="str">
        <f t="shared" si="4"/>
        <v>LI</v>
      </c>
      <c r="O41" s="16">
        <f t="shared" si="5"/>
        <v>7.5</v>
      </c>
      <c r="P41" s="16">
        <f t="shared" si="6"/>
        <v>4.4135129686375736</v>
      </c>
      <c r="Q41" s="20"/>
      <c r="R41" s="20"/>
      <c r="S41" s="20"/>
      <c r="T41" s="20"/>
      <c r="U41" s="20"/>
    </row>
    <row r="42" spans="2:21" x14ac:dyDescent="0.3">
      <c r="B42" s="13">
        <v>37</v>
      </c>
      <c r="C42" s="18"/>
      <c r="D42" s="13">
        <v>0</v>
      </c>
      <c r="E42" s="30">
        <v>3.5</v>
      </c>
      <c r="F42" s="14">
        <v>30</v>
      </c>
      <c r="G42" s="15">
        <f>G41+([1]Parameters!$E$18-[1]Parameters!$E$17)/[1]Parameters!$C$18</f>
        <v>0.82142857142857084</v>
      </c>
      <c r="H42" s="16">
        <f t="shared" si="0"/>
        <v>2.8749999999999978</v>
      </c>
      <c r="I42" s="16">
        <f t="shared" si="7"/>
        <v>0</v>
      </c>
      <c r="J42" s="16">
        <f>([1]Parameters!$C$11-'[1]1_Day_Lead'!I42)/([1]Parameters!$C$11-[1]Parameters!$C$12)</f>
        <v>4</v>
      </c>
      <c r="K42" s="16">
        <f t="shared" si="1"/>
        <v>1</v>
      </c>
      <c r="L42" s="16">
        <f t="shared" si="2"/>
        <v>2.8749999999999978</v>
      </c>
      <c r="M42" s="16">
        <f t="shared" si="3"/>
        <v>17.865538905912725</v>
      </c>
      <c r="N42" s="16" t="str">
        <f t="shared" si="4"/>
        <v>LI</v>
      </c>
      <c r="O42" s="16">
        <f t="shared" si="5"/>
        <v>7.5</v>
      </c>
      <c r="P42" s="16">
        <f t="shared" si="6"/>
        <v>4.4663847264781813</v>
      </c>
      <c r="Q42" s="20"/>
      <c r="R42" s="20"/>
      <c r="S42" s="20"/>
      <c r="T42" s="20"/>
      <c r="U42" s="20"/>
    </row>
    <row r="43" spans="2:21" x14ac:dyDescent="0.3">
      <c r="B43" s="13">
        <v>38</v>
      </c>
      <c r="C43" s="18"/>
      <c r="D43" s="13">
        <v>0.78</v>
      </c>
      <c r="E43" s="30">
        <v>3.7</v>
      </c>
      <c r="F43" s="14">
        <v>30</v>
      </c>
      <c r="G43" s="15">
        <f>G42+([1]Parameters!$E$18-[1]Parameters!$E$17)/[1]Parameters!$C$18</f>
        <v>0.83571428571428508</v>
      </c>
      <c r="H43" s="16">
        <f t="shared" si="0"/>
        <v>3.0921428571428549</v>
      </c>
      <c r="I43" s="16">
        <f t="shared" si="7"/>
        <v>0</v>
      </c>
      <c r="J43" s="16">
        <f>([1]Parameters!$C$11-'[1]1_Day_Lead'!I43)/([1]Parameters!$C$11-[1]Parameters!$C$12)</f>
        <v>3.8862832888895209</v>
      </c>
      <c r="K43" s="16">
        <f t="shared" si="1"/>
        <v>1</v>
      </c>
      <c r="L43" s="16">
        <f t="shared" si="2"/>
        <v>3.0921428571428549</v>
      </c>
      <c r="M43" s="16">
        <f t="shared" si="3"/>
        <v>18.587011322291691</v>
      </c>
      <c r="N43" s="16" t="str">
        <f t="shared" si="4"/>
        <v>LI</v>
      </c>
      <c r="O43" s="16">
        <f t="shared" si="5"/>
        <v>7.5</v>
      </c>
      <c r="P43" s="16">
        <f t="shared" si="6"/>
        <v>4.6467528305729227</v>
      </c>
      <c r="Q43" s="20"/>
      <c r="R43" s="20"/>
      <c r="S43" s="20"/>
      <c r="T43" s="20"/>
      <c r="U43" s="20"/>
    </row>
    <row r="44" spans="2:21" x14ac:dyDescent="0.3">
      <c r="B44" s="13">
        <v>39</v>
      </c>
      <c r="C44" s="18"/>
      <c r="D44" s="13">
        <v>0</v>
      </c>
      <c r="E44" s="30">
        <v>4.5999999999999996</v>
      </c>
      <c r="F44" s="14">
        <v>30</v>
      </c>
      <c r="G44" s="15">
        <f>G43+([1]Parameters!$E$18-[1]Parameters!$E$17)/[1]Parameters!$C$18</f>
        <v>0.84999999999999931</v>
      </c>
      <c r="H44" s="16">
        <f t="shared" si="0"/>
        <v>3.9099999999999966</v>
      </c>
      <c r="I44" s="16">
        <f t="shared" si="7"/>
        <v>0</v>
      </c>
      <c r="J44" s="16">
        <f>([1]Parameters!$C$11-'[1]1_Day_Lead'!I44)/([1]Parameters!$C$11-[1]Parameters!$C$12)</f>
        <v>4</v>
      </c>
      <c r="K44" s="16">
        <f t="shared" si="1"/>
        <v>1</v>
      </c>
      <c r="L44" s="16">
        <f t="shared" si="2"/>
        <v>3.9099999999999966</v>
      </c>
      <c r="M44" s="16">
        <f t="shared" si="3"/>
        <v>17.530258491718772</v>
      </c>
      <c r="N44" s="16" t="str">
        <f t="shared" si="4"/>
        <v>LI</v>
      </c>
      <c r="O44" s="16">
        <f t="shared" si="5"/>
        <v>7.5</v>
      </c>
      <c r="P44" s="16">
        <f t="shared" si="6"/>
        <v>4.3825646229296931</v>
      </c>
      <c r="Q44" s="20"/>
      <c r="R44" s="20"/>
      <c r="S44" s="20"/>
      <c r="T44" s="20"/>
      <c r="U44" s="20"/>
    </row>
    <row r="45" spans="2:21" x14ac:dyDescent="0.3">
      <c r="B45" s="13">
        <v>40</v>
      </c>
      <c r="C45" s="18"/>
      <c r="D45" s="13">
        <v>0</v>
      </c>
      <c r="E45" s="30">
        <v>4.3</v>
      </c>
      <c r="F45" s="14">
        <v>30</v>
      </c>
      <c r="G45" s="15">
        <f>G44+([1]Parameters!$E$18-[1]Parameters!$E$17)/[1]Parameters!$C$18</f>
        <v>0.86428571428571355</v>
      </c>
      <c r="H45" s="16">
        <f t="shared" si="0"/>
        <v>3.7164285714285681</v>
      </c>
      <c r="I45" s="16">
        <f t="shared" si="7"/>
        <v>0</v>
      </c>
      <c r="J45" s="16">
        <f>([1]Parameters!$C$11-'[1]1_Day_Lead'!I45)/([1]Parameters!$C$11-[1]Parameters!$C$12)</f>
        <v>4</v>
      </c>
      <c r="K45" s="16">
        <f t="shared" si="1"/>
        <v>1</v>
      </c>
      <c r="L45" s="16">
        <f t="shared" si="2"/>
        <v>3.7164285714285681</v>
      </c>
      <c r="M45" s="16">
        <f t="shared" si="3"/>
        <v>16.931265297360511</v>
      </c>
      <c r="N45" s="16" t="str">
        <f t="shared" si="4"/>
        <v>LI</v>
      </c>
      <c r="O45" s="16">
        <f t="shared" si="5"/>
        <v>7.5</v>
      </c>
      <c r="P45" s="16">
        <f t="shared" si="6"/>
        <v>4.2328163243401278</v>
      </c>
      <c r="Q45" s="20"/>
      <c r="R45" s="20"/>
      <c r="S45" s="20"/>
      <c r="T45" s="20"/>
      <c r="U45" s="20"/>
    </row>
    <row r="46" spans="2:21" x14ac:dyDescent="0.3">
      <c r="B46" s="13">
        <v>41</v>
      </c>
      <c r="C46" s="18"/>
      <c r="D46" s="13">
        <v>4.6800000000000006</v>
      </c>
      <c r="E46" s="30">
        <v>4</v>
      </c>
      <c r="F46" s="14">
        <v>30</v>
      </c>
      <c r="G46" s="15">
        <f>G45+([1]Parameters!$E$18-[1]Parameters!$E$17)/[1]Parameters!$C$18</f>
        <v>0.87857142857142778</v>
      </c>
      <c r="H46" s="16">
        <f t="shared" si="0"/>
        <v>3.5142857142857111</v>
      </c>
      <c r="I46" s="16">
        <f t="shared" si="7"/>
        <v>0</v>
      </c>
      <c r="J46" s="16">
        <f>([1]Parameters!$C$11-'[1]1_Day_Lead'!I46)/([1]Parameters!$C$11-[1]Parameters!$C$12)</f>
        <v>4</v>
      </c>
      <c r="K46" s="16">
        <f t="shared" si="1"/>
        <v>1</v>
      </c>
      <c r="L46" s="16">
        <f t="shared" si="2"/>
        <v>3.5142857142857111</v>
      </c>
      <c r="M46" s="16">
        <f t="shared" si="3"/>
        <v>21.364163258734671</v>
      </c>
      <c r="N46" s="16" t="str">
        <f t="shared" si="4"/>
        <v>LI</v>
      </c>
      <c r="O46" s="16">
        <f t="shared" si="5"/>
        <v>7.5</v>
      </c>
      <c r="P46" s="16">
        <f t="shared" si="6"/>
        <v>5.3410408146836676</v>
      </c>
      <c r="Q46" s="20"/>
      <c r="R46" s="20"/>
      <c r="S46" s="20"/>
      <c r="T46" s="20"/>
      <c r="U46" s="20"/>
    </row>
    <row r="47" spans="2:21" x14ac:dyDescent="0.3">
      <c r="B47" s="13">
        <v>42</v>
      </c>
      <c r="C47" s="18"/>
      <c r="D47" s="13">
        <v>0</v>
      </c>
      <c r="E47" s="30">
        <v>3.3</v>
      </c>
      <c r="F47" s="14">
        <v>30</v>
      </c>
      <c r="G47" s="15">
        <f>G46+([1]Parameters!$E$18-[1]Parameters!$E$17)/[1]Parameters!$C$18</f>
        <v>0.89285714285714202</v>
      </c>
      <c r="H47" s="16">
        <f t="shared" si="0"/>
        <v>2.9464285714285685</v>
      </c>
      <c r="I47" s="16">
        <f t="shared" si="7"/>
        <v>0</v>
      </c>
      <c r="J47" s="16">
        <f>([1]Parameters!$C$11-'[1]1_Day_Lead'!I47)/([1]Parameters!$C$11-[1]Parameters!$C$12)</f>
        <v>4</v>
      </c>
      <c r="K47" s="16">
        <f t="shared" si="1"/>
        <v>1</v>
      </c>
      <c r="L47" s="16">
        <f t="shared" si="2"/>
        <v>2.9464285714285685</v>
      </c>
      <c r="M47" s="16">
        <f t="shared" si="3"/>
        <v>20.576693872622435</v>
      </c>
      <c r="N47" s="16" t="str">
        <f t="shared" si="4"/>
        <v>LI</v>
      </c>
      <c r="O47" s="16">
        <f t="shared" si="5"/>
        <v>7.5</v>
      </c>
      <c r="P47" s="16">
        <f t="shared" si="6"/>
        <v>5.1441734681556088</v>
      </c>
      <c r="Q47" s="20"/>
      <c r="R47" s="20"/>
      <c r="S47" s="20"/>
      <c r="T47" s="20"/>
      <c r="U47" s="20"/>
    </row>
    <row r="48" spans="2:21" x14ac:dyDescent="0.3">
      <c r="B48" s="13">
        <v>43</v>
      </c>
      <c r="C48" s="18"/>
      <c r="D48" s="13">
        <v>0</v>
      </c>
      <c r="E48" s="30">
        <v>2.9</v>
      </c>
      <c r="F48" s="14">
        <v>30</v>
      </c>
      <c r="G48" s="15">
        <f>G47+([1]Parameters!$E$18-[1]Parameters!$E$17)/[1]Parameters!$C$18</f>
        <v>0.90714285714285625</v>
      </c>
      <c r="H48" s="16">
        <f t="shared" si="0"/>
        <v>2.6307142857142831</v>
      </c>
      <c r="I48" s="16">
        <f t="shared" si="7"/>
        <v>0</v>
      </c>
      <c r="J48" s="16">
        <f>([1]Parameters!$C$11-'[1]1_Day_Lead'!I48)/([1]Parameters!$C$11-[1]Parameters!$C$12)</f>
        <v>4</v>
      </c>
      <c r="K48" s="16">
        <f t="shared" si="1"/>
        <v>1</v>
      </c>
      <c r="L48" s="16">
        <f t="shared" si="2"/>
        <v>2.6307142857142831</v>
      </c>
      <c r="M48" s="16">
        <f t="shared" si="3"/>
        <v>20.301806118752545</v>
      </c>
      <c r="N48" s="16" t="str">
        <f t="shared" si="4"/>
        <v>LI</v>
      </c>
      <c r="O48" s="16">
        <f t="shared" si="5"/>
        <v>7.5</v>
      </c>
      <c r="P48" s="16">
        <f t="shared" si="6"/>
        <v>5.0754515296881362</v>
      </c>
      <c r="Q48" s="20"/>
      <c r="R48" s="20"/>
      <c r="S48" s="20"/>
      <c r="T48" s="20"/>
      <c r="U48" s="20"/>
    </row>
    <row r="49" spans="2:21" x14ac:dyDescent="0.3">
      <c r="B49" s="13">
        <v>44</v>
      </c>
      <c r="C49" s="18"/>
      <c r="D49" s="13">
        <v>3.3800000000000003</v>
      </c>
      <c r="E49" s="30">
        <v>1.7</v>
      </c>
      <c r="F49" s="14">
        <v>30</v>
      </c>
      <c r="G49" s="15">
        <f>G48+([1]Parameters!$E$18-[1]Parameters!$E$17)/[1]Parameters!$C$18</f>
        <v>0.92142857142857049</v>
      </c>
      <c r="H49" s="16">
        <f t="shared" si="0"/>
        <v>1.5664285714285697</v>
      </c>
      <c r="I49" s="16">
        <f t="shared" si="7"/>
        <v>0</v>
      </c>
      <c r="J49" s="16">
        <f>([1]Parameters!$C$11-'[1]1_Day_Lead'!I49)/([1]Parameters!$C$11-[1]Parameters!$C$12)</f>
        <v>4</v>
      </c>
      <c r="K49" s="16">
        <f t="shared" si="1"/>
        <v>1</v>
      </c>
      <c r="L49" s="16">
        <f t="shared" si="2"/>
        <v>1.5664285714285697</v>
      </c>
      <c r="M49" s="16">
        <f t="shared" si="3"/>
        <v>24.539926017635835</v>
      </c>
      <c r="N49" s="16" t="str">
        <f t="shared" si="4"/>
        <v>NI</v>
      </c>
      <c r="O49" s="16">
        <f t="shared" si="5"/>
        <v>0</v>
      </c>
      <c r="P49" s="16">
        <f t="shared" si="6"/>
        <v>6.1349815044089588</v>
      </c>
      <c r="Q49" s="20"/>
      <c r="R49" s="20"/>
      <c r="S49" s="20"/>
      <c r="T49" s="20"/>
      <c r="U49" s="20"/>
    </row>
    <row r="50" spans="2:21" x14ac:dyDescent="0.3">
      <c r="B50" s="13">
        <v>45</v>
      </c>
      <c r="C50" s="18"/>
      <c r="D50" s="13">
        <v>5.2</v>
      </c>
      <c r="E50" s="30">
        <v>1.6</v>
      </c>
      <c r="F50" s="14">
        <v>30</v>
      </c>
      <c r="G50" s="15">
        <f>G49+([1]Parameters!$E$18-[1]Parameters!$E$17)/[1]Parameters!$C$18</f>
        <v>0.93571428571428472</v>
      </c>
      <c r="H50" s="16">
        <f t="shared" si="0"/>
        <v>1.4971428571428556</v>
      </c>
      <c r="I50" s="16">
        <f t="shared" si="7"/>
        <v>0</v>
      </c>
      <c r="J50" s="16">
        <f>([1]Parameters!$C$11-'[1]1_Day_Lead'!I50)/([1]Parameters!$C$11-[1]Parameters!$C$12)</f>
        <v>4</v>
      </c>
      <c r="K50" s="16">
        <f t="shared" si="1"/>
        <v>1</v>
      </c>
      <c r="L50" s="16">
        <f t="shared" si="2"/>
        <v>1.4971428571428556</v>
      </c>
      <c r="M50" s="16">
        <f t="shared" si="3"/>
        <v>22.107801656084021</v>
      </c>
      <c r="N50" s="16" t="str">
        <f t="shared" si="4"/>
        <v>LI</v>
      </c>
      <c r="O50" s="16">
        <f t="shared" si="5"/>
        <v>7.5</v>
      </c>
      <c r="P50" s="16">
        <f t="shared" si="6"/>
        <v>5.5269504140210053</v>
      </c>
      <c r="Q50" s="20"/>
      <c r="R50" s="20"/>
      <c r="S50" s="20"/>
      <c r="T50" s="20"/>
      <c r="U50" s="20"/>
    </row>
    <row r="51" spans="2:21" x14ac:dyDescent="0.3">
      <c r="B51" s="13">
        <v>46</v>
      </c>
      <c r="C51" s="18"/>
      <c r="D51" s="13">
        <v>17.940000000000001</v>
      </c>
      <c r="E51" s="30">
        <v>2.2999999999999998</v>
      </c>
      <c r="F51" s="14">
        <v>30</v>
      </c>
      <c r="G51" s="15">
        <f>G50+([1]Parameters!$E$18-[1]Parameters!$E$17)/[1]Parameters!$C$18</f>
        <v>0.94999999999999896</v>
      </c>
      <c r="H51" s="16">
        <f t="shared" si="0"/>
        <v>2.1849999999999974</v>
      </c>
      <c r="I51" s="16">
        <f t="shared" si="7"/>
        <v>0</v>
      </c>
      <c r="J51" s="16">
        <f>([1]Parameters!$C$11-'[1]1_Day_Lead'!I51)/([1]Parameters!$C$11-[1]Parameters!$C$12)</f>
        <v>4</v>
      </c>
      <c r="K51" s="16">
        <f t="shared" si="1"/>
        <v>1</v>
      </c>
      <c r="L51" s="16">
        <f t="shared" si="2"/>
        <v>2.1849999999999974</v>
      </c>
      <c r="M51" s="16">
        <f t="shared" si="3"/>
        <v>39.835851242063015</v>
      </c>
      <c r="N51" s="16" t="str">
        <f t="shared" si="4"/>
        <v>NI</v>
      </c>
      <c r="O51" s="16">
        <f t="shared" si="5"/>
        <v>0</v>
      </c>
      <c r="P51" s="16">
        <f t="shared" si="6"/>
        <v>9.9589628105157537</v>
      </c>
      <c r="Q51" s="20"/>
      <c r="R51" s="20"/>
      <c r="S51" s="20"/>
      <c r="T51" s="20"/>
      <c r="U51" s="20"/>
    </row>
    <row r="52" spans="2:21" x14ac:dyDescent="0.3">
      <c r="B52" s="13">
        <v>47</v>
      </c>
      <c r="C52" s="18"/>
      <c r="D52" s="13">
        <v>11.18</v>
      </c>
      <c r="E52" s="30">
        <v>3.6</v>
      </c>
      <c r="F52" s="14">
        <v>30</v>
      </c>
      <c r="G52" s="15">
        <f>G51+([1]Parameters!$E$18-[1]Parameters!$E$17)/[1]Parameters!$C$18</f>
        <v>0.96428571428571319</v>
      </c>
      <c r="H52" s="16">
        <f t="shared" si="0"/>
        <v>3.4714285714285675</v>
      </c>
      <c r="I52" s="16">
        <f t="shared" si="7"/>
        <v>0</v>
      </c>
      <c r="J52" s="16">
        <f>([1]Parameters!$C$11-'[1]1_Day_Lead'!I52)/([1]Parameters!$C$11-[1]Parameters!$C$12)</f>
        <v>4</v>
      </c>
      <c r="K52" s="16">
        <f t="shared" si="1"/>
        <v>1</v>
      </c>
      <c r="L52" s="16">
        <f t="shared" si="2"/>
        <v>3.4714285714285675</v>
      </c>
      <c r="M52" s="16">
        <f t="shared" si="3"/>
        <v>37.585459860118689</v>
      </c>
      <c r="N52" s="16" t="str">
        <f t="shared" si="4"/>
        <v>NI</v>
      </c>
      <c r="O52" s="16">
        <f t="shared" si="5"/>
        <v>0</v>
      </c>
      <c r="P52" s="16">
        <f t="shared" si="6"/>
        <v>9.3963649650296723</v>
      </c>
      <c r="Q52" s="20"/>
      <c r="R52" s="20"/>
      <c r="S52" s="20"/>
      <c r="T52" s="20"/>
      <c r="U52" s="20"/>
    </row>
    <row r="53" spans="2:21" x14ac:dyDescent="0.3">
      <c r="B53" s="13">
        <v>48</v>
      </c>
      <c r="C53" s="18"/>
      <c r="D53" s="13">
        <v>0</v>
      </c>
      <c r="E53" s="30">
        <v>2.7</v>
      </c>
      <c r="F53" s="14">
        <v>30</v>
      </c>
      <c r="G53" s="15">
        <f>G52+([1]Parameters!$E$18-[1]Parameters!$E$17)/[1]Parameters!$C$18</f>
        <v>0.97857142857142743</v>
      </c>
      <c r="H53" s="16">
        <f t="shared" si="0"/>
        <v>2.6421428571428542</v>
      </c>
      <c r="I53" s="16">
        <f t="shared" si="7"/>
        <v>0</v>
      </c>
      <c r="J53" s="16">
        <f>([1]Parameters!$C$11-'[1]1_Day_Lead'!I53)/([1]Parameters!$C$11-[1]Parameters!$C$12)</f>
        <v>4</v>
      </c>
      <c r="K53" s="16">
        <f t="shared" si="1"/>
        <v>1</v>
      </c>
      <c r="L53" s="16">
        <f t="shared" si="2"/>
        <v>2.6421428571428542</v>
      </c>
      <c r="M53" s="16">
        <f t="shared" si="3"/>
        <v>25.546952037946159</v>
      </c>
      <c r="N53" s="16" t="str">
        <f t="shared" si="4"/>
        <v>NI</v>
      </c>
      <c r="O53" s="16">
        <f t="shared" si="5"/>
        <v>0</v>
      </c>
      <c r="P53" s="16">
        <f t="shared" si="6"/>
        <v>6.3867380094865398</v>
      </c>
      <c r="Q53" s="20"/>
      <c r="R53" s="20"/>
      <c r="S53" s="20"/>
      <c r="T53" s="20"/>
      <c r="U53" s="20"/>
    </row>
    <row r="54" spans="2:21" x14ac:dyDescent="0.3">
      <c r="B54" s="13">
        <v>49</v>
      </c>
      <c r="C54" s="18"/>
      <c r="D54" s="13">
        <v>13.78</v>
      </c>
      <c r="E54" s="30">
        <v>1.1000000000000001</v>
      </c>
      <c r="F54" s="14">
        <v>30</v>
      </c>
      <c r="G54" s="15">
        <f>G53+([1]Parameters!$E$18-[1]Parameters!$E$17)/[1]Parameters!$C$18</f>
        <v>0.99285714285714166</v>
      </c>
      <c r="H54" s="16">
        <f t="shared" si="0"/>
        <v>1.092142857142856</v>
      </c>
      <c r="I54" s="16">
        <f t="shared" si="7"/>
        <v>0</v>
      </c>
      <c r="J54" s="16">
        <f>([1]Parameters!$C$11-'[1]1_Day_Lead'!I54)/([1]Parameters!$C$11-[1]Parameters!$C$12)</f>
        <v>4</v>
      </c>
      <c r="K54" s="16">
        <f t="shared" si="1"/>
        <v>1</v>
      </c>
      <c r="L54" s="16">
        <f t="shared" si="2"/>
        <v>1.092142857142856</v>
      </c>
      <c r="M54" s="16">
        <f t="shared" si="3"/>
        <v>31.848071171316764</v>
      </c>
      <c r="N54" s="16" t="str">
        <f t="shared" si="4"/>
        <v>NI</v>
      </c>
      <c r="O54" s="16">
        <f t="shared" si="5"/>
        <v>0</v>
      </c>
      <c r="P54" s="16">
        <f t="shared" si="6"/>
        <v>7.9620177928291911</v>
      </c>
      <c r="Q54" s="20"/>
      <c r="R54" s="20"/>
      <c r="S54" s="20"/>
      <c r="T54" s="20"/>
      <c r="U54" s="20"/>
    </row>
    <row r="55" spans="2:21" x14ac:dyDescent="0.3">
      <c r="B55" s="13">
        <v>50</v>
      </c>
      <c r="C55" s="18"/>
      <c r="D55" s="13">
        <v>0</v>
      </c>
      <c r="E55" s="30">
        <v>1.7</v>
      </c>
      <c r="F55" s="14">
        <v>30</v>
      </c>
      <c r="G55" s="15">
        <f>G54+([1]Parameters!$E$18-[1]Parameters!$E$17)/[1]Parameters!$C$18</f>
        <v>1.007142857142856</v>
      </c>
      <c r="H55" s="16">
        <f t="shared" si="0"/>
        <v>1.7121428571428552</v>
      </c>
      <c r="I55" s="16">
        <f t="shared" si="7"/>
        <v>0</v>
      </c>
      <c r="J55" s="16">
        <f>([1]Parameters!$C$11-'[1]1_Day_Lead'!I55)/([1]Parameters!$C$11-[1]Parameters!$C$12)</f>
        <v>4</v>
      </c>
      <c r="K55" s="16">
        <f t="shared" si="1"/>
        <v>1</v>
      </c>
      <c r="L55" s="16">
        <f t="shared" si="2"/>
        <v>1.7121428571428552</v>
      </c>
      <c r="M55" s="16">
        <f t="shared" si="3"/>
        <v>22.17391052134472</v>
      </c>
      <c r="N55" s="16" t="str">
        <f t="shared" si="4"/>
        <v>LI</v>
      </c>
      <c r="O55" s="16">
        <f t="shared" si="5"/>
        <v>7.5</v>
      </c>
      <c r="P55" s="16">
        <f t="shared" si="6"/>
        <v>5.5434776303361799</v>
      </c>
      <c r="Q55" s="20"/>
      <c r="R55" s="20"/>
      <c r="S55" s="20"/>
      <c r="T55" s="20"/>
      <c r="U55" s="20"/>
    </row>
    <row r="56" spans="2:21" x14ac:dyDescent="0.3">
      <c r="B56" s="13">
        <v>51</v>
      </c>
      <c r="C56" s="18"/>
      <c r="D56" s="13">
        <v>3.3800000000000003</v>
      </c>
      <c r="E56" s="30">
        <v>2.9</v>
      </c>
      <c r="F56" s="14">
        <v>30</v>
      </c>
      <c r="G56" s="15">
        <f>G55+([1]Parameters!$E$18-[1]Parameters!$E$17)/[1]Parameters!$C$18</f>
        <v>1.0214285714285702</v>
      </c>
      <c r="H56" s="16">
        <f t="shared" si="0"/>
        <v>2.9621428571428536</v>
      </c>
      <c r="I56" s="16">
        <f t="shared" si="7"/>
        <v>0</v>
      </c>
      <c r="J56" s="16">
        <f>([1]Parameters!$C$11-'[1]1_Day_Lead'!I56)/([1]Parameters!$C$11-[1]Parameters!$C$12)</f>
        <v>4</v>
      </c>
      <c r="K56" s="16">
        <f t="shared" si="1"/>
        <v>1</v>
      </c>
      <c r="L56" s="16">
        <f t="shared" si="2"/>
        <v>2.9621428571428536</v>
      </c>
      <c r="M56" s="16">
        <f t="shared" si="3"/>
        <v>24.548290033865683</v>
      </c>
      <c r="N56" s="16" t="str">
        <f t="shared" si="4"/>
        <v>NI</v>
      </c>
      <c r="O56" s="16">
        <f t="shared" si="5"/>
        <v>0</v>
      </c>
      <c r="P56" s="16">
        <f t="shared" si="6"/>
        <v>6.1370725084664208</v>
      </c>
      <c r="Q56" s="20"/>
      <c r="R56" s="20"/>
      <c r="S56" s="20"/>
      <c r="T56" s="20"/>
      <c r="U56" s="20"/>
    </row>
    <row r="57" spans="2:21" x14ac:dyDescent="0.3">
      <c r="B57" s="13">
        <v>52</v>
      </c>
      <c r="C57" s="18"/>
      <c r="D57" s="13">
        <v>9.3600000000000012</v>
      </c>
      <c r="E57" s="30">
        <v>3.1</v>
      </c>
      <c r="F57" s="14">
        <v>30</v>
      </c>
      <c r="G57" s="15">
        <f>G56+([1]Parameters!$E$18-[1]Parameters!$E$17)/[1]Parameters!$C$18</f>
        <v>1.0357142857142845</v>
      </c>
      <c r="H57" s="16">
        <f t="shared" si="0"/>
        <v>3.2107142857142819</v>
      </c>
      <c r="I57" s="16">
        <f t="shared" si="7"/>
        <v>0</v>
      </c>
      <c r="J57" s="16">
        <f>([1]Parameters!$C$11-'[1]1_Day_Lead'!I57)/([1]Parameters!$C$11-[1]Parameters!$C$12)</f>
        <v>4</v>
      </c>
      <c r="K57" s="16">
        <f t="shared" si="1"/>
        <v>1</v>
      </c>
      <c r="L57" s="16">
        <f t="shared" si="2"/>
        <v>3.2107142857142819</v>
      </c>
      <c r="M57" s="16">
        <f t="shared" si="3"/>
        <v>24.56050323968498</v>
      </c>
      <c r="N57" s="16" t="str">
        <f t="shared" si="4"/>
        <v>NI</v>
      </c>
      <c r="O57" s="16">
        <f t="shared" si="5"/>
        <v>0</v>
      </c>
      <c r="P57" s="16">
        <f t="shared" si="6"/>
        <v>6.140125809921245</v>
      </c>
      <c r="Q57" s="20"/>
      <c r="R57" s="20"/>
      <c r="S57" s="20"/>
      <c r="T57" s="20"/>
      <c r="U57" s="20"/>
    </row>
    <row r="58" spans="2:21" x14ac:dyDescent="0.3">
      <c r="B58" s="13">
        <v>53</v>
      </c>
      <c r="C58" s="18"/>
      <c r="D58" s="13">
        <v>0</v>
      </c>
      <c r="E58" s="30">
        <v>2.8</v>
      </c>
      <c r="F58" s="14">
        <v>30</v>
      </c>
      <c r="G58" s="15">
        <f>G57+([1]Parameters!$E$18-[1]Parameters!$E$17)/[1]Parameters!$C$18</f>
        <v>1.0499999999999987</v>
      </c>
      <c r="H58" s="16">
        <f t="shared" si="0"/>
        <v>2.9399999999999964</v>
      </c>
      <c r="I58" s="16">
        <f t="shared" si="7"/>
        <v>0</v>
      </c>
      <c r="J58" s="16">
        <f>([1]Parameters!$C$11-'[1]1_Day_Lead'!I58)/([1]Parameters!$C$11-[1]Parameters!$C$12)</f>
        <v>4</v>
      </c>
      <c r="K58" s="16">
        <f t="shared" si="1"/>
        <v>1</v>
      </c>
      <c r="L58" s="16">
        <f t="shared" si="2"/>
        <v>2.9399999999999964</v>
      </c>
      <c r="M58" s="16">
        <f t="shared" si="3"/>
        <v>15.480377429763738</v>
      </c>
      <c r="N58" s="16" t="str">
        <f t="shared" si="4"/>
        <v>LI</v>
      </c>
      <c r="O58" s="16">
        <f t="shared" si="5"/>
        <v>7.5</v>
      </c>
      <c r="P58" s="16">
        <f t="shared" si="6"/>
        <v>3.8700943574409346</v>
      </c>
      <c r="Q58" s="20"/>
      <c r="R58" s="20"/>
      <c r="S58" s="20"/>
      <c r="T58" s="20"/>
      <c r="U58" s="20"/>
    </row>
    <row r="59" spans="2:21" x14ac:dyDescent="0.3">
      <c r="B59" s="13">
        <v>54</v>
      </c>
      <c r="C59" s="18"/>
      <c r="D59" s="13">
        <v>15.86</v>
      </c>
      <c r="E59" s="30">
        <v>2.2000000000000002</v>
      </c>
      <c r="F59" s="14">
        <v>30</v>
      </c>
      <c r="G59" s="15">
        <f>G58+([1]Parameters!$E$18-[1]Parameters!$E$17)/[1]Parameters!$C$18</f>
        <v>1.0642857142857129</v>
      </c>
      <c r="H59" s="16">
        <f t="shared" si="0"/>
        <v>2.3414285714285685</v>
      </c>
      <c r="I59" s="16">
        <f t="shared" si="7"/>
        <v>0</v>
      </c>
      <c r="J59" s="16">
        <f>([1]Parameters!$C$11-'[1]1_Day_Lead'!I59)/([1]Parameters!$C$11-[1]Parameters!$C$12)</f>
        <v>4</v>
      </c>
      <c r="K59" s="16">
        <f t="shared" si="1"/>
        <v>1</v>
      </c>
      <c r="L59" s="16">
        <f t="shared" si="2"/>
        <v>2.3414285714285685</v>
      </c>
      <c r="M59" s="16">
        <f t="shared" si="3"/>
        <v>32.628854500894235</v>
      </c>
      <c r="N59" s="16" t="str">
        <f t="shared" si="4"/>
        <v>NI</v>
      </c>
      <c r="O59" s="16">
        <f t="shared" si="5"/>
        <v>0</v>
      </c>
      <c r="P59" s="16">
        <f t="shared" si="6"/>
        <v>8.1572136252235588</v>
      </c>
      <c r="Q59" s="20"/>
      <c r="R59" s="20"/>
      <c r="S59" s="20"/>
      <c r="T59" s="20"/>
      <c r="U59" s="20"/>
    </row>
    <row r="60" spans="2:21" x14ac:dyDescent="0.3">
      <c r="B60" s="13">
        <v>55</v>
      </c>
      <c r="C60" s="18"/>
      <c r="D60" s="13">
        <v>0</v>
      </c>
      <c r="E60" s="30">
        <v>2.9</v>
      </c>
      <c r="F60" s="14">
        <v>30</v>
      </c>
      <c r="G60" s="15">
        <f>G59+([1]Parameters!$E$18-[1]Parameters!$E$17)/[1]Parameters!$C$18</f>
        <v>1.0785714285714272</v>
      </c>
      <c r="H60" s="16">
        <f t="shared" si="0"/>
        <v>3.1278571428571387</v>
      </c>
      <c r="I60" s="16">
        <f t="shared" si="7"/>
        <v>0</v>
      </c>
      <c r="J60" s="16">
        <f>([1]Parameters!$C$11-'[1]1_Day_Lead'!I60)/([1]Parameters!$C$11-[1]Parameters!$C$12)</f>
        <v>4</v>
      </c>
      <c r="K60" s="16">
        <f t="shared" si="1"/>
        <v>1</v>
      </c>
      <c r="L60" s="16">
        <f t="shared" si="2"/>
        <v>3.1278571428571387</v>
      </c>
      <c r="M60" s="16">
        <f t="shared" si="3"/>
        <v>21.343783732813538</v>
      </c>
      <c r="N60" s="16" t="str">
        <f t="shared" si="4"/>
        <v>LI</v>
      </c>
      <c r="O60" s="16">
        <f t="shared" si="5"/>
        <v>7.5</v>
      </c>
      <c r="P60" s="16">
        <f t="shared" si="6"/>
        <v>5.3359459332033845</v>
      </c>
      <c r="Q60" s="20"/>
      <c r="R60" s="20"/>
      <c r="S60" s="20"/>
      <c r="T60" s="20"/>
      <c r="U60" s="20"/>
    </row>
    <row r="61" spans="2:21" x14ac:dyDescent="0.3">
      <c r="B61" s="13">
        <v>56</v>
      </c>
      <c r="C61" s="18"/>
      <c r="D61" s="13">
        <v>0</v>
      </c>
      <c r="E61" s="30">
        <v>3.2</v>
      </c>
      <c r="F61" s="14">
        <v>30</v>
      </c>
      <c r="G61" s="15">
        <f>G60+([1]Parameters!$E$18-[1]Parameters!$E$17)/[1]Parameters!$C$18</f>
        <v>1.0928571428571414</v>
      </c>
      <c r="H61" s="16">
        <f t="shared" si="0"/>
        <v>3.4971428571428529</v>
      </c>
      <c r="I61" s="16">
        <f t="shared" si="7"/>
        <v>0</v>
      </c>
      <c r="J61" s="16">
        <f>([1]Parameters!$C$11-'[1]1_Day_Lead'!I61)/([1]Parameters!$C$11-[1]Parameters!$C$12)</f>
        <v>4</v>
      </c>
      <c r="K61" s="16">
        <f t="shared" si="1"/>
        <v>1</v>
      </c>
      <c r="L61" s="16">
        <f t="shared" si="2"/>
        <v>3.4971428571428529</v>
      </c>
      <c r="M61" s="16">
        <f t="shared" si="3"/>
        <v>20.010694942467303</v>
      </c>
      <c r="N61" s="16" t="str">
        <f t="shared" si="4"/>
        <v>LI</v>
      </c>
      <c r="O61" s="16">
        <f t="shared" si="5"/>
        <v>7.5</v>
      </c>
      <c r="P61" s="16">
        <f t="shared" si="6"/>
        <v>5.0026737356168258</v>
      </c>
      <c r="Q61" s="20"/>
      <c r="R61" s="20"/>
      <c r="S61" s="20"/>
      <c r="T61" s="20"/>
      <c r="U61" s="20"/>
    </row>
    <row r="62" spans="2:21" x14ac:dyDescent="0.3">
      <c r="B62" s="13">
        <v>57</v>
      </c>
      <c r="C62" s="18"/>
      <c r="D62" s="13">
        <v>0</v>
      </c>
      <c r="E62" s="30">
        <v>4.0999999999999996</v>
      </c>
      <c r="F62" s="14">
        <v>30</v>
      </c>
      <c r="G62" s="15">
        <f>G61+([1]Parameters!$E$18-[1]Parameters!$E$17)/[1]Parameters!$C$18</f>
        <v>1.1071428571428557</v>
      </c>
      <c r="H62" s="16">
        <f t="shared" si="0"/>
        <v>4.5392857142857075</v>
      </c>
      <c r="I62" s="16">
        <f t="shared" si="7"/>
        <v>0</v>
      </c>
      <c r="J62" s="16">
        <f>([1]Parameters!$C$11-'[1]1_Day_Lead'!I62)/([1]Parameters!$C$11-[1]Parameters!$C$12)</f>
        <v>4</v>
      </c>
      <c r="K62" s="16">
        <f t="shared" si="1"/>
        <v>1</v>
      </c>
      <c r="L62" s="16">
        <f t="shared" si="2"/>
        <v>4.5392857142857075</v>
      </c>
      <c r="M62" s="16">
        <f t="shared" si="3"/>
        <v>17.968735492564768</v>
      </c>
      <c r="N62" s="16" t="str">
        <f t="shared" si="4"/>
        <v>LI</v>
      </c>
      <c r="O62" s="16">
        <f t="shared" si="5"/>
        <v>7.5</v>
      </c>
      <c r="P62" s="16">
        <f t="shared" si="6"/>
        <v>4.4921838731411921</v>
      </c>
      <c r="Q62" s="20"/>
      <c r="R62" s="20"/>
      <c r="S62" s="20"/>
      <c r="T62" s="20"/>
      <c r="U62" s="20"/>
    </row>
    <row r="63" spans="2:21" x14ac:dyDescent="0.3">
      <c r="B63" s="13">
        <v>58</v>
      </c>
      <c r="C63" s="18"/>
      <c r="D63" s="13">
        <v>0</v>
      </c>
      <c r="E63" s="30">
        <v>4.5</v>
      </c>
      <c r="F63" s="14">
        <v>30</v>
      </c>
      <c r="G63" s="15">
        <f>G62+([1]Parameters!$E$18-[1]Parameters!$E$17)/[1]Parameters!$C$18</f>
        <v>1.1214285714285699</v>
      </c>
      <c r="H63" s="16">
        <f t="shared" si="0"/>
        <v>5.0464285714285646</v>
      </c>
      <c r="I63" s="16">
        <f t="shared" si="7"/>
        <v>0</v>
      </c>
      <c r="J63" s="16">
        <f>([1]Parameters!$C$11-'[1]1_Day_Lead'!I63)/([1]Parameters!$C$11-[1]Parameters!$C$12)</f>
        <v>4</v>
      </c>
      <c r="K63" s="16">
        <f t="shared" si="1"/>
        <v>1</v>
      </c>
      <c r="L63" s="16">
        <f t="shared" si="2"/>
        <v>5.0464285714285646</v>
      </c>
      <c r="M63" s="16">
        <f t="shared" si="3"/>
        <v>15.930123047995012</v>
      </c>
      <c r="N63" s="16" t="str">
        <f t="shared" si="4"/>
        <v>LI</v>
      </c>
      <c r="O63" s="16">
        <f t="shared" si="5"/>
        <v>7.5</v>
      </c>
      <c r="P63" s="16">
        <f t="shared" si="6"/>
        <v>3.9825307619987531</v>
      </c>
      <c r="Q63" s="20"/>
      <c r="R63" s="20"/>
      <c r="S63" s="20"/>
      <c r="T63" s="20"/>
      <c r="U63" s="20"/>
    </row>
    <row r="64" spans="2:21" x14ac:dyDescent="0.3">
      <c r="B64" s="13">
        <v>59</v>
      </c>
      <c r="C64" s="18"/>
      <c r="D64" s="13">
        <v>0.78</v>
      </c>
      <c r="E64" s="30">
        <v>2.7</v>
      </c>
      <c r="F64" s="14">
        <v>30</v>
      </c>
      <c r="G64" s="15">
        <f>G63+([1]Parameters!$E$18-[1]Parameters!$E$17)/[1]Parameters!$C$18</f>
        <v>1.1357142857142841</v>
      </c>
      <c r="H64" s="16">
        <f t="shared" si="0"/>
        <v>3.0664285714285673</v>
      </c>
      <c r="I64" s="16">
        <f t="shared" si="7"/>
        <v>0</v>
      </c>
      <c r="J64" s="16">
        <f>([1]Parameters!$C$11-'[1]1_Day_Lead'!I64)/([1]Parameters!$C$11-[1]Parameters!$C$12)</f>
        <v>4</v>
      </c>
      <c r="K64" s="16">
        <f t="shared" si="1"/>
        <v>1</v>
      </c>
      <c r="L64" s="16">
        <f t="shared" si="2"/>
        <v>3.0664285714285673</v>
      </c>
      <c r="M64" s="16">
        <f t="shared" si="3"/>
        <v>17.161163714567692</v>
      </c>
      <c r="N64" s="16" t="str">
        <f t="shared" si="4"/>
        <v>LI</v>
      </c>
      <c r="O64" s="16">
        <f t="shared" si="5"/>
        <v>7.5</v>
      </c>
      <c r="P64" s="16">
        <f t="shared" si="6"/>
        <v>4.2902909286419231</v>
      </c>
      <c r="Q64" s="20"/>
      <c r="R64" s="20"/>
      <c r="S64" s="20"/>
      <c r="T64" s="20"/>
      <c r="U64" s="20"/>
    </row>
    <row r="65" spans="2:21" x14ac:dyDescent="0.3">
      <c r="B65" s="13">
        <v>60</v>
      </c>
      <c r="C65" s="19"/>
      <c r="D65" s="13">
        <v>0</v>
      </c>
      <c r="E65" s="30">
        <v>2.5</v>
      </c>
      <c r="F65" s="14">
        <v>30</v>
      </c>
      <c r="G65" s="15">
        <f>G64+([1]Parameters!$E$18-[1]Parameters!$E$17)/[1]Parameters!$C$18</f>
        <v>1.1499999999999984</v>
      </c>
      <c r="H65" s="16">
        <f t="shared" si="0"/>
        <v>2.874999999999996</v>
      </c>
      <c r="I65" s="16">
        <f t="shared" si="7"/>
        <v>0</v>
      </c>
      <c r="J65" s="16">
        <f>([1]Parameters!$C$11-'[1]1_Day_Lead'!I65)/([1]Parameters!$C$11-[1]Parameters!$C$12)</f>
        <v>4</v>
      </c>
      <c r="K65" s="16">
        <f t="shared" si="1"/>
        <v>1</v>
      </c>
      <c r="L65" s="16">
        <f t="shared" si="2"/>
        <v>2.874999999999996</v>
      </c>
      <c r="M65" s="16">
        <f t="shared" si="3"/>
        <v>17.495872785925773</v>
      </c>
      <c r="N65" s="16" t="str">
        <f t="shared" si="4"/>
        <v>LI</v>
      </c>
      <c r="O65" s="16">
        <f t="shared" si="5"/>
        <v>7.5</v>
      </c>
      <c r="P65" s="16">
        <f t="shared" si="6"/>
        <v>4.3739681964814432</v>
      </c>
      <c r="Q65" s="20"/>
      <c r="R65" s="20"/>
      <c r="S65" s="20"/>
      <c r="T65" s="20"/>
      <c r="U65" s="20"/>
    </row>
    <row r="66" spans="2:21" ht="14.7" customHeight="1" x14ac:dyDescent="0.3">
      <c r="B66" s="13">
        <v>61</v>
      </c>
      <c r="C66" s="12" t="s">
        <v>12</v>
      </c>
      <c r="D66" s="13">
        <v>1.3</v>
      </c>
      <c r="E66" s="30">
        <v>3.5</v>
      </c>
      <c r="F66" s="14">
        <v>40</v>
      </c>
      <c r="G66" s="15">
        <f>1.15</f>
        <v>1.1499999999999999</v>
      </c>
      <c r="H66" s="16">
        <f t="shared" si="0"/>
        <v>4.0249999999999995</v>
      </c>
      <c r="I66" s="16">
        <f t="shared" si="7"/>
        <v>0</v>
      </c>
      <c r="J66" s="16">
        <f>([1]Parameters!$C$11-'[1]1_Day_Lead'!I66)/([1]Parameters!$C$11-[1]Parameters!$C$12)</f>
        <v>4</v>
      </c>
      <c r="K66" s="16">
        <f t="shared" si="1"/>
        <v>1</v>
      </c>
      <c r="L66" s="16">
        <f t="shared" si="2"/>
        <v>4.0249999999999995</v>
      </c>
      <c r="M66" s="16">
        <f t="shared" si="3"/>
        <v>17.896904589444333</v>
      </c>
      <c r="N66" s="16" t="str">
        <f t="shared" si="4"/>
        <v>MI</v>
      </c>
      <c r="O66" s="16">
        <f t="shared" si="5"/>
        <v>20</v>
      </c>
      <c r="P66" s="16">
        <f t="shared" si="6"/>
        <v>4.4742261473610832</v>
      </c>
      <c r="Q66" s="20"/>
      <c r="R66" s="20"/>
      <c r="S66" s="20"/>
      <c r="T66" s="20"/>
      <c r="U66" s="20"/>
    </row>
    <row r="67" spans="2:21" x14ac:dyDescent="0.3">
      <c r="B67" s="13">
        <v>62</v>
      </c>
      <c r="C67" s="18"/>
      <c r="D67" s="13">
        <v>0.78</v>
      </c>
      <c r="E67" s="30">
        <v>4.2</v>
      </c>
      <c r="F67" s="14">
        <v>40</v>
      </c>
      <c r="G67" s="15">
        <f t="shared" ref="G67:G100" si="8">1.15</f>
        <v>1.1499999999999999</v>
      </c>
      <c r="H67" s="16">
        <f t="shared" si="0"/>
        <v>4.83</v>
      </c>
      <c r="I67" s="16">
        <f t="shared" si="7"/>
        <v>4.828095410555667</v>
      </c>
      <c r="J67" s="16">
        <f>([1]Parameters!$C$11-'[1]1_Day_Lead'!I67)/([1]Parameters!$C$11-[1]Parameters!$C$12)</f>
        <v>4</v>
      </c>
      <c r="K67" s="16">
        <f t="shared" si="1"/>
        <v>1</v>
      </c>
      <c r="L67" s="16">
        <f t="shared" si="2"/>
        <v>4.83</v>
      </c>
      <c r="M67" s="16">
        <f t="shared" si="3"/>
        <v>29.372678442083252</v>
      </c>
      <c r="N67" s="16" t="str">
        <f t="shared" si="4"/>
        <v>LI</v>
      </c>
      <c r="O67" s="16">
        <f t="shared" si="5"/>
        <v>10</v>
      </c>
      <c r="P67" s="16">
        <f t="shared" si="6"/>
        <v>7.3431696105208131</v>
      </c>
      <c r="Q67" s="20"/>
      <c r="R67" s="20"/>
      <c r="S67" s="20"/>
      <c r="T67" s="20"/>
      <c r="U67" s="20"/>
    </row>
    <row r="68" spans="2:21" x14ac:dyDescent="0.3">
      <c r="B68" s="13">
        <v>63</v>
      </c>
      <c r="C68" s="18"/>
      <c r="D68" s="13">
        <v>0</v>
      </c>
      <c r="E68" s="30">
        <v>4.8</v>
      </c>
      <c r="F68" s="14">
        <v>40</v>
      </c>
      <c r="G68" s="15">
        <f t="shared" si="8"/>
        <v>1.1499999999999999</v>
      </c>
      <c r="H68" s="16">
        <f t="shared" si="0"/>
        <v>5.52</v>
      </c>
      <c r="I68" s="16">
        <f t="shared" si="7"/>
        <v>0</v>
      </c>
      <c r="J68" s="16">
        <f>([1]Parameters!$C$11-'[1]1_Day_Lead'!I68)/([1]Parameters!$C$11-[1]Parameters!$C$12)</f>
        <v>4</v>
      </c>
      <c r="K68" s="16">
        <f t="shared" si="1"/>
        <v>1</v>
      </c>
      <c r="L68" s="16">
        <f t="shared" si="2"/>
        <v>5.52</v>
      </c>
      <c r="M68" s="16">
        <f t="shared" si="3"/>
        <v>26.509508831562446</v>
      </c>
      <c r="N68" s="16" t="str">
        <f t="shared" si="4"/>
        <v>LI</v>
      </c>
      <c r="O68" s="16">
        <f t="shared" si="5"/>
        <v>10</v>
      </c>
      <c r="P68" s="16">
        <f t="shared" si="6"/>
        <v>6.6273772078906115</v>
      </c>
      <c r="Q68" s="20"/>
      <c r="R68" s="20"/>
      <c r="S68" s="20"/>
      <c r="T68" s="20"/>
      <c r="U68" s="20"/>
    </row>
    <row r="69" spans="2:21" x14ac:dyDescent="0.3">
      <c r="B69" s="13">
        <v>64</v>
      </c>
      <c r="C69" s="18"/>
      <c r="D69" s="13">
        <v>0</v>
      </c>
      <c r="E69" s="30">
        <v>3.5</v>
      </c>
      <c r="F69" s="14">
        <v>40</v>
      </c>
      <c r="G69" s="15">
        <f t="shared" si="8"/>
        <v>1.1499999999999999</v>
      </c>
      <c r="H69" s="16">
        <f t="shared" si="0"/>
        <v>4.0249999999999995</v>
      </c>
      <c r="I69" s="16">
        <f t="shared" si="7"/>
        <v>0</v>
      </c>
      <c r="J69" s="16">
        <f>([1]Parameters!$C$11-'[1]1_Day_Lead'!I69)/([1]Parameters!$C$11-[1]Parameters!$C$12)</f>
        <v>4</v>
      </c>
      <c r="K69" s="16">
        <f t="shared" si="1"/>
        <v>1</v>
      </c>
      <c r="L69" s="16">
        <f t="shared" si="2"/>
        <v>4.0249999999999995</v>
      </c>
      <c r="M69" s="16">
        <f t="shared" si="3"/>
        <v>25.857131623671833</v>
      </c>
      <c r="N69" s="16" t="str">
        <f t="shared" si="4"/>
        <v>LI</v>
      </c>
      <c r="O69" s="16">
        <f t="shared" si="5"/>
        <v>10</v>
      </c>
      <c r="P69" s="16">
        <f t="shared" si="6"/>
        <v>6.4642829059179583</v>
      </c>
      <c r="Q69" s="20"/>
      <c r="R69" s="20"/>
      <c r="S69" s="20"/>
      <c r="T69" s="20"/>
      <c r="U69" s="20"/>
    </row>
    <row r="70" spans="2:21" x14ac:dyDescent="0.3">
      <c r="B70" s="13">
        <v>65</v>
      </c>
      <c r="C70" s="18"/>
      <c r="D70" s="13">
        <v>0</v>
      </c>
      <c r="E70" s="30">
        <v>2.2999999999999998</v>
      </c>
      <c r="F70" s="14">
        <v>40</v>
      </c>
      <c r="G70" s="15">
        <f t="shared" si="8"/>
        <v>1.1499999999999999</v>
      </c>
      <c r="H70" s="16">
        <f t="shared" si="0"/>
        <v>2.6449999999999996</v>
      </c>
      <c r="I70" s="16">
        <f t="shared" si="7"/>
        <v>0</v>
      </c>
      <c r="J70" s="16">
        <f>([1]Parameters!$C$11-'[1]1_Day_Lead'!I70)/([1]Parameters!$C$11-[1]Parameters!$C$12)</f>
        <v>4</v>
      </c>
      <c r="K70" s="16">
        <f t="shared" si="1"/>
        <v>1</v>
      </c>
      <c r="L70" s="16">
        <f t="shared" si="2"/>
        <v>2.6449999999999996</v>
      </c>
      <c r="M70" s="16">
        <f t="shared" si="3"/>
        <v>26.747848717753879</v>
      </c>
      <c r="N70" s="16" t="str">
        <f t="shared" si="4"/>
        <v>LI</v>
      </c>
      <c r="O70" s="16">
        <f t="shared" si="5"/>
        <v>10</v>
      </c>
      <c r="P70" s="16">
        <f t="shared" si="6"/>
        <v>6.6869621794384697</v>
      </c>
      <c r="Q70" s="20"/>
      <c r="R70" s="20"/>
      <c r="S70" s="20"/>
      <c r="T70" s="20"/>
      <c r="U70" s="20"/>
    </row>
    <row r="71" spans="2:21" x14ac:dyDescent="0.3">
      <c r="B71" s="13">
        <v>66</v>
      </c>
      <c r="C71" s="18"/>
      <c r="D71" s="13">
        <v>0</v>
      </c>
      <c r="E71" s="30">
        <v>3.7</v>
      </c>
      <c r="F71" s="14">
        <v>40</v>
      </c>
      <c r="G71" s="15">
        <f t="shared" si="8"/>
        <v>1.1499999999999999</v>
      </c>
      <c r="H71" s="16">
        <f t="shared" ref="H71:H125" si="9">E71*G71</f>
        <v>4.2549999999999999</v>
      </c>
      <c r="I71" s="16">
        <f t="shared" si="7"/>
        <v>0</v>
      </c>
      <c r="J71" s="16">
        <f>([1]Parameters!$C$11-'[1]1_Day_Lead'!I71)/([1]Parameters!$C$11-[1]Parameters!$C$12)</f>
        <v>4</v>
      </c>
      <c r="K71" s="16">
        <f t="shared" ref="K71:K125" si="10">IF(J71&lt;0,0,IF(J71&gt;1,1,J71))</f>
        <v>1</v>
      </c>
      <c r="L71" s="16">
        <f t="shared" ref="L71:L125" si="11">H71*K71</f>
        <v>4.2549999999999999</v>
      </c>
      <c r="M71" s="16">
        <f t="shared" ref="M71:M125" si="12">MAX((M70+O70+D71-L71-P70),0)</f>
        <v>25.805886538315409</v>
      </c>
      <c r="N71" s="16" t="str">
        <f t="shared" ref="N71:N125" si="13">IF(M71&lt;0.25*F71,"HI",IF(M71&lt;0.5*F71,"MI",IF(M71&lt;0.75*F71,"LI","NI")))</f>
        <v>LI</v>
      </c>
      <c r="O71" s="16">
        <f t="shared" ref="O71:O125" si="14">IF(N71="NI",0,IF(N71="LI",0.25*F71,IF(N71="MI",0.5*F71,0.75*F71)))</f>
        <v>10</v>
      </c>
      <c r="P71" s="16">
        <f t="shared" ref="P71:P125" si="15">0.25*M71</f>
        <v>6.4514716345788523</v>
      </c>
      <c r="Q71" s="20"/>
      <c r="R71" s="20"/>
      <c r="S71" s="20"/>
      <c r="T71" s="20"/>
      <c r="U71" s="20"/>
    </row>
    <row r="72" spans="2:21" x14ac:dyDescent="0.3">
      <c r="B72" s="13">
        <v>67</v>
      </c>
      <c r="C72" s="18"/>
      <c r="D72" s="13">
        <v>0</v>
      </c>
      <c r="E72" s="30">
        <v>3.7</v>
      </c>
      <c r="F72" s="14">
        <v>40</v>
      </c>
      <c r="G72" s="15">
        <f t="shared" si="8"/>
        <v>1.1499999999999999</v>
      </c>
      <c r="H72" s="16">
        <f t="shared" si="9"/>
        <v>4.2549999999999999</v>
      </c>
      <c r="I72" s="16">
        <f t="shared" ref="I72:I125" si="16">MAX(0,(I71+L71-D71-M71+O71))</f>
        <v>0</v>
      </c>
      <c r="J72" s="16">
        <f>([1]Parameters!$C$11-'[1]1_Day_Lead'!I72)/([1]Parameters!$C$11-[1]Parameters!$C$12)</f>
        <v>4</v>
      </c>
      <c r="K72" s="16">
        <f t="shared" si="10"/>
        <v>1</v>
      </c>
      <c r="L72" s="16">
        <f t="shared" si="11"/>
        <v>4.2549999999999999</v>
      </c>
      <c r="M72" s="16">
        <f t="shared" si="12"/>
        <v>25.099414903736555</v>
      </c>
      <c r="N72" s="16" t="str">
        <f t="shared" si="13"/>
        <v>LI</v>
      </c>
      <c r="O72" s="16">
        <f t="shared" si="14"/>
        <v>10</v>
      </c>
      <c r="P72" s="16">
        <f t="shared" si="15"/>
        <v>6.2748537259341388</v>
      </c>
      <c r="Q72" s="20"/>
      <c r="R72" s="20"/>
      <c r="S72" s="20"/>
      <c r="T72" s="20"/>
      <c r="U72" s="20"/>
    </row>
    <row r="73" spans="2:21" x14ac:dyDescent="0.3">
      <c r="B73" s="13">
        <v>68</v>
      </c>
      <c r="C73" s="18"/>
      <c r="D73" s="13">
        <v>0</v>
      </c>
      <c r="E73" s="30">
        <v>3.1</v>
      </c>
      <c r="F73" s="14">
        <v>40</v>
      </c>
      <c r="G73" s="15">
        <f t="shared" si="8"/>
        <v>1.1499999999999999</v>
      </c>
      <c r="H73" s="16">
        <f t="shared" si="9"/>
        <v>3.5649999999999999</v>
      </c>
      <c r="I73" s="16">
        <f t="shared" si="16"/>
        <v>0</v>
      </c>
      <c r="J73" s="16">
        <f>([1]Parameters!$C$11-'[1]1_Day_Lead'!I73)/([1]Parameters!$C$11-[1]Parameters!$C$12)</f>
        <v>4</v>
      </c>
      <c r="K73" s="16">
        <f t="shared" si="10"/>
        <v>1</v>
      </c>
      <c r="L73" s="16">
        <f t="shared" si="11"/>
        <v>3.5649999999999999</v>
      </c>
      <c r="M73" s="16">
        <f t="shared" si="12"/>
        <v>25.259561177802418</v>
      </c>
      <c r="N73" s="16" t="str">
        <f t="shared" si="13"/>
        <v>LI</v>
      </c>
      <c r="O73" s="16">
        <f t="shared" si="14"/>
        <v>10</v>
      </c>
      <c r="P73" s="16">
        <f t="shared" si="15"/>
        <v>6.3148902944506045</v>
      </c>
      <c r="Q73" s="20"/>
      <c r="R73" s="20"/>
      <c r="S73" s="20"/>
      <c r="T73" s="20"/>
      <c r="U73" s="20"/>
    </row>
    <row r="74" spans="2:21" x14ac:dyDescent="0.3">
      <c r="B74" s="13">
        <v>69</v>
      </c>
      <c r="C74" s="18"/>
      <c r="D74" s="13">
        <v>0</v>
      </c>
      <c r="E74" s="30">
        <v>3.7</v>
      </c>
      <c r="F74" s="14">
        <v>40</v>
      </c>
      <c r="G74" s="15">
        <f t="shared" si="8"/>
        <v>1.1499999999999999</v>
      </c>
      <c r="H74" s="16">
        <f t="shared" si="9"/>
        <v>4.2549999999999999</v>
      </c>
      <c r="I74" s="16">
        <f t="shared" si="16"/>
        <v>0</v>
      </c>
      <c r="J74" s="16">
        <f>([1]Parameters!$C$11-'[1]1_Day_Lead'!I74)/([1]Parameters!$C$11-[1]Parameters!$C$12)</f>
        <v>4</v>
      </c>
      <c r="K74" s="16">
        <f t="shared" si="10"/>
        <v>1</v>
      </c>
      <c r="L74" s="16">
        <f t="shared" si="11"/>
        <v>4.2549999999999999</v>
      </c>
      <c r="M74" s="16">
        <f t="shared" si="12"/>
        <v>24.689670883351816</v>
      </c>
      <c r="N74" s="16" t="str">
        <f t="shared" si="13"/>
        <v>LI</v>
      </c>
      <c r="O74" s="16">
        <f t="shared" si="14"/>
        <v>10</v>
      </c>
      <c r="P74" s="16">
        <f t="shared" si="15"/>
        <v>6.172417720837954</v>
      </c>
      <c r="Q74" s="20"/>
      <c r="R74" s="20"/>
      <c r="S74" s="20"/>
      <c r="T74" s="20"/>
      <c r="U74" s="20"/>
    </row>
    <row r="75" spans="2:21" x14ac:dyDescent="0.3">
      <c r="B75" s="13">
        <v>70</v>
      </c>
      <c r="C75" s="18"/>
      <c r="D75" s="13">
        <v>0</v>
      </c>
      <c r="E75" s="30">
        <v>3.5</v>
      </c>
      <c r="F75" s="14">
        <v>40</v>
      </c>
      <c r="G75" s="15">
        <f t="shared" si="8"/>
        <v>1.1499999999999999</v>
      </c>
      <c r="H75" s="16">
        <f t="shared" si="9"/>
        <v>4.0249999999999995</v>
      </c>
      <c r="I75" s="16">
        <f t="shared" si="16"/>
        <v>0</v>
      </c>
      <c r="J75" s="16">
        <f>([1]Parameters!$C$11-'[1]1_Day_Lead'!I75)/([1]Parameters!$C$11-[1]Parameters!$C$12)</f>
        <v>4</v>
      </c>
      <c r="K75" s="16">
        <f t="shared" si="10"/>
        <v>1</v>
      </c>
      <c r="L75" s="16">
        <f t="shared" si="11"/>
        <v>4.0249999999999995</v>
      </c>
      <c r="M75" s="16">
        <f t="shared" si="12"/>
        <v>24.492253162513862</v>
      </c>
      <c r="N75" s="16" t="str">
        <f t="shared" si="13"/>
        <v>LI</v>
      </c>
      <c r="O75" s="16">
        <f t="shared" si="14"/>
        <v>10</v>
      </c>
      <c r="P75" s="16">
        <f t="shared" si="15"/>
        <v>6.1230632906284654</v>
      </c>
      <c r="Q75" s="20"/>
      <c r="R75" s="20"/>
      <c r="S75" s="20"/>
      <c r="T75" s="20"/>
      <c r="U75" s="20"/>
    </row>
    <row r="76" spans="2:21" x14ac:dyDescent="0.3">
      <c r="B76" s="13">
        <v>71</v>
      </c>
      <c r="C76" s="18"/>
      <c r="D76" s="13">
        <v>0</v>
      </c>
      <c r="E76" s="30">
        <v>4.3</v>
      </c>
      <c r="F76" s="14">
        <v>40</v>
      </c>
      <c r="G76" s="15">
        <f t="shared" si="8"/>
        <v>1.1499999999999999</v>
      </c>
      <c r="H76" s="16">
        <f t="shared" si="9"/>
        <v>4.9449999999999994</v>
      </c>
      <c r="I76" s="16">
        <f t="shared" si="16"/>
        <v>0</v>
      </c>
      <c r="J76" s="16">
        <f>([1]Parameters!$C$11-'[1]1_Day_Lead'!I76)/([1]Parameters!$C$11-[1]Parameters!$C$12)</f>
        <v>4</v>
      </c>
      <c r="K76" s="16">
        <f t="shared" si="10"/>
        <v>1</v>
      </c>
      <c r="L76" s="16">
        <f t="shared" si="11"/>
        <v>4.9449999999999994</v>
      </c>
      <c r="M76" s="16">
        <f t="shared" si="12"/>
        <v>23.424189871885396</v>
      </c>
      <c r="N76" s="16" t="str">
        <f t="shared" si="13"/>
        <v>LI</v>
      </c>
      <c r="O76" s="16">
        <f t="shared" si="14"/>
        <v>10</v>
      </c>
      <c r="P76" s="16">
        <f t="shared" si="15"/>
        <v>5.856047467971349</v>
      </c>
      <c r="Q76" s="20"/>
      <c r="R76" s="20"/>
      <c r="S76" s="20"/>
      <c r="T76" s="20"/>
      <c r="U76" s="20"/>
    </row>
    <row r="77" spans="2:21" x14ac:dyDescent="0.3">
      <c r="B77" s="13">
        <v>72</v>
      </c>
      <c r="C77" s="18"/>
      <c r="D77" s="13">
        <v>0</v>
      </c>
      <c r="E77" s="30">
        <v>4.3</v>
      </c>
      <c r="F77" s="14">
        <v>40</v>
      </c>
      <c r="G77" s="15">
        <f t="shared" si="8"/>
        <v>1.1499999999999999</v>
      </c>
      <c r="H77" s="16">
        <f t="shared" si="9"/>
        <v>4.9449999999999994</v>
      </c>
      <c r="I77" s="16">
        <f t="shared" si="16"/>
        <v>0</v>
      </c>
      <c r="J77" s="16">
        <f>([1]Parameters!$C$11-'[1]1_Day_Lead'!I77)/([1]Parameters!$C$11-[1]Parameters!$C$12)</f>
        <v>4</v>
      </c>
      <c r="K77" s="16">
        <f t="shared" si="10"/>
        <v>1</v>
      </c>
      <c r="L77" s="16">
        <f t="shared" si="11"/>
        <v>4.9449999999999994</v>
      </c>
      <c r="M77" s="16">
        <f t="shared" si="12"/>
        <v>22.623142403914045</v>
      </c>
      <c r="N77" s="16" t="str">
        <f t="shared" si="13"/>
        <v>LI</v>
      </c>
      <c r="O77" s="16">
        <f t="shared" si="14"/>
        <v>10</v>
      </c>
      <c r="P77" s="16">
        <f t="shared" si="15"/>
        <v>5.6557856009785112</v>
      </c>
      <c r="Q77" s="20"/>
      <c r="R77" s="20"/>
      <c r="S77" s="20"/>
      <c r="T77" s="20"/>
      <c r="U77" s="20"/>
    </row>
    <row r="78" spans="2:21" x14ac:dyDescent="0.3">
      <c r="B78" s="13">
        <v>73</v>
      </c>
      <c r="C78" s="18"/>
      <c r="D78" s="13">
        <v>0</v>
      </c>
      <c r="E78" s="30">
        <v>3.9</v>
      </c>
      <c r="F78" s="14">
        <v>40</v>
      </c>
      <c r="G78" s="15">
        <f t="shared" si="8"/>
        <v>1.1499999999999999</v>
      </c>
      <c r="H78" s="16">
        <f t="shared" si="9"/>
        <v>4.4849999999999994</v>
      </c>
      <c r="I78" s="16">
        <f t="shared" si="16"/>
        <v>0</v>
      </c>
      <c r="J78" s="16">
        <f>([1]Parameters!$C$11-'[1]1_Day_Lead'!I78)/([1]Parameters!$C$11-[1]Parameters!$C$12)</f>
        <v>4</v>
      </c>
      <c r="K78" s="16">
        <f t="shared" si="10"/>
        <v>1</v>
      </c>
      <c r="L78" s="16">
        <f t="shared" si="11"/>
        <v>4.4849999999999994</v>
      </c>
      <c r="M78" s="16">
        <f t="shared" si="12"/>
        <v>22.482356802935534</v>
      </c>
      <c r="N78" s="16" t="str">
        <f t="shared" si="13"/>
        <v>LI</v>
      </c>
      <c r="O78" s="16">
        <f t="shared" si="14"/>
        <v>10</v>
      </c>
      <c r="P78" s="16">
        <f t="shared" si="15"/>
        <v>5.6205892007338836</v>
      </c>
      <c r="Q78" s="20"/>
      <c r="R78" s="20"/>
      <c r="S78" s="20"/>
      <c r="T78" s="20"/>
      <c r="U78" s="20"/>
    </row>
    <row r="79" spans="2:21" x14ac:dyDescent="0.3">
      <c r="B79" s="13">
        <v>74</v>
      </c>
      <c r="C79" s="18"/>
      <c r="D79" s="13">
        <v>0</v>
      </c>
      <c r="E79" s="30">
        <v>4.4000000000000004</v>
      </c>
      <c r="F79" s="14">
        <v>40</v>
      </c>
      <c r="G79" s="15">
        <f t="shared" si="8"/>
        <v>1.1499999999999999</v>
      </c>
      <c r="H79" s="16">
        <f t="shared" si="9"/>
        <v>5.0599999999999996</v>
      </c>
      <c r="I79" s="16">
        <f t="shared" si="16"/>
        <v>0</v>
      </c>
      <c r="J79" s="16">
        <f>([1]Parameters!$C$11-'[1]1_Day_Lead'!I79)/([1]Parameters!$C$11-[1]Parameters!$C$12)</f>
        <v>4</v>
      </c>
      <c r="K79" s="16">
        <f t="shared" si="10"/>
        <v>1</v>
      </c>
      <c r="L79" s="16">
        <f t="shared" si="11"/>
        <v>5.0599999999999996</v>
      </c>
      <c r="M79" s="16">
        <f t="shared" si="12"/>
        <v>21.80176760220165</v>
      </c>
      <c r="N79" s="16" t="str">
        <f t="shared" si="13"/>
        <v>LI</v>
      </c>
      <c r="O79" s="16">
        <f t="shared" si="14"/>
        <v>10</v>
      </c>
      <c r="P79" s="16">
        <f t="shared" si="15"/>
        <v>5.4504419005504126</v>
      </c>
      <c r="Q79" s="20"/>
      <c r="R79" s="20"/>
      <c r="S79" s="20"/>
      <c r="T79" s="20"/>
      <c r="U79" s="20"/>
    </row>
    <row r="80" spans="2:21" x14ac:dyDescent="0.3">
      <c r="B80" s="13">
        <v>75</v>
      </c>
      <c r="C80" s="18"/>
      <c r="D80" s="13">
        <v>0</v>
      </c>
      <c r="E80" s="30">
        <v>3.6</v>
      </c>
      <c r="F80" s="14">
        <v>40</v>
      </c>
      <c r="G80" s="15">
        <f t="shared" si="8"/>
        <v>1.1499999999999999</v>
      </c>
      <c r="H80" s="16">
        <f t="shared" si="9"/>
        <v>4.1399999999999997</v>
      </c>
      <c r="I80" s="16">
        <f t="shared" si="16"/>
        <v>0</v>
      </c>
      <c r="J80" s="16">
        <f>([1]Parameters!$C$11-'[1]1_Day_Lead'!I80)/([1]Parameters!$C$11-[1]Parameters!$C$12)</f>
        <v>4</v>
      </c>
      <c r="K80" s="16">
        <f t="shared" si="10"/>
        <v>1</v>
      </c>
      <c r="L80" s="16">
        <f t="shared" si="11"/>
        <v>4.1399999999999997</v>
      </c>
      <c r="M80" s="16">
        <f t="shared" si="12"/>
        <v>22.211325701651237</v>
      </c>
      <c r="N80" s="16" t="str">
        <f t="shared" si="13"/>
        <v>LI</v>
      </c>
      <c r="O80" s="16">
        <f t="shared" si="14"/>
        <v>10</v>
      </c>
      <c r="P80" s="16">
        <f t="shared" si="15"/>
        <v>5.5528314254128093</v>
      </c>
      <c r="Q80" s="20"/>
      <c r="R80" s="20"/>
      <c r="S80" s="20"/>
      <c r="T80" s="20"/>
      <c r="U80" s="20"/>
    </row>
    <row r="81" spans="2:21" x14ac:dyDescent="0.3">
      <c r="B81" s="13">
        <v>76</v>
      </c>
      <c r="C81" s="18"/>
      <c r="D81" s="13">
        <v>0</v>
      </c>
      <c r="E81" s="30">
        <v>3.5</v>
      </c>
      <c r="F81" s="14">
        <v>40</v>
      </c>
      <c r="G81" s="15">
        <f t="shared" si="8"/>
        <v>1.1499999999999999</v>
      </c>
      <c r="H81" s="16">
        <f t="shared" si="9"/>
        <v>4.0249999999999995</v>
      </c>
      <c r="I81" s="16">
        <f t="shared" si="16"/>
        <v>0</v>
      </c>
      <c r="J81" s="16">
        <f>([1]Parameters!$C$11-'[1]1_Day_Lead'!I81)/([1]Parameters!$C$11-[1]Parameters!$C$12)</f>
        <v>4</v>
      </c>
      <c r="K81" s="16">
        <f t="shared" si="10"/>
        <v>1</v>
      </c>
      <c r="L81" s="16">
        <f t="shared" si="11"/>
        <v>4.0249999999999995</v>
      </c>
      <c r="M81" s="16">
        <f t="shared" si="12"/>
        <v>22.633494276238427</v>
      </c>
      <c r="N81" s="16" t="str">
        <f t="shared" si="13"/>
        <v>LI</v>
      </c>
      <c r="O81" s="16">
        <f t="shared" si="14"/>
        <v>10</v>
      </c>
      <c r="P81" s="16">
        <f t="shared" si="15"/>
        <v>5.6583735690596066</v>
      </c>
      <c r="Q81" s="20"/>
      <c r="R81" s="20"/>
      <c r="S81" s="20"/>
      <c r="T81" s="20"/>
      <c r="U81" s="20"/>
    </row>
    <row r="82" spans="2:21" x14ac:dyDescent="0.3">
      <c r="B82" s="13">
        <v>77</v>
      </c>
      <c r="C82" s="18"/>
      <c r="D82" s="13">
        <v>0</v>
      </c>
      <c r="E82" s="30">
        <v>3.7</v>
      </c>
      <c r="F82" s="14">
        <v>40</v>
      </c>
      <c r="G82" s="15">
        <f t="shared" si="8"/>
        <v>1.1499999999999999</v>
      </c>
      <c r="H82" s="16">
        <f t="shared" si="9"/>
        <v>4.2549999999999999</v>
      </c>
      <c r="I82" s="16">
        <f t="shared" si="16"/>
        <v>0</v>
      </c>
      <c r="J82" s="16">
        <f>([1]Parameters!$C$11-'[1]1_Day_Lead'!I82)/([1]Parameters!$C$11-[1]Parameters!$C$12)</f>
        <v>4</v>
      </c>
      <c r="K82" s="16">
        <f t="shared" si="10"/>
        <v>1</v>
      </c>
      <c r="L82" s="16">
        <f t="shared" si="11"/>
        <v>4.2549999999999999</v>
      </c>
      <c r="M82" s="16">
        <f t="shared" si="12"/>
        <v>22.720120707178818</v>
      </c>
      <c r="N82" s="16" t="str">
        <f t="shared" si="13"/>
        <v>LI</v>
      </c>
      <c r="O82" s="16">
        <f t="shared" si="14"/>
        <v>10</v>
      </c>
      <c r="P82" s="16">
        <f t="shared" si="15"/>
        <v>5.6800301767947046</v>
      </c>
      <c r="Q82" s="20"/>
      <c r="R82" s="20"/>
      <c r="S82" s="20"/>
      <c r="T82" s="20"/>
      <c r="U82" s="20"/>
    </row>
    <row r="83" spans="2:21" x14ac:dyDescent="0.3">
      <c r="B83" s="13">
        <v>78</v>
      </c>
      <c r="C83" s="18"/>
      <c r="D83" s="13">
        <v>0</v>
      </c>
      <c r="E83" s="30">
        <v>2.9</v>
      </c>
      <c r="F83" s="14">
        <v>40</v>
      </c>
      <c r="G83" s="15">
        <f t="shared" si="8"/>
        <v>1.1499999999999999</v>
      </c>
      <c r="H83" s="16">
        <f t="shared" si="9"/>
        <v>3.3349999999999995</v>
      </c>
      <c r="I83" s="16">
        <f t="shared" si="16"/>
        <v>0</v>
      </c>
      <c r="J83" s="16">
        <f>([1]Parameters!$C$11-'[1]1_Day_Lead'!I83)/([1]Parameters!$C$11-[1]Parameters!$C$12)</f>
        <v>4</v>
      </c>
      <c r="K83" s="16">
        <f t="shared" si="10"/>
        <v>1</v>
      </c>
      <c r="L83" s="16">
        <f t="shared" si="11"/>
        <v>3.3349999999999995</v>
      </c>
      <c r="M83" s="16">
        <f t="shared" si="12"/>
        <v>23.705090530384116</v>
      </c>
      <c r="N83" s="16" t="str">
        <f t="shared" si="13"/>
        <v>LI</v>
      </c>
      <c r="O83" s="16">
        <f t="shared" si="14"/>
        <v>10</v>
      </c>
      <c r="P83" s="16">
        <f t="shared" si="15"/>
        <v>5.9262726325960289</v>
      </c>
      <c r="Q83" s="20"/>
      <c r="R83" s="20"/>
      <c r="S83" s="20"/>
      <c r="T83" s="20"/>
      <c r="U83" s="20"/>
    </row>
    <row r="84" spans="2:21" x14ac:dyDescent="0.3">
      <c r="B84" s="13">
        <v>79</v>
      </c>
      <c r="C84" s="18"/>
      <c r="D84" s="13">
        <v>0</v>
      </c>
      <c r="E84" s="30">
        <v>2.2999999999999998</v>
      </c>
      <c r="F84" s="14">
        <v>40</v>
      </c>
      <c r="G84" s="15">
        <f t="shared" si="8"/>
        <v>1.1499999999999999</v>
      </c>
      <c r="H84" s="16">
        <f t="shared" si="9"/>
        <v>2.6449999999999996</v>
      </c>
      <c r="I84" s="16">
        <f t="shared" si="16"/>
        <v>0</v>
      </c>
      <c r="J84" s="16">
        <f>([1]Parameters!$C$11-'[1]1_Day_Lead'!I84)/([1]Parameters!$C$11-[1]Parameters!$C$12)</f>
        <v>4</v>
      </c>
      <c r="K84" s="16">
        <f t="shared" si="10"/>
        <v>1</v>
      </c>
      <c r="L84" s="16">
        <f t="shared" si="11"/>
        <v>2.6449999999999996</v>
      </c>
      <c r="M84" s="16">
        <f t="shared" si="12"/>
        <v>25.133817897788084</v>
      </c>
      <c r="N84" s="16" t="str">
        <f t="shared" si="13"/>
        <v>LI</v>
      </c>
      <c r="O84" s="16">
        <f t="shared" si="14"/>
        <v>10</v>
      </c>
      <c r="P84" s="16">
        <f t="shared" si="15"/>
        <v>6.2834544744470211</v>
      </c>
      <c r="Q84" s="20"/>
      <c r="R84" s="20"/>
      <c r="S84" s="20"/>
      <c r="T84" s="20"/>
      <c r="U84" s="20"/>
    </row>
    <row r="85" spans="2:21" x14ac:dyDescent="0.3">
      <c r="B85" s="13">
        <v>80</v>
      </c>
      <c r="C85" s="18"/>
      <c r="D85" s="13">
        <v>0</v>
      </c>
      <c r="E85" s="30">
        <v>2.2000000000000002</v>
      </c>
      <c r="F85" s="14">
        <v>40</v>
      </c>
      <c r="G85" s="15">
        <f t="shared" si="8"/>
        <v>1.1499999999999999</v>
      </c>
      <c r="H85" s="16">
        <f t="shared" si="9"/>
        <v>2.5299999999999998</v>
      </c>
      <c r="I85" s="16">
        <f t="shared" si="16"/>
        <v>0</v>
      </c>
      <c r="J85" s="16">
        <f>([1]Parameters!$C$11-'[1]1_Day_Lead'!I85)/([1]Parameters!$C$11-[1]Parameters!$C$12)</f>
        <v>4</v>
      </c>
      <c r="K85" s="16">
        <f t="shared" si="10"/>
        <v>1</v>
      </c>
      <c r="L85" s="16">
        <f t="shared" si="11"/>
        <v>2.5299999999999998</v>
      </c>
      <c r="M85" s="16">
        <f t="shared" si="12"/>
        <v>26.320363423341064</v>
      </c>
      <c r="N85" s="16" t="str">
        <f t="shared" si="13"/>
        <v>LI</v>
      </c>
      <c r="O85" s="16">
        <f t="shared" si="14"/>
        <v>10</v>
      </c>
      <c r="P85" s="16">
        <f t="shared" si="15"/>
        <v>6.580090855835266</v>
      </c>
      <c r="Q85" s="20"/>
      <c r="R85" s="20"/>
      <c r="S85" s="20"/>
      <c r="T85" s="20"/>
      <c r="U85" s="20"/>
    </row>
    <row r="86" spans="2:21" x14ac:dyDescent="0.3">
      <c r="B86" s="13">
        <v>81</v>
      </c>
      <c r="C86" s="18"/>
      <c r="D86" s="13">
        <v>0</v>
      </c>
      <c r="E86" s="30">
        <v>2.4</v>
      </c>
      <c r="F86" s="14">
        <v>40</v>
      </c>
      <c r="G86" s="15">
        <f t="shared" si="8"/>
        <v>1.1499999999999999</v>
      </c>
      <c r="H86" s="16">
        <f t="shared" si="9"/>
        <v>2.76</v>
      </c>
      <c r="I86" s="16">
        <f t="shared" si="16"/>
        <v>0</v>
      </c>
      <c r="J86" s="16">
        <f>([1]Parameters!$C$11-'[1]1_Day_Lead'!I86)/([1]Parameters!$C$11-[1]Parameters!$C$12)</f>
        <v>4</v>
      </c>
      <c r="K86" s="16">
        <f t="shared" si="10"/>
        <v>1</v>
      </c>
      <c r="L86" s="16">
        <f t="shared" si="11"/>
        <v>2.76</v>
      </c>
      <c r="M86" s="16">
        <f t="shared" si="12"/>
        <v>26.9802725675058</v>
      </c>
      <c r="N86" s="16" t="str">
        <f t="shared" si="13"/>
        <v>LI</v>
      </c>
      <c r="O86" s="16">
        <f t="shared" si="14"/>
        <v>10</v>
      </c>
      <c r="P86" s="16">
        <f t="shared" si="15"/>
        <v>6.74506814187645</v>
      </c>
      <c r="Q86" s="20"/>
      <c r="R86" s="20"/>
      <c r="S86" s="20"/>
      <c r="T86" s="20"/>
      <c r="U86" s="20"/>
    </row>
    <row r="87" spans="2:21" x14ac:dyDescent="0.3">
      <c r="B87" s="13">
        <v>82</v>
      </c>
      <c r="C87" s="18"/>
      <c r="D87" s="13">
        <v>0</v>
      </c>
      <c r="E87" s="30">
        <v>2.6</v>
      </c>
      <c r="F87" s="14">
        <v>40</v>
      </c>
      <c r="G87" s="15">
        <f t="shared" si="8"/>
        <v>1.1499999999999999</v>
      </c>
      <c r="H87" s="16">
        <f t="shared" si="9"/>
        <v>2.9899999999999998</v>
      </c>
      <c r="I87" s="16">
        <f t="shared" si="16"/>
        <v>0</v>
      </c>
      <c r="J87" s="16">
        <f>([1]Parameters!$C$11-'[1]1_Day_Lead'!I87)/([1]Parameters!$C$11-[1]Parameters!$C$12)</f>
        <v>4</v>
      </c>
      <c r="K87" s="16">
        <f t="shared" si="10"/>
        <v>1</v>
      </c>
      <c r="L87" s="16">
        <f t="shared" si="11"/>
        <v>2.9899999999999998</v>
      </c>
      <c r="M87" s="16">
        <f t="shared" si="12"/>
        <v>27.245204425629346</v>
      </c>
      <c r="N87" s="16" t="str">
        <f t="shared" si="13"/>
        <v>LI</v>
      </c>
      <c r="O87" s="16">
        <f t="shared" si="14"/>
        <v>10</v>
      </c>
      <c r="P87" s="16">
        <f t="shared" si="15"/>
        <v>6.8113011064073365</v>
      </c>
      <c r="Q87" s="20"/>
      <c r="R87" s="20"/>
      <c r="S87" s="20"/>
      <c r="T87" s="20"/>
      <c r="U87" s="20"/>
    </row>
    <row r="88" spans="2:21" x14ac:dyDescent="0.3">
      <c r="B88" s="13">
        <v>83</v>
      </c>
      <c r="C88" s="18"/>
      <c r="D88" s="13">
        <v>0</v>
      </c>
      <c r="E88" s="30">
        <v>3.5</v>
      </c>
      <c r="F88" s="14">
        <v>40</v>
      </c>
      <c r="G88" s="15">
        <f t="shared" si="8"/>
        <v>1.1499999999999999</v>
      </c>
      <c r="H88" s="16">
        <f t="shared" si="9"/>
        <v>4.0249999999999995</v>
      </c>
      <c r="I88" s="16">
        <f t="shared" si="16"/>
        <v>0</v>
      </c>
      <c r="J88" s="16">
        <f>([1]Parameters!$C$11-'[1]1_Day_Lead'!I88)/([1]Parameters!$C$11-[1]Parameters!$C$12)</f>
        <v>4</v>
      </c>
      <c r="K88" s="16">
        <f t="shared" si="10"/>
        <v>1</v>
      </c>
      <c r="L88" s="16">
        <f t="shared" si="11"/>
        <v>4.0249999999999995</v>
      </c>
      <c r="M88" s="16">
        <f t="shared" si="12"/>
        <v>26.408903319222013</v>
      </c>
      <c r="N88" s="16" t="str">
        <f t="shared" si="13"/>
        <v>LI</v>
      </c>
      <c r="O88" s="16">
        <f t="shared" si="14"/>
        <v>10</v>
      </c>
      <c r="P88" s="16">
        <f t="shared" si="15"/>
        <v>6.6022258298055032</v>
      </c>
      <c r="Q88" s="20"/>
      <c r="R88" s="20"/>
      <c r="S88" s="20"/>
      <c r="T88" s="20"/>
      <c r="U88" s="20"/>
    </row>
    <row r="89" spans="2:21" x14ac:dyDescent="0.3">
      <c r="B89" s="13">
        <v>84</v>
      </c>
      <c r="C89" s="18"/>
      <c r="D89" s="13">
        <v>0</v>
      </c>
      <c r="E89" s="30">
        <v>2.4</v>
      </c>
      <c r="F89" s="14">
        <v>40</v>
      </c>
      <c r="G89" s="15">
        <f t="shared" si="8"/>
        <v>1.1499999999999999</v>
      </c>
      <c r="H89" s="16">
        <f t="shared" si="9"/>
        <v>2.76</v>
      </c>
      <c r="I89" s="16">
        <f t="shared" si="16"/>
        <v>0</v>
      </c>
      <c r="J89" s="16">
        <f>([1]Parameters!$C$11-'[1]1_Day_Lead'!I89)/([1]Parameters!$C$11-[1]Parameters!$C$12)</f>
        <v>4</v>
      </c>
      <c r="K89" s="16">
        <f t="shared" si="10"/>
        <v>1</v>
      </c>
      <c r="L89" s="16">
        <f t="shared" si="11"/>
        <v>2.76</v>
      </c>
      <c r="M89" s="16">
        <f t="shared" si="12"/>
        <v>27.04667748941651</v>
      </c>
      <c r="N89" s="16" t="str">
        <f t="shared" si="13"/>
        <v>LI</v>
      </c>
      <c r="O89" s="16">
        <f t="shared" si="14"/>
        <v>10</v>
      </c>
      <c r="P89" s="16">
        <f t="shared" si="15"/>
        <v>6.7616693723541275</v>
      </c>
      <c r="Q89" s="20"/>
      <c r="R89" s="20"/>
      <c r="S89" s="20"/>
      <c r="T89" s="20"/>
      <c r="U89" s="20"/>
    </row>
    <row r="90" spans="2:21" x14ac:dyDescent="0.3">
      <c r="B90" s="13">
        <v>85</v>
      </c>
      <c r="C90" s="18"/>
      <c r="D90" s="13">
        <v>1.3</v>
      </c>
      <c r="E90" s="30">
        <v>2</v>
      </c>
      <c r="F90" s="14">
        <v>40</v>
      </c>
      <c r="G90" s="15">
        <f t="shared" si="8"/>
        <v>1.1499999999999999</v>
      </c>
      <c r="H90" s="16">
        <f t="shared" si="9"/>
        <v>2.2999999999999998</v>
      </c>
      <c r="I90" s="16">
        <f t="shared" si="16"/>
        <v>0</v>
      </c>
      <c r="J90" s="16">
        <f>([1]Parameters!$C$11-'[1]1_Day_Lead'!I90)/([1]Parameters!$C$11-[1]Parameters!$C$12)</f>
        <v>4</v>
      </c>
      <c r="K90" s="16">
        <f t="shared" si="10"/>
        <v>1</v>
      </c>
      <c r="L90" s="16">
        <f t="shared" si="11"/>
        <v>2.2999999999999998</v>
      </c>
      <c r="M90" s="16">
        <f t="shared" si="12"/>
        <v>29.285008117062382</v>
      </c>
      <c r="N90" s="16" t="str">
        <f t="shared" si="13"/>
        <v>LI</v>
      </c>
      <c r="O90" s="16">
        <f t="shared" si="14"/>
        <v>10</v>
      </c>
      <c r="P90" s="16">
        <f t="shared" si="15"/>
        <v>7.3212520292655956</v>
      </c>
      <c r="Q90" s="20"/>
      <c r="R90" s="20"/>
      <c r="S90" s="20"/>
      <c r="T90" s="20"/>
      <c r="U90" s="20"/>
    </row>
    <row r="91" spans="2:21" x14ac:dyDescent="0.3">
      <c r="B91" s="13">
        <v>86</v>
      </c>
      <c r="C91" s="18"/>
      <c r="D91" s="13">
        <v>0</v>
      </c>
      <c r="E91" s="30">
        <v>3</v>
      </c>
      <c r="F91" s="14">
        <v>40</v>
      </c>
      <c r="G91" s="15">
        <f t="shared" si="8"/>
        <v>1.1499999999999999</v>
      </c>
      <c r="H91" s="16">
        <f t="shared" si="9"/>
        <v>3.4499999999999997</v>
      </c>
      <c r="I91" s="16">
        <f t="shared" si="16"/>
        <v>0</v>
      </c>
      <c r="J91" s="16">
        <f>([1]Parameters!$C$11-'[1]1_Day_Lead'!I91)/([1]Parameters!$C$11-[1]Parameters!$C$12)</f>
        <v>4</v>
      </c>
      <c r="K91" s="16">
        <f t="shared" si="10"/>
        <v>1</v>
      </c>
      <c r="L91" s="16">
        <f t="shared" si="11"/>
        <v>3.4499999999999997</v>
      </c>
      <c r="M91" s="16">
        <f t="shared" si="12"/>
        <v>28.513756087796786</v>
      </c>
      <c r="N91" s="16" t="str">
        <f t="shared" si="13"/>
        <v>LI</v>
      </c>
      <c r="O91" s="16">
        <f t="shared" si="14"/>
        <v>10</v>
      </c>
      <c r="P91" s="16">
        <f t="shared" si="15"/>
        <v>7.1284390219491964</v>
      </c>
      <c r="Q91" s="20"/>
      <c r="R91" s="20"/>
      <c r="S91" s="20"/>
      <c r="T91" s="20"/>
      <c r="U91" s="20"/>
    </row>
    <row r="92" spans="2:21" x14ac:dyDescent="0.3">
      <c r="B92" s="13">
        <v>87</v>
      </c>
      <c r="C92" s="18"/>
      <c r="D92" s="13">
        <v>0</v>
      </c>
      <c r="E92" s="30">
        <v>3</v>
      </c>
      <c r="F92" s="14">
        <v>40</v>
      </c>
      <c r="G92" s="15">
        <f t="shared" si="8"/>
        <v>1.1499999999999999</v>
      </c>
      <c r="H92" s="16">
        <f t="shared" si="9"/>
        <v>3.4499999999999997</v>
      </c>
      <c r="I92" s="16">
        <f t="shared" si="16"/>
        <v>0</v>
      </c>
      <c r="J92" s="16">
        <f>([1]Parameters!$C$11-'[1]1_Day_Lead'!I92)/([1]Parameters!$C$11-[1]Parameters!$C$12)</f>
        <v>4</v>
      </c>
      <c r="K92" s="16">
        <f t="shared" si="10"/>
        <v>1</v>
      </c>
      <c r="L92" s="16">
        <f t="shared" si="11"/>
        <v>3.4499999999999997</v>
      </c>
      <c r="M92" s="16">
        <f t="shared" si="12"/>
        <v>27.935317065847585</v>
      </c>
      <c r="N92" s="16" t="str">
        <f t="shared" si="13"/>
        <v>LI</v>
      </c>
      <c r="O92" s="16">
        <f t="shared" si="14"/>
        <v>10</v>
      </c>
      <c r="P92" s="16">
        <f t="shared" si="15"/>
        <v>6.9838292664618962</v>
      </c>
      <c r="Q92" s="20"/>
      <c r="R92" s="20"/>
      <c r="S92" s="20"/>
      <c r="T92" s="20"/>
      <c r="U92" s="20"/>
    </row>
    <row r="93" spans="2:21" x14ac:dyDescent="0.3">
      <c r="B93" s="13">
        <v>88</v>
      </c>
      <c r="C93" s="18"/>
      <c r="D93" s="13">
        <v>14.559999999999999</v>
      </c>
      <c r="E93" s="30">
        <v>3.2</v>
      </c>
      <c r="F93" s="14">
        <v>40</v>
      </c>
      <c r="G93" s="15">
        <f t="shared" si="8"/>
        <v>1.1499999999999999</v>
      </c>
      <c r="H93" s="16">
        <f t="shared" si="9"/>
        <v>3.6799999999999997</v>
      </c>
      <c r="I93" s="16">
        <f t="shared" si="16"/>
        <v>0</v>
      </c>
      <c r="J93" s="16">
        <f>([1]Parameters!$C$11-'[1]1_Day_Lead'!I93)/([1]Parameters!$C$11-[1]Parameters!$C$12)</f>
        <v>3.8965620496550155</v>
      </c>
      <c r="K93" s="16">
        <f t="shared" si="10"/>
        <v>1</v>
      </c>
      <c r="L93" s="16">
        <f t="shared" si="11"/>
        <v>3.6799999999999997</v>
      </c>
      <c r="M93" s="16">
        <f t="shared" si="12"/>
        <v>41.831487799385691</v>
      </c>
      <c r="N93" s="16" t="str">
        <f t="shared" si="13"/>
        <v>NI</v>
      </c>
      <c r="O93" s="16">
        <f t="shared" si="14"/>
        <v>0</v>
      </c>
      <c r="P93" s="16">
        <f t="shared" si="15"/>
        <v>10.457871949846423</v>
      </c>
      <c r="Q93" s="20"/>
      <c r="R93" s="20"/>
      <c r="S93" s="20"/>
      <c r="T93" s="20"/>
      <c r="U93" s="20"/>
    </row>
    <row r="94" spans="2:21" x14ac:dyDescent="0.3">
      <c r="B94" s="13">
        <v>89</v>
      </c>
      <c r="C94" s="18"/>
      <c r="D94" s="13">
        <v>0.78</v>
      </c>
      <c r="E94" s="30">
        <v>3.7</v>
      </c>
      <c r="F94" s="14">
        <v>40</v>
      </c>
      <c r="G94" s="15">
        <f t="shared" si="8"/>
        <v>1.1499999999999999</v>
      </c>
      <c r="H94" s="16">
        <f t="shared" si="9"/>
        <v>4.2549999999999999</v>
      </c>
      <c r="I94" s="16">
        <f t="shared" si="16"/>
        <v>0</v>
      </c>
      <c r="J94" s="16">
        <f>([1]Parameters!$C$11-'[1]1_Day_Lead'!I94)/([1]Parameters!$C$11-[1]Parameters!$C$12)</f>
        <v>4</v>
      </c>
      <c r="K94" s="16">
        <f t="shared" si="10"/>
        <v>1</v>
      </c>
      <c r="L94" s="16">
        <f t="shared" si="11"/>
        <v>4.2549999999999999</v>
      </c>
      <c r="M94" s="16">
        <f t="shared" si="12"/>
        <v>27.898615849539269</v>
      </c>
      <c r="N94" s="16" t="str">
        <f t="shared" si="13"/>
        <v>LI</v>
      </c>
      <c r="O94" s="16">
        <f t="shared" si="14"/>
        <v>10</v>
      </c>
      <c r="P94" s="16">
        <f t="shared" si="15"/>
        <v>6.9746539623848172</v>
      </c>
      <c r="Q94" s="20"/>
      <c r="R94" s="20"/>
      <c r="S94" s="20"/>
      <c r="T94" s="20"/>
      <c r="U94" s="20"/>
    </row>
    <row r="95" spans="2:21" x14ac:dyDescent="0.3">
      <c r="B95" s="13">
        <v>90</v>
      </c>
      <c r="C95" s="18"/>
      <c r="D95" s="13">
        <v>36.92</v>
      </c>
      <c r="E95" s="30">
        <v>1.8</v>
      </c>
      <c r="F95" s="14">
        <v>40</v>
      </c>
      <c r="G95" s="15">
        <f t="shared" si="8"/>
        <v>1.1499999999999999</v>
      </c>
      <c r="H95" s="16">
        <f t="shared" si="9"/>
        <v>2.0699999999999998</v>
      </c>
      <c r="I95" s="16">
        <f t="shared" si="16"/>
        <v>0</v>
      </c>
      <c r="J95" s="16">
        <f>([1]Parameters!$C$11-'[1]1_Day_Lead'!I95)/([1]Parameters!$C$11-[1]Parameters!$C$12)</f>
        <v>4</v>
      </c>
      <c r="K95" s="16">
        <f t="shared" si="10"/>
        <v>1</v>
      </c>
      <c r="L95" s="16">
        <f t="shared" si="11"/>
        <v>2.0699999999999998</v>
      </c>
      <c r="M95" s="16">
        <f t="shared" si="12"/>
        <v>65.773961887154456</v>
      </c>
      <c r="N95" s="16" t="str">
        <f t="shared" si="13"/>
        <v>NI</v>
      </c>
      <c r="O95" s="16">
        <f t="shared" si="14"/>
        <v>0</v>
      </c>
      <c r="P95" s="16">
        <f t="shared" si="15"/>
        <v>16.443490471788614</v>
      </c>
      <c r="Q95" s="20"/>
      <c r="R95" s="20"/>
      <c r="S95" s="20"/>
      <c r="T95" s="20"/>
      <c r="U95" s="20"/>
    </row>
    <row r="96" spans="2:21" x14ac:dyDescent="0.3">
      <c r="B96" s="13">
        <v>91</v>
      </c>
      <c r="C96" s="18"/>
      <c r="D96" s="13">
        <v>0</v>
      </c>
      <c r="E96" s="30">
        <v>3.5</v>
      </c>
      <c r="F96" s="14">
        <v>40</v>
      </c>
      <c r="G96" s="15">
        <f t="shared" si="8"/>
        <v>1.1499999999999999</v>
      </c>
      <c r="H96" s="16">
        <f t="shared" si="9"/>
        <v>4.0249999999999995</v>
      </c>
      <c r="I96" s="16">
        <f t="shared" si="16"/>
        <v>0</v>
      </c>
      <c r="J96" s="16">
        <f>([1]Parameters!$C$11-'[1]1_Day_Lead'!I96)/([1]Parameters!$C$11-[1]Parameters!$C$12)</f>
        <v>4</v>
      </c>
      <c r="K96" s="16">
        <f t="shared" si="10"/>
        <v>1</v>
      </c>
      <c r="L96" s="16">
        <f t="shared" si="11"/>
        <v>4.0249999999999995</v>
      </c>
      <c r="M96" s="16">
        <f t="shared" si="12"/>
        <v>45.305471415365844</v>
      </c>
      <c r="N96" s="16" t="str">
        <f t="shared" si="13"/>
        <v>NI</v>
      </c>
      <c r="O96" s="16">
        <f t="shared" si="14"/>
        <v>0</v>
      </c>
      <c r="P96" s="16">
        <f t="shared" si="15"/>
        <v>11.326367853841461</v>
      </c>
      <c r="Q96" s="20"/>
      <c r="R96" s="20"/>
      <c r="S96" s="20"/>
      <c r="T96" s="20"/>
      <c r="U96" s="20"/>
    </row>
    <row r="97" spans="2:21" x14ac:dyDescent="0.3">
      <c r="B97" s="13">
        <v>92</v>
      </c>
      <c r="C97" s="18"/>
      <c r="D97" s="13">
        <v>25.740000000000002</v>
      </c>
      <c r="E97" s="30">
        <v>3.6</v>
      </c>
      <c r="F97" s="14">
        <v>40</v>
      </c>
      <c r="G97" s="15">
        <f t="shared" si="8"/>
        <v>1.1499999999999999</v>
      </c>
      <c r="H97" s="16">
        <f t="shared" si="9"/>
        <v>4.1399999999999997</v>
      </c>
      <c r="I97" s="16">
        <f t="shared" si="16"/>
        <v>0</v>
      </c>
      <c r="J97" s="16">
        <f>([1]Parameters!$C$11-'[1]1_Day_Lead'!I97)/([1]Parameters!$C$11-[1]Parameters!$C$12)</f>
        <v>4</v>
      </c>
      <c r="K97" s="16">
        <f t="shared" si="10"/>
        <v>1</v>
      </c>
      <c r="L97" s="16">
        <f t="shared" si="11"/>
        <v>4.1399999999999997</v>
      </c>
      <c r="M97" s="16">
        <f t="shared" si="12"/>
        <v>55.579103561524391</v>
      </c>
      <c r="N97" s="16" t="str">
        <f t="shared" si="13"/>
        <v>NI</v>
      </c>
      <c r="O97" s="16">
        <f t="shared" si="14"/>
        <v>0</v>
      </c>
      <c r="P97" s="16">
        <f t="shared" si="15"/>
        <v>13.894775890381098</v>
      </c>
      <c r="Q97" s="20"/>
      <c r="R97" s="20"/>
      <c r="S97" s="20"/>
      <c r="T97" s="20"/>
      <c r="U97" s="20"/>
    </row>
    <row r="98" spans="2:21" x14ac:dyDescent="0.3">
      <c r="B98" s="13">
        <v>93</v>
      </c>
      <c r="C98" s="18"/>
      <c r="D98" s="13">
        <v>26.52</v>
      </c>
      <c r="E98" s="30">
        <v>3.4</v>
      </c>
      <c r="F98" s="14">
        <v>40</v>
      </c>
      <c r="G98" s="15">
        <f t="shared" si="8"/>
        <v>1.1499999999999999</v>
      </c>
      <c r="H98" s="16">
        <f t="shared" si="9"/>
        <v>3.9099999999999997</v>
      </c>
      <c r="I98" s="16">
        <f t="shared" si="16"/>
        <v>0</v>
      </c>
      <c r="J98" s="16">
        <f>([1]Parameters!$C$11-'[1]1_Day_Lead'!I98)/([1]Parameters!$C$11-[1]Parameters!$C$12)</f>
        <v>4</v>
      </c>
      <c r="K98" s="16">
        <f t="shared" si="10"/>
        <v>1</v>
      </c>
      <c r="L98" s="16">
        <f t="shared" si="11"/>
        <v>3.9099999999999997</v>
      </c>
      <c r="M98" s="16">
        <f t="shared" si="12"/>
        <v>64.294327671143293</v>
      </c>
      <c r="N98" s="16" t="str">
        <f t="shared" si="13"/>
        <v>NI</v>
      </c>
      <c r="O98" s="16">
        <f t="shared" si="14"/>
        <v>0</v>
      </c>
      <c r="P98" s="16">
        <f t="shared" si="15"/>
        <v>16.073581917785823</v>
      </c>
      <c r="Q98" s="20"/>
      <c r="R98" s="20"/>
      <c r="S98" s="20"/>
      <c r="T98" s="20"/>
      <c r="U98" s="20"/>
    </row>
    <row r="99" spans="2:21" x14ac:dyDescent="0.3">
      <c r="B99" s="13">
        <v>94</v>
      </c>
      <c r="C99" s="18"/>
      <c r="D99" s="13">
        <v>17.940000000000001</v>
      </c>
      <c r="E99" s="30">
        <v>2.2000000000000002</v>
      </c>
      <c r="F99" s="14">
        <v>40</v>
      </c>
      <c r="G99" s="15">
        <f t="shared" si="8"/>
        <v>1.1499999999999999</v>
      </c>
      <c r="H99" s="16">
        <f t="shared" si="9"/>
        <v>2.5299999999999998</v>
      </c>
      <c r="I99" s="16">
        <f t="shared" si="16"/>
        <v>0</v>
      </c>
      <c r="J99" s="16">
        <f>([1]Parameters!$C$11-'[1]1_Day_Lead'!I99)/([1]Parameters!$C$11-[1]Parameters!$C$12)</f>
        <v>4</v>
      </c>
      <c r="K99" s="16">
        <f t="shared" si="10"/>
        <v>1</v>
      </c>
      <c r="L99" s="16">
        <f t="shared" si="11"/>
        <v>2.5299999999999998</v>
      </c>
      <c r="M99" s="16">
        <f t="shared" si="12"/>
        <v>63.630745753357466</v>
      </c>
      <c r="N99" s="16" t="str">
        <f t="shared" si="13"/>
        <v>NI</v>
      </c>
      <c r="O99" s="16">
        <f t="shared" si="14"/>
        <v>0</v>
      </c>
      <c r="P99" s="16">
        <f t="shared" si="15"/>
        <v>15.907686438339367</v>
      </c>
      <c r="Q99" s="20"/>
      <c r="R99" s="20"/>
      <c r="S99" s="20"/>
      <c r="T99" s="20"/>
      <c r="U99" s="20"/>
    </row>
    <row r="100" spans="2:21" x14ac:dyDescent="0.3">
      <c r="B100" s="13">
        <v>95</v>
      </c>
      <c r="C100" s="19"/>
      <c r="D100" s="13">
        <v>26.52</v>
      </c>
      <c r="E100" s="30">
        <v>3.4</v>
      </c>
      <c r="F100" s="14">
        <v>40</v>
      </c>
      <c r="G100" s="15">
        <f t="shared" si="8"/>
        <v>1.1499999999999999</v>
      </c>
      <c r="H100" s="16">
        <f t="shared" si="9"/>
        <v>3.9099999999999997</v>
      </c>
      <c r="I100" s="16">
        <f t="shared" si="16"/>
        <v>0</v>
      </c>
      <c r="J100" s="16">
        <f>([1]Parameters!$C$11-'[1]1_Day_Lead'!I100)/([1]Parameters!$C$11-[1]Parameters!$C$12)</f>
        <v>4</v>
      </c>
      <c r="K100" s="16">
        <f t="shared" si="10"/>
        <v>1</v>
      </c>
      <c r="L100" s="16">
        <f t="shared" si="11"/>
        <v>3.9099999999999997</v>
      </c>
      <c r="M100" s="16">
        <f t="shared" si="12"/>
        <v>70.333059315018104</v>
      </c>
      <c r="N100" s="16" t="str">
        <f t="shared" si="13"/>
        <v>NI</v>
      </c>
      <c r="O100" s="16">
        <f t="shared" si="14"/>
        <v>0</v>
      </c>
      <c r="P100" s="16">
        <f t="shared" si="15"/>
        <v>17.583264828754526</v>
      </c>
      <c r="Q100" s="20"/>
      <c r="R100" s="20"/>
      <c r="S100" s="20"/>
      <c r="T100" s="20"/>
      <c r="U100" s="20"/>
    </row>
    <row r="101" spans="2:21" ht="14.7" customHeight="1" x14ac:dyDescent="0.3">
      <c r="B101" s="13">
        <v>96</v>
      </c>
      <c r="C101" s="31" t="s">
        <v>13</v>
      </c>
      <c r="D101" s="13">
        <v>98.28</v>
      </c>
      <c r="E101" s="30">
        <v>3.3</v>
      </c>
      <c r="F101" s="14">
        <v>10</v>
      </c>
      <c r="G101" s="15">
        <f>G100-(([1]Parameters!$E$19-[1]Parameters!$E$20)/[1]Parameters!$C$20)</f>
        <v>1.1299999999999999</v>
      </c>
      <c r="H101" s="16">
        <f t="shared" si="9"/>
        <v>3.7289999999999996</v>
      </c>
      <c r="I101" s="16">
        <f t="shared" si="16"/>
        <v>0</v>
      </c>
      <c r="J101" s="16">
        <f>([1]Parameters!$C$11-'[1]1_Day_Lead'!I101)/([1]Parameters!$C$11-[1]Parameters!$C$12)</f>
        <v>4</v>
      </c>
      <c r="K101" s="16">
        <f t="shared" si="10"/>
        <v>1</v>
      </c>
      <c r="L101" s="16">
        <f t="shared" si="11"/>
        <v>3.7289999999999996</v>
      </c>
      <c r="M101" s="16">
        <f t="shared" si="12"/>
        <v>147.30079448626358</v>
      </c>
      <c r="N101" s="16" t="str">
        <f t="shared" si="13"/>
        <v>NI</v>
      </c>
      <c r="O101" s="16">
        <f t="shared" si="14"/>
        <v>0</v>
      </c>
      <c r="P101" s="16">
        <f t="shared" si="15"/>
        <v>36.825198621565896</v>
      </c>
      <c r="Q101" s="20"/>
      <c r="R101" s="20"/>
      <c r="S101" s="20"/>
      <c r="T101" s="20"/>
      <c r="U101" s="20"/>
    </row>
    <row r="102" spans="2:21" x14ac:dyDescent="0.3">
      <c r="B102" s="13">
        <v>97</v>
      </c>
      <c r="C102" s="32"/>
      <c r="D102" s="13">
        <v>1.3</v>
      </c>
      <c r="E102" s="30">
        <v>3.1</v>
      </c>
      <c r="F102" s="14">
        <v>10</v>
      </c>
      <c r="G102" s="15">
        <f>G101-(([1]Parameters!$E$19-[1]Parameters!$E$20)/[1]Parameters!$C$20)</f>
        <v>1.1099999999999999</v>
      </c>
      <c r="H102" s="16">
        <f t="shared" si="9"/>
        <v>3.4409999999999998</v>
      </c>
      <c r="I102" s="16">
        <f t="shared" si="16"/>
        <v>0</v>
      </c>
      <c r="J102" s="16">
        <f>([1]Parameters!$C$11-'[1]1_Day_Lead'!I102)/([1]Parameters!$C$11-[1]Parameters!$C$12)</f>
        <v>4</v>
      </c>
      <c r="K102" s="16">
        <f t="shared" si="10"/>
        <v>1</v>
      </c>
      <c r="L102" s="16">
        <f t="shared" si="11"/>
        <v>3.4409999999999998</v>
      </c>
      <c r="M102" s="16">
        <f t="shared" si="12"/>
        <v>108.33459586469769</v>
      </c>
      <c r="N102" s="16" t="str">
        <f t="shared" si="13"/>
        <v>NI</v>
      </c>
      <c r="O102" s="16">
        <f t="shared" si="14"/>
        <v>0</v>
      </c>
      <c r="P102" s="16">
        <f t="shared" si="15"/>
        <v>27.083648966174422</v>
      </c>
      <c r="Q102" s="20"/>
      <c r="R102" s="20"/>
      <c r="S102" s="20"/>
      <c r="T102" s="20"/>
      <c r="U102" s="20"/>
    </row>
    <row r="103" spans="2:21" x14ac:dyDescent="0.3">
      <c r="B103" s="13">
        <v>98</v>
      </c>
      <c r="C103" s="32"/>
      <c r="D103" s="13">
        <v>0</v>
      </c>
      <c r="E103" s="30">
        <v>3.4</v>
      </c>
      <c r="F103" s="14">
        <v>10</v>
      </c>
      <c r="G103" s="15">
        <f>G102-(([1]Parameters!$E$19-[1]Parameters!$E$20)/[1]Parameters!$C$20)</f>
        <v>1.0899999999999999</v>
      </c>
      <c r="H103" s="16">
        <f t="shared" si="9"/>
        <v>3.7059999999999995</v>
      </c>
      <c r="I103" s="16">
        <f t="shared" si="16"/>
        <v>0</v>
      </c>
      <c r="J103" s="16">
        <f>([1]Parameters!$C$11-'[1]1_Day_Lead'!I103)/([1]Parameters!$C$11-[1]Parameters!$C$12)</f>
        <v>4</v>
      </c>
      <c r="K103" s="16">
        <f t="shared" si="10"/>
        <v>1</v>
      </c>
      <c r="L103" s="16">
        <f t="shared" si="11"/>
        <v>3.7059999999999995</v>
      </c>
      <c r="M103" s="16">
        <f t="shared" si="12"/>
        <v>77.544946898523264</v>
      </c>
      <c r="N103" s="16" t="str">
        <f t="shared" si="13"/>
        <v>NI</v>
      </c>
      <c r="O103" s="16">
        <f t="shared" si="14"/>
        <v>0</v>
      </c>
      <c r="P103" s="16">
        <f t="shared" si="15"/>
        <v>19.386236724630816</v>
      </c>
      <c r="Q103" s="20"/>
      <c r="R103" s="20"/>
      <c r="S103" s="20"/>
      <c r="T103" s="20"/>
      <c r="U103" s="20"/>
    </row>
    <row r="104" spans="2:21" x14ac:dyDescent="0.3">
      <c r="B104" s="13">
        <v>99</v>
      </c>
      <c r="C104" s="32"/>
      <c r="D104" s="13">
        <v>0</v>
      </c>
      <c r="E104" s="30">
        <v>4.0999999999999996</v>
      </c>
      <c r="F104" s="14">
        <v>10</v>
      </c>
      <c r="G104" s="15">
        <f>G103-(([1]Parameters!$E$19-[1]Parameters!$E$20)/[1]Parameters!$C$20)</f>
        <v>1.0699999999999998</v>
      </c>
      <c r="H104" s="16">
        <f t="shared" si="9"/>
        <v>4.3869999999999987</v>
      </c>
      <c r="I104" s="16">
        <f t="shared" si="16"/>
        <v>0</v>
      </c>
      <c r="J104" s="16">
        <f>([1]Parameters!$C$11-'[1]1_Day_Lead'!I104)/([1]Parameters!$C$11-[1]Parameters!$C$12)</f>
        <v>4</v>
      </c>
      <c r="K104" s="16">
        <f t="shared" si="10"/>
        <v>1</v>
      </c>
      <c r="L104" s="16">
        <f t="shared" si="11"/>
        <v>4.3869999999999987</v>
      </c>
      <c r="M104" s="16">
        <f t="shared" si="12"/>
        <v>53.771710173892444</v>
      </c>
      <c r="N104" s="16" t="str">
        <f t="shared" si="13"/>
        <v>NI</v>
      </c>
      <c r="O104" s="16">
        <f t="shared" si="14"/>
        <v>0</v>
      </c>
      <c r="P104" s="16">
        <f t="shared" si="15"/>
        <v>13.442927543473111</v>
      </c>
      <c r="Q104" s="20"/>
      <c r="R104" s="20"/>
      <c r="S104" s="20"/>
      <c r="T104" s="20"/>
      <c r="U104" s="20"/>
    </row>
    <row r="105" spans="2:21" x14ac:dyDescent="0.3">
      <c r="B105" s="13">
        <v>100</v>
      </c>
      <c r="C105" s="32"/>
      <c r="D105" s="13">
        <v>12.48</v>
      </c>
      <c r="E105" s="30">
        <v>3.2</v>
      </c>
      <c r="F105" s="14">
        <v>10</v>
      </c>
      <c r="G105" s="15">
        <f>G104-(([1]Parameters!$E$19-[1]Parameters!$E$20)/[1]Parameters!$C$20)</f>
        <v>1.0499999999999998</v>
      </c>
      <c r="H105" s="16">
        <f t="shared" si="9"/>
        <v>3.3599999999999994</v>
      </c>
      <c r="I105" s="16">
        <f t="shared" si="16"/>
        <v>0</v>
      </c>
      <c r="J105" s="16">
        <f>([1]Parameters!$C$11-'[1]1_Day_Lead'!I105)/([1]Parameters!$C$11-[1]Parameters!$C$12)</f>
        <v>4</v>
      </c>
      <c r="K105" s="16">
        <f t="shared" si="10"/>
        <v>1</v>
      </c>
      <c r="L105" s="16">
        <f t="shared" si="11"/>
        <v>3.3599999999999994</v>
      </c>
      <c r="M105" s="16">
        <f t="shared" si="12"/>
        <v>49.448782630419338</v>
      </c>
      <c r="N105" s="16" t="str">
        <f t="shared" si="13"/>
        <v>NI</v>
      </c>
      <c r="O105" s="16">
        <f t="shared" si="14"/>
        <v>0</v>
      </c>
      <c r="P105" s="16">
        <f t="shared" si="15"/>
        <v>12.362195657604834</v>
      </c>
      <c r="Q105" s="20"/>
      <c r="R105" s="20"/>
      <c r="S105" s="20"/>
      <c r="T105" s="20"/>
      <c r="U105" s="20"/>
    </row>
    <row r="106" spans="2:21" x14ac:dyDescent="0.3">
      <c r="B106" s="13">
        <v>101</v>
      </c>
      <c r="C106" s="32"/>
      <c r="D106" s="13">
        <v>0.78</v>
      </c>
      <c r="E106" s="30">
        <v>2.8</v>
      </c>
      <c r="F106" s="14">
        <v>10</v>
      </c>
      <c r="G106" s="15">
        <f>G105-(([1]Parameters!$E$19-[1]Parameters!$E$20)/[1]Parameters!$C$20)</f>
        <v>1.0299999999999998</v>
      </c>
      <c r="H106" s="16">
        <f t="shared" si="9"/>
        <v>2.8839999999999995</v>
      </c>
      <c r="I106" s="16">
        <f t="shared" si="16"/>
        <v>0</v>
      </c>
      <c r="J106" s="16">
        <f>([1]Parameters!$C$11-'[1]1_Day_Lead'!I106)/([1]Parameters!$C$11-[1]Parameters!$C$12)</f>
        <v>4</v>
      </c>
      <c r="K106" s="16">
        <f t="shared" si="10"/>
        <v>1</v>
      </c>
      <c r="L106" s="16">
        <f t="shared" si="11"/>
        <v>2.8839999999999995</v>
      </c>
      <c r="M106" s="16">
        <f t="shared" si="12"/>
        <v>34.982586972814502</v>
      </c>
      <c r="N106" s="16" t="str">
        <f t="shared" si="13"/>
        <v>NI</v>
      </c>
      <c r="O106" s="16">
        <f t="shared" si="14"/>
        <v>0</v>
      </c>
      <c r="P106" s="16">
        <f t="shared" si="15"/>
        <v>8.7456467432036256</v>
      </c>
      <c r="Q106" s="20"/>
      <c r="R106" s="20"/>
      <c r="S106" s="20"/>
      <c r="T106" s="20"/>
      <c r="U106" s="20"/>
    </row>
    <row r="107" spans="2:21" x14ac:dyDescent="0.3">
      <c r="B107" s="13">
        <v>102</v>
      </c>
      <c r="C107" s="32"/>
      <c r="D107" s="13">
        <v>34.32</v>
      </c>
      <c r="E107" s="30">
        <v>2.6</v>
      </c>
      <c r="F107" s="14">
        <v>10</v>
      </c>
      <c r="G107" s="15">
        <f>G106-(([1]Parameters!$E$19-[1]Parameters!$E$20)/[1]Parameters!$C$20)</f>
        <v>1.0099999999999998</v>
      </c>
      <c r="H107" s="16">
        <f t="shared" si="9"/>
        <v>2.6259999999999994</v>
      </c>
      <c r="I107" s="16">
        <f t="shared" si="16"/>
        <v>0</v>
      </c>
      <c r="J107" s="16">
        <f>([1]Parameters!$C$11-'[1]1_Day_Lead'!I107)/([1]Parameters!$C$11-[1]Parameters!$C$12)</f>
        <v>4</v>
      </c>
      <c r="K107" s="16">
        <f t="shared" si="10"/>
        <v>1</v>
      </c>
      <c r="L107" s="16">
        <f t="shared" si="11"/>
        <v>2.6259999999999994</v>
      </c>
      <c r="M107" s="16">
        <f t="shared" si="12"/>
        <v>57.930940229610883</v>
      </c>
      <c r="N107" s="16" t="str">
        <f t="shared" si="13"/>
        <v>NI</v>
      </c>
      <c r="O107" s="16">
        <f t="shared" si="14"/>
        <v>0</v>
      </c>
      <c r="P107" s="16">
        <f t="shared" si="15"/>
        <v>14.482735057402721</v>
      </c>
      <c r="Q107" s="20"/>
      <c r="R107" s="20"/>
      <c r="S107" s="20"/>
      <c r="T107" s="20"/>
      <c r="U107" s="20"/>
    </row>
    <row r="108" spans="2:21" x14ac:dyDescent="0.3">
      <c r="B108" s="13">
        <v>103</v>
      </c>
      <c r="C108" s="32"/>
      <c r="D108" s="13">
        <v>73.84</v>
      </c>
      <c r="E108" s="30">
        <v>2.6</v>
      </c>
      <c r="F108" s="14">
        <v>10</v>
      </c>
      <c r="G108" s="15">
        <f>G107-(([1]Parameters!$E$19-[1]Parameters!$E$20)/[1]Parameters!$C$20)</f>
        <v>0.98999999999999977</v>
      </c>
      <c r="H108" s="16">
        <f t="shared" si="9"/>
        <v>2.5739999999999994</v>
      </c>
      <c r="I108" s="16">
        <f t="shared" si="16"/>
        <v>0</v>
      </c>
      <c r="J108" s="16">
        <f>([1]Parameters!$C$11-'[1]1_Day_Lead'!I108)/([1]Parameters!$C$11-[1]Parameters!$C$12)</f>
        <v>4</v>
      </c>
      <c r="K108" s="16">
        <f t="shared" si="10"/>
        <v>1</v>
      </c>
      <c r="L108" s="16">
        <f t="shared" si="11"/>
        <v>2.5739999999999994</v>
      </c>
      <c r="M108" s="16">
        <f t="shared" si="12"/>
        <v>114.71420517220815</v>
      </c>
      <c r="N108" s="16" t="str">
        <f t="shared" si="13"/>
        <v>NI</v>
      </c>
      <c r="O108" s="16">
        <f t="shared" si="14"/>
        <v>0</v>
      </c>
      <c r="P108" s="16">
        <f t="shared" si="15"/>
        <v>28.678551293052038</v>
      </c>
      <c r="Q108" s="20"/>
      <c r="R108" s="20"/>
      <c r="S108" s="20"/>
      <c r="T108" s="20"/>
      <c r="U108" s="20"/>
    </row>
    <row r="109" spans="2:21" x14ac:dyDescent="0.3">
      <c r="B109" s="13">
        <v>104</v>
      </c>
      <c r="C109" s="32"/>
      <c r="D109" s="13">
        <v>2.6</v>
      </c>
      <c r="E109" s="30">
        <v>2.6</v>
      </c>
      <c r="F109" s="14">
        <v>10</v>
      </c>
      <c r="G109" s="15">
        <f>G108-(([1]Parameters!$E$19-[1]Parameters!$E$20)/[1]Parameters!$C$20)</f>
        <v>0.96999999999999975</v>
      </c>
      <c r="H109" s="16">
        <f t="shared" si="9"/>
        <v>2.5219999999999994</v>
      </c>
      <c r="I109" s="16">
        <f t="shared" si="16"/>
        <v>0</v>
      </c>
      <c r="J109" s="16">
        <f>([1]Parameters!$C$11-'[1]1_Day_Lead'!I109)/([1]Parameters!$C$11-[1]Parameters!$C$12)</f>
        <v>4</v>
      </c>
      <c r="K109" s="16">
        <f t="shared" si="10"/>
        <v>1</v>
      </c>
      <c r="L109" s="16">
        <f t="shared" si="11"/>
        <v>2.5219999999999994</v>
      </c>
      <c r="M109" s="16">
        <f t="shared" si="12"/>
        <v>86.113653879156104</v>
      </c>
      <c r="N109" s="16" t="str">
        <f t="shared" si="13"/>
        <v>NI</v>
      </c>
      <c r="O109" s="16">
        <f t="shared" si="14"/>
        <v>0</v>
      </c>
      <c r="P109" s="16">
        <f t="shared" si="15"/>
        <v>21.528413469789026</v>
      </c>
      <c r="Q109" s="20"/>
      <c r="R109" s="20"/>
      <c r="S109" s="20"/>
      <c r="T109" s="20"/>
      <c r="U109" s="20"/>
    </row>
    <row r="110" spans="2:21" x14ac:dyDescent="0.3">
      <c r="B110" s="13">
        <v>105</v>
      </c>
      <c r="C110" s="32"/>
      <c r="D110" s="13">
        <v>69.94</v>
      </c>
      <c r="E110" s="30">
        <v>3.2</v>
      </c>
      <c r="F110" s="14">
        <v>10</v>
      </c>
      <c r="G110" s="15">
        <f>G109-(([1]Parameters!$E$19-[1]Parameters!$E$20)/[1]Parameters!$C$20)</f>
        <v>0.94999999999999973</v>
      </c>
      <c r="H110" s="16">
        <f t="shared" si="9"/>
        <v>3.0399999999999991</v>
      </c>
      <c r="I110" s="16">
        <f t="shared" si="16"/>
        <v>0</v>
      </c>
      <c r="J110" s="16">
        <f>([1]Parameters!$C$11-'[1]1_Day_Lead'!I110)/([1]Parameters!$C$11-[1]Parameters!$C$12)</f>
        <v>4</v>
      </c>
      <c r="K110" s="16">
        <f t="shared" si="10"/>
        <v>1</v>
      </c>
      <c r="L110" s="16">
        <f t="shared" si="11"/>
        <v>3.0399999999999991</v>
      </c>
      <c r="M110" s="16">
        <f t="shared" si="12"/>
        <v>131.48524040936709</v>
      </c>
      <c r="N110" s="16" t="str">
        <f t="shared" si="13"/>
        <v>NI</v>
      </c>
      <c r="O110" s="16">
        <f t="shared" si="14"/>
        <v>0</v>
      </c>
      <c r="P110" s="16">
        <f t="shared" si="15"/>
        <v>32.871310102341774</v>
      </c>
      <c r="Q110" s="20"/>
      <c r="R110" s="20"/>
      <c r="S110" s="20"/>
      <c r="T110" s="20"/>
      <c r="U110" s="20"/>
    </row>
    <row r="111" spans="2:21" x14ac:dyDescent="0.3">
      <c r="B111" s="13">
        <v>106</v>
      </c>
      <c r="C111" s="32"/>
      <c r="D111" s="13">
        <v>0</v>
      </c>
      <c r="E111" s="30">
        <v>2.7</v>
      </c>
      <c r="F111" s="14">
        <v>10</v>
      </c>
      <c r="G111" s="15">
        <f>G110-(([1]Parameters!$E$19-[1]Parameters!$E$20)/[1]Parameters!$C$20)</f>
        <v>0.92999999999999972</v>
      </c>
      <c r="H111" s="16">
        <f t="shared" si="9"/>
        <v>2.5109999999999992</v>
      </c>
      <c r="I111" s="16">
        <f t="shared" si="16"/>
        <v>0</v>
      </c>
      <c r="J111" s="16">
        <f>([1]Parameters!$C$11-'[1]1_Day_Lead'!I111)/([1]Parameters!$C$11-[1]Parameters!$C$12)</f>
        <v>4</v>
      </c>
      <c r="K111" s="16">
        <f t="shared" si="10"/>
        <v>1</v>
      </c>
      <c r="L111" s="16">
        <f t="shared" si="11"/>
        <v>2.5109999999999992</v>
      </c>
      <c r="M111" s="16">
        <f t="shared" si="12"/>
        <v>96.102930307025332</v>
      </c>
      <c r="N111" s="16" t="str">
        <f t="shared" si="13"/>
        <v>NI</v>
      </c>
      <c r="O111" s="16">
        <f t="shared" si="14"/>
        <v>0</v>
      </c>
      <c r="P111" s="16">
        <f t="shared" si="15"/>
        <v>24.025732576756333</v>
      </c>
      <c r="Q111" s="20"/>
      <c r="R111" s="20"/>
      <c r="S111" s="20"/>
      <c r="T111" s="20"/>
      <c r="U111" s="20"/>
    </row>
    <row r="112" spans="2:21" x14ac:dyDescent="0.3">
      <c r="B112" s="13">
        <v>107</v>
      </c>
      <c r="C112" s="32"/>
      <c r="D112" s="13">
        <v>0</v>
      </c>
      <c r="E112" s="30">
        <v>3.5</v>
      </c>
      <c r="F112" s="14">
        <v>10</v>
      </c>
      <c r="G112" s="15">
        <f>G111-(([1]Parameters!$E$19-[1]Parameters!$E$20)/[1]Parameters!$C$20)</f>
        <v>0.9099999999999997</v>
      </c>
      <c r="H112" s="16">
        <f t="shared" si="9"/>
        <v>3.1849999999999987</v>
      </c>
      <c r="I112" s="16">
        <f t="shared" si="16"/>
        <v>0</v>
      </c>
      <c r="J112" s="16">
        <f>([1]Parameters!$C$11-'[1]1_Day_Lead'!I112)/([1]Parameters!$C$11-[1]Parameters!$C$12)</f>
        <v>4</v>
      </c>
      <c r="K112" s="16">
        <f t="shared" si="10"/>
        <v>1</v>
      </c>
      <c r="L112" s="16">
        <f t="shared" si="11"/>
        <v>3.1849999999999987</v>
      </c>
      <c r="M112" s="16">
        <f t="shared" si="12"/>
        <v>68.892197730269004</v>
      </c>
      <c r="N112" s="16" t="str">
        <f t="shared" si="13"/>
        <v>NI</v>
      </c>
      <c r="O112" s="16">
        <f t="shared" si="14"/>
        <v>0</v>
      </c>
      <c r="P112" s="16">
        <f t="shared" si="15"/>
        <v>17.223049432567251</v>
      </c>
      <c r="Q112" s="20"/>
      <c r="R112" s="20"/>
      <c r="S112" s="20"/>
      <c r="T112" s="20"/>
      <c r="U112" s="20"/>
    </row>
    <row r="113" spans="2:21" x14ac:dyDescent="0.3">
      <c r="B113" s="13">
        <v>108</v>
      </c>
      <c r="C113" s="32"/>
      <c r="D113" s="13">
        <v>17.940000000000001</v>
      </c>
      <c r="E113" s="30">
        <v>2.4</v>
      </c>
      <c r="F113" s="14">
        <v>10</v>
      </c>
      <c r="G113" s="15">
        <f>G112-(([1]Parameters!$E$19-[1]Parameters!$E$20)/[1]Parameters!$C$20)</f>
        <v>0.88999999999999968</v>
      </c>
      <c r="H113" s="16">
        <f t="shared" si="9"/>
        <v>2.1359999999999992</v>
      </c>
      <c r="I113" s="16">
        <f t="shared" si="16"/>
        <v>0</v>
      </c>
      <c r="J113" s="16">
        <f>([1]Parameters!$C$11-'[1]1_Day_Lead'!I113)/([1]Parameters!$C$11-[1]Parameters!$C$12)</f>
        <v>4</v>
      </c>
      <c r="K113" s="16">
        <f t="shared" si="10"/>
        <v>1</v>
      </c>
      <c r="L113" s="16">
        <f t="shared" si="11"/>
        <v>2.1359999999999992</v>
      </c>
      <c r="M113" s="16">
        <f t="shared" si="12"/>
        <v>67.473148297701755</v>
      </c>
      <c r="N113" s="16" t="str">
        <f t="shared" si="13"/>
        <v>NI</v>
      </c>
      <c r="O113" s="16">
        <f t="shared" si="14"/>
        <v>0</v>
      </c>
      <c r="P113" s="16">
        <f t="shared" si="15"/>
        <v>16.868287074425439</v>
      </c>
      <c r="Q113" s="20"/>
      <c r="R113" s="20"/>
      <c r="S113" s="20"/>
      <c r="T113" s="20"/>
      <c r="U113" s="20"/>
    </row>
    <row r="114" spans="2:21" x14ac:dyDescent="0.3">
      <c r="B114" s="13">
        <v>109</v>
      </c>
      <c r="C114" s="32"/>
      <c r="D114" s="13">
        <v>0</v>
      </c>
      <c r="E114" s="30">
        <v>3.3</v>
      </c>
      <c r="F114" s="14">
        <v>10</v>
      </c>
      <c r="G114" s="15">
        <f>G113-(([1]Parameters!$E$19-[1]Parameters!$E$20)/[1]Parameters!$C$20)</f>
        <v>0.86999999999999966</v>
      </c>
      <c r="H114" s="16">
        <f t="shared" si="9"/>
        <v>2.8709999999999987</v>
      </c>
      <c r="I114" s="16">
        <f t="shared" si="16"/>
        <v>0</v>
      </c>
      <c r="J114" s="16">
        <f>([1]Parameters!$C$11-'[1]1_Day_Lead'!I114)/([1]Parameters!$C$11-[1]Parameters!$C$12)</f>
        <v>4</v>
      </c>
      <c r="K114" s="16">
        <f t="shared" si="10"/>
        <v>1</v>
      </c>
      <c r="L114" s="16">
        <f t="shared" si="11"/>
        <v>2.8709999999999987</v>
      </c>
      <c r="M114" s="16">
        <f t="shared" si="12"/>
        <v>47.733861223276321</v>
      </c>
      <c r="N114" s="16" t="str">
        <f t="shared" si="13"/>
        <v>NI</v>
      </c>
      <c r="O114" s="16">
        <f t="shared" si="14"/>
        <v>0</v>
      </c>
      <c r="P114" s="16">
        <f t="shared" si="15"/>
        <v>11.93346530581908</v>
      </c>
      <c r="Q114" s="20"/>
      <c r="R114" s="20"/>
      <c r="S114" s="20"/>
      <c r="T114" s="20"/>
      <c r="U114" s="20"/>
    </row>
    <row r="115" spans="2:21" x14ac:dyDescent="0.3">
      <c r="B115" s="13">
        <v>110</v>
      </c>
      <c r="C115" s="32"/>
      <c r="D115" s="13">
        <v>0</v>
      </c>
      <c r="E115" s="30">
        <v>3.3</v>
      </c>
      <c r="F115" s="14">
        <v>10</v>
      </c>
      <c r="G115" s="15">
        <f>G114-(([1]Parameters!$E$19-[1]Parameters!$E$20)/[1]Parameters!$C$20)</f>
        <v>0.84999999999999964</v>
      </c>
      <c r="H115" s="16">
        <f t="shared" si="9"/>
        <v>2.8049999999999988</v>
      </c>
      <c r="I115" s="16">
        <f t="shared" si="16"/>
        <v>0</v>
      </c>
      <c r="J115" s="16">
        <f>([1]Parameters!$C$11-'[1]1_Day_Lead'!I115)/([1]Parameters!$C$11-[1]Parameters!$C$12)</f>
        <v>4</v>
      </c>
      <c r="K115" s="16">
        <f t="shared" si="10"/>
        <v>1</v>
      </c>
      <c r="L115" s="16">
        <f t="shared" si="11"/>
        <v>2.8049999999999988</v>
      </c>
      <c r="M115" s="16">
        <f t="shared" si="12"/>
        <v>32.995395917457245</v>
      </c>
      <c r="N115" s="16" t="str">
        <f t="shared" si="13"/>
        <v>NI</v>
      </c>
      <c r="O115" s="16">
        <f t="shared" si="14"/>
        <v>0</v>
      </c>
      <c r="P115" s="16">
        <f t="shared" si="15"/>
        <v>8.2488489793643112</v>
      </c>
      <c r="Q115" s="20"/>
      <c r="R115" s="20"/>
      <c r="S115" s="20"/>
      <c r="T115" s="20"/>
      <c r="U115" s="20"/>
    </row>
    <row r="116" spans="2:21" x14ac:dyDescent="0.3">
      <c r="B116" s="13">
        <v>111</v>
      </c>
      <c r="C116" s="32"/>
      <c r="D116" s="13">
        <v>0</v>
      </c>
      <c r="E116" s="30">
        <v>3.4</v>
      </c>
      <c r="F116" s="14">
        <v>10</v>
      </c>
      <c r="G116" s="15">
        <f>G115-(([1]Parameters!$E$19-[1]Parameters!$E$20)/[1]Parameters!$C$20)</f>
        <v>0.82999999999999963</v>
      </c>
      <c r="H116" s="16">
        <f t="shared" si="9"/>
        <v>2.8219999999999987</v>
      </c>
      <c r="I116" s="16">
        <f t="shared" si="16"/>
        <v>0</v>
      </c>
      <c r="J116" s="16">
        <f>([1]Parameters!$C$11-'[1]1_Day_Lead'!I116)/([1]Parameters!$C$11-[1]Parameters!$C$12)</f>
        <v>4</v>
      </c>
      <c r="K116" s="16">
        <f t="shared" si="10"/>
        <v>1</v>
      </c>
      <c r="L116" s="16">
        <f t="shared" si="11"/>
        <v>2.8219999999999987</v>
      </c>
      <c r="M116" s="16">
        <f t="shared" si="12"/>
        <v>21.924546938092934</v>
      </c>
      <c r="N116" s="16" t="str">
        <f t="shared" si="13"/>
        <v>NI</v>
      </c>
      <c r="O116" s="16">
        <f t="shared" si="14"/>
        <v>0</v>
      </c>
      <c r="P116" s="16">
        <f t="shared" si="15"/>
        <v>5.4811367345232336</v>
      </c>
      <c r="Q116" s="20"/>
      <c r="R116" s="20"/>
      <c r="S116" s="20"/>
      <c r="T116" s="20"/>
      <c r="U116" s="20"/>
    </row>
    <row r="117" spans="2:21" x14ac:dyDescent="0.3">
      <c r="B117" s="13">
        <v>112</v>
      </c>
      <c r="C117" s="32"/>
      <c r="D117" s="13">
        <v>1.3</v>
      </c>
      <c r="E117" s="30">
        <v>3</v>
      </c>
      <c r="F117" s="14">
        <v>10</v>
      </c>
      <c r="G117" s="15">
        <f>G116-(([1]Parameters!$E$19-[1]Parameters!$E$20)/[1]Parameters!$C$20)</f>
        <v>0.80999999999999961</v>
      </c>
      <c r="H117" s="16">
        <f t="shared" si="9"/>
        <v>2.4299999999999988</v>
      </c>
      <c r="I117" s="16">
        <f t="shared" si="16"/>
        <v>0</v>
      </c>
      <c r="J117" s="16">
        <f>([1]Parameters!$C$11-'[1]1_Day_Lead'!I117)/([1]Parameters!$C$11-[1]Parameters!$C$12)</f>
        <v>4</v>
      </c>
      <c r="K117" s="16">
        <f t="shared" si="10"/>
        <v>1</v>
      </c>
      <c r="L117" s="16">
        <f t="shared" si="11"/>
        <v>2.4299999999999988</v>
      </c>
      <c r="M117" s="16">
        <f t="shared" si="12"/>
        <v>15.313410203569703</v>
      </c>
      <c r="N117" s="16" t="str">
        <f t="shared" si="13"/>
        <v>NI</v>
      </c>
      <c r="O117" s="16">
        <f t="shared" si="14"/>
        <v>0</v>
      </c>
      <c r="P117" s="16">
        <f t="shared" si="15"/>
        <v>3.8283525508924257</v>
      </c>
      <c r="Q117" s="20"/>
      <c r="R117" s="20"/>
      <c r="S117" s="20"/>
      <c r="T117" s="20"/>
      <c r="U117" s="20"/>
    </row>
    <row r="118" spans="2:21" x14ac:dyDescent="0.3">
      <c r="B118" s="13">
        <v>113</v>
      </c>
      <c r="C118" s="32"/>
      <c r="D118" s="13">
        <v>1.3</v>
      </c>
      <c r="E118" s="30">
        <v>3.3</v>
      </c>
      <c r="F118" s="14">
        <v>10</v>
      </c>
      <c r="G118" s="15">
        <f>G117-(([1]Parameters!$E$19-[1]Parameters!$E$20)/[1]Parameters!$C$20)</f>
        <v>0.78999999999999959</v>
      </c>
      <c r="H118" s="16">
        <f t="shared" si="9"/>
        <v>2.6069999999999984</v>
      </c>
      <c r="I118" s="16">
        <f t="shared" si="16"/>
        <v>0</v>
      </c>
      <c r="J118" s="16">
        <f>([1]Parameters!$C$11-'[1]1_Day_Lead'!I118)/([1]Parameters!$C$11-[1]Parameters!$C$12)</f>
        <v>4</v>
      </c>
      <c r="K118" s="16">
        <f t="shared" si="10"/>
        <v>1</v>
      </c>
      <c r="L118" s="16">
        <f t="shared" si="11"/>
        <v>2.6069999999999984</v>
      </c>
      <c r="M118" s="16">
        <f t="shared" si="12"/>
        <v>10.178057652677278</v>
      </c>
      <c r="N118" s="16" t="str">
        <f t="shared" si="13"/>
        <v>NI</v>
      </c>
      <c r="O118" s="16">
        <f t="shared" si="14"/>
        <v>0</v>
      </c>
      <c r="P118" s="16">
        <f t="shared" si="15"/>
        <v>2.5445144131693196</v>
      </c>
      <c r="Q118" s="20"/>
      <c r="R118" s="20"/>
      <c r="S118" s="20"/>
      <c r="T118" s="20"/>
      <c r="U118" s="20"/>
    </row>
    <row r="119" spans="2:21" x14ac:dyDescent="0.3">
      <c r="B119" s="13">
        <v>114</v>
      </c>
      <c r="C119" s="32"/>
      <c r="D119" s="13">
        <v>10.66</v>
      </c>
      <c r="E119" s="30">
        <v>2</v>
      </c>
      <c r="F119" s="14">
        <v>10</v>
      </c>
      <c r="G119" s="15">
        <f>G118-(([1]Parameters!$E$19-[1]Parameters!$E$20)/[1]Parameters!$C$20)</f>
        <v>0.76999999999999957</v>
      </c>
      <c r="H119" s="16">
        <f t="shared" si="9"/>
        <v>1.5399999999999991</v>
      </c>
      <c r="I119" s="16">
        <f t="shared" si="16"/>
        <v>0</v>
      </c>
      <c r="J119" s="16">
        <f>([1]Parameters!$C$11-'[1]1_Day_Lead'!I119)/([1]Parameters!$C$11-[1]Parameters!$C$12)</f>
        <v>4</v>
      </c>
      <c r="K119" s="16">
        <f t="shared" si="10"/>
        <v>1</v>
      </c>
      <c r="L119" s="16">
        <f t="shared" si="11"/>
        <v>1.5399999999999991</v>
      </c>
      <c r="M119" s="16">
        <f t="shared" si="12"/>
        <v>16.753543239507959</v>
      </c>
      <c r="N119" s="16" t="str">
        <f t="shared" si="13"/>
        <v>NI</v>
      </c>
      <c r="O119" s="16">
        <f t="shared" si="14"/>
        <v>0</v>
      </c>
      <c r="P119" s="16">
        <f t="shared" si="15"/>
        <v>4.1883858098769897</v>
      </c>
      <c r="Q119" s="20"/>
      <c r="R119" s="20"/>
      <c r="S119" s="20"/>
      <c r="T119" s="20"/>
      <c r="U119" s="20"/>
    </row>
    <row r="120" spans="2:21" x14ac:dyDescent="0.3">
      <c r="B120" s="13">
        <v>115</v>
      </c>
      <c r="C120" s="32"/>
      <c r="D120" s="13">
        <v>0.78</v>
      </c>
      <c r="E120" s="30">
        <v>3.4</v>
      </c>
      <c r="F120" s="14">
        <v>10</v>
      </c>
      <c r="G120" s="15">
        <f>G119-(([1]Parameters!$E$19-[1]Parameters!$E$20)/[1]Parameters!$C$20)</f>
        <v>0.74999999999999956</v>
      </c>
      <c r="H120" s="16">
        <f t="shared" si="9"/>
        <v>2.5499999999999985</v>
      </c>
      <c r="I120" s="16">
        <f t="shared" si="16"/>
        <v>0</v>
      </c>
      <c r="J120" s="16">
        <f>([1]Parameters!$C$11-'[1]1_Day_Lead'!I120)/([1]Parameters!$C$11-[1]Parameters!$C$12)</f>
        <v>4</v>
      </c>
      <c r="K120" s="16">
        <f t="shared" si="10"/>
        <v>1</v>
      </c>
      <c r="L120" s="16">
        <f t="shared" si="11"/>
        <v>2.5499999999999985</v>
      </c>
      <c r="M120" s="16">
        <f t="shared" si="12"/>
        <v>10.795157429630972</v>
      </c>
      <c r="N120" s="16" t="str">
        <f t="shared" si="13"/>
        <v>NI</v>
      </c>
      <c r="O120" s="16">
        <f t="shared" si="14"/>
        <v>0</v>
      </c>
      <c r="P120" s="16">
        <f t="shared" si="15"/>
        <v>2.6987893574077431</v>
      </c>
      <c r="Q120" s="20"/>
      <c r="R120" s="20"/>
      <c r="S120" s="20"/>
      <c r="T120" s="20"/>
      <c r="U120" s="20"/>
    </row>
    <row r="121" spans="2:21" x14ac:dyDescent="0.3">
      <c r="B121" s="13">
        <v>116</v>
      </c>
      <c r="C121" s="32"/>
      <c r="D121" s="13">
        <v>0</v>
      </c>
      <c r="E121" s="30">
        <v>3.3</v>
      </c>
      <c r="F121" s="14">
        <v>10</v>
      </c>
      <c r="G121" s="15">
        <f>G120-(([1]Parameters!$E$19-[1]Parameters!$E$20)/[1]Parameters!$C$20)</f>
        <v>0.72999999999999954</v>
      </c>
      <c r="H121" s="16">
        <f t="shared" si="9"/>
        <v>2.4089999999999985</v>
      </c>
      <c r="I121" s="16">
        <f t="shared" si="16"/>
        <v>0</v>
      </c>
      <c r="J121" s="16">
        <f>([1]Parameters!$C$11-'[1]1_Day_Lead'!I121)/([1]Parameters!$C$11-[1]Parameters!$C$12)</f>
        <v>4</v>
      </c>
      <c r="K121" s="16">
        <f t="shared" si="10"/>
        <v>1</v>
      </c>
      <c r="L121" s="16">
        <f t="shared" si="11"/>
        <v>2.4089999999999985</v>
      </c>
      <c r="M121" s="16">
        <f t="shared" si="12"/>
        <v>5.6873680722232303</v>
      </c>
      <c r="N121" s="16" t="str">
        <f t="shared" si="13"/>
        <v>LI</v>
      </c>
      <c r="O121" s="16">
        <f t="shared" si="14"/>
        <v>2.5</v>
      </c>
      <c r="P121" s="16">
        <f t="shared" si="15"/>
        <v>1.4218420180558076</v>
      </c>
      <c r="Q121" s="20"/>
      <c r="R121" s="20"/>
      <c r="S121" s="20"/>
      <c r="T121" s="20"/>
      <c r="U121" s="20"/>
    </row>
    <row r="122" spans="2:21" x14ac:dyDescent="0.3">
      <c r="B122" s="13">
        <v>117</v>
      </c>
      <c r="C122" s="32"/>
      <c r="D122" s="13">
        <v>0</v>
      </c>
      <c r="E122" s="30">
        <v>2.2000000000000002</v>
      </c>
      <c r="F122" s="14">
        <v>10</v>
      </c>
      <c r="G122" s="15">
        <f>G121-(([1]Parameters!$E$19-[1]Parameters!$E$20)/[1]Parameters!$C$20)</f>
        <v>0.70999999999999952</v>
      </c>
      <c r="H122" s="16">
        <f t="shared" si="9"/>
        <v>1.5619999999999992</v>
      </c>
      <c r="I122" s="16">
        <f t="shared" si="16"/>
        <v>0</v>
      </c>
      <c r="J122" s="16">
        <f>([1]Parameters!$C$11-'[1]1_Day_Lead'!I122)/([1]Parameters!$C$11-[1]Parameters!$C$12)</f>
        <v>4</v>
      </c>
      <c r="K122" s="16">
        <f t="shared" si="10"/>
        <v>1</v>
      </c>
      <c r="L122" s="16">
        <f t="shared" si="11"/>
        <v>1.5619999999999992</v>
      </c>
      <c r="M122" s="16">
        <f t="shared" si="12"/>
        <v>5.2035260541674226</v>
      </c>
      <c r="N122" s="16" t="str">
        <f t="shared" si="13"/>
        <v>LI</v>
      </c>
      <c r="O122" s="16">
        <f t="shared" si="14"/>
        <v>2.5</v>
      </c>
      <c r="P122" s="16">
        <f t="shared" si="15"/>
        <v>1.3008815135418557</v>
      </c>
      <c r="Q122" s="20"/>
      <c r="R122" s="20"/>
      <c r="S122" s="20"/>
      <c r="T122" s="20"/>
      <c r="U122" s="20"/>
    </row>
    <row r="123" spans="2:21" x14ac:dyDescent="0.3">
      <c r="B123" s="13">
        <v>118</v>
      </c>
      <c r="C123" s="32"/>
      <c r="D123" s="13">
        <v>36.92</v>
      </c>
      <c r="E123" s="30">
        <v>2.2000000000000002</v>
      </c>
      <c r="F123" s="14">
        <v>10</v>
      </c>
      <c r="G123" s="15">
        <f>G122-(([1]Parameters!$E$19-[1]Parameters!$E$20)/[1]Parameters!$C$20)</f>
        <v>0.6899999999999995</v>
      </c>
      <c r="H123" s="16">
        <f t="shared" si="9"/>
        <v>1.5179999999999991</v>
      </c>
      <c r="I123" s="16">
        <f t="shared" si="16"/>
        <v>0</v>
      </c>
      <c r="J123" s="16">
        <f>([1]Parameters!$C$11-'[1]1_Day_Lead'!I123)/([1]Parameters!$C$11-[1]Parameters!$C$12)</f>
        <v>4</v>
      </c>
      <c r="K123" s="16">
        <f t="shared" si="10"/>
        <v>1</v>
      </c>
      <c r="L123" s="16">
        <f t="shared" si="11"/>
        <v>1.5179999999999991</v>
      </c>
      <c r="M123" s="16">
        <f t="shared" si="12"/>
        <v>41.804644540625574</v>
      </c>
      <c r="N123" s="16" t="str">
        <f t="shared" si="13"/>
        <v>NI</v>
      </c>
      <c r="O123" s="16">
        <f t="shared" si="14"/>
        <v>0</v>
      </c>
      <c r="P123" s="16">
        <f t="shared" si="15"/>
        <v>10.451161135156394</v>
      </c>
      <c r="Q123" s="20"/>
      <c r="R123" s="20"/>
      <c r="S123" s="20"/>
      <c r="T123" s="20"/>
      <c r="U123" s="20"/>
    </row>
    <row r="124" spans="2:21" x14ac:dyDescent="0.3">
      <c r="B124" s="13">
        <v>119</v>
      </c>
      <c r="C124" s="32"/>
      <c r="D124" s="13">
        <v>3.3800000000000003</v>
      </c>
      <c r="E124" s="30">
        <v>2.2000000000000002</v>
      </c>
      <c r="F124" s="14">
        <v>10</v>
      </c>
      <c r="G124" s="15">
        <f>G123-(([1]Parameters!$E$19-[1]Parameters!$E$20)/[1]Parameters!$C$20)</f>
        <v>0.66999999999999948</v>
      </c>
      <c r="H124" s="16">
        <f t="shared" si="9"/>
        <v>1.4739999999999991</v>
      </c>
      <c r="I124" s="16">
        <f t="shared" si="16"/>
        <v>0</v>
      </c>
      <c r="J124" s="16">
        <f>([1]Parameters!$C$11-'[1]1_Day_Lead'!I124)/([1]Parameters!$C$11-[1]Parameters!$C$12)</f>
        <v>4</v>
      </c>
      <c r="K124" s="16">
        <f t="shared" si="10"/>
        <v>1</v>
      </c>
      <c r="L124" s="16">
        <f t="shared" si="11"/>
        <v>1.4739999999999991</v>
      </c>
      <c r="M124" s="16">
        <f t="shared" si="12"/>
        <v>33.259483405469183</v>
      </c>
      <c r="N124" s="16" t="str">
        <f t="shared" si="13"/>
        <v>NI</v>
      </c>
      <c r="O124" s="16">
        <f t="shared" si="14"/>
        <v>0</v>
      </c>
      <c r="P124" s="16">
        <f t="shared" si="15"/>
        <v>8.3148708513672958</v>
      </c>
      <c r="Q124" s="20"/>
      <c r="R124" s="20"/>
      <c r="S124" s="20"/>
      <c r="T124" s="20"/>
      <c r="U124" s="20"/>
    </row>
    <row r="125" spans="2:21" x14ac:dyDescent="0.3">
      <c r="B125" s="13">
        <v>120</v>
      </c>
      <c r="C125" s="32"/>
      <c r="D125" s="13">
        <v>0</v>
      </c>
      <c r="E125" s="30">
        <v>2.8</v>
      </c>
      <c r="F125" s="14">
        <v>10</v>
      </c>
      <c r="G125" s="15">
        <f>G124-(([1]Parameters!$E$19-[1]Parameters!$E$20)/[1]Parameters!$C$20)</f>
        <v>0.64999999999999947</v>
      </c>
      <c r="H125" s="16">
        <f t="shared" si="9"/>
        <v>1.8199999999999983</v>
      </c>
      <c r="I125" s="16">
        <f t="shared" si="16"/>
        <v>0</v>
      </c>
      <c r="J125" s="16">
        <f>([1]Parameters!$C$11-'[1]1_Day_Lead'!I125)/([1]Parameters!$C$11-[1]Parameters!$C$12)</f>
        <v>4</v>
      </c>
      <c r="K125" s="16">
        <f t="shared" si="10"/>
        <v>1</v>
      </c>
      <c r="L125" s="16">
        <f t="shared" si="11"/>
        <v>1.8199999999999983</v>
      </c>
      <c r="M125" s="16">
        <f t="shared" si="12"/>
        <v>23.124612554101891</v>
      </c>
      <c r="N125" s="16" t="str">
        <f t="shared" si="13"/>
        <v>NI</v>
      </c>
      <c r="O125" s="16">
        <f t="shared" si="14"/>
        <v>0</v>
      </c>
      <c r="P125" s="16">
        <f t="shared" si="15"/>
        <v>5.7811531385254726</v>
      </c>
      <c r="Q125" s="20"/>
      <c r="R125" s="20"/>
      <c r="S125" s="20"/>
      <c r="T125" s="20"/>
      <c r="U125" s="20"/>
    </row>
    <row r="126" spans="2:21" x14ac:dyDescent="0.3">
      <c r="B126" s="22"/>
      <c r="C126" s="21"/>
      <c r="D126" s="22"/>
      <c r="E126" s="22"/>
      <c r="F126" s="23"/>
      <c r="G126" s="23"/>
      <c r="H126" s="24"/>
      <c r="I126" s="24"/>
      <c r="J126" s="24"/>
      <c r="K126" s="24"/>
      <c r="L126" s="24"/>
      <c r="M126" s="24"/>
      <c r="N126" s="24"/>
      <c r="O126" s="24"/>
      <c r="P126" s="24"/>
      <c r="Q126" s="20"/>
      <c r="R126" s="20"/>
      <c r="S126" s="20"/>
      <c r="T126" s="20"/>
      <c r="U126" s="20"/>
    </row>
    <row r="127" spans="2:21" x14ac:dyDescent="0.3">
      <c r="B127" s="22"/>
      <c r="C127" s="16" t="s">
        <v>14</v>
      </c>
      <c r="D127" s="33">
        <f>SUM(D6:D30)</f>
        <v>37.700000000000003</v>
      </c>
      <c r="E127" s="13"/>
      <c r="F127" s="14"/>
      <c r="G127" s="14"/>
      <c r="H127" s="16"/>
      <c r="J127" s="16"/>
      <c r="K127" s="16"/>
      <c r="L127" s="34">
        <f>SUM(L6:L30)</f>
        <v>67.14500000000001</v>
      </c>
      <c r="M127" s="34"/>
      <c r="N127" s="34"/>
      <c r="O127" s="34">
        <f t="shared" ref="O127:P127" si="17">SUM(O6:O30)</f>
        <v>250</v>
      </c>
      <c r="P127" s="34">
        <f t="shared" si="17"/>
        <v>221.99618063240672</v>
      </c>
      <c r="Q127" s="20"/>
      <c r="R127" s="20"/>
      <c r="S127" s="20"/>
      <c r="T127" s="20"/>
      <c r="U127" s="20"/>
    </row>
    <row r="128" spans="2:21" x14ac:dyDescent="0.3">
      <c r="B128" s="22"/>
      <c r="C128" s="16" t="s">
        <v>15</v>
      </c>
      <c r="D128" s="35">
        <f>SUM(D31:D65)</f>
        <v>87.100000000000009</v>
      </c>
      <c r="E128" s="13"/>
      <c r="F128" s="14"/>
      <c r="G128" s="14"/>
      <c r="H128" s="16"/>
      <c r="J128" s="16"/>
      <c r="K128" s="16"/>
      <c r="L128" s="34">
        <f>SUM(L31:L65)</f>
        <v>106.53357142857134</v>
      </c>
      <c r="M128" s="34"/>
      <c r="N128" s="34"/>
      <c r="O128" s="34">
        <f t="shared" ref="O128:P128" si="18">SUM(O31:O65)</f>
        <v>187.5</v>
      </c>
      <c r="P128" s="34">
        <f t="shared" si="18"/>
        <v>186.00334334957768</v>
      </c>
      <c r="Q128" s="20"/>
      <c r="R128" s="20"/>
      <c r="S128" s="20"/>
      <c r="T128" s="20"/>
      <c r="U128" s="20"/>
    </row>
    <row r="129" spans="2:21" x14ac:dyDescent="0.3">
      <c r="B129" s="22"/>
      <c r="C129" s="16" t="s">
        <v>16</v>
      </c>
      <c r="D129" s="35">
        <f>SUM(D66:D100)</f>
        <v>152.35999999999999</v>
      </c>
      <c r="E129" s="13"/>
      <c r="F129" s="14"/>
      <c r="G129" s="14"/>
      <c r="H129" s="16"/>
      <c r="J129" s="16"/>
      <c r="K129" s="16"/>
      <c r="L129" s="34">
        <f>SUM(L66:L100)</f>
        <v>132.01999999999998</v>
      </c>
      <c r="M129" s="34"/>
      <c r="N129" s="34"/>
      <c r="O129" s="34">
        <f t="shared" ref="O129:P129" si="19">SUM(O66:O100)</f>
        <v>290</v>
      </c>
      <c r="P129" s="34">
        <f t="shared" si="19"/>
        <v>278.21211010318075</v>
      </c>
      <c r="Q129" s="20"/>
      <c r="R129" s="20"/>
      <c r="S129" s="20"/>
      <c r="T129" s="20"/>
      <c r="U129" s="20"/>
    </row>
    <row r="130" spans="2:21" x14ac:dyDescent="0.3">
      <c r="B130" s="22"/>
      <c r="C130" s="16" t="s">
        <v>17</v>
      </c>
      <c r="D130" s="34">
        <f>SUM(D101:D125)</f>
        <v>365.82</v>
      </c>
      <c r="E130" s="36"/>
      <c r="F130" s="36"/>
      <c r="G130" s="36"/>
      <c r="H130" s="36"/>
      <c r="J130" s="36"/>
      <c r="K130" s="36"/>
      <c r="L130" s="34">
        <f>SUM(L101:L125)</f>
        <v>66.508999999999958</v>
      </c>
      <c r="M130" s="34"/>
      <c r="N130" s="34"/>
      <c r="O130" s="34">
        <f t="shared" ref="O130:P130" si="20">SUM(O101:O125)</f>
        <v>5</v>
      </c>
      <c r="P130" s="34">
        <f t="shared" si="20"/>
        <v>339.71733507068728</v>
      </c>
      <c r="Q130" s="20"/>
      <c r="R130" s="20"/>
      <c r="S130" s="20"/>
      <c r="T130" s="20"/>
      <c r="U130" s="20"/>
    </row>
    <row r="132" spans="2:21" x14ac:dyDescent="0.3">
      <c r="D132" s="25">
        <f>SUM(D6:D125)</f>
        <v>642.9799999999999</v>
      </c>
      <c r="E132" s="25"/>
      <c r="F132" s="25"/>
      <c r="G132" s="26"/>
      <c r="H132" s="26"/>
      <c r="I132" s="26"/>
      <c r="J132" s="26"/>
      <c r="K132" s="26"/>
      <c r="L132" s="25">
        <f>SUM(L6:L125)</f>
        <v>372.20757142857133</v>
      </c>
      <c r="M132" s="25"/>
      <c r="N132" s="25"/>
      <c r="O132" s="25">
        <f>SUM(O5:O125)</f>
        <v>732.5</v>
      </c>
      <c r="P132" s="25">
        <f>SUM(P5:P125)</f>
        <v>1035.9289691558527</v>
      </c>
    </row>
    <row r="133" spans="2:21" x14ac:dyDescent="0.3">
      <c r="E133" s="1">
        <f>SUM(E6:E125)</f>
        <v>413.09999999999985</v>
      </c>
    </row>
  </sheetData>
  <mergeCells count="6">
    <mergeCell ref="B2:P2"/>
    <mergeCell ref="F4:F5"/>
    <mergeCell ref="C6:C30"/>
    <mergeCell ref="C31:C65"/>
    <mergeCell ref="C66:C100"/>
    <mergeCell ref="C101:C1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GEDAM</dc:creator>
  <cp:lastModifiedBy>shubh</cp:lastModifiedBy>
  <dcterms:created xsi:type="dcterms:W3CDTF">2015-06-05T18:17:20Z</dcterms:created>
  <dcterms:modified xsi:type="dcterms:W3CDTF">2022-06-25T11:07:20Z</dcterms:modified>
</cp:coreProperties>
</file>